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showInkAnnotation="0" defaultThemeVersion="166925"/>
  <xr:revisionPtr revIDLastSave="0" documentId="8_{4A47FCCE-4320-45F8-8356-0C8615EFC747}" xr6:coauthVersionLast="46" xr6:coauthVersionMax="46" xr10:uidLastSave="{00000000-0000-0000-0000-000000000000}"/>
  <workbookProtection workbookAlgorithmName="SHA-512" workbookHashValue="H1AmnUhhybH/wqy2gETqvxRnWYthlKPI79rDT6sX41D468YszCjYep9txpNGDUCByNMouLd/DFKnSr3wRgrEYA==" workbookSaltValue="DLojnU1FBOw00nTAo5V1SA==" workbookSpinCount="100000" lockStructure="1"/>
  <bookViews>
    <workbookView xWindow="-4125" yWindow="-16320" windowWidth="29040" windowHeight="15840" tabRatio="721" xr2:uid="{00000000-000D-0000-FFFF-FFFF00000000}"/>
  </bookViews>
  <sheets>
    <sheet name="Cover" sheetId="16" r:id="rId1"/>
    <sheet name="Contents" sheetId="3" r:id="rId2"/>
    <sheet name="Schematic" sheetId="22" r:id="rId3"/>
    <sheet name="Assumptions" sheetId="17" r:id="rId4"/>
    <sheet name="Allocators" sheetId="5" r:id="rId5"/>
    <sheet name="Data" sheetId="4" r:id="rId6"/>
    <sheet name="Mapping" sheetId="15" r:id="rId7"/>
    <sheet name="Opex" sheetId="14" r:id="rId8"/>
    <sheet name="Capex" sheetId="19" r:id="rId9"/>
    <sheet name="Costs by Service" sheetId="13" r:id="rId10"/>
    <sheet name="Compliance" sheetId="20" r:id="rId11"/>
    <sheet name="Regulatory Model" sheetId="23" r:id="rId12"/>
    <sheet name="Checks" sheetId="21" r:id="rId13"/>
  </sheets>
  <externalReferences>
    <externalReference r:id="rId14"/>
    <externalReference r:id="rId15"/>
  </externalReferences>
  <definedNames>
    <definedName name="__FDS_HYPERLINK_TOGGLE_STATE__" hidden="1">"ON"</definedName>
    <definedName name="__FDS_UNIQUE_RANGE_ID_GENERATOR_COUNTER" hidden="1">1</definedName>
    <definedName name="__FDS_USED_FOR_REUSING_RANGE_IDS_RECYCLE" localSheetId="4" hidden="1">{28}</definedName>
    <definedName name="__FDS_USED_FOR_REUSING_RANGE_IDS_RECYCLE" localSheetId="3" hidden="1">{28}</definedName>
    <definedName name="__FDS_USED_FOR_REUSING_RANGE_IDS_RECYCLE" localSheetId="8" hidden="1">{28}</definedName>
    <definedName name="__FDS_USED_FOR_REUSING_RANGE_IDS_RECYCLE" localSheetId="12" hidden="1">{28}</definedName>
    <definedName name="__FDS_USED_FOR_REUSING_RANGE_IDS_RECYCLE" localSheetId="10" hidden="1">{28}</definedName>
    <definedName name="__FDS_USED_FOR_REUSING_RANGE_IDS_RECYCLE" localSheetId="1" hidden="1">{28}</definedName>
    <definedName name="__FDS_USED_FOR_REUSING_RANGE_IDS_RECYCLE" localSheetId="9" hidden="1">{28}</definedName>
    <definedName name="__FDS_USED_FOR_REUSING_RANGE_IDS_RECYCLE" localSheetId="5" hidden="1">{28}</definedName>
    <definedName name="__FDS_USED_FOR_REUSING_RANGE_IDS_RECYCLE" localSheetId="6" hidden="1">{28}</definedName>
    <definedName name="__FDS_USED_FOR_REUSING_RANGE_IDS_RECYCLE" localSheetId="7" hidden="1">{28}</definedName>
    <definedName name="__FDS_USED_FOR_REUSING_RANGE_IDS_RECYCLE" localSheetId="11" hidden="1">{28}</definedName>
    <definedName name="__FDS_USED_FOR_REUSING_RANGE_IDS_RECYCLE" localSheetId="2" hidden="1">{28}</definedName>
    <definedName name="__FDS_USED_FOR_REUSING_RANGE_IDS_RECYCLE" hidden="1">{28}</definedName>
    <definedName name="__IntlFixup" hidden="1">TRUE</definedName>
    <definedName name="_1__123Graph_ADIAGRAMM_3" hidden="1">[1]Graphdata!$B$3:$E$3</definedName>
    <definedName name="_1__FDSAUDITLINK__" localSheetId="4"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8"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5"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6"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7"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ctual_End_Year">Assumptions!$E$22</definedName>
    <definedName name="Actual_Start_Year">Assumptions!$E$21</definedName>
    <definedName name="anscount" hidden="1">1</definedName>
    <definedName name="AS2DocOpenMode" hidden="1">"AS2DocumentEdit"</definedName>
    <definedName name="Base_Year">Assumptions!$E$12</definedName>
    <definedName name="Base_Year_End_Date">Assumptions!$E$14</definedName>
    <definedName name="Base_Year_Start_Date">Assumptions!$E$13</definedName>
    <definedName name="CBWorkbookPriority" hidden="1">-1264563189</definedName>
    <definedName name="ChecksResult" hidden="1">[2]Check_C!$B$8</definedName>
    <definedName name="Compliance_Year">Compliance!$E$12</definedName>
    <definedName name="Display_Year_End">Assumptions!$E$18</definedName>
    <definedName name="Display_Year_Start">Assumptions!$E$17</definedName>
    <definedName name="Error_Message">Checks!$B$8</definedName>
    <definedName name="ev.Calculation" hidden="1">-4135</definedName>
    <definedName name="ev.Initialized" hidden="1">FALSE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{"'Breakup 01 Euro'!$A$3:$I$30"}</definedName>
    <definedName name="HTML_Control" localSheetId="3" hidden="1">{"'Breakup 01 Euro'!$A$3:$I$30"}</definedName>
    <definedName name="HTML_Control" localSheetId="8" hidden="1">{"'Breakup 01 Euro'!$A$3:$I$30"}</definedName>
    <definedName name="HTML_Control" localSheetId="12" hidden="1">{"'Breakup 01 Euro'!$A$3:$I$30"}</definedName>
    <definedName name="HTML_Control" localSheetId="10" hidden="1">{"'Breakup 01 Euro'!$A$3:$I$30"}</definedName>
    <definedName name="HTML_Control" localSheetId="1" hidden="1">{"'Breakup 01 Euro'!$A$3:$I$30"}</definedName>
    <definedName name="HTML_Control" localSheetId="9" hidden="1">{"'Breakup 01 Euro'!$A$3:$I$30"}</definedName>
    <definedName name="HTML_Control" localSheetId="5" hidden="1">{"'Breakup 01 Euro'!$A$3:$I$30"}</definedName>
    <definedName name="HTML_Control" localSheetId="6" hidden="1">{"'Breakup 01 Euro'!$A$3:$I$30"}</definedName>
    <definedName name="HTML_Control" localSheetId="7" hidden="1">{"'Breakup 01 Euro'!$A$3:$I$30"}</definedName>
    <definedName name="HTML_Control" localSheetId="11" hidden="1">{"'Breakup 01 Euro'!$A$3:$I$30"}</definedName>
    <definedName name="HTML_Control" localSheetId="2"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illion">Assumptions!$E$25</definedName>
    <definedName name="Model_Name">Cover!$A$2</definedName>
    <definedName name="ModelName" hidden="1">[2]Input_A!$D$17</definedName>
    <definedName name="Pal_Workbook_GUID" hidden="1">"FQR77CMK7EH6QQBPIV24IDD9"</definedName>
    <definedName name="Pal_Workbook_GUID_1" hidden="1">"UCE9NHZ3N6R6SKQCFGDBFQC4"</definedName>
    <definedName name="PUB_UserID" hidden="1">"MAYERX"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ter"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t" hidden="1">[2]Input_A!$D$93</definedName>
    <definedName name="ShtRef" hidden="1">[2]Input_A!$D$96</definedName>
    <definedName name="solver_adj" localSheetId="4" hidden="1">Allocators!#REF!</definedName>
    <definedName name="solver_adj" localSheetId="3" hidden="1">Assumptions!#REF!</definedName>
    <definedName name="solver_adj" localSheetId="8" hidden="1">Capex!#REF!</definedName>
    <definedName name="solver_adj" localSheetId="10" hidden="1">Compliance!#REF!</definedName>
    <definedName name="solver_adj" localSheetId="9" hidden="1">'Costs by Service'!#REF!</definedName>
    <definedName name="solver_adj" localSheetId="5" hidden="1">Data!#REF!</definedName>
    <definedName name="solver_adj" localSheetId="6" hidden="1">Mapping!#REF!</definedName>
    <definedName name="solver_adj" localSheetId="7" hidden="1">Opex!#REF!</definedName>
    <definedName name="solver_adj" localSheetId="11" hidden="1">'Regulatory Model'!#REF!</definedName>
    <definedName name="solver_cvg" localSheetId="4" hidden="1">0.000001</definedName>
    <definedName name="solver_cvg" localSheetId="3" hidden="1">0.000001</definedName>
    <definedName name="solver_cvg" localSheetId="8" hidden="1">0.000001</definedName>
    <definedName name="solver_cvg" localSheetId="10" hidden="1">0.000001</definedName>
    <definedName name="solver_cvg" localSheetId="9" hidden="1">0.000001</definedName>
    <definedName name="solver_cvg" localSheetId="5" hidden="1">0.000001</definedName>
    <definedName name="solver_cvg" localSheetId="6" hidden="1">0.000001</definedName>
    <definedName name="solver_cvg" localSheetId="7" hidden="1">0.000001</definedName>
    <definedName name="solver_cvg" localSheetId="11" hidden="1">0.000001</definedName>
    <definedName name="solver_drv" localSheetId="4" hidden="1">2</definedName>
    <definedName name="solver_drv" localSheetId="3" hidden="1">2</definedName>
    <definedName name="solver_drv" localSheetId="8" hidden="1">2</definedName>
    <definedName name="solver_drv" localSheetId="10" hidden="1">2</definedName>
    <definedName name="solver_drv" localSheetId="9" hidden="1">2</definedName>
    <definedName name="solver_drv" localSheetId="5" hidden="1">2</definedName>
    <definedName name="solver_drv" localSheetId="6" hidden="1">2</definedName>
    <definedName name="solver_drv" localSheetId="7" hidden="1">2</definedName>
    <definedName name="solver_drv" localSheetId="11" hidden="1">2</definedName>
    <definedName name="solver_drv" hidden="1">1</definedName>
    <definedName name="solver_eng" localSheetId="4" hidden="1">1</definedName>
    <definedName name="solver_eng" localSheetId="3" hidden="1">1</definedName>
    <definedName name="solver_eng" localSheetId="8" hidden="1">1</definedName>
    <definedName name="solver_eng" localSheetId="10" hidden="1">1</definedName>
    <definedName name="solver_eng" localSheetId="9" hidden="1">1</definedName>
    <definedName name="solver_eng" localSheetId="5" hidden="1">1</definedName>
    <definedName name="solver_eng" localSheetId="6" hidden="1">1</definedName>
    <definedName name="solver_eng" localSheetId="7" hidden="1">1</definedName>
    <definedName name="solver_eng" localSheetId="11" hidden="1">1</definedName>
    <definedName name="solver_est" localSheetId="4" hidden="1">1</definedName>
    <definedName name="solver_est" localSheetId="3" hidden="1">1</definedName>
    <definedName name="solver_est" localSheetId="8" hidden="1">1</definedName>
    <definedName name="solver_est" localSheetId="10" hidden="1">1</definedName>
    <definedName name="solver_est" localSheetId="9" hidden="1">1</definedName>
    <definedName name="solver_est" localSheetId="5" hidden="1">1</definedName>
    <definedName name="solver_est" localSheetId="6" hidden="1">1</definedName>
    <definedName name="solver_est" localSheetId="7" hidden="1">1</definedName>
    <definedName name="solver_est" localSheetId="11" hidden="1">1</definedName>
    <definedName name="solver_est" hidden="1">1</definedName>
    <definedName name="solver_itr" localSheetId="4" hidden="1">35</definedName>
    <definedName name="solver_itr" localSheetId="3" hidden="1">35</definedName>
    <definedName name="solver_itr" localSheetId="8" hidden="1">35</definedName>
    <definedName name="solver_itr" localSheetId="10" hidden="1">35</definedName>
    <definedName name="solver_itr" localSheetId="9" hidden="1">35</definedName>
    <definedName name="solver_itr" localSheetId="5" hidden="1">35</definedName>
    <definedName name="solver_itr" localSheetId="6" hidden="1">35</definedName>
    <definedName name="solver_itr" localSheetId="7" hidden="1">35</definedName>
    <definedName name="solver_itr" localSheetId="11" hidden="1">35</definedName>
    <definedName name="solver_itr" hidden="1">100</definedName>
    <definedName name="solver_lhs1" localSheetId="4" hidden="1">Allocators!#REF!</definedName>
    <definedName name="solver_lhs1" localSheetId="3" hidden="1">Assumptions!#REF!</definedName>
    <definedName name="solver_lhs1" localSheetId="8" hidden="1">Capex!#REF!</definedName>
    <definedName name="solver_lhs1" localSheetId="10" hidden="1">Compliance!#REF!</definedName>
    <definedName name="solver_lhs1" localSheetId="9" hidden="1">'Costs by Service'!#REF!</definedName>
    <definedName name="solver_lhs1" localSheetId="5" hidden="1">Data!#REF!</definedName>
    <definedName name="solver_lhs1" localSheetId="6" hidden="1">Mapping!#REF!</definedName>
    <definedName name="solver_lhs1" localSheetId="7" hidden="1">Opex!#REF!</definedName>
    <definedName name="solver_lhs1" localSheetId="11" hidden="1">'Regulatory Model'!#REF!</definedName>
    <definedName name="solver_lhs2" localSheetId="4" hidden="1">Allocators!#REF!</definedName>
    <definedName name="solver_lhs2" localSheetId="3" hidden="1">Assumptions!#REF!</definedName>
    <definedName name="solver_lhs2" localSheetId="8" hidden="1">Capex!#REF!</definedName>
    <definedName name="solver_lhs2" localSheetId="10" hidden="1">Compliance!#REF!</definedName>
    <definedName name="solver_lhs2" localSheetId="9" hidden="1">'Costs by Service'!#REF!</definedName>
    <definedName name="solver_lhs2" localSheetId="5" hidden="1">Data!#REF!</definedName>
    <definedName name="solver_lhs2" localSheetId="6" hidden="1">Mapping!#REF!</definedName>
    <definedName name="solver_lhs2" localSheetId="7" hidden="1">Opex!#REF!</definedName>
    <definedName name="solver_lhs2" localSheetId="11" hidden="1">'Regulatory Model'!#REF!</definedName>
    <definedName name="solver_lhs3" localSheetId="4" hidden="1">Allocators!#REF!</definedName>
    <definedName name="solver_lhs3" localSheetId="3" hidden="1">Assumptions!#REF!</definedName>
    <definedName name="solver_lhs3" localSheetId="8" hidden="1">Capex!#REF!</definedName>
    <definedName name="solver_lhs3" localSheetId="10" hidden="1">Compliance!#REF!</definedName>
    <definedName name="solver_lhs3" localSheetId="9" hidden="1">'Costs by Service'!#REF!</definedName>
    <definedName name="solver_lhs3" localSheetId="5" hidden="1">Data!#REF!</definedName>
    <definedName name="solver_lhs3" localSheetId="6" hidden="1">Mapping!#REF!</definedName>
    <definedName name="solver_lhs3" localSheetId="7" hidden="1">Opex!#REF!</definedName>
    <definedName name="solver_lhs3" localSheetId="11" hidden="1">'Regulatory Model'!#REF!</definedName>
    <definedName name="solver_lhs4" localSheetId="4" hidden="1">Allocators!#REF!</definedName>
    <definedName name="solver_lhs4" localSheetId="3" hidden="1">Assumptions!#REF!</definedName>
    <definedName name="solver_lhs4" localSheetId="8" hidden="1">Capex!#REF!</definedName>
    <definedName name="solver_lhs4" localSheetId="10" hidden="1">Compliance!#REF!</definedName>
    <definedName name="solver_lhs4" localSheetId="9" hidden="1">'Costs by Service'!#REF!</definedName>
    <definedName name="solver_lhs4" localSheetId="5" hidden="1">Data!#REF!</definedName>
    <definedName name="solver_lhs4" localSheetId="6" hidden="1">Mapping!#REF!</definedName>
    <definedName name="solver_lhs4" localSheetId="7" hidden="1">Opex!#REF!</definedName>
    <definedName name="solver_lhs4" localSheetId="11" hidden="1">'Regulatory Model'!#REF!</definedName>
    <definedName name="solver_lhs5" localSheetId="4" hidden="1">Allocators!#REF!</definedName>
    <definedName name="solver_lhs5" localSheetId="3" hidden="1">Assumptions!#REF!</definedName>
    <definedName name="solver_lhs5" localSheetId="8" hidden="1">Capex!#REF!</definedName>
    <definedName name="solver_lhs5" localSheetId="10" hidden="1">Compliance!#REF!</definedName>
    <definedName name="solver_lhs5" localSheetId="9" hidden="1">'Costs by Service'!#REF!</definedName>
    <definedName name="solver_lhs5" localSheetId="5" hidden="1">Data!#REF!</definedName>
    <definedName name="solver_lhs5" localSheetId="6" hidden="1">Mapping!#REF!</definedName>
    <definedName name="solver_lhs5" localSheetId="7" hidden="1">Opex!#REF!</definedName>
    <definedName name="solver_lhs5" localSheetId="11" hidden="1">'Regulatory Model'!#REF!</definedName>
    <definedName name="solver_lin" hidden="1">0</definedName>
    <definedName name="solver_mip" localSheetId="4" hidden="1">30</definedName>
    <definedName name="solver_mip" localSheetId="3" hidden="1">30</definedName>
    <definedName name="solver_mip" localSheetId="8" hidden="1">30</definedName>
    <definedName name="solver_mip" localSheetId="10" hidden="1">30</definedName>
    <definedName name="solver_mip" localSheetId="9" hidden="1">30</definedName>
    <definedName name="solver_mip" localSheetId="5" hidden="1">30</definedName>
    <definedName name="solver_mip" localSheetId="6" hidden="1">30</definedName>
    <definedName name="solver_mip" localSheetId="7" hidden="1">30</definedName>
    <definedName name="solver_mip" localSheetId="11" hidden="1">30</definedName>
    <definedName name="solver_mni" localSheetId="4" hidden="1">30</definedName>
    <definedName name="solver_mni" localSheetId="3" hidden="1">30</definedName>
    <definedName name="solver_mni" localSheetId="8" hidden="1">30</definedName>
    <definedName name="solver_mni" localSheetId="10" hidden="1">30</definedName>
    <definedName name="solver_mni" localSheetId="9" hidden="1">30</definedName>
    <definedName name="solver_mni" localSheetId="5" hidden="1">30</definedName>
    <definedName name="solver_mni" localSheetId="6" hidden="1">30</definedName>
    <definedName name="solver_mni" localSheetId="7" hidden="1">30</definedName>
    <definedName name="solver_mni" localSheetId="11" hidden="1">30</definedName>
    <definedName name="solver_mrt" localSheetId="4" hidden="1">0.075</definedName>
    <definedName name="solver_mrt" localSheetId="3" hidden="1">0.075</definedName>
    <definedName name="solver_mrt" localSheetId="8" hidden="1">0.075</definedName>
    <definedName name="solver_mrt" localSheetId="10" hidden="1">0.075</definedName>
    <definedName name="solver_mrt" localSheetId="9" hidden="1">0.075</definedName>
    <definedName name="solver_mrt" localSheetId="5" hidden="1">0.075</definedName>
    <definedName name="solver_mrt" localSheetId="6" hidden="1">0.075</definedName>
    <definedName name="solver_mrt" localSheetId="7" hidden="1">0.075</definedName>
    <definedName name="solver_mrt" localSheetId="11" hidden="1">0.075</definedName>
    <definedName name="solver_msl" localSheetId="4" hidden="1">2</definedName>
    <definedName name="solver_msl" localSheetId="3" hidden="1">2</definedName>
    <definedName name="solver_msl" localSheetId="8" hidden="1">2</definedName>
    <definedName name="solver_msl" localSheetId="10" hidden="1">2</definedName>
    <definedName name="solver_msl" localSheetId="9" hidden="1">2</definedName>
    <definedName name="solver_msl" localSheetId="5" hidden="1">2</definedName>
    <definedName name="solver_msl" localSheetId="6" hidden="1">2</definedName>
    <definedName name="solver_msl" localSheetId="7" hidden="1">2</definedName>
    <definedName name="solver_msl" localSheetId="11" hidden="1">2</definedName>
    <definedName name="solver_neg" localSheetId="4" hidden="1">1</definedName>
    <definedName name="solver_neg" localSheetId="3" hidden="1">1</definedName>
    <definedName name="solver_neg" localSheetId="8" hidden="1">1</definedName>
    <definedName name="solver_neg" localSheetId="10" hidden="1">1</definedName>
    <definedName name="solver_neg" localSheetId="9" hidden="1">1</definedName>
    <definedName name="solver_neg" localSheetId="5" hidden="1">1</definedName>
    <definedName name="solver_neg" localSheetId="6" hidden="1">1</definedName>
    <definedName name="solver_neg" localSheetId="7" hidden="1">1</definedName>
    <definedName name="solver_neg" localSheetId="11" hidden="1">1</definedName>
    <definedName name="solver_nod" localSheetId="4" hidden="1">15</definedName>
    <definedName name="solver_nod" localSheetId="3" hidden="1">15</definedName>
    <definedName name="solver_nod" localSheetId="8" hidden="1">15</definedName>
    <definedName name="solver_nod" localSheetId="10" hidden="1">15</definedName>
    <definedName name="solver_nod" localSheetId="9" hidden="1">15</definedName>
    <definedName name="solver_nod" localSheetId="5" hidden="1">15</definedName>
    <definedName name="solver_nod" localSheetId="6" hidden="1">15</definedName>
    <definedName name="solver_nod" localSheetId="7" hidden="1">15</definedName>
    <definedName name="solver_nod" localSheetId="11" hidden="1">15</definedName>
    <definedName name="solver_num" localSheetId="4" hidden="1">5</definedName>
    <definedName name="solver_num" localSheetId="3" hidden="1">5</definedName>
    <definedName name="solver_num" localSheetId="8" hidden="1">5</definedName>
    <definedName name="solver_num" localSheetId="10" hidden="1">5</definedName>
    <definedName name="solver_num" localSheetId="9" hidden="1">5</definedName>
    <definedName name="solver_num" localSheetId="5" hidden="1">5</definedName>
    <definedName name="solver_num" localSheetId="6" hidden="1">5</definedName>
    <definedName name="solver_num" localSheetId="7" hidden="1">5</definedName>
    <definedName name="solver_num" localSheetId="11" hidden="1">5</definedName>
    <definedName name="solver_num" hidden="1">6</definedName>
    <definedName name="solver_nwt" localSheetId="4" hidden="1">1</definedName>
    <definedName name="solver_nwt" localSheetId="3" hidden="1">1</definedName>
    <definedName name="solver_nwt" localSheetId="8" hidden="1">1</definedName>
    <definedName name="solver_nwt" localSheetId="10" hidden="1">1</definedName>
    <definedName name="solver_nwt" localSheetId="9" hidden="1">1</definedName>
    <definedName name="solver_nwt" localSheetId="5" hidden="1">1</definedName>
    <definedName name="solver_nwt" localSheetId="6" hidden="1">1</definedName>
    <definedName name="solver_nwt" localSheetId="7" hidden="1">1</definedName>
    <definedName name="solver_nwt" localSheetId="11" hidden="1">1</definedName>
    <definedName name="solver_nwt" hidden="1">1</definedName>
    <definedName name="solver_opt" localSheetId="4" hidden="1">Allocators!#REF!</definedName>
    <definedName name="solver_opt" localSheetId="3" hidden="1">Assumptions!#REF!</definedName>
    <definedName name="solver_opt" localSheetId="8" hidden="1">Capex!#REF!</definedName>
    <definedName name="solver_opt" localSheetId="10" hidden="1">Compliance!#REF!</definedName>
    <definedName name="solver_opt" localSheetId="9" hidden="1">'Costs by Service'!#REF!</definedName>
    <definedName name="solver_opt" localSheetId="5" hidden="1">Data!#REF!</definedName>
    <definedName name="solver_opt" localSheetId="6" hidden="1">Mapping!#REF!</definedName>
    <definedName name="solver_opt" localSheetId="7" hidden="1">Opex!#REF!</definedName>
    <definedName name="solver_opt" localSheetId="11" hidden="1">'Regulatory Model'!#REF!</definedName>
    <definedName name="solver_pre" localSheetId="4" hidden="1">0.000001</definedName>
    <definedName name="solver_pre" localSheetId="3" hidden="1">0.000001</definedName>
    <definedName name="solver_pre" localSheetId="8" hidden="1">0.000001</definedName>
    <definedName name="solver_pre" localSheetId="10" hidden="1">0.000001</definedName>
    <definedName name="solver_pre" localSheetId="9" hidden="1">0.000001</definedName>
    <definedName name="solver_pre" localSheetId="5" hidden="1">0.000001</definedName>
    <definedName name="solver_pre" localSheetId="6" hidden="1">0.000001</definedName>
    <definedName name="solver_pre" localSheetId="7" hidden="1">0.000001</definedName>
    <definedName name="solver_pre" localSheetId="11" hidden="1">0.000001</definedName>
    <definedName name="solver_pre" hidden="1">0.000001</definedName>
    <definedName name="solver_rbv" localSheetId="4" hidden="1">2</definedName>
    <definedName name="solver_rbv" localSheetId="3" hidden="1">2</definedName>
    <definedName name="solver_rbv" localSheetId="8" hidden="1">2</definedName>
    <definedName name="solver_rbv" localSheetId="10" hidden="1">2</definedName>
    <definedName name="solver_rbv" localSheetId="9" hidden="1">2</definedName>
    <definedName name="solver_rbv" localSheetId="5" hidden="1">2</definedName>
    <definedName name="solver_rbv" localSheetId="6" hidden="1">2</definedName>
    <definedName name="solver_rbv" localSheetId="7" hidden="1">2</definedName>
    <definedName name="solver_rbv" localSheetId="11" hidden="1">2</definedName>
    <definedName name="solver_rel1" localSheetId="4" hidden="1">2</definedName>
    <definedName name="solver_rel1" localSheetId="3" hidden="1">2</definedName>
    <definedName name="solver_rel1" localSheetId="8" hidden="1">2</definedName>
    <definedName name="solver_rel1" localSheetId="10" hidden="1">2</definedName>
    <definedName name="solver_rel1" localSheetId="9" hidden="1">2</definedName>
    <definedName name="solver_rel1" localSheetId="5" hidden="1">2</definedName>
    <definedName name="solver_rel1" localSheetId="6" hidden="1">2</definedName>
    <definedName name="solver_rel1" localSheetId="7" hidden="1">2</definedName>
    <definedName name="solver_rel1" localSheetId="11" hidden="1">2</definedName>
    <definedName name="solver_rel1" hidden="1">1</definedName>
    <definedName name="solver_rel2" localSheetId="4" hidden="1">1</definedName>
    <definedName name="solver_rel2" localSheetId="3" hidden="1">1</definedName>
    <definedName name="solver_rel2" localSheetId="8" hidden="1">1</definedName>
    <definedName name="solver_rel2" localSheetId="10" hidden="1">1</definedName>
    <definedName name="solver_rel2" localSheetId="9" hidden="1">1</definedName>
    <definedName name="solver_rel2" localSheetId="5" hidden="1">1</definedName>
    <definedName name="solver_rel2" localSheetId="6" hidden="1">1</definedName>
    <definedName name="solver_rel2" localSheetId="7" hidden="1">1</definedName>
    <definedName name="solver_rel2" localSheetId="11" hidden="1">1</definedName>
    <definedName name="solver_rel2" hidden="1">1</definedName>
    <definedName name="solver_rel3" localSheetId="4" hidden="1">1</definedName>
    <definedName name="solver_rel3" localSheetId="3" hidden="1">1</definedName>
    <definedName name="solver_rel3" localSheetId="8" hidden="1">1</definedName>
    <definedName name="solver_rel3" localSheetId="10" hidden="1">1</definedName>
    <definedName name="solver_rel3" localSheetId="9" hidden="1">1</definedName>
    <definedName name="solver_rel3" localSheetId="5" hidden="1">1</definedName>
    <definedName name="solver_rel3" localSheetId="6" hidden="1">1</definedName>
    <definedName name="solver_rel3" localSheetId="7" hidden="1">1</definedName>
    <definedName name="solver_rel3" localSheetId="11" hidden="1">1</definedName>
    <definedName name="solver_rel3" hidden="1">1</definedName>
    <definedName name="solver_rel4" localSheetId="4" hidden="1">1</definedName>
    <definedName name="solver_rel4" localSheetId="3" hidden="1">1</definedName>
    <definedName name="solver_rel4" localSheetId="8" hidden="1">1</definedName>
    <definedName name="solver_rel4" localSheetId="10" hidden="1">1</definedName>
    <definedName name="solver_rel4" localSheetId="9" hidden="1">1</definedName>
    <definedName name="solver_rel4" localSheetId="5" hidden="1">1</definedName>
    <definedName name="solver_rel4" localSheetId="6" hidden="1">1</definedName>
    <definedName name="solver_rel4" localSheetId="7" hidden="1">1</definedName>
    <definedName name="solver_rel4" localSheetId="11" hidden="1">1</definedName>
    <definedName name="solver_rel4" hidden="1">4</definedName>
    <definedName name="solver_rel5" localSheetId="4" hidden="1">3</definedName>
    <definedName name="solver_rel5" localSheetId="3" hidden="1">3</definedName>
    <definedName name="solver_rel5" localSheetId="8" hidden="1">3</definedName>
    <definedName name="solver_rel5" localSheetId="10" hidden="1">3</definedName>
    <definedName name="solver_rel5" localSheetId="9" hidden="1">3</definedName>
    <definedName name="solver_rel5" localSheetId="5" hidden="1">3</definedName>
    <definedName name="solver_rel5" localSheetId="6" hidden="1">3</definedName>
    <definedName name="solver_rel5" localSheetId="7" hidden="1">3</definedName>
    <definedName name="solver_rel5" localSheetId="11" hidden="1">3</definedName>
    <definedName name="solver_rel5" hidden="1">4</definedName>
    <definedName name="solver_rel6" hidden="1">4</definedName>
    <definedName name="solver_rhs1" localSheetId="4" hidden="1">0</definedName>
    <definedName name="solver_rhs1" localSheetId="3" hidden="1">0</definedName>
    <definedName name="solver_rhs1" localSheetId="8" hidden="1">0</definedName>
    <definedName name="solver_rhs1" localSheetId="10" hidden="1">0</definedName>
    <definedName name="solver_rhs1" localSheetId="9" hidden="1">0</definedName>
    <definedName name="solver_rhs1" localSheetId="5" hidden="1">0</definedName>
    <definedName name="solver_rhs1" localSheetId="6" hidden="1">0</definedName>
    <definedName name="solver_rhs1" localSheetId="7" hidden="1">0</definedName>
    <definedName name="solver_rhs1" localSheetId="11" hidden="1">0</definedName>
    <definedName name="solver_rhs1" hidden="1">15</definedName>
    <definedName name="solver_rhs2" localSheetId="4" hidden="1">max_g_p_rate</definedName>
    <definedName name="solver_rhs2" localSheetId="3" hidden="1">max_g_p_rate</definedName>
    <definedName name="solver_rhs2" localSheetId="8" hidden="1">max_g_p_rate</definedName>
    <definedName name="solver_rhs2" localSheetId="10" hidden="1">max_g_p_rate</definedName>
    <definedName name="solver_rhs2" localSheetId="9" hidden="1">max_g_p_rate</definedName>
    <definedName name="solver_rhs2" localSheetId="5" hidden="1">max_g_p_rate</definedName>
    <definedName name="solver_rhs2" localSheetId="6" hidden="1">max_g_p_rate</definedName>
    <definedName name="solver_rhs2" localSheetId="7" hidden="1">max_g_p_rate</definedName>
    <definedName name="solver_rhs2" localSheetId="11" hidden="1">max_g_p_rate</definedName>
    <definedName name="solver_rhs2" hidden="1">15</definedName>
    <definedName name="solver_rhs3" localSheetId="4" hidden="1">max_var</definedName>
    <definedName name="solver_rhs3" localSheetId="3" hidden="1">max_var</definedName>
    <definedName name="solver_rhs3" localSheetId="8" hidden="1">max_var</definedName>
    <definedName name="solver_rhs3" localSheetId="10" hidden="1">max_var</definedName>
    <definedName name="solver_rhs3" localSheetId="9" hidden="1">max_var</definedName>
    <definedName name="solver_rhs3" localSheetId="5" hidden="1">max_var</definedName>
    <definedName name="solver_rhs3" localSheetId="6" hidden="1">max_var</definedName>
    <definedName name="solver_rhs3" localSheetId="7" hidden="1">max_var</definedName>
    <definedName name="solver_rhs3" localSheetId="11" hidden="1">max_var</definedName>
    <definedName name="solver_rhs3" hidden="1">15</definedName>
    <definedName name="solver_rhs4" localSheetId="4" hidden="1">max_g</definedName>
    <definedName name="solver_rhs4" localSheetId="3" hidden="1">max_g</definedName>
    <definedName name="solver_rhs4" localSheetId="8" hidden="1">max_g</definedName>
    <definedName name="solver_rhs4" localSheetId="10" hidden="1">max_g</definedName>
    <definedName name="solver_rhs4" localSheetId="9" hidden="1">max_g</definedName>
    <definedName name="solver_rhs4" localSheetId="5" hidden="1">max_g</definedName>
    <definedName name="solver_rhs4" localSheetId="6" hidden="1">max_g</definedName>
    <definedName name="solver_rhs4" localSheetId="7" hidden="1">max_g</definedName>
    <definedName name="solver_rhs4" localSheetId="11" hidden="1">max_g</definedName>
    <definedName name="solver_rhs5" localSheetId="4" hidden="1">min_g</definedName>
    <definedName name="solver_rhs5" localSheetId="3" hidden="1">min_g</definedName>
    <definedName name="solver_rhs5" localSheetId="8" hidden="1">min_g</definedName>
    <definedName name="solver_rhs5" localSheetId="10" hidden="1">min_g</definedName>
    <definedName name="solver_rhs5" localSheetId="9" hidden="1">min_g</definedName>
    <definedName name="solver_rhs5" localSheetId="5" hidden="1">min_g</definedName>
    <definedName name="solver_rhs5" localSheetId="6" hidden="1">min_g</definedName>
    <definedName name="solver_rhs5" localSheetId="7" hidden="1">min_g</definedName>
    <definedName name="solver_rhs5" localSheetId="11" hidden="1">min_g</definedName>
    <definedName name="solver_rlx" localSheetId="4" hidden="1">2</definedName>
    <definedName name="solver_rlx" localSheetId="3" hidden="1">2</definedName>
    <definedName name="solver_rlx" localSheetId="8" hidden="1">2</definedName>
    <definedName name="solver_rlx" localSheetId="10" hidden="1">2</definedName>
    <definedName name="solver_rlx" localSheetId="9" hidden="1">2</definedName>
    <definedName name="solver_rlx" localSheetId="5" hidden="1">2</definedName>
    <definedName name="solver_rlx" localSheetId="6" hidden="1">2</definedName>
    <definedName name="solver_rlx" localSheetId="7" hidden="1">2</definedName>
    <definedName name="solver_rlx" localSheetId="11" hidden="1">2</definedName>
    <definedName name="solver_rsd" localSheetId="4" hidden="1">0</definedName>
    <definedName name="solver_rsd" localSheetId="3" hidden="1">0</definedName>
    <definedName name="solver_rsd" localSheetId="8" hidden="1">0</definedName>
    <definedName name="solver_rsd" localSheetId="10" hidden="1">0</definedName>
    <definedName name="solver_rsd" localSheetId="9" hidden="1">0</definedName>
    <definedName name="solver_rsd" localSheetId="5" hidden="1">0</definedName>
    <definedName name="solver_rsd" localSheetId="6" hidden="1">0</definedName>
    <definedName name="solver_rsd" localSheetId="7" hidden="1">0</definedName>
    <definedName name="solver_rsd" localSheetId="11" hidden="1">0</definedName>
    <definedName name="solver_scl" localSheetId="4" hidden="1">1</definedName>
    <definedName name="solver_scl" localSheetId="3" hidden="1">1</definedName>
    <definedName name="solver_scl" localSheetId="8" hidden="1">1</definedName>
    <definedName name="solver_scl" localSheetId="10" hidden="1">1</definedName>
    <definedName name="solver_scl" localSheetId="9" hidden="1">1</definedName>
    <definedName name="solver_scl" localSheetId="5" hidden="1">1</definedName>
    <definedName name="solver_scl" localSheetId="6" hidden="1">1</definedName>
    <definedName name="solver_scl" localSheetId="7" hidden="1">1</definedName>
    <definedName name="solver_scl" localSheetId="11" hidden="1">1</definedName>
    <definedName name="solver_scl" hidden="1">0</definedName>
    <definedName name="solver_sho" localSheetId="4" hidden="1">2</definedName>
    <definedName name="solver_sho" localSheetId="3" hidden="1">2</definedName>
    <definedName name="solver_sho" localSheetId="8" hidden="1">2</definedName>
    <definedName name="solver_sho" localSheetId="10" hidden="1">2</definedName>
    <definedName name="solver_sho" localSheetId="9" hidden="1">2</definedName>
    <definedName name="solver_sho" localSheetId="5" hidden="1">2</definedName>
    <definedName name="solver_sho" localSheetId="6" hidden="1">2</definedName>
    <definedName name="solver_sho" localSheetId="7" hidden="1">2</definedName>
    <definedName name="solver_sho" localSheetId="11" hidden="1">2</definedName>
    <definedName name="solver_sho" hidden="1">0</definedName>
    <definedName name="solver_ssz" localSheetId="4" hidden="1">100</definedName>
    <definedName name="solver_ssz" localSheetId="3" hidden="1">100</definedName>
    <definedName name="solver_ssz" localSheetId="8" hidden="1">100</definedName>
    <definedName name="solver_ssz" localSheetId="10" hidden="1">100</definedName>
    <definedName name="solver_ssz" localSheetId="9" hidden="1">100</definedName>
    <definedName name="solver_ssz" localSheetId="5" hidden="1">100</definedName>
    <definedName name="solver_ssz" localSheetId="6" hidden="1">100</definedName>
    <definedName name="solver_ssz" localSheetId="7" hidden="1">100</definedName>
    <definedName name="solver_ssz" localSheetId="11" hidden="1">100</definedName>
    <definedName name="solver_tim" localSheetId="4" hidden="1">24000</definedName>
    <definedName name="solver_tim" localSheetId="3" hidden="1">24000</definedName>
    <definedName name="solver_tim" localSheetId="8" hidden="1">24000</definedName>
    <definedName name="solver_tim" localSheetId="10" hidden="1">24000</definedName>
    <definedName name="solver_tim" localSheetId="9" hidden="1">24000</definedName>
    <definedName name="solver_tim" localSheetId="5" hidden="1">24000</definedName>
    <definedName name="solver_tim" localSheetId="6" hidden="1">24000</definedName>
    <definedName name="solver_tim" localSheetId="7" hidden="1">24000</definedName>
    <definedName name="solver_tim" localSheetId="11" hidden="1">24000</definedName>
    <definedName name="solver_tim" hidden="1">200</definedName>
    <definedName name="solver_tmp" hidden="1">15</definedName>
    <definedName name="solver_tol" localSheetId="4" hidden="1">0.01</definedName>
    <definedName name="solver_tol" localSheetId="3" hidden="1">0.01</definedName>
    <definedName name="solver_tol" localSheetId="8" hidden="1">0.01</definedName>
    <definedName name="solver_tol" localSheetId="10" hidden="1">0.01</definedName>
    <definedName name="solver_tol" localSheetId="9" hidden="1">0.01</definedName>
    <definedName name="solver_tol" localSheetId="5" hidden="1">0.01</definedName>
    <definedName name="solver_tol" localSheetId="6" hidden="1">0.01</definedName>
    <definedName name="solver_tol" localSheetId="7" hidden="1">0.01</definedName>
    <definedName name="solver_tol" localSheetId="11" hidden="1">0.01</definedName>
    <definedName name="solver_tol" hidden="1">0.05</definedName>
    <definedName name="solver_typ" localSheetId="4" hidden="1">1</definedName>
    <definedName name="solver_typ" localSheetId="3" hidden="1">1</definedName>
    <definedName name="solver_typ" localSheetId="8" hidden="1">1</definedName>
    <definedName name="solver_typ" localSheetId="10" hidden="1">1</definedName>
    <definedName name="solver_typ" localSheetId="9" hidden="1">1</definedName>
    <definedName name="solver_typ" localSheetId="5" hidden="1">1</definedName>
    <definedName name="solver_typ" localSheetId="6" hidden="1">1</definedName>
    <definedName name="solver_typ" localSheetId="7" hidden="1">1</definedName>
    <definedName name="solver_typ" localSheetId="11" hidden="1">1</definedName>
    <definedName name="solver_typ" hidden="1">3</definedName>
    <definedName name="solver_val" localSheetId="4" hidden="1">0</definedName>
    <definedName name="solver_val" localSheetId="3" hidden="1">0</definedName>
    <definedName name="solver_val" localSheetId="8" hidden="1">0</definedName>
    <definedName name="solver_val" localSheetId="10" hidden="1">0</definedName>
    <definedName name="solver_val" localSheetId="9" hidden="1">0</definedName>
    <definedName name="solver_val" localSheetId="5" hidden="1">0</definedName>
    <definedName name="solver_val" localSheetId="6" hidden="1">0</definedName>
    <definedName name="solver_val" localSheetId="7" hidden="1">0</definedName>
    <definedName name="solver_val" localSheetId="11" hidden="1">0</definedName>
    <definedName name="solver_val" hidden="1">90</definedName>
    <definedName name="solver_ver" localSheetId="4" hidden="1">3</definedName>
    <definedName name="solver_ver" localSheetId="3" hidden="1">3</definedName>
    <definedName name="solver_ver" localSheetId="8" hidden="1">3</definedName>
    <definedName name="solver_ver" localSheetId="10" hidden="1">3</definedName>
    <definedName name="solver_ver" localSheetId="9" hidden="1">3</definedName>
    <definedName name="solver_ver" localSheetId="5" hidden="1">3</definedName>
    <definedName name="solver_ver" localSheetId="6" hidden="1">3</definedName>
    <definedName name="solver_ver" localSheetId="7" hidden="1">3</definedName>
    <definedName name="solver_ver" localSheetId="11" hidden="1">3</definedName>
    <definedName name="Subsection">Assumptions!$E$26</definedName>
    <definedName name="Sxn" hidden="1">[2]Input_A!$D$94</definedName>
    <definedName name="xa"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4" hidden="1">{28}</definedName>
    <definedName name="xx" localSheetId="3" hidden="1">{28}</definedName>
    <definedName name="xx" localSheetId="8" hidden="1">{28}</definedName>
    <definedName name="xx" localSheetId="12" hidden="1">{28}</definedName>
    <definedName name="xx" localSheetId="10" hidden="1">{28}</definedName>
    <definedName name="xx" localSheetId="1" hidden="1">{28}</definedName>
    <definedName name="xx" localSheetId="9" hidden="1">{28}</definedName>
    <definedName name="xx" localSheetId="5" hidden="1">{28}</definedName>
    <definedName name="xx" localSheetId="6" hidden="1">{28}</definedName>
    <definedName name="xx" localSheetId="7" hidden="1">{28}</definedName>
    <definedName name="xx" localSheetId="11" hidden="1">{28}</definedName>
    <definedName name="xx" localSheetId="2" hidden="1">{28}</definedName>
    <definedName name="xx" hidden="1">{28}</definedName>
    <definedName name="xy"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ty"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1" l="1"/>
  <c r="K195" i="4" l="1"/>
  <c r="K219" i="4"/>
  <c r="I219" i="4" l="1"/>
  <c r="I195" i="4" l="1"/>
  <c r="BH62" i="23" l="1"/>
  <c r="BH63" i="23" s="1"/>
  <c r="BG62" i="23"/>
  <c r="BG63" i="23" s="1"/>
  <c r="BF62" i="23"/>
  <c r="BF63" i="23" s="1"/>
  <c r="E62" i="23"/>
  <c r="BH33" i="23"/>
  <c r="BH34" i="23" s="1"/>
  <c r="BG33" i="23"/>
  <c r="BG34" i="23" s="1"/>
  <c r="BF33" i="23"/>
  <c r="BF34" i="23" s="1"/>
  <c r="G12" i="23"/>
  <c r="H12" i="23" s="1"/>
  <c r="I12" i="23" s="1"/>
  <c r="J12" i="23" s="1"/>
  <c r="K12" i="23" s="1"/>
  <c r="L12" i="23" s="1"/>
  <c r="M12" i="23" s="1"/>
  <c r="N12" i="23" s="1"/>
  <c r="O12" i="23" s="1"/>
  <c r="P12" i="23" s="1"/>
  <c r="Q12" i="23" s="1"/>
  <c r="R12" i="23" s="1"/>
  <c r="S12" i="23" s="1"/>
  <c r="T12" i="23" s="1"/>
  <c r="U12" i="23" s="1"/>
  <c r="V12" i="23" s="1"/>
  <c r="W12" i="23" s="1"/>
  <c r="X12" i="23" s="1"/>
  <c r="Y12" i="23" s="1"/>
  <c r="Z12" i="23" s="1"/>
  <c r="AA12" i="23" s="1"/>
  <c r="AB12" i="23" s="1"/>
  <c r="AC12" i="23" s="1"/>
  <c r="AD12" i="23" s="1"/>
  <c r="AE12" i="23" s="1"/>
  <c r="AF12" i="23" s="1"/>
  <c r="AG12" i="23" s="1"/>
  <c r="AH12" i="23" s="1"/>
  <c r="AI12" i="23" s="1"/>
  <c r="AJ12" i="23" s="1"/>
  <c r="AK12" i="23" s="1"/>
  <c r="AL12" i="23" s="1"/>
  <c r="AM12" i="23" s="1"/>
  <c r="AN12" i="23" s="1"/>
  <c r="AO12" i="23" s="1"/>
  <c r="AP12" i="23" s="1"/>
  <c r="AQ12" i="23" s="1"/>
  <c r="AR12" i="23" s="1"/>
  <c r="AS12" i="23" s="1"/>
  <c r="AT12" i="23" s="1"/>
  <c r="AU12" i="23" s="1"/>
  <c r="AV12" i="23" s="1"/>
  <c r="AW12" i="23" s="1"/>
  <c r="AX12" i="23" s="1"/>
  <c r="AY12" i="23" s="1"/>
  <c r="AZ12" i="23" s="1"/>
  <c r="BA12" i="23" s="1"/>
  <c r="BB12" i="23" s="1"/>
  <c r="BC12" i="23" s="1"/>
  <c r="BD12" i="23" s="1"/>
  <c r="E11" i="23"/>
  <c r="F10" i="23" s="1"/>
  <c r="E10" i="23"/>
  <c r="E9" i="23"/>
  <c r="F9" i="23" s="1"/>
  <c r="G9" i="23" s="1"/>
  <c r="H9" i="23" s="1"/>
  <c r="B2" i="23"/>
  <c r="D18" i="3" s="1"/>
  <c r="B22" i="21" s="1"/>
  <c r="A1" i="23"/>
  <c r="H14" i="23" l="1"/>
  <c r="H13" i="23"/>
  <c r="H8" i="23" s="1"/>
  <c r="I9" i="23"/>
  <c r="F13" i="23"/>
  <c r="F8" i="23" s="1"/>
  <c r="F11" i="23"/>
  <c r="E14" i="23"/>
  <c r="E13" i="23"/>
  <c r="F14" i="23"/>
  <c r="G14" i="23"/>
  <c r="G13" i="23"/>
  <c r="G8" i="23" s="1"/>
  <c r="G11" i="23" l="1"/>
  <c r="G10" i="23"/>
  <c r="I14" i="23"/>
  <c r="I13" i="23"/>
  <c r="I8" i="23" s="1"/>
  <c r="J9" i="23"/>
  <c r="H10" i="23" l="1"/>
  <c r="H11" i="23"/>
  <c r="K9" i="23"/>
  <c r="J13" i="23"/>
  <c r="J8" i="23" s="1"/>
  <c r="J14" i="23"/>
  <c r="I10" i="23" l="1"/>
  <c r="I11" i="23"/>
  <c r="K14" i="23"/>
  <c r="K13" i="23"/>
  <c r="K8" i="23" s="1"/>
  <c r="L9" i="23"/>
  <c r="M9" i="23" l="1"/>
  <c r="L13" i="23"/>
  <c r="L8" i="23" s="1"/>
  <c r="L14" i="23"/>
  <c r="J11" i="23"/>
  <c r="J10" i="23"/>
  <c r="K11" i="23" l="1"/>
  <c r="K10" i="23"/>
  <c r="M14" i="23"/>
  <c r="M13" i="23"/>
  <c r="M8" i="23" s="1"/>
  <c r="N9" i="23"/>
  <c r="O9" i="23" l="1"/>
  <c r="N14" i="23"/>
  <c r="N13" i="23"/>
  <c r="N8" i="23" s="1"/>
  <c r="L10" i="23"/>
  <c r="L11" i="23"/>
  <c r="M11" i="23" l="1"/>
  <c r="M10" i="23"/>
  <c r="O14" i="23"/>
  <c r="O13" i="23"/>
  <c r="O8" i="23" s="1"/>
  <c r="P9" i="23"/>
  <c r="N11" i="23" l="1"/>
  <c r="N10" i="23"/>
  <c r="P14" i="23"/>
  <c r="Q9" i="23"/>
  <c r="P13" i="23"/>
  <c r="P8" i="23" s="1"/>
  <c r="O11" i="23" l="1"/>
  <c r="O10" i="23"/>
  <c r="Q14" i="23"/>
  <c r="Q13" i="23"/>
  <c r="Q8" i="23" s="1"/>
  <c r="R9" i="23"/>
  <c r="H102" i="4"/>
  <c r="H94" i="4"/>
  <c r="S9" i="23" l="1"/>
  <c r="R13" i="23"/>
  <c r="R8" i="23" s="1"/>
  <c r="R14" i="23"/>
  <c r="P10" i="23"/>
  <c r="P11" i="23"/>
  <c r="Q10" i="23" l="1"/>
  <c r="Q11" i="23"/>
  <c r="S14" i="23"/>
  <c r="S13" i="23"/>
  <c r="S8" i="23" s="1"/>
  <c r="T9" i="23"/>
  <c r="R10" i="23" l="1"/>
  <c r="R11" i="23"/>
  <c r="T13" i="23"/>
  <c r="T8" i="23" s="1"/>
  <c r="U9" i="23"/>
  <c r="T14" i="23"/>
  <c r="S11" i="23" l="1"/>
  <c r="S10" i="23"/>
  <c r="U14" i="23"/>
  <c r="U13" i="23"/>
  <c r="U8" i="23" s="1"/>
  <c r="V9" i="23"/>
  <c r="A3" i="4"/>
  <c r="D16" i="21" s="1"/>
  <c r="A1" i="22"/>
  <c r="B2" i="22"/>
  <c r="E25" i="17"/>
  <c r="A3" i="5"/>
  <c r="D15" i="21" s="1"/>
  <c r="B2" i="21"/>
  <c r="D19" i="3" s="1"/>
  <c r="B8" i="3"/>
  <c r="B9" i="3" s="1"/>
  <c r="B10" i="3" s="1"/>
  <c r="B11" i="3" s="1"/>
  <c r="B12" i="3" s="1"/>
  <c r="B13" i="3" s="1"/>
  <c r="B14" i="3" s="1"/>
  <c r="B15" i="3" s="1"/>
  <c r="B16" i="3" s="1"/>
  <c r="B17" i="3" s="1"/>
  <c r="B18" i="3" s="1"/>
  <c r="B19" i="3" s="1"/>
  <c r="N16" i="15"/>
  <c r="B110" i="19"/>
  <c r="B156" i="14"/>
  <c r="B135" i="14"/>
  <c r="I149" i="14"/>
  <c r="G17" i="20"/>
  <c r="F17" i="20"/>
  <c r="E17" i="20"/>
  <c r="A1" i="20"/>
  <c r="B2" i="20"/>
  <c r="D17" i="3" s="1"/>
  <c r="B21" i="21" s="1"/>
  <c r="B2" i="17"/>
  <c r="D10" i="3" s="1"/>
  <c r="B14" i="21" s="1"/>
  <c r="B2" i="5"/>
  <c r="D11" i="3" s="1"/>
  <c r="B15" i="21" s="1"/>
  <c r="B2" i="4"/>
  <c r="D12" i="3" s="1"/>
  <c r="B16" i="21" s="1"/>
  <c r="B2" i="15"/>
  <c r="D13" i="3" s="1"/>
  <c r="B17" i="21" s="1"/>
  <c r="B2" i="14"/>
  <c r="D14" i="3" s="1"/>
  <c r="B18" i="21" s="1"/>
  <c r="B2" i="19"/>
  <c r="D15" i="3" s="1"/>
  <c r="B19" i="21" s="1"/>
  <c r="B2" i="13"/>
  <c r="D16" i="3" s="1"/>
  <c r="B20" i="21" s="1"/>
  <c r="A1" i="5"/>
  <c r="BH38" i="19"/>
  <c r="BG38" i="19"/>
  <c r="BE38" i="19"/>
  <c r="BC38" i="19"/>
  <c r="BA38" i="19"/>
  <c r="AY38" i="19"/>
  <c r="AW38" i="19"/>
  <c r="AV38" i="19"/>
  <c r="AU38" i="19"/>
  <c r="AS38" i="19"/>
  <c r="AQ38" i="19"/>
  <c r="AO38" i="19"/>
  <c r="AM38" i="19"/>
  <c r="AL38" i="19"/>
  <c r="AK38" i="19"/>
  <c r="AJ38" i="19"/>
  <c r="AI38" i="19"/>
  <c r="AH38" i="19"/>
  <c r="AG38" i="19"/>
  <c r="AE38" i="19"/>
  <c r="AD38" i="19"/>
  <c r="AC38" i="19"/>
  <c r="AB38" i="19"/>
  <c r="AA38" i="19"/>
  <c r="Z38" i="19"/>
  <c r="Y38" i="19"/>
  <c r="W38" i="19"/>
  <c r="V38" i="19"/>
  <c r="U38" i="19"/>
  <c r="T38" i="19"/>
  <c r="S38" i="19"/>
  <c r="D24" i="4"/>
  <c r="AX39" i="19" s="1"/>
  <c r="D94" i="13"/>
  <c r="H108" i="4"/>
  <c r="K38" i="19"/>
  <c r="G102" i="4"/>
  <c r="G108" i="4"/>
  <c r="J38" i="19"/>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R102" i="4"/>
  <c r="Q102" i="4"/>
  <c r="P102" i="4"/>
  <c r="O102" i="4"/>
  <c r="F102" i="4"/>
  <c r="D24" i="13"/>
  <c r="D25" i="13" s="1"/>
  <c r="D26" i="13" s="1"/>
  <c r="D27" i="13" s="1"/>
  <c r="I37" i="14"/>
  <c r="BD108" i="4"/>
  <c r="BD219" i="4"/>
  <c r="BH92" i="19" s="1"/>
  <c r="BC108" i="4"/>
  <c r="BC219" i="4"/>
  <c r="BG92" i="19" s="1"/>
  <c r="BB108" i="4"/>
  <c r="BB219" i="4"/>
  <c r="BF92" i="19" s="1"/>
  <c r="BA108" i="4"/>
  <c r="BA219" i="4"/>
  <c r="BE92" i="19" s="1"/>
  <c r="AZ108" i="4"/>
  <c r="AZ219" i="4"/>
  <c r="BD92" i="19" s="1"/>
  <c r="AY94" i="4"/>
  <c r="AY108" i="4"/>
  <c r="AY219" i="4"/>
  <c r="BC92" i="19" s="1"/>
  <c r="AX108" i="4"/>
  <c r="AX219" i="4"/>
  <c r="BB92" i="19" s="1"/>
  <c r="AW108" i="4"/>
  <c r="AW219" i="4"/>
  <c r="BA92" i="19" s="1"/>
  <c r="AV108" i="4"/>
  <c r="AV219" i="4"/>
  <c r="AZ92" i="19" s="1"/>
  <c r="AU85" i="4"/>
  <c r="AU108" i="4"/>
  <c r="AU219" i="4"/>
  <c r="AY92" i="19" s="1"/>
  <c r="AT108" i="4"/>
  <c r="AT219" i="4"/>
  <c r="AX92" i="19" s="1"/>
  <c r="AS108" i="4"/>
  <c r="AS219" i="4"/>
  <c r="AW92" i="19" s="1"/>
  <c r="AR108" i="4"/>
  <c r="AR219" i="4"/>
  <c r="AV92" i="19" s="1"/>
  <c r="AQ108" i="4"/>
  <c r="AQ219" i="4"/>
  <c r="AU92" i="19" s="1"/>
  <c r="AP108" i="4"/>
  <c r="AP219" i="4"/>
  <c r="AT92" i="19" s="1"/>
  <c r="AO108" i="4"/>
  <c r="AO219" i="4"/>
  <c r="AS92" i="19" s="1"/>
  <c r="AN108" i="4"/>
  <c r="AN219" i="4"/>
  <c r="AR92" i="19" s="1"/>
  <c r="AM108" i="4"/>
  <c r="AM219" i="4"/>
  <c r="AQ92" i="19" s="1"/>
  <c r="AL108" i="4"/>
  <c r="AL219" i="4"/>
  <c r="AP92" i="19" s="1"/>
  <c r="AK108" i="4"/>
  <c r="AK219" i="4"/>
  <c r="AO92" i="19" s="1"/>
  <c r="AJ108" i="4"/>
  <c r="AJ219" i="4"/>
  <c r="AN92" i="19" s="1"/>
  <c r="AI108" i="4"/>
  <c r="AI219" i="4"/>
  <c r="AM92" i="19" s="1"/>
  <c r="AH108" i="4"/>
  <c r="AH219" i="4"/>
  <c r="AL92" i="19" s="1"/>
  <c r="AG108" i="4"/>
  <c r="AG219" i="4"/>
  <c r="AK92" i="19" s="1"/>
  <c r="AF108" i="4"/>
  <c r="AF219" i="4"/>
  <c r="AJ92" i="19" s="1"/>
  <c r="AE108" i="4"/>
  <c r="AE219" i="4"/>
  <c r="AI92" i="19" s="1"/>
  <c r="AD108" i="4"/>
  <c r="AD219" i="4"/>
  <c r="AH92" i="19" s="1"/>
  <c r="AC108" i="4"/>
  <c r="AC219" i="4"/>
  <c r="AG92" i="19" s="1"/>
  <c r="AB108" i="4"/>
  <c r="AB219" i="4"/>
  <c r="AF92" i="19" s="1"/>
  <c r="AA108" i="4"/>
  <c r="AA219" i="4"/>
  <c r="Z108" i="4"/>
  <c r="Z219" i="4"/>
  <c r="AD92" i="19" s="1"/>
  <c r="Y55" i="4"/>
  <c r="Y108" i="4"/>
  <c r="Y219" i="4"/>
  <c r="AC92" i="19" s="1"/>
  <c r="X108" i="4"/>
  <c r="X219" i="4"/>
  <c r="AB92" i="19" s="1"/>
  <c r="W108" i="4"/>
  <c r="W219" i="4"/>
  <c r="AA92" i="19" s="1"/>
  <c r="V108" i="4"/>
  <c r="V219" i="4"/>
  <c r="Z92" i="19" s="1"/>
  <c r="U108" i="4"/>
  <c r="U219" i="4"/>
  <c r="Y92" i="19" s="1"/>
  <c r="T108" i="4"/>
  <c r="T219" i="4"/>
  <c r="X92" i="19" s="1"/>
  <c r="S108" i="4"/>
  <c r="S219" i="4"/>
  <c r="W92" i="19" s="1"/>
  <c r="R108" i="4"/>
  <c r="R219" i="4"/>
  <c r="V92" i="19" s="1"/>
  <c r="Q108" i="4"/>
  <c r="Q219" i="4"/>
  <c r="U92" i="19" s="1"/>
  <c r="P108" i="4"/>
  <c r="P219" i="4"/>
  <c r="T92" i="19" s="1"/>
  <c r="O108" i="4"/>
  <c r="O219" i="4"/>
  <c r="S92" i="19" s="1"/>
  <c r="N219" i="4"/>
  <c r="R92" i="19" s="1"/>
  <c r="R38" i="19"/>
  <c r="N40" i="4"/>
  <c r="N102" i="4"/>
  <c r="N108" i="4"/>
  <c r="M219" i="4"/>
  <c r="Q92" i="19" s="1"/>
  <c r="Q38" i="19"/>
  <c r="M74" i="4"/>
  <c r="M102" i="4"/>
  <c r="M108" i="4"/>
  <c r="L219" i="4"/>
  <c r="P92" i="19" s="1"/>
  <c r="L94" i="4"/>
  <c r="L102" i="4"/>
  <c r="L108" i="4"/>
  <c r="O92" i="19"/>
  <c r="K102" i="4"/>
  <c r="K108" i="4"/>
  <c r="J219" i="4"/>
  <c r="N92" i="19" s="1"/>
  <c r="J102" i="4"/>
  <c r="J108" i="4"/>
  <c r="F108" i="4"/>
  <c r="E102" i="4"/>
  <c r="E108" i="4"/>
  <c r="B138" i="14"/>
  <c r="O15" i="15"/>
  <c r="D22" i="5"/>
  <c r="Q17" i="15" s="1"/>
  <c r="BH89" i="14"/>
  <c r="D119" i="4"/>
  <c r="BB90" i="14" s="1"/>
  <c r="BG37" i="14"/>
  <c r="BG89" i="14"/>
  <c r="BF89" i="14"/>
  <c r="BE89" i="14"/>
  <c r="BD89" i="14"/>
  <c r="BC37" i="14"/>
  <c r="BC89" i="14"/>
  <c r="BB89" i="14"/>
  <c r="BA37" i="14"/>
  <c r="BA89" i="14"/>
  <c r="AZ89" i="14"/>
  <c r="AY37" i="14"/>
  <c r="AY89" i="14"/>
  <c r="AX89" i="14"/>
  <c r="AW37" i="14"/>
  <c r="AW89" i="14"/>
  <c r="AV89" i="14"/>
  <c r="AU37" i="14"/>
  <c r="AU89" i="14"/>
  <c r="AT89" i="14"/>
  <c r="AS37" i="14"/>
  <c r="AS89" i="14"/>
  <c r="AR89" i="14"/>
  <c r="AQ37" i="14"/>
  <c r="AQ89" i="14"/>
  <c r="AP89" i="14"/>
  <c r="AO37" i="14"/>
  <c r="AO89" i="14"/>
  <c r="AN89" i="14"/>
  <c r="AM37" i="14"/>
  <c r="AM89" i="14"/>
  <c r="AL37" i="14"/>
  <c r="AL89" i="14"/>
  <c r="AK37" i="14"/>
  <c r="AK89" i="14"/>
  <c r="AJ89" i="14"/>
  <c r="AI37" i="14"/>
  <c r="AI89" i="14"/>
  <c r="AH37" i="14"/>
  <c r="AH89" i="14"/>
  <c r="AG37" i="14"/>
  <c r="AG89" i="14"/>
  <c r="AF89" i="14"/>
  <c r="AE37" i="14"/>
  <c r="AE89" i="14"/>
  <c r="AD37" i="14"/>
  <c r="AD89" i="14"/>
  <c r="AC37" i="14"/>
  <c r="AC89" i="14"/>
  <c r="AB89" i="14"/>
  <c r="AA37" i="14"/>
  <c r="AA89" i="14"/>
  <c r="Z37" i="14"/>
  <c r="Z89" i="14"/>
  <c r="Y37" i="14"/>
  <c r="Y89" i="14"/>
  <c r="X89" i="14"/>
  <c r="W37" i="14"/>
  <c r="W89" i="14"/>
  <c r="V37" i="14"/>
  <c r="V89" i="14"/>
  <c r="U89" i="14"/>
  <c r="T89" i="14"/>
  <c r="S37" i="14"/>
  <c r="S89" i="14"/>
  <c r="R37" i="14"/>
  <c r="R89" i="14"/>
  <c r="Q37" i="14"/>
  <c r="Q89" i="14"/>
  <c r="P89" i="14"/>
  <c r="M89" i="14"/>
  <c r="L89" i="14"/>
  <c r="J37" i="14"/>
  <c r="BD55" i="4"/>
  <c r="BD85" i="4"/>
  <c r="BC55" i="4"/>
  <c r="BC85" i="4"/>
  <c r="BC94" i="4"/>
  <c r="BB55" i="4"/>
  <c r="BA55" i="4"/>
  <c r="BA74" i="4"/>
  <c r="BA85" i="4"/>
  <c r="AZ85" i="4"/>
  <c r="AY55" i="4"/>
  <c r="AY85" i="4"/>
  <c r="AX85" i="4"/>
  <c r="AV55" i="4"/>
  <c r="AV85" i="4"/>
  <c r="AU94" i="4"/>
  <c r="AT40" i="4"/>
  <c r="AT74" i="4"/>
  <c r="AT94" i="4"/>
  <c r="AS74" i="4"/>
  <c r="AS94" i="4"/>
  <c r="AQ94" i="4"/>
  <c r="AP94" i="4"/>
  <c r="AO94" i="4"/>
  <c r="AN94" i="4"/>
  <c r="AM94" i="4"/>
  <c r="AL94" i="4"/>
  <c r="AJ85" i="4"/>
  <c r="AJ94" i="4"/>
  <c r="AI85" i="4"/>
  <c r="AI94" i="4"/>
  <c r="AH40" i="4"/>
  <c r="AH55" i="4"/>
  <c r="AH74" i="4"/>
  <c r="AH85" i="4"/>
  <c r="AH94" i="4"/>
  <c r="AG74" i="4"/>
  <c r="AG85" i="4"/>
  <c r="AF55" i="4"/>
  <c r="AF94" i="4"/>
  <c r="AE40" i="4"/>
  <c r="AE94" i="4"/>
  <c r="AD85" i="4"/>
  <c r="AC74" i="4"/>
  <c r="AC94" i="4"/>
  <c r="AB55" i="4"/>
  <c r="AB85" i="4"/>
  <c r="AB94" i="4"/>
  <c r="AA40" i="4"/>
  <c r="AA55" i="4"/>
  <c r="AA74" i="4"/>
  <c r="AA85" i="4"/>
  <c r="AA94" i="4"/>
  <c r="Z40" i="4"/>
  <c r="Z55" i="4"/>
  <c r="Z85" i="4"/>
  <c r="Z94" i="4"/>
  <c r="Y40" i="4"/>
  <c r="Y74" i="4"/>
  <c r="Y85" i="4"/>
  <c r="Y94" i="4"/>
  <c r="X85" i="4"/>
  <c r="W40" i="4"/>
  <c r="W55" i="4"/>
  <c r="W85" i="4"/>
  <c r="W94" i="4"/>
  <c r="V40" i="4"/>
  <c r="U40" i="4"/>
  <c r="U55" i="4"/>
  <c r="U74" i="4"/>
  <c r="T55" i="4"/>
  <c r="T74" i="4"/>
  <c r="T85" i="4"/>
  <c r="S40" i="4"/>
  <c r="S55" i="4"/>
  <c r="S94" i="4"/>
  <c r="R55" i="4"/>
  <c r="R74" i="4"/>
  <c r="R85" i="4"/>
  <c r="R94" i="4"/>
  <c r="Q74" i="4"/>
  <c r="Q85" i="4"/>
  <c r="Q94" i="4"/>
  <c r="P55" i="4"/>
  <c r="P85" i="4"/>
  <c r="O40" i="4"/>
  <c r="O74" i="4"/>
  <c r="O85" i="4"/>
  <c r="O94" i="4"/>
  <c r="N55" i="4"/>
  <c r="N74" i="4"/>
  <c r="M40" i="4"/>
  <c r="M55" i="4"/>
  <c r="K94" i="4"/>
  <c r="G85" i="4"/>
  <c r="F94" i="4"/>
  <c r="G117" i="15"/>
  <c r="G118" i="15" s="1"/>
  <c r="H116" i="15"/>
  <c r="D76" i="5"/>
  <c r="D77" i="5" s="1"/>
  <c r="I115" i="15"/>
  <c r="J115" i="15" s="1"/>
  <c r="K115" i="15" s="1"/>
  <c r="L115" i="15" s="1"/>
  <c r="M115" i="15" s="1"/>
  <c r="N115" i="15" s="1"/>
  <c r="O115" i="15" s="1"/>
  <c r="P115" i="15" s="1"/>
  <c r="Q115" i="15" s="1"/>
  <c r="R115" i="15" s="1"/>
  <c r="S115" i="15" s="1"/>
  <c r="T115" i="15" s="1"/>
  <c r="U115" i="15" s="1"/>
  <c r="V115" i="15" s="1"/>
  <c r="W115" i="15" s="1"/>
  <c r="X115" i="15" s="1"/>
  <c r="Y115" i="15" s="1"/>
  <c r="Z115" i="15" s="1"/>
  <c r="AA115" i="15" s="1"/>
  <c r="AB115" i="15" s="1"/>
  <c r="AC115" i="15" s="1"/>
  <c r="AD115" i="15" s="1"/>
  <c r="AE115" i="15" s="1"/>
  <c r="AF115" i="15" s="1"/>
  <c r="AG115" i="15" s="1"/>
  <c r="AH115" i="15" s="1"/>
  <c r="AI115" i="15" s="1"/>
  <c r="AJ115" i="15" s="1"/>
  <c r="AK115" i="15" s="1"/>
  <c r="AL115" i="15" s="1"/>
  <c r="AM115" i="15" s="1"/>
  <c r="AN115" i="15" s="1"/>
  <c r="AO115" i="15" s="1"/>
  <c r="AP115" i="15" s="1"/>
  <c r="AQ115" i="15" s="1"/>
  <c r="AR115" i="15" s="1"/>
  <c r="AS115" i="15" s="1"/>
  <c r="AT115" i="15" s="1"/>
  <c r="AU115" i="15" s="1"/>
  <c r="AV115" i="15" s="1"/>
  <c r="AW115" i="15" s="1"/>
  <c r="AX115" i="15" s="1"/>
  <c r="E94" i="4"/>
  <c r="E14" i="5"/>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1" i="15"/>
  <c r="E195" i="4"/>
  <c r="I90" i="19" s="1"/>
  <c r="E225" i="4"/>
  <c r="E219" i="4"/>
  <c r="I92" i="19" s="1"/>
  <c r="BD195" i="4"/>
  <c r="BH90" i="19" s="1"/>
  <c r="BD225" i="4"/>
  <c r="BH91" i="19" s="1"/>
  <c r="BC195" i="4"/>
  <c r="BG90" i="19" s="1"/>
  <c r="BC225" i="4"/>
  <c r="BG91" i="19" s="1"/>
  <c r="BB195" i="4"/>
  <c r="BF90" i="19" s="1"/>
  <c r="BB225" i="4"/>
  <c r="BF91" i="19" s="1"/>
  <c r="BA195" i="4"/>
  <c r="BE90" i="19" s="1"/>
  <c r="BA225" i="4"/>
  <c r="BE91" i="19" s="1"/>
  <c r="AZ195" i="4"/>
  <c r="BD90" i="19" s="1"/>
  <c r="AZ225" i="4"/>
  <c r="BD91" i="19" s="1"/>
  <c r="AY195" i="4"/>
  <c r="BC90" i="19" s="1"/>
  <c r="AY225" i="4"/>
  <c r="BC91" i="19" s="1"/>
  <c r="AX195" i="4"/>
  <c r="BB90" i="19" s="1"/>
  <c r="AX225" i="4"/>
  <c r="BB91" i="19" s="1"/>
  <c r="AW195" i="4"/>
  <c r="BA90" i="19" s="1"/>
  <c r="AW225" i="4"/>
  <c r="BA91" i="19" s="1"/>
  <c r="AV195" i="4"/>
  <c r="AZ90" i="19" s="1"/>
  <c r="AV225" i="4"/>
  <c r="AZ91" i="19" s="1"/>
  <c r="AU195" i="4"/>
  <c r="AY90" i="19" s="1"/>
  <c r="AU225" i="4"/>
  <c r="AY91" i="19" s="1"/>
  <c r="AT195" i="4"/>
  <c r="AX90" i="19" s="1"/>
  <c r="AT225" i="4"/>
  <c r="AX91" i="19" s="1"/>
  <c r="AS195" i="4"/>
  <c r="AW90" i="19" s="1"/>
  <c r="AS225" i="4"/>
  <c r="AW91" i="19" s="1"/>
  <c r="AR195" i="4"/>
  <c r="AV90" i="19" s="1"/>
  <c r="AR225" i="4"/>
  <c r="AV91" i="19" s="1"/>
  <c r="AQ195" i="4"/>
  <c r="AU90" i="19" s="1"/>
  <c r="AQ225" i="4"/>
  <c r="AU91" i="19" s="1"/>
  <c r="AP195" i="4"/>
  <c r="AT90" i="19" s="1"/>
  <c r="AP225" i="4"/>
  <c r="AT91" i="19" s="1"/>
  <c r="AO195" i="4"/>
  <c r="AS90" i="19" s="1"/>
  <c r="AO225" i="4"/>
  <c r="AS91" i="19" s="1"/>
  <c r="AN195" i="4"/>
  <c r="AR90" i="19" s="1"/>
  <c r="AN225" i="4"/>
  <c r="AR91" i="19" s="1"/>
  <c r="AM195" i="4"/>
  <c r="AQ90" i="19" s="1"/>
  <c r="AM225" i="4"/>
  <c r="AQ91" i="19" s="1"/>
  <c r="AL195" i="4"/>
  <c r="AP90" i="19" s="1"/>
  <c r="AL225" i="4"/>
  <c r="AP91" i="19" s="1"/>
  <c r="AK195" i="4"/>
  <c r="AO90" i="19" s="1"/>
  <c r="AK225" i="4"/>
  <c r="AO91" i="19" s="1"/>
  <c r="AJ195" i="4"/>
  <c r="AN90" i="19" s="1"/>
  <c r="AJ225" i="4"/>
  <c r="AN91" i="19" s="1"/>
  <c r="AI195" i="4"/>
  <c r="AM90" i="19" s="1"/>
  <c r="AI225" i="4"/>
  <c r="AM91" i="19" s="1"/>
  <c r="AH195" i="4"/>
  <c r="AL90" i="19" s="1"/>
  <c r="AH225" i="4"/>
  <c r="AL91" i="19" s="1"/>
  <c r="AG195" i="4"/>
  <c r="AK90" i="19" s="1"/>
  <c r="AG225" i="4"/>
  <c r="AK91" i="19" s="1"/>
  <c r="AF195" i="4"/>
  <c r="AJ90" i="19" s="1"/>
  <c r="AF225" i="4"/>
  <c r="AJ91" i="19" s="1"/>
  <c r="AE195" i="4"/>
  <c r="AI90" i="19" s="1"/>
  <c r="AE225" i="4"/>
  <c r="AI91" i="19" s="1"/>
  <c r="AD195" i="4"/>
  <c r="AH90" i="19" s="1"/>
  <c r="AD225" i="4"/>
  <c r="AH91" i="19" s="1"/>
  <c r="AC195" i="4"/>
  <c r="AG90" i="19" s="1"/>
  <c r="AC225" i="4"/>
  <c r="AG91" i="19" s="1"/>
  <c r="AB195" i="4"/>
  <c r="AF90" i="19" s="1"/>
  <c r="AB225" i="4"/>
  <c r="AF91" i="19" s="1"/>
  <c r="AA195" i="4"/>
  <c r="AE90" i="19" s="1"/>
  <c r="AA225" i="4"/>
  <c r="AE91" i="19" s="1"/>
  <c r="Z195" i="4"/>
  <c r="AD90" i="19" s="1"/>
  <c r="Z225" i="4"/>
  <c r="AD91" i="19" s="1"/>
  <c r="Y195" i="4"/>
  <c r="AC90" i="19" s="1"/>
  <c r="Y225" i="4"/>
  <c r="AC91" i="19" s="1"/>
  <c r="X195" i="4"/>
  <c r="AB90" i="19" s="1"/>
  <c r="X225" i="4"/>
  <c r="AB91" i="19" s="1"/>
  <c r="W195" i="4"/>
  <c r="AA90" i="19" s="1"/>
  <c r="W225" i="4"/>
  <c r="AA91" i="19" s="1"/>
  <c r="V195" i="4"/>
  <c r="Z90" i="19" s="1"/>
  <c r="V225" i="4"/>
  <c r="Z91" i="19" s="1"/>
  <c r="U195" i="4"/>
  <c r="Y90" i="19" s="1"/>
  <c r="U225" i="4"/>
  <c r="Y91" i="19" s="1"/>
  <c r="T195" i="4"/>
  <c r="X90" i="19" s="1"/>
  <c r="T225" i="4"/>
  <c r="X91" i="19" s="1"/>
  <c r="S195" i="4"/>
  <c r="W90" i="19" s="1"/>
  <c r="S225" i="4"/>
  <c r="W91" i="19" s="1"/>
  <c r="R195" i="4"/>
  <c r="V90" i="19" s="1"/>
  <c r="R225" i="4"/>
  <c r="V91" i="19" s="1"/>
  <c r="Q195" i="4"/>
  <c r="U90" i="19" s="1"/>
  <c r="Q225" i="4"/>
  <c r="U91" i="19" s="1"/>
  <c r="P195" i="4"/>
  <c r="T90" i="19" s="1"/>
  <c r="P225" i="4"/>
  <c r="T91" i="19" s="1"/>
  <c r="O195" i="4"/>
  <c r="S90" i="19" s="1"/>
  <c r="O225" i="4"/>
  <c r="S91" i="19" s="1"/>
  <c r="N195" i="4"/>
  <c r="R90" i="19" s="1"/>
  <c r="N225" i="4"/>
  <c r="R91" i="19" s="1"/>
  <c r="M195" i="4"/>
  <c r="Q90" i="19" s="1"/>
  <c r="M225" i="4"/>
  <c r="Q91" i="19" s="1"/>
  <c r="L195" i="4"/>
  <c r="P90" i="19" s="1"/>
  <c r="L225" i="4"/>
  <c r="P91" i="19" s="1"/>
  <c r="O90" i="19"/>
  <c r="K225" i="4"/>
  <c r="O91" i="19" s="1"/>
  <c r="J195" i="4"/>
  <c r="J225" i="4"/>
  <c r="N91" i="19" s="1"/>
  <c r="F195" i="4"/>
  <c r="F225" i="4"/>
  <c r="J91" i="19" s="1"/>
  <c r="F219" i="4"/>
  <c r="J92" i="19" s="1"/>
  <c r="B92" i="19"/>
  <c r="A1" i="19"/>
  <c r="B90" i="19"/>
  <c r="B91" i="19"/>
  <c r="E40" i="4"/>
  <c r="E55" i="4"/>
  <c r="E74" i="4"/>
  <c r="E85" i="4"/>
  <c r="I9" i="19"/>
  <c r="J9" i="19" s="1"/>
  <c r="J14" i="19" s="1"/>
  <c r="K12" i="19"/>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AQ12" i="19" s="1"/>
  <c r="AR12" i="19" s="1"/>
  <c r="AS12" i="19" s="1"/>
  <c r="AT12" i="19" s="1"/>
  <c r="AU12" i="19" s="1"/>
  <c r="AV12" i="19" s="1"/>
  <c r="AW12" i="19" s="1"/>
  <c r="AX12" i="19" s="1"/>
  <c r="AY12" i="19" s="1"/>
  <c r="AZ12" i="19" s="1"/>
  <c r="BA12" i="19" s="1"/>
  <c r="BB12" i="19" s="1"/>
  <c r="BC12" i="19" s="1"/>
  <c r="BD12" i="19" s="1"/>
  <c r="BE12" i="19" s="1"/>
  <c r="BF12" i="19" s="1"/>
  <c r="BG12" i="19" s="1"/>
  <c r="BH12" i="19" s="1"/>
  <c r="I11" i="19"/>
  <c r="I10" i="19"/>
  <c r="BH153" i="13"/>
  <c r="BH154" i="13" s="1"/>
  <c r="BG153" i="13"/>
  <c r="BG154" i="13" s="1"/>
  <c r="BF153" i="13"/>
  <c r="BF154" i="13" s="1"/>
  <c r="BH83" i="13"/>
  <c r="BH84" i="13" s="1"/>
  <c r="BG83" i="13"/>
  <c r="BG84" i="13" s="1"/>
  <c r="BF83" i="13"/>
  <c r="BF84" i="13" s="1"/>
  <c r="G12" i="13"/>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AO12" i="13" s="1"/>
  <c r="AP12" i="13" s="1"/>
  <c r="AQ12" i="13" s="1"/>
  <c r="AR12" i="13" s="1"/>
  <c r="AS12" i="13" s="1"/>
  <c r="AT12" i="13" s="1"/>
  <c r="AU12" i="13" s="1"/>
  <c r="AV12" i="13" s="1"/>
  <c r="AW12" i="13" s="1"/>
  <c r="AX12" i="13" s="1"/>
  <c r="AY12" i="13" s="1"/>
  <c r="AZ12" i="13" s="1"/>
  <c r="BA12" i="13" s="1"/>
  <c r="BB12" i="13" s="1"/>
  <c r="BC12" i="13" s="1"/>
  <c r="BD12" i="13" s="1"/>
  <c r="E11" i="13"/>
  <c r="F10" i="13" s="1"/>
  <c r="E10" i="13"/>
  <c r="E9" i="13"/>
  <c r="E14" i="13" s="1"/>
  <c r="A1" i="13"/>
  <c r="B137" i="14"/>
  <c r="B136" i="14"/>
  <c r="K89" i="14"/>
  <c r="J89" i="14"/>
  <c r="I89" i="14"/>
  <c r="K12" i="14"/>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12" i="14" s="1"/>
  <c r="BH12" i="14" s="1"/>
  <c r="I11" i="14"/>
  <c r="J10" i="14" s="1"/>
  <c r="I10" i="14"/>
  <c r="I9" i="14"/>
  <c r="J9" i="14" s="1"/>
  <c r="A1" i="1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Z166" i="4"/>
  <c r="Y166" i="4"/>
  <c r="X166" i="4"/>
  <c r="W166" i="4"/>
  <c r="V166" i="4"/>
  <c r="U166" i="4"/>
  <c r="T166" i="4"/>
  <c r="S166" i="4"/>
  <c r="R166" i="4"/>
  <c r="Q166" i="4"/>
  <c r="P166" i="4"/>
  <c r="O166" i="4"/>
  <c r="N166" i="4"/>
  <c r="M166" i="4"/>
  <c r="L166" i="4"/>
  <c r="F166" i="4"/>
  <c r="E166" i="4"/>
  <c r="BE38" i="4"/>
  <c r="BE37" i="4"/>
  <c r="BE36" i="4"/>
  <c r="BE34" i="4"/>
  <c r="BE33" i="4"/>
  <c r="BE31" i="4"/>
  <c r="BE30" i="4"/>
  <c r="BE29" i="4"/>
  <c r="E9" i="4"/>
  <c r="E14" i="4" s="1"/>
  <c r="G12" i="4"/>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AI12" i="4" s="1"/>
  <c r="AJ12" i="4" s="1"/>
  <c r="AK12" i="4" s="1"/>
  <c r="AL12" i="4" s="1"/>
  <c r="AM12" i="4" s="1"/>
  <c r="AN12" i="4" s="1"/>
  <c r="AO12" i="4" s="1"/>
  <c r="AP12" i="4" s="1"/>
  <c r="AQ12" i="4" s="1"/>
  <c r="AR12" i="4" s="1"/>
  <c r="AS12" i="4" s="1"/>
  <c r="AT12" i="4" s="1"/>
  <c r="AU12" i="4" s="1"/>
  <c r="AV12" i="4" s="1"/>
  <c r="AW12" i="4" s="1"/>
  <c r="AX12" i="4" s="1"/>
  <c r="AY12" i="4" s="1"/>
  <c r="AZ12" i="4" s="1"/>
  <c r="BA12" i="4" s="1"/>
  <c r="BB12" i="4" s="1"/>
  <c r="BC12" i="4" s="1"/>
  <c r="BD12" i="4" s="1"/>
  <c r="E11" i="4"/>
  <c r="F10" i="4" s="1"/>
  <c r="E10" i="4"/>
  <c r="A1" i="4"/>
  <c r="A1" i="17"/>
  <c r="B2" i="3"/>
  <c r="A1" i="3"/>
  <c r="E153" i="13"/>
  <c r="AZ55" i="4"/>
  <c r="BB85" i="4"/>
  <c r="BC74" i="4"/>
  <c r="BC40" i="4"/>
  <c r="BD74" i="4"/>
  <c r="G74" i="4"/>
  <c r="M85" i="4"/>
  <c r="N94" i="4"/>
  <c r="P40" i="4"/>
  <c r="R40" i="4"/>
  <c r="T94" i="4"/>
  <c r="U85" i="4"/>
  <c r="V85" i="4"/>
  <c r="W74" i="4"/>
  <c r="X55" i="4"/>
  <c r="T37" i="14"/>
  <c r="X38" i="19"/>
  <c r="X37" i="14"/>
  <c r="F40" i="4"/>
  <c r="N85" i="4"/>
  <c r="M94" i="4"/>
  <c r="AF38" i="19"/>
  <c r="AF37" i="14"/>
  <c r="AN38" i="19"/>
  <c r="AN37" i="14"/>
  <c r="AR38" i="19"/>
  <c r="AR37" i="14"/>
  <c r="AZ38" i="19"/>
  <c r="AZ37" i="14"/>
  <c r="BD38" i="19"/>
  <c r="BD37" i="14"/>
  <c r="J94" i="4"/>
  <c r="AV37" i="14"/>
  <c r="BH37" i="14"/>
  <c r="I94" i="4"/>
  <c r="AZ40" i="4"/>
  <c r="AB37" i="14"/>
  <c r="AJ37" i="14"/>
  <c r="F11" i="4"/>
  <c r="G10" i="4" s="1"/>
  <c r="BE37" i="14"/>
  <c r="I38" i="19"/>
  <c r="K37" i="14"/>
  <c r="N17" i="15"/>
  <c r="D24" i="5"/>
  <c r="D25" i="5" s="1"/>
  <c r="AP85" i="4"/>
  <c r="AI55" i="4"/>
  <c r="AI40" i="4"/>
  <c r="AJ74" i="4"/>
  <c r="AJ55" i="4"/>
  <c r="AJ40" i="4"/>
  <c r="AK85" i="4"/>
  <c r="AK74" i="4"/>
  <c r="AK55" i="4"/>
  <c r="AK40" i="4"/>
  <c r="AL85" i="4"/>
  <c r="AL74" i="4"/>
  <c r="AL55" i="4"/>
  <c r="AM85" i="4"/>
  <c r="AI74" i="4"/>
  <c r="F11" i="13"/>
  <c r="G10" i="13" s="1"/>
  <c r="AN55" i="4"/>
  <c r="AO74" i="4"/>
  <c r="AQ40" i="4"/>
  <c r="AR74" i="4"/>
  <c r="AX38" i="19"/>
  <c r="AX37" i="14"/>
  <c r="BB38" i="19"/>
  <c r="BB37" i="14"/>
  <c r="G94" i="4"/>
  <c r="AN74" i="4"/>
  <c r="AR85" i="4"/>
  <c r="AR55" i="4"/>
  <c r="AM40" i="4"/>
  <c r="AR40" i="4"/>
  <c r="AS85" i="4"/>
  <c r="AS40" i="4"/>
  <c r="AT85" i="4"/>
  <c r="AT55" i="4"/>
  <c r="AU40" i="4"/>
  <c r="AV74" i="4"/>
  <c r="AW74" i="4"/>
  <c r="AY74" i="4"/>
  <c r="AY40" i="4"/>
  <c r="AZ74" i="4"/>
  <c r="BD94" i="4"/>
  <c r="V74" i="4"/>
  <c r="X40" i="4"/>
  <c r="Z74" i="4"/>
  <c r="AC55" i="4"/>
  <c r="AC40" i="4"/>
  <c r="AD74" i="4"/>
  <c r="AF40" i="4"/>
  <c r="AO55" i="4"/>
  <c r="AP74" i="4"/>
  <c r="AV40" i="4"/>
  <c r="AW55" i="4"/>
  <c r="AX74" i="4"/>
  <c r="BD40" i="4"/>
  <c r="AZ94" i="4"/>
  <c r="AP38" i="19"/>
  <c r="AP37" i="14"/>
  <c r="AT38" i="19"/>
  <c r="AT37" i="14"/>
  <c r="BF38" i="19"/>
  <c r="BF37" i="14"/>
  <c r="F85" i="4"/>
  <c r="P94" i="4"/>
  <c r="Q55" i="4"/>
  <c r="S85" i="4"/>
  <c r="T40" i="4"/>
  <c r="X94" i="4"/>
  <c r="AB40" i="4"/>
  <c r="AE85" i="4"/>
  <c r="AG55" i="4"/>
  <c r="AN40" i="4"/>
  <c r="AQ85" i="4"/>
  <c r="AR94" i="4"/>
  <c r="AS55" i="4"/>
  <c r="AV94" i="4"/>
  <c r="BB74" i="4"/>
  <c r="AE74" i="4"/>
  <c r="AG94" i="4"/>
  <c r="AM74" i="4"/>
  <c r="AO40" i="4"/>
  <c r="AQ74" i="4"/>
  <c r="AW40" i="4"/>
  <c r="BA40" i="4"/>
  <c r="U37" i="14"/>
  <c r="F74" i="4"/>
  <c r="Q40" i="4"/>
  <c r="S74" i="4"/>
  <c r="U94" i="4"/>
  <c r="V55" i="4"/>
  <c r="AD55" i="4"/>
  <c r="AF85" i="4"/>
  <c r="AG40" i="4"/>
  <c r="AK94" i="4"/>
  <c r="AN85" i="4"/>
  <c r="AP55" i="4"/>
  <c r="AU74" i="4"/>
  <c r="AW94" i="4"/>
  <c r="AX55" i="4"/>
  <c r="BA94" i="4"/>
  <c r="F55" i="4"/>
  <c r="P74" i="4"/>
  <c r="V94" i="4"/>
  <c r="X74" i="4"/>
  <c r="AB74" i="4"/>
  <c r="AC85" i="4"/>
  <c r="AD94" i="4"/>
  <c r="AD40" i="4"/>
  <c r="AE55" i="4"/>
  <c r="AF74" i="4"/>
  <c r="AL40" i="4"/>
  <c r="AM55" i="4"/>
  <c r="AO85" i="4"/>
  <c r="AP40" i="4"/>
  <c r="AQ55" i="4"/>
  <c r="AU55" i="4"/>
  <c r="AW85" i="4"/>
  <c r="AX94" i="4"/>
  <c r="AX40" i="4"/>
  <c r="BB94" i="4"/>
  <c r="BB40" i="4"/>
  <c r="O16" i="15"/>
  <c r="O17" i="15"/>
  <c r="I116" i="15"/>
  <c r="G119" i="15"/>
  <c r="P15" i="15"/>
  <c r="I14" i="19"/>
  <c r="I13" i="14"/>
  <c r="I14" i="14"/>
  <c r="J10" i="19"/>
  <c r="J11" i="19"/>
  <c r="K11" i="19" s="1"/>
  <c r="P16" i="15"/>
  <c r="Q15" i="15"/>
  <c r="J116" i="15"/>
  <c r="J117" i="15"/>
  <c r="J118" i="15"/>
  <c r="Q16" i="15"/>
  <c r="K116" i="15"/>
  <c r="K118" i="15"/>
  <c r="J11" i="14" l="1"/>
  <c r="K11" i="14" s="1"/>
  <c r="I117" i="15"/>
  <c r="K117" i="15"/>
  <c r="H117" i="15"/>
  <c r="P17" i="15"/>
  <c r="AZ39" i="19"/>
  <c r="AL39" i="19"/>
  <c r="S39" i="19"/>
  <c r="K10" i="19"/>
  <c r="AU227" i="4"/>
  <c r="R96" i="4"/>
  <c r="R110" i="4" s="1"/>
  <c r="Q18" i="15"/>
  <c r="O18" i="15"/>
  <c r="P18" i="15"/>
  <c r="N18" i="15"/>
  <c r="AS227" i="4"/>
  <c r="BB227" i="4"/>
  <c r="N227" i="4"/>
  <c r="AI227" i="4"/>
  <c r="L227" i="4"/>
  <c r="S227" i="4"/>
  <c r="AK227" i="4"/>
  <c r="Q90" i="14"/>
  <c r="AX90" i="14"/>
  <c r="U227" i="4"/>
  <c r="BD96" i="4"/>
  <c r="BD110" i="4" s="1"/>
  <c r="AJ227" i="4"/>
  <c r="AA38" i="14"/>
  <c r="V38" i="14"/>
  <c r="AA227" i="4"/>
  <c r="AQ94" i="19"/>
  <c r="AF227" i="4"/>
  <c r="AV39" i="19"/>
  <c r="AJ39" i="19"/>
  <c r="BA94" i="19"/>
  <c r="AY94" i="19"/>
  <c r="AY95" i="19" s="1"/>
  <c r="I39" i="19"/>
  <c r="BG39" i="19"/>
  <c r="R38" i="14"/>
  <c r="AI39" i="19"/>
  <c r="AO38" i="14"/>
  <c r="AH39" i="19"/>
  <c r="AM38" i="14"/>
  <c r="AG38" i="14"/>
  <c r="AK39" i="19"/>
  <c r="AC38" i="14"/>
  <c r="AR38" i="14"/>
  <c r="BH38" i="14"/>
  <c r="BB38" i="14"/>
  <c r="T39" i="19"/>
  <c r="W39" i="19"/>
  <c r="AB39" i="19"/>
  <c r="BG38" i="14"/>
  <c r="X39" i="19"/>
  <c r="K39" i="19"/>
  <c r="AS38" i="14"/>
  <c r="BE38" i="14"/>
  <c r="BA38" i="14"/>
  <c r="AN38" i="14"/>
  <c r="U38" i="14"/>
  <c r="BC38" i="14"/>
  <c r="J39" i="19"/>
  <c r="Z90" i="14"/>
  <c r="AZ96" i="4"/>
  <c r="AZ110" i="4" s="1"/>
  <c r="BG94" i="19"/>
  <c r="AB227" i="4"/>
  <c r="W90" i="14"/>
  <c r="AE92" i="19"/>
  <c r="AE94" i="19" s="1"/>
  <c r="X227" i="4"/>
  <c r="AE96" i="4"/>
  <c r="AE110" i="4" s="1"/>
  <c r="U94" i="19"/>
  <c r="BE94" i="19"/>
  <c r="AU90" i="14"/>
  <c r="AN227" i="4"/>
  <c r="AH94" i="19"/>
  <c r="AS94" i="19"/>
  <c r="AC90" i="14"/>
  <c r="BE90" i="14"/>
  <c r="AO39" i="19"/>
  <c r="K38" i="14"/>
  <c r="AC39" i="19"/>
  <c r="AR39" i="19"/>
  <c r="BC39" i="19"/>
  <c r="I38" i="14"/>
  <c r="AA39" i="19"/>
  <c r="J38" i="14"/>
  <c r="AY38" i="14"/>
  <c r="AP39" i="19"/>
  <c r="AK38" i="14"/>
  <c r="AI38" i="14"/>
  <c r="AB38" i="14"/>
  <c r="AV38" i="14"/>
  <c r="Z39" i="19"/>
  <c r="AW38" i="14"/>
  <c r="W38" i="14"/>
  <c r="AH38" i="14"/>
  <c r="AM39" i="19"/>
  <c r="BF38" i="14"/>
  <c r="AS39" i="19"/>
  <c r="AL38" i="14"/>
  <c r="T38" i="14"/>
  <c r="AJ38" i="14"/>
  <c r="AU39" i="19"/>
  <c r="D25" i="4"/>
  <c r="AM40" i="19" s="1"/>
  <c r="BB39" i="19"/>
  <c r="AE38" i="14"/>
  <c r="AT38" i="14"/>
  <c r="U39" i="19"/>
  <c r="Q39" i="19"/>
  <c r="AQ38" i="14"/>
  <c r="BA39" i="19"/>
  <c r="AE39" i="19"/>
  <c r="AN39" i="19"/>
  <c r="AT39" i="19"/>
  <c r="S38" i="14"/>
  <c r="X38" i="14"/>
  <c r="Y38" i="14"/>
  <c r="AU38" i="14"/>
  <c r="AW39" i="19"/>
  <c r="AU96" i="4"/>
  <c r="AU110" i="4" s="1"/>
  <c r="O110" i="4"/>
  <c r="AQ96" i="4"/>
  <c r="AQ110" i="4" s="1"/>
  <c r="AK94" i="19"/>
  <c r="AR227" i="4"/>
  <c r="AT94" i="19"/>
  <c r="BC227" i="4"/>
  <c r="AP227" i="4"/>
  <c r="AX227" i="4"/>
  <c r="AH227" i="4"/>
  <c r="AL94" i="19"/>
  <c r="AD227" i="4"/>
  <c r="AG227" i="4"/>
  <c r="AM227" i="4"/>
  <c r="BA227" i="4"/>
  <c r="T94" i="19"/>
  <c r="AW94" i="19"/>
  <c r="AW95" i="19" s="1"/>
  <c r="AE227" i="4"/>
  <c r="AW227" i="4"/>
  <c r="BA95" i="19" s="1"/>
  <c r="Y227" i="4"/>
  <c r="AJ94" i="19"/>
  <c r="AQ227" i="4"/>
  <c r="AZ227" i="4"/>
  <c r="AT227" i="4"/>
  <c r="V227" i="4"/>
  <c r="AV94" i="19"/>
  <c r="AZ94" i="19"/>
  <c r="BD94" i="19"/>
  <c r="AJ96" i="4"/>
  <c r="AJ110" i="4" s="1"/>
  <c r="Q96" i="4"/>
  <c r="Q110" i="4" s="1"/>
  <c r="AA96" i="4"/>
  <c r="AA110" i="4" s="1"/>
  <c r="AH96" i="4"/>
  <c r="AH110" i="4" s="1"/>
  <c r="BC96" i="4"/>
  <c r="BC110" i="4" s="1"/>
  <c r="AN96" i="4"/>
  <c r="AN110" i="4" s="1"/>
  <c r="E96" i="4"/>
  <c r="E110" i="4" s="1"/>
  <c r="AB96" i="4"/>
  <c r="AB110" i="4" s="1"/>
  <c r="AN94" i="19"/>
  <c r="Q94" i="19"/>
  <c r="AR94" i="19"/>
  <c r="BC94" i="19"/>
  <c r="W94" i="19"/>
  <c r="AO94" i="19"/>
  <c r="O94" i="19"/>
  <c r="AA94" i="19"/>
  <c r="AU94" i="19"/>
  <c r="R94" i="19"/>
  <c r="X94" i="19"/>
  <c r="BH94" i="19"/>
  <c r="AF94" i="19"/>
  <c r="AB94" i="19"/>
  <c r="P94" i="19"/>
  <c r="AP94" i="19"/>
  <c r="Y94" i="19"/>
  <c r="AI94" i="19"/>
  <c r="S94" i="19"/>
  <c r="AC94" i="19"/>
  <c r="BB94" i="19"/>
  <c r="V94" i="19"/>
  <c r="AM94" i="19"/>
  <c r="Z94" i="19"/>
  <c r="BF94" i="19"/>
  <c r="V39" i="19"/>
  <c r="BD38" i="14"/>
  <c r="AX38" i="14"/>
  <c r="R39" i="19"/>
  <c r="M96" i="4"/>
  <c r="M110" i="4" s="1"/>
  <c r="P96" i="4"/>
  <c r="P110" i="4" s="1"/>
  <c r="U96" i="4"/>
  <c r="U110" i="4" s="1"/>
  <c r="AM96" i="4"/>
  <c r="AM110" i="4" s="1"/>
  <c r="AC96" i="4"/>
  <c r="AC110" i="4" s="1"/>
  <c r="AZ38" i="14"/>
  <c r="AY39" i="19"/>
  <c r="AT40" i="19"/>
  <c r="Q38" i="14"/>
  <c r="AG39" i="19"/>
  <c r="Z38" i="14"/>
  <c r="AF38" i="14"/>
  <c r="AD38" i="14"/>
  <c r="AP38" i="14"/>
  <c r="BD39" i="19"/>
  <c r="AW96" i="4"/>
  <c r="AW110" i="4" s="1"/>
  <c r="BB96" i="4"/>
  <c r="BB110" i="4" s="1"/>
  <c r="AI96" i="4"/>
  <c r="AI110" i="4" s="1"/>
  <c r="AV96" i="4"/>
  <c r="AV110" i="4" s="1"/>
  <c r="S96" i="4"/>
  <c r="S110" i="4" s="1"/>
  <c r="AD96" i="4"/>
  <c r="AD110" i="4" s="1"/>
  <c r="AT96" i="4"/>
  <c r="AT110" i="4" s="1"/>
  <c r="F96" i="4"/>
  <c r="F110" i="4" s="1"/>
  <c r="L10" i="14"/>
  <c r="L11" i="14"/>
  <c r="O19" i="15"/>
  <c r="P19" i="15"/>
  <c r="Q20" i="15"/>
  <c r="O20" i="15"/>
  <c r="D26" i="5"/>
  <c r="D28" i="5" s="1"/>
  <c r="P20" i="15"/>
  <c r="N19" i="15"/>
  <c r="N20" i="15"/>
  <c r="Q19" i="15"/>
  <c r="AG94" i="19"/>
  <c r="AT14" i="5"/>
  <c r="AU14" i="5"/>
  <c r="J13" i="19"/>
  <c r="J8" i="19" s="1"/>
  <c r="T90" i="14"/>
  <c r="AF90" i="14"/>
  <c r="AI90" i="14"/>
  <c r="AL90" i="14"/>
  <c r="AO90" i="14"/>
  <c r="AR90" i="14"/>
  <c r="K9" i="19"/>
  <c r="O227" i="4"/>
  <c r="K227" i="4"/>
  <c r="AO96" i="4"/>
  <c r="AO110" i="4" s="1"/>
  <c r="AS96" i="4"/>
  <c r="AS110" i="4" s="1"/>
  <c r="F9" i="4"/>
  <c r="AY90" i="14"/>
  <c r="BF90" i="14"/>
  <c r="R15" i="15"/>
  <c r="G120" i="15"/>
  <c r="G121" i="15" s="1"/>
  <c r="AV227" i="4"/>
  <c r="T227" i="4"/>
  <c r="X95" i="19" s="1"/>
  <c r="E13" i="4"/>
  <c r="AK96" i="4"/>
  <c r="AK110" i="4" s="1"/>
  <c r="I90" i="14"/>
  <c r="AX94" i="19"/>
  <c r="O90" i="14"/>
  <c r="R90" i="14"/>
  <c r="U90" i="14"/>
  <c r="X90" i="14"/>
  <c r="AA90" i="14"/>
  <c r="AD90" i="14"/>
  <c r="AG90" i="14"/>
  <c r="AS90" i="14"/>
  <c r="AV90" i="14"/>
  <c r="BC90" i="14"/>
  <c r="AX96" i="4"/>
  <c r="AX110" i="4" s="1"/>
  <c r="AL96" i="4"/>
  <c r="AL110" i="4" s="1"/>
  <c r="J90" i="14"/>
  <c r="F227" i="4"/>
  <c r="T96" i="4"/>
  <c r="T110" i="4" s="1"/>
  <c r="W96" i="4"/>
  <c r="W110" i="4" s="1"/>
  <c r="AF96" i="4"/>
  <c r="AF110" i="4" s="1"/>
  <c r="AJ90" i="14"/>
  <c r="AM90" i="14"/>
  <c r="AP90" i="14"/>
  <c r="BG90" i="14"/>
  <c r="G122" i="15"/>
  <c r="M227" i="4"/>
  <c r="Z227" i="4"/>
  <c r="R227" i="4"/>
  <c r="V90" i="14"/>
  <c r="Y90" i="14"/>
  <c r="AW90" i="14"/>
  <c r="AZ90" i="14"/>
  <c r="Y96" i="4"/>
  <c r="Y110" i="4" s="1"/>
  <c r="K10" i="14"/>
  <c r="W227" i="4"/>
  <c r="AL227" i="4"/>
  <c r="Q227" i="4"/>
  <c r="U95" i="19" s="1"/>
  <c r="X96" i="4"/>
  <c r="X110" i="4" s="1"/>
  <c r="AY96" i="4"/>
  <c r="AY110" i="4" s="1"/>
  <c r="AR96" i="4"/>
  <c r="AR110" i="4" s="1"/>
  <c r="AC227" i="4"/>
  <c r="P90" i="14"/>
  <c r="S90" i="14"/>
  <c r="AB90" i="14"/>
  <c r="AE90" i="14"/>
  <c r="AH90" i="14"/>
  <c r="AK90" i="14"/>
  <c r="AQ90" i="14"/>
  <c r="AT90" i="14"/>
  <c r="BD90" i="14"/>
  <c r="E28" i="17" a="1"/>
  <c r="E28" i="17" s="1"/>
  <c r="A28" i="17" s="1"/>
  <c r="A3" i="17" s="1"/>
  <c r="D14" i="21" s="1"/>
  <c r="L90" i="14"/>
  <c r="I13" i="19"/>
  <c r="AY227" i="4"/>
  <c r="BD227" i="4"/>
  <c r="AO227" i="4"/>
  <c r="N96" i="4"/>
  <c r="N110" i="4" s="1"/>
  <c r="D121" i="4"/>
  <c r="AQ91" i="14" s="1"/>
  <c r="AD94" i="19"/>
  <c r="AN90" i="14"/>
  <c r="BA90" i="14"/>
  <c r="BH90" i="14"/>
  <c r="L10" i="19"/>
  <c r="L11" i="19"/>
  <c r="J14" i="14"/>
  <c r="J13" i="14"/>
  <c r="J8" i="14" s="1"/>
  <c r="K9" i="14"/>
  <c r="W9" i="23"/>
  <c r="V14" i="23"/>
  <c r="V13" i="23"/>
  <c r="V8" i="23" s="1"/>
  <c r="T11" i="23"/>
  <c r="T10" i="23"/>
  <c r="J227" i="4"/>
  <c r="N90" i="19"/>
  <c r="N94" i="19" s="1"/>
  <c r="G11" i="4"/>
  <c r="AP96" i="4"/>
  <c r="AP110" i="4" s="1"/>
  <c r="AG96" i="4"/>
  <c r="AG110" i="4" s="1"/>
  <c r="V96" i="4"/>
  <c r="V110" i="4" s="1"/>
  <c r="Z96" i="4"/>
  <c r="Z110" i="4" s="1"/>
  <c r="BA96" i="4"/>
  <c r="BA110" i="4" s="1"/>
  <c r="D28" i="13"/>
  <c r="D29" i="13" s="1"/>
  <c r="D30" i="13" s="1"/>
  <c r="D31" i="13" s="1"/>
  <c r="D95" i="13"/>
  <c r="D96" i="13" s="1"/>
  <c r="F9" i="13"/>
  <c r="E13" i="13"/>
  <c r="D78" i="5"/>
  <c r="H118" i="15"/>
  <c r="I118" i="15"/>
  <c r="I91" i="19"/>
  <c r="I94" i="19" s="1"/>
  <c r="E227" i="4"/>
  <c r="BH39" i="19"/>
  <c r="BE39" i="19"/>
  <c r="BF39" i="19"/>
  <c r="AQ39" i="19"/>
  <c r="AF39" i="19"/>
  <c r="Y39" i="19"/>
  <c r="AD39" i="19"/>
  <c r="G11" i="13"/>
  <c r="J90" i="19"/>
  <c r="P227" i="4"/>
  <c r="D9" i="3"/>
  <c r="AI40" i="19" l="1"/>
  <c r="D26" i="4"/>
  <c r="AF39" i="14"/>
  <c r="AC95" i="19"/>
  <c r="V95" i="19"/>
  <c r="AJ95" i="19"/>
  <c r="BF39" i="14"/>
  <c r="J40" i="19"/>
  <c r="X39" i="14"/>
  <c r="W40" i="19"/>
  <c r="AP40" i="19"/>
  <c r="AO39" i="14"/>
  <c r="BG39" i="14"/>
  <c r="AB95" i="19"/>
  <c r="AC39" i="14"/>
  <c r="BG40" i="19"/>
  <c r="BD39" i="14"/>
  <c r="BC39" i="14"/>
  <c r="AU40" i="19"/>
  <c r="I39" i="14"/>
  <c r="AJ40" i="19"/>
  <c r="T39" i="14"/>
  <c r="T40" i="19"/>
  <c r="AW40" i="19"/>
  <c r="AB39" i="14"/>
  <c r="Z40" i="19"/>
  <c r="BF95" i="19"/>
  <c r="Y95" i="19"/>
  <c r="AY40" i="19"/>
  <c r="AZ95" i="19"/>
  <c r="AP95" i="19"/>
  <c r="BG95" i="19"/>
  <c r="R95" i="19"/>
  <c r="AE95" i="19"/>
  <c r="BB40" i="19"/>
  <c r="S39" i="14"/>
  <c r="AP39" i="14"/>
  <c r="AO95" i="19"/>
  <c r="O21" i="15"/>
  <c r="P21" i="15"/>
  <c r="D29" i="5"/>
  <c r="Q21" i="15"/>
  <c r="O22" i="15"/>
  <c r="AG39" i="14"/>
  <c r="I40" i="19"/>
  <c r="AD39" i="14"/>
  <c r="AT39" i="14"/>
  <c r="AK39" i="14"/>
  <c r="BB39" i="14"/>
  <c r="AN40" i="19"/>
  <c r="V40" i="19"/>
  <c r="AH39" i="14"/>
  <c r="BH40" i="19"/>
  <c r="BA39" i="14"/>
  <c r="AC40" i="19"/>
  <c r="AE39" i="14"/>
  <c r="U39" i="14"/>
  <c r="AX40" i="19"/>
  <c r="AS39" i="14"/>
  <c r="AQ40" i="19"/>
  <c r="K39" i="14"/>
  <c r="AX39" i="14"/>
  <c r="BE39" i="14"/>
  <c r="Y39" i="14"/>
  <c r="AG40" i="19"/>
  <c r="AL40" i="19"/>
  <c r="AQ39" i="14"/>
  <c r="AQ95" i="19"/>
  <c r="AW39" i="14"/>
  <c r="Q39" i="14"/>
  <c r="U40" i="19"/>
  <c r="AF40" i="19"/>
  <c r="BF40" i="19"/>
  <c r="AR39" i="14"/>
  <c r="AM39" i="14"/>
  <c r="AU95" i="19"/>
  <c r="AN95" i="19"/>
  <c r="AM95" i="19"/>
  <c r="P95" i="19"/>
  <c r="T95" i="19"/>
  <c r="AD95" i="19"/>
  <c r="W95" i="19"/>
  <c r="AR95" i="19"/>
  <c r="BD95" i="19"/>
  <c r="BE95" i="19"/>
  <c r="AK95" i="19"/>
  <c r="R40" i="19"/>
  <c r="AS95" i="19"/>
  <c r="BH95" i="19"/>
  <c r="AA95" i="19"/>
  <c r="AF95" i="19"/>
  <c r="Q95" i="19"/>
  <c r="AB40" i="19"/>
  <c r="Y40" i="19"/>
  <c r="J39" i="14"/>
  <c r="AA39" i="14"/>
  <c r="AZ40" i="19"/>
  <c r="AR40" i="19"/>
  <c r="AJ39" i="14"/>
  <c r="AV95" i="19"/>
  <c r="AL95" i="19"/>
  <c r="S40" i="19"/>
  <c r="AH95" i="19"/>
  <c r="AE40" i="19"/>
  <c r="Z39" i="14"/>
  <c r="AV40" i="19"/>
  <c r="BH39" i="14"/>
  <c r="AH40" i="19"/>
  <c r="X40" i="19"/>
  <c r="AN39" i="14"/>
  <c r="AA40" i="19"/>
  <c r="BB95" i="19"/>
  <c r="AT95" i="19"/>
  <c r="BC40" i="19"/>
  <c r="V39" i="14"/>
  <c r="W39" i="14"/>
  <c r="AL39" i="14"/>
  <c r="BE40" i="19"/>
  <c r="AI39" i="14"/>
  <c r="BD40" i="19"/>
  <c r="AY39" i="14"/>
  <c r="BA40" i="19"/>
  <c r="AZ39" i="14"/>
  <c r="R39" i="14"/>
  <c r="AD40" i="19"/>
  <c r="AU39" i="14"/>
  <c r="AS40" i="19"/>
  <c r="AV39" i="14"/>
  <c r="AO40" i="19"/>
  <c r="Q40" i="19"/>
  <c r="K40" i="19"/>
  <c r="AK40" i="19"/>
  <c r="O95" i="19"/>
  <c r="AI95" i="19"/>
  <c r="AG95" i="19"/>
  <c r="Z95" i="19"/>
  <c r="BC95" i="19"/>
  <c r="AX95" i="19"/>
  <c r="S95" i="19"/>
  <c r="AD91" i="14"/>
  <c r="BE91" i="14"/>
  <c r="D122" i="4"/>
  <c r="AW92" i="14" s="1"/>
  <c r="BF91" i="14"/>
  <c r="T91" i="14"/>
  <c r="AE91" i="14"/>
  <c r="S91" i="14"/>
  <c r="N95" i="19"/>
  <c r="M90" i="14"/>
  <c r="AV91" i="14"/>
  <c r="AC91" i="14"/>
  <c r="AK91" i="14"/>
  <c r="X91" i="14"/>
  <c r="BH91" i="14"/>
  <c r="AO91" i="14"/>
  <c r="J91" i="14"/>
  <c r="BD91" i="14"/>
  <c r="AF91" i="14"/>
  <c r="AT91" i="14"/>
  <c r="AP91" i="14"/>
  <c r="BC91" i="14"/>
  <c r="AA91" i="14"/>
  <c r="Y91" i="14"/>
  <c r="AM91" i="14"/>
  <c r="BG91" i="14"/>
  <c r="K14" i="19"/>
  <c r="K13" i="19"/>
  <c r="K8" i="19" s="1"/>
  <c r="L9" i="19"/>
  <c r="Q91" i="14"/>
  <c r="N21" i="15"/>
  <c r="I95" i="19"/>
  <c r="AS91" i="14"/>
  <c r="AJ91" i="14"/>
  <c r="P91" i="14"/>
  <c r="AH91" i="14"/>
  <c r="AG91" i="14"/>
  <c r="AR91" i="14"/>
  <c r="AW91" i="14"/>
  <c r="AU91" i="14"/>
  <c r="I166" i="4"/>
  <c r="AN91" i="14"/>
  <c r="K90" i="14"/>
  <c r="AI91" i="14"/>
  <c r="V91" i="14"/>
  <c r="M91" i="14"/>
  <c r="G9" i="4"/>
  <c r="F14" i="4"/>
  <c r="F13" i="4"/>
  <c r="F8" i="4" s="1"/>
  <c r="R91" i="14"/>
  <c r="BA91" i="14"/>
  <c r="D30" i="5"/>
  <c r="P23" i="15" s="1"/>
  <c r="AB91" i="14"/>
  <c r="G166" i="4"/>
  <c r="Z91" i="14"/>
  <c r="AL91" i="14"/>
  <c r="G123" i="15"/>
  <c r="W91" i="14"/>
  <c r="I91" i="14"/>
  <c r="M10" i="14"/>
  <c r="M11" i="14"/>
  <c r="O91" i="14"/>
  <c r="BB91" i="14"/>
  <c r="AX91" i="14"/>
  <c r="L91" i="14"/>
  <c r="AZ91" i="14"/>
  <c r="AY91" i="14"/>
  <c r="R19" i="15"/>
  <c r="R17" i="15"/>
  <c r="R16" i="15"/>
  <c r="L118" i="15"/>
  <c r="R20" i="15"/>
  <c r="R21" i="15"/>
  <c r="L116" i="15"/>
  <c r="R18" i="15"/>
  <c r="S15" i="15"/>
  <c r="M119" i="15" s="1"/>
  <c r="R22" i="15"/>
  <c r="L117" i="15"/>
  <c r="U91" i="14"/>
  <c r="G124" i="15"/>
  <c r="P22" i="15"/>
  <c r="U11" i="23"/>
  <c r="U10" i="23"/>
  <c r="M11" i="19"/>
  <c r="M10" i="19"/>
  <c r="K14" i="14"/>
  <c r="L9" i="14"/>
  <c r="K13" i="14"/>
  <c r="K8" i="14" s="1"/>
  <c r="A2" i="22"/>
  <c r="A6" i="22" s="1"/>
  <c r="A32" i="22" s="1"/>
  <c r="A2" i="23"/>
  <c r="W14" i="23"/>
  <c r="W13" i="23"/>
  <c r="W8" i="23" s="1"/>
  <c r="X9" i="23"/>
  <c r="H10" i="4"/>
  <c r="H11" i="4"/>
  <c r="D33" i="13"/>
  <c r="D34" i="13" s="1"/>
  <c r="D97" i="13"/>
  <c r="D98" i="13" s="1"/>
  <c r="F14" i="13"/>
  <c r="G9" i="13"/>
  <c r="F13" i="13"/>
  <c r="F8" i="13" s="1"/>
  <c r="J94" i="19"/>
  <c r="J95" i="19" s="1"/>
  <c r="K119" i="15"/>
  <c r="A2" i="17"/>
  <c r="A6" i="17" s="1"/>
  <c r="A2" i="5"/>
  <c r="A2" i="14"/>
  <c r="A2" i="20"/>
  <c r="A2" i="13"/>
  <c r="A2" i="4"/>
  <c r="A2" i="21"/>
  <c r="A2" i="15"/>
  <c r="A2" i="19"/>
  <c r="H11" i="13"/>
  <c r="H10" i="13"/>
  <c r="BD92" i="14"/>
  <c r="BE92" i="14"/>
  <c r="AV92" i="14"/>
  <c r="O92" i="14"/>
  <c r="BG92" i="14"/>
  <c r="BC92" i="14"/>
  <c r="AG92" i="14"/>
  <c r="X92" i="14"/>
  <c r="T92" i="14"/>
  <c r="AA40" i="14"/>
  <c r="AM41" i="19"/>
  <c r="S41" i="19"/>
  <c r="AH40" i="14"/>
  <c r="AZ41" i="19"/>
  <c r="X41" i="19"/>
  <c r="BD40" i="14"/>
  <c r="AE41" i="19"/>
  <c r="AF40" i="14"/>
  <c r="BC41" i="19"/>
  <c r="AJ40" i="14"/>
  <c r="AG40" i="14"/>
  <c r="AW40" i="14"/>
  <c r="AN40" i="14"/>
  <c r="AI40" i="14"/>
  <c r="AP41" i="19"/>
  <c r="Z41" i="19"/>
  <c r="AN41" i="19"/>
  <c r="BB40" i="14"/>
  <c r="J41" i="19"/>
  <c r="AZ40" i="14"/>
  <c r="BE41" i="19"/>
  <c r="U41" i="19"/>
  <c r="AR40" i="14"/>
  <c r="AB40" i="14"/>
  <c r="BF40" i="14"/>
  <c r="D27" i="4"/>
  <c r="R42" i="19" s="1"/>
  <c r="AS41" i="19"/>
  <c r="AA41" i="19"/>
  <c r="AT40" i="14"/>
  <c r="AQ40" i="14"/>
  <c r="Z40" i="14"/>
  <c r="AY40" i="14"/>
  <c r="Y41" i="19"/>
  <c r="W41" i="19"/>
  <c r="BD41" i="19"/>
  <c r="AQ41" i="19"/>
  <c r="R40" i="14"/>
  <c r="AY41" i="19"/>
  <c r="I41" i="19"/>
  <c r="BF41" i="19"/>
  <c r="AK41" i="19"/>
  <c r="AX40" i="14"/>
  <c r="V40" i="14"/>
  <c r="R41" i="19"/>
  <c r="AC40" i="14"/>
  <c r="W40" i="14"/>
  <c r="AL40" i="14"/>
  <c r="Y40" i="14"/>
  <c r="AU40" i="14"/>
  <c r="AE40" i="14"/>
  <c r="AV41" i="19"/>
  <c r="T41" i="19"/>
  <c r="BC40" i="14"/>
  <c r="BG41" i="19"/>
  <c r="AL41" i="19"/>
  <c r="AR41" i="19"/>
  <c r="AD40" i="14"/>
  <c r="AM40" i="14"/>
  <c r="AG41" i="19"/>
  <c r="I40" i="14"/>
  <c r="AT41" i="19"/>
  <c r="BE40" i="14"/>
  <c r="BA41" i="19"/>
  <c r="AD41" i="19"/>
  <c r="J40" i="14"/>
  <c r="AU41" i="19"/>
  <c r="AK40" i="14"/>
  <c r="AS40" i="14"/>
  <c r="T40" i="14"/>
  <c r="AV40" i="14"/>
  <c r="AF41" i="19"/>
  <c r="AX41" i="19"/>
  <c r="AI41" i="19"/>
  <c r="S40" i="14"/>
  <c r="V41" i="19"/>
  <c r="BG40" i="14"/>
  <c r="AC41" i="19"/>
  <c r="AP40" i="14"/>
  <c r="BA40" i="14"/>
  <c r="BH40" i="14"/>
  <c r="BB41" i="19"/>
  <c r="X40" i="14"/>
  <c r="AB41" i="19"/>
  <c r="AO41" i="19"/>
  <c r="AW41" i="19"/>
  <c r="Q40" i="14"/>
  <c r="AO40" i="14"/>
  <c r="U40" i="14"/>
  <c r="AJ41" i="19"/>
  <c r="AH41" i="19"/>
  <c r="K40" i="14"/>
  <c r="BH41" i="19"/>
  <c r="Q41" i="19"/>
  <c r="K41" i="19"/>
  <c r="I119" i="15"/>
  <c r="H119" i="15"/>
  <c r="D79" i="5"/>
  <c r="J119" i="15"/>
  <c r="L119" i="15"/>
  <c r="R23" i="15" l="1"/>
  <c r="N22" i="15"/>
  <c r="Q22" i="15"/>
  <c r="Z92" i="14"/>
  <c r="G125" i="15"/>
  <c r="G127" i="15" s="1"/>
  <c r="AK92" i="14"/>
  <c r="AP92" i="14"/>
  <c r="AD92" i="14"/>
  <c r="AS92" i="14"/>
  <c r="AI92" i="14"/>
  <c r="X42" i="19"/>
  <c r="Z42" i="19"/>
  <c r="BB92" i="14"/>
  <c r="P92" i="14"/>
  <c r="AZ42" i="19"/>
  <c r="AY92" i="14"/>
  <c r="AQ92" i="14"/>
  <c r="Q23" i="15"/>
  <c r="D32" i="5"/>
  <c r="R24" i="15"/>
  <c r="K92" i="14"/>
  <c r="AO92" i="14"/>
  <c r="AE92" i="14"/>
  <c r="M92" i="14"/>
  <c r="AR92" i="14"/>
  <c r="AA92" i="14"/>
  <c r="L92" i="14"/>
  <c r="AF92" i="14"/>
  <c r="BF92" i="14"/>
  <c r="AC92" i="14"/>
  <c r="Y92" i="14"/>
  <c r="BA92" i="14"/>
  <c r="Q92" i="14"/>
  <c r="AB92" i="14"/>
  <c r="I92" i="14"/>
  <c r="AN92" i="14"/>
  <c r="R92" i="14"/>
  <c r="D123" i="4"/>
  <c r="AS93" i="14" s="1"/>
  <c r="AT92" i="14"/>
  <c r="AU92" i="14"/>
  <c r="J92" i="14"/>
  <c r="AM92" i="14"/>
  <c r="AH92" i="14"/>
  <c r="W92" i="14"/>
  <c r="AX92" i="14"/>
  <c r="BH92" i="14"/>
  <c r="V92" i="14"/>
  <c r="AL92" i="14"/>
  <c r="U92" i="14"/>
  <c r="AZ92" i="14"/>
  <c r="AJ92" i="14"/>
  <c r="S92" i="14"/>
  <c r="K42" i="19"/>
  <c r="V42" i="19"/>
  <c r="AL42" i="19"/>
  <c r="AR42" i="19"/>
  <c r="AS42" i="19"/>
  <c r="AC41" i="14"/>
  <c r="AA93" i="14"/>
  <c r="I93" i="14"/>
  <c r="D125" i="4"/>
  <c r="AX94" i="14" s="1"/>
  <c r="G126" i="15"/>
  <c r="G128" i="15" s="1"/>
  <c r="K41" i="14"/>
  <c r="BC41" i="14"/>
  <c r="W41" i="14"/>
  <c r="BA42" i="19"/>
  <c r="AD41" i="14"/>
  <c r="AM41" i="14"/>
  <c r="BG41" i="14"/>
  <c r="AU41" i="14"/>
  <c r="I42" i="19"/>
  <c r="AN42" i="19"/>
  <c r="BH41" i="14"/>
  <c r="U41" i="14"/>
  <c r="BE41" i="14"/>
  <c r="Y41" i="14"/>
  <c r="AF41" i="14"/>
  <c r="AI41" i="14"/>
  <c r="U42" i="19"/>
  <c r="X41" i="14"/>
  <c r="AI42" i="19"/>
  <c r="AK41" i="14"/>
  <c r="AD42" i="19"/>
  <c r="AE42" i="19"/>
  <c r="N11" i="14"/>
  <c r="N10" i="14"/>
  <c r="K91" i="14"/>
  <c r="Z41" i="14"/>
  <c r="AO41" i="14"/>
  <c r="AY41" i="14"/>
  <c r="AA41" i="14"/>
  <c r="AX41" i="14"/>
  <c r="BB41" i="14"/>
  <c r="V41" i="14"/>
  <c r="Q42" i="19"/>
  <c r="BB42" i="19"/>
  <c r="AL41" i="14"/>
  <c r="BF41" i="14"/>
  <c r="BG42" i="19"/>
  <c r="AB42" i="19"/>
  <c r="AJ41" i="14"/>
  <c r="AQ41" i="14"/>
  <c r="AP41" i="14"/>
  <c r="AF42" i="19"/>
  <c r="AG41" i="14"/>
  <c r="Y42" i="19"/>
  <c r="Q41" i="14"/>
  <c r="AJ42" i="19"/>
  <c r="AW41" i="14"/>
  <c r="AN41" i="14"/>
  <c r="AH41" i="14"/>
  <c r="W42" i="19"/>
  <c r="T41" i="14"/>
  <c r="AU42" i="19"/>
  <c r="H166" i="4"/>
  <c r="I41" i="14"/>
  <c r="AR41" i="14"/>
  <c r="AZ41" i="14"/>
  <c r="AW42" i="19"/>
  <c r="J42" i="19"/>
  <c r="AV42" i="19"/>
  <c r="AT41" i="14"/>
  <c r="AQ42" i="19"/>
  <c r="AA42" i="19"/>
  <c r="AK42" i="19"/>
  <c r="BD42" i="19"/>
  <c r="T42" i="19"/>
  <c r="BC42" i="19"/>
  <c r="AM42" i="19"/>
  <c r="J41" i="14"/>
  <c r="AH42" i="19"/>
  <c r="AV41" i="14"/>
  <c r="AE41" i="14"/>
  <c r="AX42" i="19"/>
  <c r="AG42" i="19"/>
  <c r="AB41" i="14"/>
  <c r="BE42" i="19"/>
  <c r="AT42" i="19"/>
  <c r="BD41" i="14"/>
  <c r="S23" i="15"/>
  <c r="S19" i="15"/>
  <c r="S20" i="15"/>
  <c r="S16" i="15"/>
  <c r="S18" i="15"/>
  <c r="M116" i="15"/>
  <c r="M117" i="15"/>
  <c r="T15" i="15"/>
  <c r="N120" i="15" s="1"/>
  <c r="S21" i="15"/>
  <c r="S22" i="15"/>
  <c r="S24" i="15"/>
  <c r="M118" i="15"/>
  <c r="S17" i="15"/>
  <c r="L13" i="19"/>
  <c r="L8" i="19" s="1"/>
  <c r="M9" i="19"/>
  <c r="L14" i="19"/>
  <c r="O23" i="15"/>
  <c r="AC42" i="19"/>
  <c r="R41" i="14"/>
  <c r="S41" i="14"/>
  <c r="D28" i="4"/>
  <c r="D29" i="4" s="1"/>
  <c r="AY42" i="19"/>
  <c r="AS41" i="14"/>
  <c r="BH42" i="19"/>
  <c r="BA41" i="14"/>
  <c r="AP42" i="19"/>
  <c r="G14" i="4"/>
  <c r="G13" i="4"/>
  <c r="G8" i="4" s="1"/>
  <c r="H9" i="4"/>
  <c r="N23" i="15"/>
  <c r="X14" i="23"/>
  <c r="X13" i="23"/>
  <c r="X8" i="23" s="1"/>
  <c r="Y9" i="23"/>
  <c r="N11" i="19"/>
  <c r="N10" i="19"/>
  <c r="L14" i="14"/>
  <c r="L13" i="14"/>
  <c r="L8" i="14" s="1"/>
  <c r="M9" i="14"/>
  <c r="V10" i="23"/>
  <c r="V11" i="23"/>
  <c r="I10" i="4"/>
  <c r="I11" i="4"/>
  <c r="D36" i="13"/>
  <c r="D99" i="13"/>
  <c r="D100" i="13"/>
  <c r="D101" i="13" s="1"/>
  <c r="D103" i="13" s="1"/>
  <c r="G14" i="13"/>
  <c r="H9" i="13"/>
  <c r="G13" i="13"/>
  <c r="G8" i="13" s="1"/>
  <c r="L120" i="15"/>
  <c r="M120" i="15"/>
  <c r="K120" i="15"/>
  <c r="I120" i="15"/>
  <c r="D80" i="5"/>
  <c r="D81" i="5" s="1"/>
  <c r="J120" i="15"/>
  <c r="H120" i="15"/>
  <c r="S42" i="19"/>
  <c r="AO42" i="19"/>
  <c r="BF42" i="19"/>
  <c r="I11" i="13"/>
  <c r="I10" i="13"/>
  <c r="A6" i="4"/>
  <c r="A16" i="4" s="1"/>
  <c r="A6" i="5"/>
  <c r="A16" i="5" s="1"/>
  <c r="A69" i="5" s="1"/>
  <c r="A43" i="22"/>
  <c r="M121" i="15" l="1"/>
  <c r="BF93" i="14"/>
  <c r="P93" i="14"/>
  <c r="BD93" i="14"/>
  <c r="Y93" i="14"/>
  <c r="V93" i="14"/>
  <c r="AP93" i="14"/>
  <c r="BH93" i="14"/>
  <c r="G129" i="15"/>
  <c r="G130" i="15" s="1"/>
  <c r="T94" i="14"/>
  <c r="J93" i="14"/>
  <c r="W93" i="14"/>
  <c r="AF93" i="14"/>
  <c r="S93" i="14"/>
  <c r="K93" i="14"/>
  <c r="AW93" i="14"/>
  <c r="AH93" i="14"/>
  <c r="Z93" i="14"/>
  <c r="AY93" i="14"/>
  <c r="AU93" i="14"/>
  <c r="AB93" i="14"/>
  <c r="L93" i="14"/>
  <c r="AZ93" i="14"/>
  <c r="AC93" i="14"/>
  <c r="AR93" i="14"/>
  <c r="BD94" i="14"/>
  <c r="U93" i="14"/>
  <c r="BG93" i="14"/>
  <c r="BE93" i="14"/>
  <c r="BB93" i="14"/>
  <c r="AK93" i="14"/>
  <c r="AT93" i="14"/>
  <c r="X93" i="14"/>
  <c r="AV93" i="14"/>
  <c r="AX93" i="14"/>
  <c r="M93" i="14"/>
  <c r="AM93" i="14"/>
  <c r="AL93" i="14"/>
  <c r="T93" i="14"/>
  <c r="Q93" i="14"/>
  <c r="AE93" i="14"/>
  <c r="BA93" i="14"/>
  <c r="P24" i="15"/>
  <c r="O24" i="15"/>
  <c r="N24" i="15"/>
  <c r="D33" i="5"/>
  <c r="Q24" i="15"/>
  <c r="R93" i="14"/>
  <c r="O93" i="14"/>
  <c r="AQ93" i="14"/>
  <c r="AI93" i="14"/>
  <c r="AN93" i="14"/>
  <c r="BC93" i="14"/>
  <c r="AG93" i="14"/>
  <c r="AD93" i="14"/>
  <c r="AJ93" i="14"/>
  <c r="AO93" i="14"/>
  <c r="Z42" i="14"/>
  <c r="AZ42" i="14"/>
  <c r="AF43" i="19"/>
  <c r="AP43" i="19"/>
  <c r="AT42" i="14"/>
  <c r="AD42" i="14"/>
  <c r="AN94" i="14"/>
  <c r="AD94" i="14"/>
  <c r="M94" i="14"/>
  <c r="J94" i="14"/>
  <c r="D126" i="4"/>
  <c r="R95" i="14" s="1"/>
  <c r="AE94" i="14"/>
  <c r="AL94" i="14"/>
  <c r="AJ94" i="14"/>
  <c r="AI94" i="14"/>
  <c r="AA94" i="14"/>
  <c r="BB94" i="14"/>
  <c r="AV94" i="14"/>
  <c r="AG94" i="14"/>
  <c r="BC94" i="14"/>
  <c r="U94" i="14"/>
  <c r="Y94" i="14"/>
  <c r="AS94" i="14"/>
  <c r="AQ94" i="14"/>
  <c r="BA94" i="14"/>
  <c r="W94" i="14"/>
  <c r="AC94" i="14"/>
  <c r="AR94" i="14"/>
  <c r="S94" i="14"/>
  <c r="L94" i="14"/>
  <c r="I94" i="14"/>
  <c r="AH94" i="14"/>
  <c r="Q94" i="14"/>
  <c r="AK94" i="14"/>
  <c r="AP94" i="14"/>
  <c r="AT94" i="14"/>
  <c r="P94" i="14"/>
  <c r="K94" i="14"/>
  <c r="BE94" i="14"/>
  <c r="R94" i="14"/>
  <c r="BG94" i="14"/>
  <c r="BF94" i="14"/>
  <c r="AF94" i="14"/>
  <c r="AM94" i="14"/>
  <c r="AB94" i="14"/>
  <c r="AY94" i="14"/>
  <c r="AO94" i="14"/>
  <c r="AW94" i="14"/>
  <c r="BH94" i="14"/>
  <c r="AZ94" i="14"/>
  <c r="Z94" i="14"/>
  <c r="AU94" i="14"/>
  <c r="X94" i="14"/>
  <c r="V94" i="14"/>
  <c r="O94" i="14"/>
  <c r="AY42" i="14"/>
  <c r="J43" i="19"/>
  <c r="U42" i="14"/>
  <c r="W43" i="19"/>
  <c r="AV43" i="19"/>
  <c r="AC43" i="19"/>
  <c r="R43" i="19"/>
  <c r="AC42" i="14"/>
  <c r="AP42" i="14"/>
  <c r="AW43" i="19"/>
  <c r="V42" i="14"/>
  <c r="BA42" i="14"/>
  <c r="AU42" i="14"/>
  <c r="AD43" i="19"/>
  <c r="Z43" i="19"/>
  <c r="AF42" i="14"/>
  <c r="X42" i="14"/>
  <c r="AQ43" i="14"/>
  <c r="AN43" i="14"/>
  <c r="AI43" i="14"/>
  <c r="BD43" i="14"/>
  <c r="AQ44" i="19"/>
  <c r="AK43" i="14"/>
  <c r="AE43" i="14"/>
  <c r="AT44" i="19"/>
  <c r="J44" i="19"/>
  <c r="AT43" i="14"/>
  <c r="AU43" i="14"/>
  <c r="X43" i="14"/>
  <c r="AM44" i="19"/>
  <c r="BA43" i="19"/>
  <c r="AV43" i="14"/>
  <c r="Q42" i="14"/>
  <c r="Z44" i="19"/>
  <c r="AX42" i="14"/>
  <c r="AS42" i="14"/>
  <c r="V44" i="19"/>
  <c r="AE44" i="19"/>
  <c r="V43" i="19"/>
  <c r="K43" i="19"/>
  <c r="BC42" i="14"/>
  <c r="AV42" i="14"/>
  <c r="AJ42" i="14"/>
  <c r="AJ43" i="19"/>
  <c r="AG42" i="14"/>
  <c r="AT43" i="19"/>
  <c r="Y43" i="19"/>
  <c r="S43" i="19"/>
  <c r="H122" i="15"/>
  <c r="I122" i="15"/>
  <c r="X44" i="19"/>
  <c r="BA44" i="19"/>
  <c r="AD44" i="19"/>
  <c r="AU44" i="19"/>
  <c r="BG44" i="19"/>
  <c r="AW43" i="14"/>
  <c r="T44" i="19"/>
  <c r="I44" i="19"/>
  <c r="AO43" i="14"/>
  <c r="Z43" i="14"/>
  <c r="AM43" i="14"/>
  <c r="J122" i="15"/>
  <c r="AO42" i="14"/>
  <c r="AR42" i="14"/>
  <c r="BH44" i="19"/>
  <c r="AS44" i="19"/>
  <c r="AN44" i="19"/>
  <c r="AW42" i="14"/>
  <c r="AL43" i="14"/>
  <c r="AO44" i="19"/>
  <c r="S43" i="14"/>
  <c r="AA43" i="14"/>
  <c r="AF44" i="19"/>
  <c r="BC44" i="19"/>
  <c r="AL42" i="14"/>
  <c r="AZ43" i="19"/>
  <c r="AE43" i="19"/>
  <c r="AH42" i="14"/>
  <c r="AC43" i="14"/>
  <c r="S42" i="14"/>
  <c r="AG43" i="19"/>
  <c r="Y42" i="14"/>
  <c r="M13" i="19"/>
  <c r="M8" i="19" s="1"/>
  <c r="M14" i="19"/>
  <c r="N9" i="19"/>
  <c r="BC43" i="14"/>
  <c r="AP44" i="19"/>
  <c r="AP43" i="14"/>
  <c r="AH44" i="19"/>
  <c r="AR43" i="19"/>
  <c r="AJ44" i="19"/>
  <c r="AX43" i="14"/>
  <c r="AS43" i="19"/>
  <c r="BG43" i="19"/>
  <c r="R42" i="14"/>
  <c r="BH43" i="19"/>
  <c r="R44" i="19"/>
  <c r="V43" i="14"/>
  <c r="AA42" i="14"/>
  <c r="AB43" i="19"/>
  <c r="AL43" i="19"/>
  <c r="D30" i="4"/>
  <c r="BC45" i="19" s="1"/>
  <c r="AH43" i="14"/>
  <c r="AS43" i="14"/>
  <c r="Q43" i="14"/>
  <c r="AY43" i="19"/>
  <c r="BG43" i="14"/>
  <c r="AC44" i="19"/>
  <c r="AI42" i="14"/>
  <c r="J42" i="14"/>
  <c r="BD43" i="19"/>
  <c r="AY44" i="19"/>
  <c r="BD42" i="14"/>
  <c r="AY43" i="14"/>
  <c r="BB44" i="19"/>
  <c r="BF42" i="14"/>
  <c r="AN42" i="14"/>
  <c r="K42" i="14"/>
  <c r="I42" i="14"/>
  <c r="U43" i="14"/>
  <c r="AI44" i="19"/>
  <c r="AM43" i="19"/>
  <c r="AB43" i="14"/>
  <c r="BB42" i="14"/>
  <c r="AD43" i="14"/>
  <c r="T43" i="19"/>
  <c r="BE42" i="14"/>
  <c r="T42" i="14"/>
  <c r="AQ43" i="19"/>
  <c r="Q43" i="19"/>
  <c r="BE43" i="19"/>
  <c r="AQ42" i="14"/>
  <c r="AK44" i="19"/>
  <c r="BB43" i="14"/>
  <c r="AA43" i="19"/>
  <c r="AW44" i="19"/>
  <c r="W43" i="14"/>
  <c r="R43" i="14"/>
  <c r="K44" i="19"/>
  <c r="J43" i="14"/>
  <c r="I43" i="19"/>
  <c r="W42" i="14"/>
  <c r="I43" i="14"/>
  <c r="AO43" i="19"/>
  <c r="U43" i="19"/>
  <c r="AZ43" i="14"/>
  <c r="K43" i="14"/>
  <c r="BH43" i="14"/>
  <c r="AG43" i="14"/>
  <c r="BE44" i="19"/>
  <c r="T19" i="15"/>
  <c r="T18" i="15"/>
  <c r="N118" i="15"/>
  <c r="N117" i="15"/>
  <c r="T16" i="15"/>
  <c r="T24" i="15"/>
  <c r="T23" i="15"/>
  <c r="T20" i="15"/>
  <c r="N116" i="15"/>
  <c r="T17" i="15"/>
  <c r="U15" i="15"/>
  <c r="T21" i="15"/>
  <c r="T22" i="15"/>
  <c r="N119" i="15"/>
  <c r="T43" i="14"/>
  <c r="BF44" i="19"/>
  <c r="I9" i="4"/>
  <c r="H14" i="4"/>
  <c r="H13" i="4"/>
  <c r="H8" i="4" s="1"/>
  <c r="AF43" i="14"/>
  <c r="BF43" i="19"/>
  <c r="AG44" i="19"/>
  <c r="AU43" i="19"/>
  <c r="BB43" i="19"/>
  <c r="AX44" i="19"/>
  <c r="BD44" i="19"/>
  <c r="AM42" i="14"/>
  <c r="X43" i="19"/>
  <c r="AV44" i="19"/>
  <c r="AL44" i="19"/>
  <c r="AE42" i="14"/>
  <c r="BC43" i="19"/>
  <c r="AA44" i="19"/>
  <c r="U44" i="19"/>
  <c r="T25" i="15"/>
  <c r="AJ43" i="14"/>
  <c r="BA43" i="14"/>
  <c r="AK43" i="19"/>
  <c r="AX43" i="19"/>
  <c r="BG42" i="14"/>
  <c r="S44" i="19"/>
  <c r="BF43" i="14"/>
  <c r="BE43" i="14"/>
  <c r="Q44" i="19"/>
  <c r="AI43" i="19"/>
  <c r="Y44" i="19"/>
  <c r="AN43" i="19"/>
  <c r="Y43" i="14"/>
  <c r="AH43" i="19"/>
  <c r="BH42" i="14"/>
  <c r="AR44" i="19"/>
  <c r="AR43" i="14"/>
  <c r="O11" i="14"/>
  <c r="O10" i="14"/>
  <c r="AB42" i="14"/>
  <c r="W44" i="19"/>
  <c r="AK42" i="14"/>
  <c r="AB44" i="19"/>
  <c r="AZ44" i="19"/>
  <c r="M13" i="14"/>
  <c r="M8" i="14" s="1"/>
  <c r="N9" i="14"/>
  <c r="M14" i="14"/>
  <c r="O11" i="19"/>
  <c r="O10" i="19"/>
  <c r="Y14" i="23"/>
  <c r="Y13" i="23"/>
  <c r="Y8" i="23" s="1"/>
  <c r="Z9" i="23"/>
  <c r="W11" i="23"/>
  <c r="W10" i="23"/>
  <c r="J11" i="4"/>
  <c r="J10" i="4"/>
  <c r="D37" i="13"/>
  <c r="D38" i="13" s="1"/>
  <c r="D104" i="13"/>
  <c r="D106" i="13" s="1"/>
  <c r="H13" i="13"/>
  <c r="H8" i="13" s="1"/>
  <c r="H14" i="13"/>
  <c r="I9" i="13"/>
  <c r="A113" i="4"/>
  <c r="A169" i="4" s="1"/>
  <c r="N122" i="15"/>
  <c r="I121" i="15"/>
  <c r="M122" i="15"/>
  <c r="J121" i="15"/>
  <c r="L121" i="15"/>
  <c r="K121" i="15"/>
  <c r="L122" i="15"/>
  <c r="J11" i="13"/>
  <c r="J10" i="13"/>
  <c r="H121" i="15"/>
  <c r="N121" i="15"/>
  <c r="D82" i="5"/>
  <c r="K122" i="15"/>
  <c r="G131" i="15" l="1"/>
  <c r="G132" i="15" s="1"/>
  <c r="R25" i="15"/>
  <c r="Q25" i="15"/>
  <c r="N25" i="15"/>
  <c r="D34" i="5"/>
  <c r="S25" i="15"/>
  <c r="P25" i="15"/>
  <c r="O25" i="15"/>
  <c r="BC95" i="14"/>
  <c r="AC95" i="14"/>
  <c r="BH95" i="14"/>
  <c r="AG95" i="14"/>
  <c r="Y95" i="14"/>
  <c r="J95" i="14"/>
  <c r="AB95" i="14"/>
  <c r="AN95" i="14"/>
  <c r="BD95" i="14"/>
  <c r="AR95" i="14"/>
  <c r="P95" i="14"/>
  <c r="AP95" i="14"/>
  <c r="AK95" i="14"/>
  <c r="AM95" i="14"/>
  <c r="AS95" i="14"/>
  <c r="I95" i="14"/>
  <c r="D127" i="4"/>
  <c r="AT96" i="14" s="1"/>
  <c r="AE95" i="14"/>
  <c r="T95" i="14"/>
  <c r="AW95" i="14"/>
  <c r="AX95" i="14"/>
  <c r="BG95" i="14"/>
  <c r="K95" i="14"/>
  <c r="AA95" i="14"/>
  <c r="AZ95" i="14"/>
  <c r="L95" i="14"/>
  <c r="AO95" i="14"/>
  <c r="M95" i="14"/>
  <c r="AF95" i="14"/>
  <c r="S95" i="14"/>
  <c r="O95" i="14"/>
  <c r="V95" i="14"/>
  <c r="AJ95" i="14"/>
  <c r="BF95" i="14"/>
  <c r="U95" i="14"/>
  <c r="AU95" i="14"/>
  <c r="X95" i="14"/>
  <c r="BB95" i="14"/>
  <c r="W95" i="14"/>
  <c r="AQ95" i="14"/>
  <c r="AL95" i="14"/>
  <c r="AY95" i="14"/>
  <c r="AT95" i="14"/>
  <c r="AC44" i="14"/>
  <c r="AT44" i="14"/>
  <c r="BF45" i="19"/>
  <c r="AB45" i="19"/>
  <c r="AW44" i="14"/>
  <c r="AG44" i="14"/>
  <c r="AU44" i="14"/>
  <c r="Y45" i="19"/>
  <c r="Z45" i="19"/>
  <c r="AV95" i="14"/>
  <c r="Q95" i="14"/>
  <c r="AH95" i="14"/>
  <c r="AI95" i="14"/>
  <c r="Z95" i="14"/>
  <c r="BE95" i="14"/>
  <c r="AD95" i="14"/>
  <c r="BA95" i="14"/>
  <c r="AM45" i="19"/>
  <c r="AP45" i="19"/>
  <c r="V45" i="19"/>
  <c r="BB45" i="19"/>
  <c r="AX45" i="19"/>
  <c r="AU45" i="19"/>
  <c r="AC45" i="19"/>
  <c r="AQ44" i="14"/>
  <c r="I44" i="14"/>
  <c r="AF44" i="14"/>
  <c r="I45" i="19"/>
  <c r="J45" i="19"/>
  <c r="W44" i="14"/>
  <c r="AJ45" i="19"/>
  <c r="BF44" i="14"/>
  <c r="K45" i="19"/>
  <c r="S44" i="14"/>
  <c r="AD45" i="19"/>
  <c r="X44" i="14"/>
  <c r="W45" i="19"/>
  <c r="BE45" i="19"/>
  <c r="AQ45" i="19"/>
  <c r="BH44" i="14"/>
  <c r="AA45" i="19"/>
  <c r="AO44" i="14"/>
  <c r="J44" i="14"/>
  <c r="BD44" i="14"/>
  <c r="AK45" i="19"/>
  <c r="R44" i="14"/>
  <c r="AH44" i="14"/>
  <c r="AF45" i="19"/>
  <c r="AR45" i="19"/>
  <c r="BD45" i="19"/>
  <c r="AZ45" i="19"/>
  <c r="AK44" i="14"/>
  <c r="BC44" i="14"/>
  <c r="AT45" i="19"/>
  <c r="AO45" i="19"/>
  <c r="AM44" i="14"/>
  <c r="J9" i="4"/>
  <c r="I13" i="4"/>
  <c r="I8" i="4" s="1"/>
  <c r="I14" i="4"/>
  <c r="O9" i="19"/>
  <c r="N14" i="19"/>
  <c r="N13" i="19"/>
  <c r="N8" i="19" s="1"/>
  <c r="AH45" i="19"/>
  <c r="AI44" i="14"/>
  <c r="AR44" i="14"/>
  <c r="AX44" i="14"/>
  <c r="Q45" i="19"/>
  <c r="AB44" i="14"/>
  <c r="D31" i="4"/>
  <c r="AL45" i="14" s="1"/>
  <c r="X45" i="19"/>
  <c r="AS45" i="19"/>
  <c r="AV44" i="14"/>
  <c r="AE45" i="19"/>
  <c r="R45" i="19"/>
  <c r="Y44" i="14"/>
  <c r="AP44" i="14"/>
  <c r="BG44" i="14"/>
  <c r="BA44" i="14"/>
  <c r="BE44" i="14"/>
  <c r="AL45" i="19"/>
  <c r="AY44" i="14"/>
  <c r="AG45" i="19"/>
  <c r="AD44" i="14"/>
  <c r="AZ44" i="14"/>
  <c r="AE44" i="14"/>
  <c r="U45" i="19"/>
  <c r="T44" i="14"/>
  <c r="BB44" i="14"/>
  <c r="BH45" i="19"/>
  <c r="AV45" i="19"/>
  <c r="AY45" i="19"/>
  <c r="Q44" i="14"/>
  <c r="S45" i="19"/>
  <c r="V44" i="14"/>
  <c r="T45" i="19"/>
  <c r="K44" i="14"/>
  <c r="AN44" i="14"/>
  <c r="AN45" i="19"/>
  <c r="AL44" i="14"/>
  <c r="Z44" i="14"/>
  <c r="O121" i="15"/>
  <c r="O116" i="15"/>
  <c r="U21" i="15"/>
  <c r="O120" i="15"/>
  <c r="U19" i="15"/>
  <c r="U16" i="15"/>
  <c r="U24" i="15"/>
  <c r="U17" i="15"/>
  <c r="U25" i="15"/>
  <c r="V15" i="15"/>
  <c r="O117" i="15"/>
  <c r="U23" i="15"/>
  <c r="O119" i="15"/>
  <c r="O122" i="15"/>
  <c r="U18" i="15"/>
  <c r="U22" i="15"/>
  <c r="U20" i="15"/>
  <c r="O118" i="15"/>
  <c r="BG45" i="19"/>
  <c r="U44" i="14"/>
  <c r="BA45" i="19"/>
  <c r="AJ44" i="14"/>
  <c r="P11" i="14"/>
  <c r="P10" i="14"/>
  <c r="AW45" i="19"/>
  <c r="AI45" i="19"/>
  <c r="AS44" i="14"/>
  <c r="AA44" i="14"/>
  <c r="P10" i="19"/>
  <c r="P11" i="19"/>
  <c r="X11" i="23"/>
  <c r="X10" i="23"/>
  <c r="AA9" i="23"/>
  <c r="Z13" i="23"/>
  <c r="Z8" i="23" s="1"/>
  <c r="Z14" i="23"/>
  <c r="N13" i="14"/>
  <c r="N8" i="14" s="1"/>
  <c r="N14" i="14"/>
  <c r="O9" i="14"/>
  <c r="K10" i="4"/>
  <c r="K11" i="4"/>
  <c r="D107" i="13"/>
  <c r="I14" i="13"/>
  <c r="J9" i="13"/>
  <c r="I13" i="13"/>
  <c r="I8" i="13" s="1"/>
  <c r="I123" i="15"/>
  <c r="G133" i="15"/>
  <c r="K11" i="13"/>
  <c r="K10" i="13"/>
  <c r="P123" i="15"/>
  <c r="N123" i="15"/>
  <c r="J123" i="15"/>
  <c r="M123" i="15"/>
  <c r="L123" i="15"/>
  <c r="O123" i="15"/>
  <c r="H123" i="15"/>
  <c r="K123" i="15"/>
  <c r="D83" i="5"/>
  <c r="D41" i="13"/>
  <c r="O96" i="14" l="1"/>
  <c r="BG96" i="14"/>
  <c r="AQ46" i="19"/>
  <c r="G134" i="15"/>
  <c r="G135" i="15" s="1"/>
  <c r="R96" i="14"/>
  <c r="AR96" i="14"/>
  <c r="P26" i="15"/>
  <c r="U26" i="15"/>
  <c r="Q26" i="15"/>
  <c r="U27" i="15"/>
  <c r="S26" i="15"/>
  <c r="R26" i="15"/>
  <c r="N26" i="15"/>
  <c r="O26" i="15"/>
  <c r="D35" i="5"/>
  <c r="O27" i="15" s="1"/>
  <c r="T26" i="15"/>
  <c r="R27" i="15"/>
  <c r="BD96" i="14"/>
  <c r="AP97" i="14"/>
  <c r="AY96" i="14"/>
  <c r="BA96" i="14"/>
  <c r="J96" i="14"/>
  <c r="D129" i="4"/>
  <c r="P97" i="14" s="1"/>
  <c r="X96" i="14"/>
  <c r="Z96" i="14"/>
  <c r="X97" i="14"/>
  <c r="AU96" i="14"/>
  <c r="AE96" i="14"/>
  <c r="AV96" i="14"/>
  <c r="BF96" i="14"/>
  <c r="AI97" i="14"/>
  <c r="AH96" i="14"/>
  <c r="M96" i="14"/>
  <c r="BE96" i="14"/>
  <c r="AA96" i="14"/>
  <c r="AN96" i="14"/>
  <c r="AP96" i="14"/>
  <c r="Y96" i="14"/>
  <c r="AZ96" i="14"/>
  <c r="AO96" i="14"/>
  <c r="BH96" i="14"/>
  <c r="AB96" i="14"/>
  <c r="U96" i="14"/>
  <c r="AG96" i="14"/>
  <c r="Q96" i="14"/>
  <c r="AQ96" i="14"/>
  <c r="BC96" i="14"/>
  <c r="AF96" i="14"/>
  <c r="P96" i="14"/>
  <c r="I96" i="14"/>
  <c r="AL96" i="14"/>
  <c r="AD96" i="14"/>
  <c r="AC96" i="14"/>
  <c r="AW96" i="14"/>
  <c r="L96" i="14"/>
  <c r="AX96" i="14"/>
  <c r="T96" i="14"/>
  <c r="BB96" i="14"/>
  <c r="AI96" i="14"/>
  <c r="AM96" i="14"/>
  <c r="W96" i="14"/>
  <c r="AS96" i="14"/>
  <c r="AK96" i="14"/>
  <c r="AJ96" i="14"/>
  <c r="V96" i="14"/>
  <c r="S96" i="14"/>
  <c r="K96" i="14"/>
  <c r="AI45" i="14"/>
  <c r="BC97" i="14"/>
  <c r="Y97" i="14"/>
  <c r="AO97" i="14"/>
  <c r="AZ97" i="14"/>
  <c r="Z97" i="14"/>
  <c r="AL97" i="14"/>
  <c r="L97" i="14"/>
  <c r="AT97" i="14"/>
  <c r="AE97" i="14"/>
  <c r="J97" i="14"/>
  <c r="K97" i="14"/>
  <c r="AN97" i="14"/>
  <c r="BF97" i="14"/>
  <c r="AX97" i="14"/>
  <c r="AJ97" i="14"/>
  <c r="AF97" i="14"/>
  <c r="BD97" i="14"/>
  <c r="U97" i="14"/>
  <c r="R97" i="14"/>
  <c r="BE97" i="14"/>
  <c r="I97" i="14"/>
  <c r="T97" i="14"/>
  <c r="V97" i="14"/>
  <c r="AV97" i="14"/>
  <c r="Q10" i="14"/>
  <c r="Q11" i="14"/>
  <c r="K45" i="14"/>
  <c r="AX46" i="19"/>
  <c r="V45" i="14"/>
  <c r="I45" i="14"/>
  <c r="BA46" i="19"/>
  <c r="AM46" i="19"/>
  <c r="AJ45" i="14"/>
  <c r="BB45" i="14"/>
  <c r="AS45" i="14"/>
  <c r="AP45" i="14"/>
  <c r="V46" i="19"/>
  <c r="J45" i="14"/>
  <c r="Y46" i="19"/>
  <c r="AL46" i="19"/>
  <c r="AG46" i="19"/>
  <c r="AF45" i="14"/>
  <c r="AU45" i="14"/>
  <c r="AR46" i="19"/>
  <c r="R46" i="19"/>
  <c r="W45" i="14"/>
  <c r="Q45" i="14"/>
  <c r="AU46" i="19"/>
  <c r="AT46" i="19"/>
  <c r="K46" i="19"/>
  <c r="AI46" i="19"/>
  <c r="BA45" i="14"/>
  <c r="AN45" i="14"/>
  <c r="BD46" i="19"/>
  <c r="BB46" i="19"/>
  <c r="AA45" i="14"/>
  <c r="Z45" i="14"/>
  <c r="AZ45" i="14"/>
  <c r="X46" i="19"/>
  <c r="AS46" i="19"/>
  <c r="J46" i="19"/>
  <c r="BE45" i="14"/>
  <c r="BF45" i="14"/>
  <c r="AJ46" i="19"/>
  <c r="AM45" i="14"/>
  <c r="AF46" i="19"/>
  <c r="W46" i="19"/>
  <c r="AH46" i="19"/>
  <c r="AV46" i="19"/>
  <c r="U46" i="19"/>
  <c r="AE45" i="14"/>
  <c r="AC46" i="19"/>
  <c r="AO45" i="14"/>
  <c r="AR45" i="14"/>
  <c r="AT45" i="14"/>
  <c r="BH46" i="19"/>
  <c r="BD45" i="14"/>
  <c r="R45" i="14"/>
  <c r="AX45" i="14"/>
  <c r="AY45" i="14"/>
  <c r="BC45" i="14"/>
  <c r="S46" i="19"/>
  <c r="U45" i="14"/>
  <c r="AD45" i="14"/>
  <c r="BE46" i="19"/>
  <c r="AG45" i="14"/>
  <c r="T45" i="14"/>
  <c r="AA46" i="19"/>
  <c r="AB46" i="19"/>
  <c r="I46" i="19"/>
  <c r="AV45" i="14"/>
  <c r="BG45" i="14"/>
  <c r="AE46" i="19"/>
  <c r="AK45" i="14"/>
  <c r="Q46" i="19"/>
  <c r="Z46" i="19"/>
  <c r="BH45" i="14"/>
  <c r="S45" i="14"/>
  <c r="X45" i="14"/>
  <c r="AC45" i="14"/>
  <c r="BF46" i="19"/>
  <c r="AW45" i="14"/>
  <c r="AZ46" i="19"/>
  <c r="D33" i="4"/>
  <c r="AE46" i="14" s="1"/>
  <c r="AN46" i="19"/>
  <c r="AQ45" i="14"/>
  <c r="AH45" i="14"/>
  <c r="AP46" i="19"/>
  <c r="AK46" i="19"/>
  <c r="BG46" i="19"/>
  <c r="AB45" i="14"/>
  <c r="BC46" i="19"/>
  <c r="AW46" i="19"/>
  <c r="AY46" i="19"/>
  <c r="Y45" i="14"/>
  <c r="AO46" i="19"/>
  <c r="O14" i="19"/>
  <c r="P9" i="19"/>
  <c r="F18" i="20" s="1"/>
  <c r="O13" i="19"/>
  <c r="O8" i="19" s="1"/>
  <c r="V23" i="15"/>
  <c r="V22" i="15"/>
  <c r="V18" i="15"/>
  <c r="V19" i="15"/>
  <c r="V21" i="15"/>
  <c r="W15" i="15"/>
  <c r="V20" i="15"/>
  <c r="P116" i="15"/>
  <c r="V16" i="15"/>
  <c r="P120" i="15"/>
  <c r="P118" i="15"/>
  <c r="V17" i="15"/>
  <c r="P122" i="15"/>
  <c r="P119" i="15"/>
  <c r="P117" i="15"/>
  <c r="P121" i="15"/>
  <c r="V25" i="15"/>
  <c r="V26" i="15"/>
  <c r="V24" i="15"/>
  <c r="T46" i="19"/>
  <c r="AD46" i="19"/>
  <c r="K9" i="4"/>
  <c r="J13" i="4"/>
  <c r="J8" i="4" s="1"/>
  <c r="J14" i="4"/>
  <c r="P9" i="14"/>
  <c r="O14" i="14"/>
  <c r="O13" i="14"/>
  <c r="O8" i="14" s="1"/>
  <c r="Y11" i="23"/>
  <c r="Y10" i="23"/>
  <c r="AA14" i="23"/>
  <c r="AA13" i="23"/>
  <c r="AA8" i="23" s="1"/>
  <c r="AB9" i="23"/>
  <c r="Q11" i="19"/>
  <c r="Q10" i="19"/>
  <c r="L11" i="4"/>
  <c r="L10" i="4"/>
  <c r="D42" i="13"/>
  <c r="D108" i="13"/>
  <c r="D111" i="13"/>
  <c r="K9" i="13"/>
  <c r="J14" i="13"/>
  <c r="J13" i="13"/>
  <c r="J8" i="13" s="1"/>
  <c r="H124" i="15"/>
  <c r="L11" i="13"/>
  <c r="L10" i="13"/>
  <c r="J124" i="15"/>
  <c r="D44" i="13"/>
  <c r="I124" i="15"/>
  <c r="D84" i="5"/>
  <c r="M125" i="15" s="1"/>
  <c r="Q124" i="15"/>
  <c r="M124" i="15"/>
  <c r="O124" i="15"/>
  <c r="P124" i="15"/>
  <c r="L124" i="15"/>
  <c r="N124" i="15"/>
  <c r="M97" i="14" l="1"/>
  <c r="AC97" i="14"/>
  <c r="AY97" i="14"/>
  <c r="AB97" i="14"/>
  <c r="AS97" i="14"/>
  <c r="S97" i="14"/>
  <c r="AK97" i="14"/>
  <c r="BH97" i="14"/>
  <c r="AQ97" i="14"/>
  <c r="AR97" i="14"/>
  <c r="Q97" i="14"/>
  <c r="W97" i="14"/>
  <c r="AH97" i="14"/>
  <c r="AM97" i="14"/>
  <c r="AD97" i="14"/>
  <c r="D130" i="4"/>
  <c r="T98" i="14" s="1"/>
  <c r="AU97" i="14"/>
  <c r="BG97" i="14"/>
  <c r="AA97" i="14"/>
  <c r="S27" i="15"/>
  <c r="T27" i="15"/>
  <c r="D36" i="5"/>
  <c r="P28" i="15" s="1"/>
  <c r="V27" i="15"/>
  <c r="P27" i="15"/>
  <c r="N27" i="15"/>
  <c r="Q27" i="15"/>
  <c r="O97" i="14"/>
  <c r="AG97" i="14"/>
  <c r="AW97" i="14"/>
  <c r="BA97" i="14"/>
  <c r="BB97" i="14"/>
  <c r="AZ98" i="14"/>
  <c r="AT98" i="14"/>
  <c r="AM98" i="14"/>
  <c r="AW46" i="14"/>
  <c r="AZ46" i="14"/>
  <c r="W46" i="14"/>
  <c r="Z47" i="19"/>
  <c r="AU46" i="14"/>
  <c r="AX46" i="14"/>
  <c r="X46" i="14"/>
  <c r="BA47" i="19"/>
  <c r="AS47" i="19"/>
  <c r="AC47" i="19"/>
  <c r="AJ46" i="14"/>
  <c r="AI47" i="19"/>
  <c r="L9" i="4"/>
  <c r="K13" i="4"/>
  <c r="K8" i="4" s="1"/>
  <c r="K14" i="4"/>
  <c r="P13" i="19"/>
  <c r="P8" i="19" s="1"/>
  <c r="P14" i="19"/>
  <c r="Q9" i="19"/>
  <c r="AN46" i="14"/>
  <c r="BC46" i="14"/>
  <c r="Q47" i="19"/>
  <c r="AW47" i="19"/>
  <c r="W19" i="15"/>
  <c r="Q121" i="15"/>
  <c r="W24" i="15"/>
  <c r="Q116" i="15"/>
  <c r="W28" i="15"/>
  <c r="W26" i="15"/>
  <c r="Q120" i="15"/>
  <c r="W21" i="15"/>
  <c r="W17" i="15"/>
  <c r="W23" i="15"/>
  <c r="W16" i="15"/>
  <c r="X15" i="15"/>
  <c r="W25" i="15"/>
  <c r="W18" i="15"/>
  <c r="W20" i="15"/>
  <c r="Q119" i="15"/>
  <c r="Q118" i="15"/>
  <c r="W27" i="15"/>
  <c r="Q123" i="15"/>
  <c r="W22" i="15"/>
  <c r="Q122" i="15"/>
  <c r="Q117" i="15"/>
  <c r="Y46" i="14"/>
  <c r="AL46" i="14"/>
  <c r="X47" i="19"/>
  <c r="I47" i="19"/>
  <c r="AV46" i="14"/>
  <c r="AU47" i="19"/>
  <c r="Y47" i="19"/>
  <c r="AA46" i="14"/>
  <c r="V46" i="14"/>
  <c r="AF47" i="19"/>
  <c r="AM46" i="14"/>
  <c r="I46" i="14"/>
  <c r="AD46" i="14"/>
  <c r="AP46" i="14"/>
  <c r="BH47" i="19"/>
  <c r="BB46" i="14"/>
  <c r="AR46" i="14"/>
  <c r="AH46" i="14"/>
  <c r="BF46" i="14"/>
  <c r="J47" i="19"/>
  <c r="AA47" i="19"/>
  <c r="AJ47" i="19"/>
  <c r="BD47" i="19"/>
  <c r="AK47" i="19"/>
  <c r="Z46" i="14"/>
  <c r="BH46" i="14"/>
  <c r="AE47" i="19"/>
  <c r="AK46" i="14"/>
  <c r="AV47" i="19"/>
  <c r="AZ47" i="19"/>
  <c r="BF47" i="19"/>
  <c r="S47" i="19"/>
  <c r="AI46" i="14"/>
  <c r="AQ46" i="14"/>
  <c r="BA46" i="14"/>
  <c r="AN47" i="19"/>
  <c r="AB46" i="14"/>
  <c r="AS46" i="14"/>
  <c r="W47" i="19"/>
  <c r="AQ47" i="19"/>
  <c r="AC46" i="14"/>
  <c r="BB47" i="19"/>
  <c r="D34" i="4"/>
  <c r="V48" i="19" s="1"/>
  <c r="J46" i="14"/>
  <c r="AG46" i="14"/>
  <c r="V47" i="19"/>
  <c r="AX47" i="19"/>
  <c r="AD47" i="19"/>
  <c r="AO47" i="19"/>
  <c r="AM47" i="19"/>
  <c r="R46" i="14"/>
  <c r="AG47" i="19"/>
  <c r="AR47" i="19"/>
  <c r="BC47" i="19"/>
  <c r="U47" i="19"/>
  <c r="AH47" i="19"/>
  <c r="T47" i="19"/>
  <c r="BG46" i="14"/>
  <c r="BD46" i="14"/>
  <c r="AO46" i="14"/>
  <c r="AY47" i="19"/>
  <c r="BG47" i="19"/>
  <c r="BE47" i="19"/>
  <c r="U46" i="14"/>
  <c r="T46" i="14"/>
  <c r="AP47" i="19"/>
  <c r="AY46" i="14"/>
  <c r="Q46" i="14"/>
  <c r="BE46" i="14"/>
  <c r="AF46" i="14"/>
  <c r="AT46" i="14"/>
  <c r="R47" i="19"/>
  <c r="R10" i="14"/>
  <c r="R11" i="14"/>
  <c r="AT47" i="19"/>
  <c r="AB47" i="19"/>
  <c r="AL47" i="19"/>
  <c r="S46" i="14"/>
  <c r="P14" i="14"/>
  <c r="P13" i="14"/>
  <c r="P8" i="14" s="1"/>
  <c r="Q9" i="14"/>
  <c r="R11" i="19"/>
  <c r="R10" i="19"/>
  <c r="Z10" i="23"/>
  <c r="Z11" i="23"/>
  <c r="AC9" i="23"/>
  <c r="AB13" i="23"/>
  <c r="AB8" i="23" s="1"/>
  <c r="AB14" i="23"/>
  <c r="M11" i="4"/>
  <c r="M10" i="4"/>
  <c r="D112" i="13"/>
  <c r="K14" i="13"/>
  <c r="L9" i="13"/>
  <c r="K13" i="13"/>
  <c r="K8" i="13" s="1"/>
  <c r="J125" i="15"/>
  <c r="O125" i="15"/>
  <c r="Q125" i="15"/>
  <c r="K125" i="15"/>
  <c r="P125" i="15"/>
  <c r="D45" i="13"/>
  <c r="M11" i="13"/>
  <c r="M10" i="13"/>
  <c r="D47" i="13"/>
  <c r="D85" i="5"/>
  <c r="K126" i="15" s="1"/>
  <c r="H125" i="15"/>
  <c r="R125" i="15"/>
  <c r="Z98" i="14" l="1"/>
  <c r="O98" i="14"/>
  <c r="BF98" i="14"/>
  <c r="S98" i="14"/>
  <c r="V98" i="14"/>
  <c r="AD98" i="14"/>
  <c r="M98" i="14"/>
  <c r="AQ98" i="14"/>
  <c r="AO98" i="14"/>
  <c r="W98" i="14"/>
  <c r="AX98" i="14"/>
  <c r="I98" i="14"/>
  <c r="Q98" i="14"/>
  <c r="AY98" i="14"/>
  <c r="BD98" i="14"/>
  <c r="R98" i="14"/>
  <c r="Y98" i="14"/>
  <c r="AV98" i="14"/>
  <c r="AI98" i="14"/>
  <c r="K98" i="14"/>
  <c r="AL98" i="14"/>
  <c r="BB98" i="14"/>
  <c r="J98" i="14"/>
  <c r="BG98" i="14"/>
  <c r="L98" i="14"/>
  <c r="AJ98" i="14"/>
  <c r="P98" i="14"/>
  <c r="AU98" i="14"/>
  <c r="AC98" i="14"/>
  <c r="BA98" i="14"/>
  <c r="X98" i="14"/>
  <c r="AW98" i="14"/>
  <c r="AH98" i="14"/>
  <c r="AG98" i="14"/>
  <c r="BH98" i="14"/>
  <c r="AF98" i="14"/>
  <c r="AB98" i="14"/>
  <c r="AE98" i="14"/>
  <c r="AR98" i="14"/>
  <c r="AS98" i="14"/>
  <c r="BC98" i="14"/>
  <c r="AP98" i="14"/>
  <c r="U98" i="14"/>
  <c r="AK98" i="14"/>
  <c r="AA98" i="14"/>
  <c r="BE98" i="14"/>
  <c r="S28" i="15"/>
  <c r="AN98" i="14"/>
  <c r="D131" i="4"/>
  <c r="Q28" i="15"/>
  <c r="V28" i="15"/>
  <c r="D38" i="5"/>
  <c r="P29" i="15"/>
  <c r="R28" i="15"/>
  <c r="O28" i="15"/>
  <c r="U28" i="15"/>
  <c r="T28" i="15"/>
  <c r="N28" i="15"/>
  <c r="AS47" i="14"/>
  <c r="AG48" i="19"/>
  <c r="R124" i="15"/>
  <c r="X21" i="15"/>
  <c r="R117" i="15"/>
  <c r="X25" i="15"/>
  <c r="X27" i="15"/>
  <c r="R120" i="15"/>
  <c r="X22" i="15"/>
  <c r="X17" i="15"/>
  <c r="X26" i="15"/>
  <c r="X18" i="15"/>
  <c r="Y15" i="15"/>
  <c r="R122" i="15"/>
  <c r="X16" i="15"/>
  <c r="X19" i="15"/>
  <c r="R119" i="15"/>
  <c r="X28" i="15"/>
  <c r="X23" i="15"/>
  <c r="R118" i="15"/>
  <c r="R123" i="15"/>
  <c r="R116" i="15"/>
  <c r="R121" i="15"/>
  <c r="X24" i="15"/>
  <c r="X20" i="15"/>
  <c r="R9" i="19"/>
  <c r="Q14" i="19"/>
  <c r="Q13" i="19"/>
  <c r="Q8" i="19" s="1"/>
  <c r="AA47" i="14"/>
  <c r="P126" i="15"/>
  <c r="S11" i="14"/>
  <c r="S10" i="14"/>
  <c r="BA47" i="14"/>
  <c r="AG47" i="14"/>
  <c r="Z47" i="14"/>
  <c r="AD48" i="19"/>
  <c r="AD47" i="14"/>
  <c r="T48" i="19"/>
  <c r="AL48" i="19"/>
  <c r="AA48" i="19"/>
  <c r="D36" i="4"/>
  <c r="AQ49" i="19" s="1"/>
  <c r="AB47" i="14"/>
  <c r="AS48" i="19"/>
  <c r="AH48" i="19"/>
  <c r="AZ47" i="14"/>
  <c r="J47" i="14"/>
  <c r="AE48" i="19"/>
  <c r="AU48" i="19"/>
  <c r="AX48" i="19"/>
  <c r="BF47" i="14"/>
  <c r="AC47" i="14"/>
  <c r="AV47" i="14"/>
  <c r="AR47" i="14"/>
  <c r="BC48" i="19"/>
  <c r="AB48" i="19"/>
  <c r="W47" i="14"/>
  <c r="BD47" i="14"/>
  <c r="AH47" i="14"/>
  <c r="X47" i="14"/>
  <c r="AF48" i="19"/>
  <c r="S47" i="14"/>
  <c r="R47" i="14"/>
  <c r="BF48" i="19"/>
  <c r="AY48" i="19"/>
  <c r="AY47" i="14"/>
  <c r="AK48" i="19"/>
  <c r="AM48" i="19"/>
  <c r="AV48" i="19"/>
  <c r="X48" i="19"/>
  <c r="AU47" i="14"/>
  <c r="U47" i="14"/>
  <c r="AQ47" i="14"/>
  <c r="Q47" i="14"/>
  <c r="AP47" i="14"/>
  <c r="AP48" i="19"/>
  <c r="AC48" i="19"/>
  <c r="I47" i="14"/>
  <c r="J48" i="19"/>
  <c r="AR48" i="19"/>
  <c r="AQ48" i="19"/>
  <c r="AJ48" i="19"/>
  <c r="BG48" i="19"/>
  <c r="BC47" i="14"/>
  <c r="BG47" i="14"/>
  <c r="R48" i="19"/>
  <c r="I48" i="19"/>
  <c r="AO48" i="19"/>
  <c r="AI48" i="19"/>
  <c r="Y48" i="19"/>
  <c r="AX47" i="14"/>
  <c r="V47" i="14"/>
  <c r="BA48" i="19"/>
  <c r="BE48" i="19"/>
  <c r="S48" i="19"/>
  <c r="BB48" i="19"/>
  <c r="BB47" i="14"/>
  <c r="AT47" i="14"/>
  <c r="AL47" i="14"/>
  <c r="AJ47" i="14"/>
  <c r="AE47" i="14"/>
  <c r="AZ48" i="19"/>
  <c r="T47" i="14"/>
  <c r="AO47" i="14"/>
  <c r="Q48" i="19"/>
  <c r="BD48" i="19"/>
  <c r="W48" i="19"/>
  <c r="Z48" i="19"/>
  <c r="AI47" i="14"/>
  <c r="AW48" i="19"/>
  <c r="BH47" i="14"/>
  <c r="AM48" i="14"/>
  <c r="AT48" i="19"/>
  <c r="BH48" i="19"/>
  <c r="AK47" i="14"/>
  <c r="Y47" i="14"/>
  <c r="U48" i="19"/>
  <c r="AN47" i="14"/>
  <c r="AN48" i="19"/>
  <c r="AF47" i="14"/>
  <c r="AM47" i="14"/>
  <c r="AW47" i="14"/>
  <c r="BE47" i="14"/>
  <c r="L14" i="4"/>
  <c r="L13" i="4"/>
  <c r="L8" i="4" s="1"/>
  <c r="M9" i="4"/>
  <c r="AA11" i="23"/>
  <c r="AA10" i="23"/>
  <c r="S10" i="19"/>
  <c r="S11" i="19"/>
  <c r="Q14" i="14"/>
  <c r="R9" i="14"/>
  <c r="Q13" i="14"/>
  <c r="Q8" i="14" s="1"/>
  <c r="AC14" i="23"/>
  <c r="AC13" i="23"/>
  <c r="AC8" i="23" s="1"/>
  <c r="AD9" i="23"/>
  <c r="N10" i="4"/>
  <c r="N11" i="4"/>
  <c r="D114" i="13"/>
  <c r="L13" i="13"/>
  <c r="L8" i="13" s="1"/>
  <c r="L14" i="13"/>
  <c r="M9" i="13"/>
  <c r="Q126" i="15"/>
  <c r="D86" i="5"/>
  <c r="O127" i="15" s="1"/>
  <c r="M126" i="15"/>
  <c r="L126" i="15"/>
  <c r="O126" i="15"/>
  <c r="N11" i="13"/>
  <c r="N10" i="13"/>
  <c r="R126" i="15"/>
  <c r="D48" i="13"/>
  <c r="D49" i="13" s="1"/>
  <c r="S126" i="15"/>
  <c r="Q127" i="15"/>
  <c r="BH99" i="14" l="1"/>
  <c r="Y99" i="14"/>
  <c r="T99" i="14"/>
  <c r="Q99" i="14"/>
  <c r="AT99" i="14"/>
  <c r="AM99" i="14"/>
  <c r="BE99" i="14"/>
  <c r="X99" i="14"/>
  <c r="AW99" i="14"/>
  <c r="AG99" i="14"/>
  <c r="AS99" i="14"/>
  <c r="BB99" i="14"/>
  <c r="S99" i="14"/>
  <c r="AE99" i="14"/>
  <c r="R99" i="14"/>
  <c r="AC99" i="14"/>
  <c r="P99" i="14"/>
  <c r="AA99" i="14"/>
  <c r="AQ99" i="14"/>
  <c r="AP99" i="14"/>
  <c r="AZ99" i="14"/>
  <c r="BG99" i="14"/>
  <c r="Z99" i="14"/>
  <c r="AL99" i="14"/>
  <c r="M99" i="14"/>
  <c r="BF99" i="14"/>
  <c r="AH99" i="14"/>
  <c r="L99" i="14"/>
  <c r="AB99" i="14"/>
  <c r="AJ99" i="14"/>
  <c r="AR99" i="14"/>
  <c r="AU99" i="14"/>
  <c r="I99" i="14"/>
  <c r="K99" i="14"/>
  <c r="AD99" i="14"/>
  <c r="AO99" i="14"/>
  <c r="AI99" i="14"/>
  <c r="BD99" i="14"/>
  <c r="D132" i="4"/>
  <c r="S100" i="14" s="1"/>
  <c r="J99" i="14"/>
  <c r="U99" i="14"/>
  <c r="AK99" i="14"/>
  <c r="W99" i="14"/>
  <c r="AX99" i="14"/>
  <c r="Q100" i="14"/>
  <c r="AV99" i="14"/>
  <c r="AY99" i="14"/>
  <c r="V99" i="14"/>
  <c r="O99" i="14"/>
  <c r="AF99" i="14"/>
  <c r="AL100" i="14"/>
  <c r="BC99" i="14"/>
  <c r="AN99" i="14"/>
  <c r="BA99" i="14"/>
  <c r="R127" i="15"/>
  <c r="S127" i="15"/>
  <c r="X29" i="15"/>
  <c r="W29" i="15"/>
  <c r="D39" i="5"/>
  <c r="N30" i="15" s="1"/>
  <c r="V29" i="15"/>
  <c r="O29" i="15"/>
  <c r="U29" i="15"/>
  <c r="N29" i="15"/>
  <c r="R29" i="15"/>
  <c r="T29" i="15"/>
  <c r="Q29" i="15"/>
  <c r="S29" i="15"/>
  <c r="AC49" i="19"/>
  <c r="BC48" i="14"/>
  <c r="AY48" i="14"/>
  <c r="X49" i="19"/>
  <c r="U49" i="19"/>
  <c r="W49" i="19"/>
  <c r="AO49" i="19"/>
  <c r="AV48" i="14"/>
  <c r="BD49" i="19"/>
  <c r="BF49" i="19"/>
  <c r="K49" i="19"/>
  <c r="AH48" i="14"/>
  <c r="AN49" i="19"/>
  <c r="AL49" i="19"/>
  <c r="AK48" i="14"/>
  <c r="BA49" i="19"/>
  <c r="AS48" i="14"/>
  <c r="AA49" i="19"/>
  <c r="AJ49" i="19"/>
  <c r="BF48" i="14"/>
  <c r="Y48" i="14"/>
  <c r="R48" i="14"/>
  <c r="T11" i="14"/>
  <c r="T10" i="14"/>
  <c r="S125" i="15"/>
  <c r="Y29" i="15"/>
  <c r="Y24" i="15"/>
  <c r="S124" i="15"/>
  <c r="Y22" i="15"/>
  <c r="Z15" i="15"/>
  <c r="Y26" i="15"/>
  <c r="Y28" i="15"/>
  <c r="S119" i="15"/>
  <c r="S116" i="15"/>
  <c r="Y27" i="15"/>
  <c r="Y23" i="15"/>
  <c r="Y20" i="15"/>
  <c r="S123" i="15"/>
  <c r="S117" i="15"/>
  <c r="Y16" i="15"/>
  <c r="Y18" i="15"/>
  <c r="S118" i="15"/>
  <c r="Y21" i="15"/>
  <c r="Y19" i="15"/>
  <c r="S122" i="15"/>
  <c r="Y25" i="15"/>
  <c r="S121" i="15"/>
  <c r="S120" i="15"/>
  <c r="Y17" i="15"/>
  <c r="M13" i="4"/>
  <c r="M8" i="4" s="1"/>
  <c r="N9" i="4"/>
  <c r="M14" i="4"/>
  <c r="BB49" i="19"/>
  <c r="AZ49" i="19"/>
  <c r="AX49" i="19"/>
  <c r="BC49" i="19"/>
  <c r="I49" i="19"/>
  <c r="BA48" i="14"/>
  <c r="R49" i="19"/>
  <c r="AT48" i="14"/>
  <c r="AC48" i="14"/>
  <c r="Z49" i="19"/>
  <c r="X48" i="14"/>
  <c r="AF48" i="14"/>
  <c r="AT49" i="19"/>
  <c r="S49" i="19"/>
  <c r="J48" i="14"/>
  <c r="AL48" i="14"/>
  <c r="AM49" i="19"/>
  <c r="V48" i="14"/>
  <c r="BE48" i="14"/>
  <c r="AA48" i="14"/>
  <c r="AX48" i="14"/>
  <c r="AG48" i="14"/>
  <c r="AB49" i="19"/>
  <c r="BH49" i="19"/>
  <c r="T49" i="19"/>
  <c r="AB48" i="14"/>
  <c r="BB48" i="14"/>
  <c r="T48" i="14"/>
  <c r="V49" i="19"/>
  <c r="AU48" i="14"/>
  <c r="AI48" i="14"/>
  <c r="AZ48" i="14"/>
  <c r="AD49" i="19"/>
  <c r="AG49" i="19"/>
  <c r="AV49" i="19"/>
  <c r="AE49" i="19"/>
  <c r="AU49" i="19"/>
  <c r="AS49" i="19"/>
  <c r="AF49" i="19"/>
  <c r="AR48" i="14"/>
  <c r="AN48" i="14"/>
  <c r="AJ48" i="14"/>
  <c r="Z48" i="14"/>
  <c r="BG48" i="14"/>
  <c r="BH48" i="14"/>
  <c r="AW48" i="14"/>
  <c r="AP48" i="14"/>
  <c r="Q49" i="19"/>
  <c r="AQ48" i="14"/>
  <c r="BD48" i="14"/>
  <c r="AE48" i="14"/>
  <c r="S48" i="14"/>
  <c r="AP49" i="19"/>
  <c r="BE49" i="19"/>
  <c r="AR49" i="19"/>
  <c r="AW49" i="19"/>
  <c r="BG49" i="19"/>
  <c r="Y49" i="19"/>
  <c r="AI49" i="19"/>
  <c r="AY49" i="19"/>
  <c r="I48" i="14"/>
  <c r="W48" i="14"/>
  <c r="D37" i="4"/>
  <c r="Q48" i="14"/>
  <c r="AK49" i="19"/>
  <c r="AD48" i="14"/>
  <c r="U48" i="14"/>
  <c r="J49" i="19"/>
  <c r="K48" i="14"/>
  <c r="AO48" i="14"/>
  <c r="AH49" i="19"/>
  <c r="R13" i="19"/>
  <c r="R8" i="19" s="1"/>
  <c r="R14" i="19"/>
  <c r="S9" i="19"/>
  <c r="AE9" i="23"/>
  <c r="AD14" i="23"/>
  <c r="AD13" i="23"/>
  <c r="AD8" i="23" s="1"/>
  <c r="R13" i="14"/>
  <c r="R8" i="14" s="1"/>
  <c r="R14" i="14"/>
  <c r="S9" i="14"/>
  <c r="T10" i="19"/>
  <c r="T11" i="19"/>
  <c r="AB10" i="23"/>
  <c r="AB11" i="23"/>
  <c r="O10" i="4"/>
  <c r="O11" i="4"/>
  <c r="N9" i="13"/>
  <c r="M13" i="13"/>
  <c r="M8" i="13" s="1"/>
  <c r="M14" i="13"/>
  <c r="D115" i="13"/>
  <c r="D50" i="13"/>
  <c r="D87" i="5"/>
  <c r="Q128" i="15" s="1"/>
  <c r="P127" i="15"/>
  <c r="O10" i="13"/>
  <c r="O11" i="13"/>
  <c r="AK100" i="14" l="1"/>
  <c r="AI100" i="14"/>
  <c r="AA100" i="14"/>
  <c r="AS100" i="14"/>
  <c r="AF100" i="14"/>
  <c r="W100" i="14"/>
  <c r="AR100" i="14"/>
  <c r="AP100" i="14"/>
  <c r="BC100" i="14"/>
  <c r="M100" i="14"/>
  <c r="AJ100" i="14"/>
  <c r="AN100" i="14"/>
  <c r="R100" i="14"/>
  <c r="AZ100" i="14"/>
  <c r="BE100" i="14"/>
  <c r="AH100" i="14"/>
  <c r="U100" i="14"/>
  <c r="J100" i="14"/>
  <c r="Y100" i="14"/>
  <c r="K100" i="14"/>
  <c r="AD100" i="14"/>
  <c r="AY100" i="14"/>
  <c r="L100" i="14"/>
  <c r="AM100" i="14"/>
  <c r="AQ100" i="14"/>
  <c r="I100" i="14"/>
  <c r="BF100" i="14"/>
  <c r="D133" i="4"/>
  <c r="AW100" i="14"/>
  <c r="T100" i="14"/>
  <c r="BH100" i="14"/>
  <c r="AV100" i="14"/>
  <c r="O100" i="14"/>
  <c r="AC100" i="14"/>
  <c r="V100" i="14"/>
  <c r="AG100" i="14"/>
  <c r="BD100" i="14"/>
  <c r="P100" i="14"/>
  <c r="AU100" i="14"/>
  <c r="AO100" i="14"/>
  <c r="Z100" i="14"/>
  <c r="N100" i="14"/>
  <c r="AE100" i="14"/>
  <c r="AB100" i="14"/>
  <c r="X100" i="14"/>
  <c r="BG100" i="14"/>
  <c r="AT100" i="14"/>
  <c r="AX100" i="14"/>
  <c r="BA100" i="14"/>
  <c r="BB100" i="14"/>
  <c r="D40" i="5"/>
  <c r="D42" i="5" s="1"/>
  <c r="O32" i="15" s="1"/>
  <c r="Y30" i="15"/>
  <c r="X30" i="15"/>
  <c r="V30" i="15"/>
  <c r="S30" i="15"/>
  <c r="P30" i="15"/>
  <c r="Q30" i="15"/>
  <c r="R30" i="15"/>
  <c r="U31" i="15"/>
  <c r="O30" i="15"/>
  <c r="U30" i="15"/>
  <c r="Q31" i="15"/>
  <c r="W30" i="15"/>
  <c r="W31" i="15"/>
  <c r="T31" i="15"/>
  <c r="AU49" i="14"/>
  <c r="AO50" i="19"/>
  <c r="BE50" i="19"/>
  <c r="Q50" i="19"/>
  <c r="BH49" i="14"/>
  <c r="AZ50" i="19"/>
  <c r="AS49" i="14"/>
  <c r="AZ49" i="14"/>
  <c r="BE49" i="14"/>
  <c r="AN50" i="19"/>
  <c r="T49" i="14"/>
  <c r="AH50" i="19"/>
  <c r="T50" i="19"/>
  <c r="AT49" i="14"/>
  <c r="K49" i="14"/>
  <c r="BG49" i="14"/>
  <c r="U50" i="19"/>
  <c r="AR49" i="14"/>
  <c r="AG49" i="14"/>
  <c r="AX49" i="14"/>
  <c r="AP49" i="14"/>
  <c r="BA50" i="19"/>
  <c r="BB50" i="19"/>
  <c r="AA50" i="19"/>
  <c r="BF50" i="19"/>
  <c r="AY50" i="19"/>
  <c r="AR50" i="19"/>
  <c r="AM49" i="14"/>
  <c r="I50" i="19"/>
  <c r="BA49" i="14"/>
  <c r="I49" i="14"/>
  <c r="W50" i="19"/>
  <c r="U49" i="14"/>
  <c r="AD49" i="14"/>
  <c r="AO49" i="14"/>
  <c r="AQ49" i="14"/>
  <c r="W49" i="14"/>
  <c r="AK50" i="19"/>
  <c r="AP50" i="19"/>
  <c r="Y49" i="14"/>
  <c r="AX50" i="19"/>
  <c r="AI49" i="14"/>
  <c r="AJ50" i="19"/>
  <c r="V49" i="14"/>
  <c r="AG50" i="19"/>
  <c r="AC50" i="19"/>
  <c r="AA49" i="14"/>
  <c r="AN49" i="14"/>
  <c r="AB50" i="19"/>
  <c r="AU50" i="19"/>
  <c r="Z50" i="19"/>
  <c r="AY49" i="14"/>
  <c r="AV49" i="14"/>
  <c r="AK49" i="14"/>
  <c r="AM50" i="19"/>
  <c r="Q49" i="14"/>
  <c r="AW49" i="14"/>
  <c r="AF50" i="19"/>
  <c r="D38" i="4"/>
  <c r="AS50" i="14" s="1"/>
  <c r="AL49" i="14"/>
  <c r="AW50" i="19"/>
  <c r="V50" i="19"/>
  <c r="BF49" i="14"/>
  <c r="BC49" i="14"/>
  <c r="BD50" i="19"/>
  <c r="J49" i="14"/>
  <c r="BH50" i="19"/>
  <c r="AE50" i="19"/>
  <c r="S50" i="19"/>
  <c r="BB49" i="14"/>
  <c r="Z49" i="14"/>
  <c r="BG50" i="19"/>
  <c r="AF49" i="14"/>
  <c r="X49" i="14"/>
  <c r="AS50" i="19"/>
  <c r="BD49" i="14"/>
  <c r="AD50" i="19"/>
  <c r="R50" i="19"/>
  <c r="K50" i="19"/>
  <c r="AT50" i="19"/>
  <c r="J50" i="19"/>
  <c r="AL50" i="19"/>
  <c r="Z21" i="15"/>
  <c r="Z19" i="15"/>
  <c r="T127" i="15"/>
  <c r="T123" i="15"/>
  <c r="T119" i="15"/>
  <c r="Z20" i="15"/>
  <c r="T117" i="15"/>
  <c r="Z26" i="15"/>
  <c r="Z23" i="15"/>
  <c r="T116" i="15"/>
  <c r="T122" i="15"/>
  <c r="Z18" i="15"/>
  <c r="Z16" i="15"/>
  <c r="AA15" i="15"/>
  <c r="U128" i="15" s="1"/>
  <c r="T120" i="15"/>
  <c r="T126" i="15"/>
  <c r="Z25" i="15"/>
  <c r="T118" i="15"/>
  <c r="T125" i="15"/>
  <c r="T124" i="15"/>
  <c r="T121" i="15"/>
  <c r="Z30" i="15"/>
  <c r="Z22" i="15"/>
  <c r="Z28" i="15"/>
  <c r="Z31" i="15"/>
  <c r="Z27" i="15"/>
  <c r="Z17" i="15"/>
  <c r="Z29" i="15"/>
  <c r="Z24" i="15"/>
  <c r="BC50" i="19"/>
  <c r="S49" i="14"/>
  <c r="AB49" i="14"/>
  <c r="U10" i="14"/>
  <c r="U11" i="14"/>
  <c r="N14" i="4"/>
  <c r="O9" i="4"/>
  <c r="N13" i="4"/>
  <c r="N8" i="4" s="1"/>
  <c r="S14" i="19"/>
  <c r="S13" i="19"/>
  <c r="S8" i="19" s="1"/>
  <c r="T9" i="19"/>
  <c r="AI50" i="19"/>
  <c r="X50" i="19"/>
  <c r="AC10" i="23"/>
  <c r="AC11" i="23"/>
  <c r="U10" i="19"/>
  <c r="U11" i="19"/>
  <c r="S14" i="14"/>
  <c r="T9" i="14"/>
  <c r="S13" i="14"/>
  <c r="S8" i="14" s="1"/>
  <c r="AE14" i="23"/>
  <c r="AE13" i="23"/>
  <c r="AE8" i="23" s="1"/>
  <c r="AF9" i="23"/>
  <c r="P11" i="4"/>
  <c r="P10" i="4"/>
  <c r="D117" i="13"/>
  <c r="N13" i="13"/>
  <c r="N8" i="13" s="1"/>
  <c r="N14" i="13"/>
  <c r="O9" i="13"/>
  <c r="R49" i="14"/>
  <c r="AQ50" i="19"/>
  <c r="Y50" i="19"/>
  <c r="AC49" i="14"/>
  <c r="AH49" i="14"/>
  <c r="AV50" i="19"/>
  <c r="AE49" i="14"/>
  <c r="AJ49" i="14"/>
  <c r="P11" i="13"/>
  <c r="P10" i="13"/>
  <c r="D54" i="13"/>
  <c r="D88" i="5"/>
  <c r="S129" i="15" s="1"/>
  <c r="T128" i="15"/>
  <c r="S128" i="15"/>
  <c r="R128" i="15"/>
  <c r="O31" i="15" l="1"/>
  <c r="V31" i="15"/>
  <c r="T102" i="14"/>
  <c r="AV102" i="14"/>
  <c r="N101" i="14"/>
  <c r="BF101" i="14"/>
  <c r="T101" i="14"/>
  <c r="S101" i="14"/>
  <c r="AJ101" i="14"/>
  <c r="L101" i="14"/>
  <c r="Y101" i="14"/>
  <c r="K101" i="14"/>
  <c r="BB101" i="14"/>
  <c r="U101" i="14"/>
  <c r="BA101" i="14"/>
  <c r="J101" i="14"/>
  <c r="X101" i="14"/>
  <c r="AK101" i="14"/>
  <c r="M101" i="14"/>
  <c r="W101" i="14"/>
  <c r="AZ101" i="14"/>
  <c r="BH101" i="14"/>
  <c r="AG101" i="14"/>
  <c r="AM101" i="14"/>
  <c r="Q101" i="14"/>
  <c r="AN101" i="14"/>
  <c r="BG101" i="14"/>
  <c r="AH101" i="14"/>
  <c r="AA101" i="14"/>
  <c r="AQ101" i="14"/>
  <c r="P101" i="14"/>
  <c r="AC101" i="14"/>
  <c r="BE101" i="14"/>
  <c r="AV101" i="14"/>
  <c r="D135" i="4"/>
  <c r="AU102" i="14" s="1"/>
  <c r="AR101" i="14"/>
  <c r="AO101" i="14"/>
  <c r="O101" i="14"/>
  <c r="AI102" i="14"/>
  <c r="AL101" i="14"/>
  <c r="AE101" i="14"/>
  <c r="AD101" i="14"/>
  <c r="AX101" i="14"/>
  <c r="Z101" i="14"/>
  <c r="AW101" i="14"/>
  <c r="BH102" i="14"/>
  <c r="AT101" i="14"/>
  <c r="BC101" i="14"/>
  <c r="V101" i="14"/>
  <c r="AF101" i="14"/>
  <c r="AU101" i="14"/>
  <c r="R101" i="14"/>
  <c r="AS101" i="14"/>
  <c r="AB101" i="14"/>
  <c r="I101" i="14"/>
  <c r="AI101" i="14"/>
  <c r="I102" i="14"/>
  <c r="BD101" i="14"/>
  <c r="AP101" i="14"/>
  <c r="AY101" i="14"/>
  <c r="Q102" i="14"/>
  <c r="BG102" i="14"/>
  <c r="AF102" i="14"/>
  <c r="AD102" i="14"/>
  <c r="BF102" i="14"/>
  <c r="AG102" i="14"/>
  <c r="AK102" i="14"/>
  <c r="AT102" i="14"/>
  <c r="AJ102" i="14"/>
  <c r="AP102" i="14"/>
  <c r="AM102" i="14"/>
  <c r="BG50" i="14"/>
  <c r="Z32" i="15"/>
  <c r="V32" i="15"/>
  <c r="Y32" i="15"/>
  <c r="S32" i="15"/>
  <c r="N32" i="15"/>
  <c r="T129" i="15"/>
  <c r="Y31" i="15"/>
  <c r="X32" i="15"/>
  <c r="X31" i="15"/>
  <c r="N31" i="15"/>
  <c r="W32" i="15"/>
  <c r="D43" i="5"/>
  <c r="X33" i="15" s="1"/>
  <c r="AR50" i="14"/>
  <c r="AW50" i="14"/>
  <c r="AD50" i="14"/>
  <c r="Z51" i="19"/>
  <c r="J51" i="19"/>
  <c r="S50" i="14"/>
  <c r="BC51" i="19"/>
  <c r="Y51" i="19"/>
  <c r="BB51" i="19"/>
  <c r="BE50" i="14"/>
  <c r="V51" i="19"/>
  <c r="AK51" i="19"/>
  <c r="BE51" i="19"/>
  <c r="AH51" i="19"/>
  <c r="BF51" i="19"/>
  <c r="AT51" i="19"/>
  <c r="I50" i="14"/>
  <c r="AI50" i="14"/>
  <c r="BA50" i="14"/>
  <c r="AC51" i="19"/>
  <c r="AG51" i="19"/>
  <c r="BF50" i="14"/>
  <c r="I51" i="19"/>
  <c r="AE51" i="19"/>
  <c r="W50" i="14"/>
  <c r="AA51" i="19"/>
  <c r="AY50" i="14"/>
  <c r="AN50" i="14"/>
  <c r="AA50" i="14"/>
  <c r="X51" i="19"/>
  <c r="AW51" i="19"/>
  <c r="AQ51" i="19"/>
  <c r="AM50" i="14"/>
  <c r="Y50" i="14"/>
  <c r="AJ51" i="19"/>
  <c r="AU50" i="14"/>
  <c r="AQ50" i="14"/>
  <c r="AB50" i="14"/>
  <c r="AH50" i="14"/>
  <c r="AI51" i="19"/>
  <c r="T51" i="19"/>
  <c r="U50" i="14"/>
  <c r="BH50" i="14"/>
  <c r="BB50" i="14"/>
  <c r="AC50" i="14"/>
  <c r="Q51" i="19"/>
  <c r="AN51" i="19"/>
  <c r="AV51" i="19"/>
  <c r="AP51" i="19"/>
  <c r="AT50" i="14"/>
  <c r="AK50" i="14"/>
  <c r="S51" i="19"/>
  <c r="BG51" i="19"/>
  <c r="AP50" i="14"/>
  <c r="W51" i="19"/>
  <c r="AZ50" i="14"/>
  <c r="AF50" i="14"/>
  <c r="U51" i="19"/>
  <c r="AD51" i="19"/>
  <c r="AO51" i="19"/>
  <c r="AY51" i="19"/>
  <c r="AR51" i="19"/>
  <c r="AE50" i="14"/>
  <c r="V50" i="14"/>
  <c r="AX50" i="14"/>
  <c r="R51" i="19"/>
  <c r="AJ50" i="14"/>
  <c r="J50" i="14"/>
  <c r="BA51" i="19"/>
  <c r="AV50" i="14"/>
  <c r="AL51" i="19"/>
  <c r="Z50" i="14"/>
  <c r="BD51" i="19"/>
  <c r="AG50" i="14"/>
  <c r="BD50" i="14"/>
  <c r="BH51" i="19"/>
  <c r="AX51" i="19"/>
  <c r="AU51" i="19"/>
  <c r="M129" i="15"/>
  <c r="T13" i="19"/>
  <c r="T8" i="19" s="1"/>
  <c r="U9" i="19"/>
  <c r="T14" i="19"/>
  <c r="V10" i="14"/>
  <c r="V11" i="14"/>
  <c r="R50" i="14"/>
  <c r="AF51" i="19"/>
  <c r="AL50" i="14"/>
  <c r="AO50" i="14"/>
  <c r="Q50" i="14"/>
  <c r="AB51" i="19"/>
  <c r="AZ51" i="19"/>
  <c r="X50" i="14"/>
  <c r="D44" i="4"/>
  <c r="T50" i="14"/>
  <c r="AS51" i="19"/>
  <c r="U118" i="15"/>
  <c r="U123" i="15"/>
  <c r="U120" i="15"/>
  <c r="U127" i="15"/>
  <c r="AA23" i="15"/>
  <c r="AA24" i="15"/>
  <c r="U119" i="15"/>
  <c r="U121" i="15"/>
  <c r="U122" i="15"/>
  <c r="U125" i="15"/>
  <c r="U124" i="15"/>
  <c r="U126" i="15"/>
  <c r="AA29" i="15"/>
  <c r="AA32" i="15"/>
  <c r="AA31" i="15"/>
  <c r="AA27" i="15"/>
  <c r="AA28" i="15"/>
  <c r="AA33" i="15"/>
  <c r="AA17" i="15"/>
  <c r="AA25" i="15"/>
  <c r="AA21" i="15"/>
  <c r="U116" i="15"/>
  <c r="AA19" i="15"/>
  <c r="AA20" i="15"/>
  <c r="AA18" i="15"/>
  <c r="AA30" i="15"/>
  <c r="AA26" i="15"/>
  <c r="AA22" i="15"/>
  <c r="AB15" i="15"/>
  <c r="AA16" i="15"/>
  <c r="U117" i="15"/>
  <c r="O13" i="4"/>
  <c r="O8" i="4" s="1"/>
  <c r="P9" i="4"/>
  <c r="O14" i="4"/>
  <c r="AM51" i="19"/>
  <c r="BC50" i="14"/>
  <c r="AF14" i="23"/>
  <c r="AG9" i="23"/>
  <c r="AF13" i="23"/>
  <c r="AF8" i="23" s="1"/>
  <c r="U9" i="14"/>
  <c r="T13" i="14"/>
  <c r="T8" i="14" s="1"/>
  <c r="T14" i="14"/>
  <c r="V11" i="19"/>
  <c r="V10" i="19"/>
  <c r="AD10" i="23"/>
  <c r="AD11" i="23"/>
  <c r="Q10" i="4"/>
  <c r="Q11" i="4"/>
  <c r="P9" i="13"/>
  <c r="O14" i="13"/>
  <c r="O13" i="13"/>
  <c r="O8" i="13" s="1"/>
  <c r="D118" i="13"/>
  <c r="D119" i="13" s="1"/>
  <c r="D120" i="13" s="1"/>
  <c r="D55" i="13"/>
  <c r="D89" i="5"/>
  <c r="R130" i="15" s="1"/>
  <c r="U129" i="15"/>
  <c r="Q11" i="13"/>
  <c r="Q10" i="13"/>
  <c r="L102" i="14" l="1"/>
  <c r="BB102" i="14"/>
  <c r="BD102" i="14"/>
  <c r="R102" i="14"/>
  <c r="AC102" i="14"/>
  <c r="P102" i="14"/>
  <c r="AN102" i="14"/>
  <c r="U102" i="14"/>
  <c r="AO102" i="14"/>
  <c r="AS102" i="14"/>
  <c r="AY102" i="14"/>
  <c r="M102" i="14"/>
  <c r="O102" i="14"/>
  <c r="AZ102" i="14"/>
  <c r="AD103" i="14"/>
  <c r="AX102" i="14"/>
  <c r="S102" i="14"/>
  <c r="X102" i="14"/>
  <c r="AE102" i="14"/>
  <c r="W102" i="14"/>
  <c r="BE102" i="14"/>
  <c r="AT103" i="14"/>
  <c r="AR102" i="14"/>
  <c r="BC102" i="14"/>
  <c r="AQ102" i="14"/>
  <c r="J102" i="14"/>
  <c r="Y102" i="14"/>
  <c r="BA102" i="14"/>
  <c r="AB102" i="14"/>
  <c r="BA103" i="14"/>
  <c r="V102" i="14"/>
  <c r="AL102" i="14"/>
  <c r="AH102" i="14"/>
  <c r="AZ103" i="14"/>
  <c r="M103" i="14"/>
  <c r="D137" i="4"/>
  <c r="AC104" i="14" s="1"/>
  <c r="K102" i="14"/>
  <c r="AA102" i="14"/>
  <c r="Z102" i="14"/>
  <c r="AW102" i="14"/>
  <c r="D136" i="4"/>
  <c r="T103" i="14" s="1"/>
  <c r="Z33" i="15"/>
  <c r="Y33" i="15"/>
  <c r="D44" i="5"/>
  <c r="S33" i="15"/>
  <c r="W33" i="15"/>
  <c r="X34" i="15"/>
  <c r="D45" i="4"/>
  <c r="AH52" i="19"/>
  <c r="AF51" i="14"/>
  <c r="BB52" i="19"/>
  <c r="AO52" i="19"/>
  <c r="R52" i="19"/>
  <c r="AD51" i="14"/>
  <c r="AL52" i="19"/>
  <c r="BG52" i="19"/>
  <c r="AI52" i="19"/>
  <c r="Q52" i="19"/>
  <c r="BB51" i="14"/>
  <c r="AK52" i="19"/>
  <c r="AP52" i="19"/>
  <c r="BF52" i="19"/>
  <c r="U52" i="19"/>
  <c r="AW51" i="14"/>
  <c r="AZ52" i="19"/>
  <c r="X52" i="19"/>
  <c r="AF52" i="19"/>
  <c r="Y51" i="14"/>
  <c r="AG52" i="19"/>
  <c r="J52" i="19"/>
  <c r="S52" i="19"/>
  <c r="AS51" i="14"/>
  <c r="BE51" i="14"/>
  <c r="X51" i="14"/>
  <c r="AB51" i="14"/>
  <c r="AV51" i="14"/>
  <c r="AP51" i="14"/>
  <c r="AQ51" i="14"/>
  <c r="BC52" i="19"/>
  <c r="AM52" i="19"/>
  <c r="Z52" i="19"/>
  <c r="AM51" i="14"/>
  <c r="BD51" i="14"/>
  <c r="I52" i="19"/>
  <c r="AV52" i="19"/>
  <c r="AC52" i="19"/>
  <c r="AR51" i="14"/>
  <c r="W51" i="14"/>
  <c r="AZ51" i="14"/>
  <c r="AE51" i="14"/>
  <c r="AC51" i="14"/>
  <c r="BA52" i="19"/>
  <c r="V52" i="19"/>
  <c r="BD52" i="19"/>
  <c r="AJ51" i="14"/>
  <c r="BH51" i="14"/>
  <c r="AO51" i="14"/>
  <c r="AT51" i="14"/>
  <c r="AN52" i="19"/>
  <c r="AB52" i="19"/>
  <c r="T51" i="14"/>
  <c r="AN51" i="14"/>
  <c r="AI51" i="14"/>
  <c r="AU52" i="19"/>
  <c r="AQ52" i="19"/>
  <c r="BG51" i="14"/>
  <c r="Q51" i="14"/>
  <c r="BF51" i="14"/>
  <c r="AS52" i="19"/>
  <c r="T52" i="19"/>
  <c r="AJ52" i="19"/>
  <c r="AL51" i="14"/>
  <c r="BE52" i="19"/>
  <c r="BA51" i="14"/>
  <c r="AY51" i="14"/>
  <c r="BC51" i="14"/>
  <c r="R51" i="14"/>
  <c r="AA51" i="14"/>
  <c r="AW52" i="19"/>
  <c r="AX52" i="19"/>
  <c r="AY52" i="19"/>
  <c r="AK51" i="14"/>
  <c r="AX51" i="14"/>
  <c r="AH51" i="14"/>
  <c r="Y52" i="19"/>
  <c r="AD52" i="19"/>
  <c r="J51" i="14"/>
  <c r="V51" i="14"/>
  <c r="Z51" i="14"/>
  <c r="U51" i="14"/>
  <c r="AR52" i="19"/>
  <c r="S51" i="14"/>
  <c r="AT52" i="19"/>
  <c r="AU51" i="14"/>
  <c r="I51" i="14"/>
  <c r="AA52" i="19"/>
  <c r="BH52" i="19"/>
  <c r="W52" i="19"/>
  <c r="AE52" i="19"/>
  <c r="AG51" i="14"/>
  <c r="Q9" i="4"/>
  <c r="P14" i="4"/>
  <c r="P13" i="4"/>
  <c r="P8" i="4" s="1"/>
  <c r="W11" i="14"/>
  <c r="W10" i="14"/>
  <c r="AB32" i="15"/>
  <c r="V126" i="15"/>
  <c r="AB25" i="15"/>
  <c r="AB28" i="15"/>
  <c r="V128" i="15"/>
  <c r="V125" i="15"/>
  <c r="AB29" i="15"/>
  <c r="AB24" i="15"/>
  <c r="AB31" i="15"/>
  <c r="AB26" i="15"/>
  <c r="V129" i="15"/>
  <c r="AB30" i="15"/>
  <c r="AB21" i="15"/>
  <c r="V116" i="15"/>
  <c r="V120" i="15"/>
  <c r="V122" i="15"/>
  <c r="AB20" i="15"/>
  <c r="V127" i="15"/>
  <c r="AB16" i="15"/>
  <c r="AB22" i="15"/>
  <c r="V124" i="15"/>
  <c r="AB33" i="15"/>
  <c r="AB18" i="15"/>
  <c r="AB23" i="15"/>
  <c r="AC15" i="15"/>
  <c r="AB27" i="15"/>
  <c r="AB17" i="15"/>
  <c r="AB19" i="15"/>
  <c r="V119" i="15"/>
  <c r="V117" i="15"/>
  <c r="V118" i="15"/>
  <c r="V123" i="15"/>
  <c r="V121" i="15"/>
  <c r="V9" i="19"/>
  <c r="U14" i="19"/>
  <c r="U13" i="19"/>
  <c r="U8" i="19" s="1"/>
  <c r="AG14" i="23"/>
  <c r="AG13" i="23"/>
  <c r="AG8" i="23" s="1"/>
  <c r="AH9" i="23"/>
  <c r="AE11" i="23"/>
  <c r="AE10" i="23"/>
  <c r="W11" i="19"/>
  <c r="W10" i="19"/>
  <c r="U14" i="14"/>
  <c r="V9" i="14"/>
  <c r="U13" i="14"/>
  <c r="U8" i="14" s="1"/>
  <c r="R11" i="4"/>
  <c r="R10" i="4"/>
  <c r="D124" i="13"/>
  <c r="D125" i="13" s="1"/>
  <c r="D126" i="13" s="1"/>
  <c r="P14" i="13"/>
  <c r="Q9" i="13"/>
  <c r="P13" i="13"/>
  <c r="P8" i="13" s="1"/>
  <c r="R11" i="13"/>
  <c r="R10" i="13"/>
  <c r="D90" i="5"/>
  <c r="S131" i="15" s="1"/>
  <c r="S130" i="15"/>
  <c r="T130" i="15"/>
  <c r="U130" i="15"/>
  <c r="V130" i="15"/>
  <c r="D56" i="13"/>
  <c r="BH103" i="14" l="1"/>
  <c r="AU103" i="14"/>
  <c r="BD103" i="14"/>
  <c r="J104" i="14"/>
  <c r="R104" i="14"/>
  <c r="Q104" i="14"/>
  <c r="L104" i="14"/>
  <c r="BH104" i="14"/>
  <c r="X103" i="14"/>
  <c r="I104" i="14"/>
  <c r="AO103" i="14"/>
  <c r="BC103" i="14"/>
  <c r="O103" i="14"/>
  <c r="AA103" i="14"/>
  <c r="AE104" i="14"/>
  <c r="AG104" i="14"/>
  <c r="AR103" i="14"/>
  <c r="BF103" i="14"/>
  <c r="Z104" i="14"/>
  <c r="AU104" i="14"/>
  <c r="AZ104" i="14"/>
  <c r="S103" i="14"/>
  <c r="AH103" i="14"/>
  <c r="AW103" i="14"/>
  <c r="AI103" i="14"/>
  <c r="AK103" i="14"/>
  <c r="AI104" i="14"/>
  <c r="AL104" i="14"/>
  <c r="X104" i="14"/>
  <c r="BC104" i="14"/>
  <c r="AJ104" i="14"/>
  <c r="AC103" i="14"/>
  <c r="AV104" i="14"/>
  <c r="W104" i="14"/>
  <c r="BD104" i="14"/>
  <c r="AP103" i="14"/>
  <c r="I103" i="14"/>
  <c r="AE103" i="14"/>
  <c r="AF103" i="14"/>
  <c r="AQ103" i="14"/>
  <c r="AV103" i="14"/>
  <c r="AB103" i="14"/>
  <c r="AL103" i="14"/>
  <c r="K103" i="14"/>
  <c r="Y103" i="14"/>
  <c r="Z103" i="14"/>
  <c r="M104" i="14"/>
  <c r="AM104" i="14"/>
  <c r="AP104" i="14"/>
  <c r="AB104" i="14"/>
  <c r="D139" i="4"/>
  <c r="J103" i="14"/>
  <c r="S104" i="14"/>
  <c r="R103" i="14"/>
  <c r="AX103" i="14"/>
  <c r="AS103" i="14"/>
  <c r="W103" i="14"/>
  <c r="AF104" i="14"/>
  <c r="K104" i="14"/>
  <c r="T104" i="14"/>
  <c r="AH104" i="14"/>
  <c r="U104" i="14"/>
  <c r="Q103" i="14"/>
  <c r="AR104" i="14"/>
  <c r="AX104" i="14"/>
  <c r="AA104" i="14"/>
  <c r="AJ103" i="14"/>
  <c r="L103" i="14"/>
  <c r="P103" i="14"/>
  <c r="AM103" i="14"/>
  <c r="AN103" i="14"/>
  <c r="AO104" i="14"/>
  <c r="AS104" i="14"/>
  <c r="AD104" i="14"/>
  <c r="AK104" i="14"/>
  <c r="BB104" i="14"/>
  <c r="BB103" i="14"/>
  <c r="AY104" i="14"/>
  <c r="AT104" i="14"/>
  <c r="AW104" i="14"/>
  <c r="AQ104" i="14"/>
  <c r="BG103" i="14"/>
  <c r="U103" i="14"/>
  <c r="P104" i="14"/>
  <c r="AY103" i="14"/>
  <c r="Y104" i="14"/>
  <c r="O104" i="14"/>
  <c r="BG104" i="14"/>
  <c r="BA104" i="14"/>
  <c r="BF104" i="14"/>
  <c r="BE103" i="14"/>
  <c r="AN104" i="14"/>
  <c r="BE104" i="14"/>
  <c r="V104" i="14"/>
  <c r="AG103" i="14"/>
  <c r="V103" i="14"/>
  <c r="T131" i="15"/>
  <c r="D46" i="5"/>
  <c r="AA34" i="15"/>
  <c r="AA35" i="15"/>
  <c r="Y34" i="15"/>
  <c r="W34" i="15"/>
  <c r="AB34" i="15"/>
  <c r="Z34" i="15"/>
  <c r="J53" i="19"/>
  <c r="AA52" i="14"/>
  <c r="W52" i="14"/>
  <c r="BG53" i="19"/>
  <c r="AN53" i="19"/>
  <c r="BE53" i="19"/>
  <c r="Z53" i="19"/>
  <c r="AJ52" i="14"/>
  <c r="BH53" i="19"/>
  <c r="AF52" i="14"/>
  <c r="AC53" i="19"/>
  <c r="D47" i="4"/>
  <c r="V54" i="19" s="1"/>
  <c r="AI53" i="19"/>
  <c r="V53" i="19"/>
  <c r="AZ52" i="14"/>
  <c r="AO52" i="14"/>
  <c r="AQ52" i="14"/>
  <c r="AS52" i="14"/>
  <c r="AE52" i="14"/>
  <c r="T53" i="19"/>
  <c r="AB52" i="14"/>
  <c r="AQ53" i="19"/>
  <c r="AY53" i="19"/>
  <c r="AM53" i="19"/>
  <c r="BC53" i="19"/>
  <c r="AR52" i="14"/>
  <c r="BE52" i="14"/>
  <c r="AY52" i="14"/>
  <c r="Y52" i="14"/>
  <c r="J52" i="14"/>
  <c r="AK53" i="19"/>
  <c r="AG53" i="19"/>
  <c r="BB53" i="19"/>
  <c r="AU53" i="19"/>
  <c r="AT53" i="19"/>
  <c r="R52" i="14"/>
  <c r="BF52" i="14"/>
  <c r="V52" i="14"/>
  <c r="BB52" i="14"/>
  <c r="AN52" i="14"/>
  <c r="AD53" i="19"/>
  <c r="AB53" i="19"/>
  <c r="AF53" i="19"/>
  <c r="R53" i="19"/>
  <c r="AT52" i="14"/>
  <c r="BH52" i="14"/>
  <c r="AK52" i="14"/>
  <c r="AZ53" i="19"/>
  <c r="AH53" i="19"/>
  <c r="AV52" i="14"/>
  <c r="AW53" i="19"/>
  <c r="AU52" i="14"/>
  <c r="AW52" i="14"/>
  <c r="X52" i="14"/>
  <c r="AL52" i="14"/>
  <c r="BG52" i="14"/>
  <c r="U52" i="14"/>
  <c r="AJ53" i="19"/>
  <c r="AL53" i="19"/>
  <c r="AP52" i="14"/>
  <c r="AV53" i="19"/>
  <c r="S53" i="19"/>
  <c r="AS53" i="19"/>
  <c r="AI52" i="14"/>
  <c r="BA53" i="19"/>
  <c r="AO53" i="19"/>
  <c r="W53" i="19"/>
  <c r="X53" i="19"/>
  <c r="AA53" i="19"/>
  <c r="S52" i="14"/>
  <c r="BA52" i="14"/>
  <c r="AM52" i="14"/>
  <c r="Q53" i="19"/>
  <c r="I53" i="19"/>
  <c r="BC52" i="14"/>
  <c r="AH52" i="14"/>
  <c r="BD52" i="14"/>
  <c r="Z52" i="14"/>
  <c r="T52" i="14"/>
  <c r="AR53" i="19"/>
  <c r="AX52" i="14"/>
  <c r="AC52" i="14"/>
  <c r="AX53" i="19"/>
  <c r="BD53" i="19"/>
  <c r="AP53" i="19"/>
  <c r="I52" i="14"/>
  <c r="AE53" i="19"/>
  <c r="AG52" i="14"/>
  <c r="U53" i="19"/>
  <c r="Y53" i="19"/>
  <c r="Q52" i="14"/>
  <c r="AD52" i="14"/>
  <c r="BF53" i="19"/>
  <c r="V14" i="19"/>
  <c r="V13" i="19"/>
  <c r="V8" i="19" s="1"/>
  <c r="W9" i="19"/>
  <c r="W130" i="15"/>
  <c r="W117" i="15"/>
  <c r="AC20" i="15"/>
  <c r="W122" i="15"/>
  <c r="AD15" i="15"/>
  <c r="AC24" i="15"/>
  <c r="W120" i="15"/>
  <c r="W116" i="15"/>
  <c r="W125" i="15"/>
  <c r="W119" i="15"/>
  <c r="W126" i="15"/>
  <c r="W121" i="15"/>
  <c r="W124" i="15"/>
  <c r="W123" i="15"/>
  <c r="AC21" i="15"/>
  <c r="AC19" i="15"/>
  <c r="AC29" i="15"/>
  <c r="W127" i="15"/>
  <c r="AC34" i="15"/>
  <c r="AC33" i="15"/>
  <c r="W128" i="15"/>
  <c r="AC26" i="15"/>
  <c r="AC25" i="15"/>
  <c r="AC30" i="15"/>
  <c r="AC28" i="15"/>
  <c r="W118" i="15"/>
  <c r="W129" i="15"/>
  <c r="AC27" i="15"/>
  <c r="AC22" i="15"/>
  <c r="AC18" i="15"/>
  <c r="AC31" i="15"/>
  <c r="AC32" i="15"/>
  <c r="AC23" i="15"/>
  <c r="AC16" i="15"/>
  <c r="AC17" i="15"/>
  <c r="X11" i="14"/>
  <c r="X10" i="14"/>
  <c r="Q13" i="4"/>
  <c r="Q8" i="4" s="1"/>
  <c r="Q14" i="4"/>
  <c r="R9" i="4"/>
  <c r="W9" i="14"/>
  <c r="V14" i="14"/>
  <c r="V13" i="14"/>
  <c r="V8" i="14" s="1"/>
  <c r="AF11" i="23"/>
  <c r="AF10" i="23"/>
  <c r="AI9" i="23"/>
  <c r="AH13" i="23"/>
  <c r="AH8" i="23" s="1"/>
  <c r="AH14" i="23"/>
  <c r="X10" i="19"/>
  <c r="X11" i="19"/>
  <c r="S11" i="4"/>
  <c r="S10" i="4"/>
  <c r="D127" i="13"/>
  <c r="Q13" i="13"/>
  <c r="Q8" i="13" s="1"/>
  <c r="Q14" i="13"/>
  <c r="R9" i="13"/>
  <c r="D129" i="13"/>
  <c r="D57" i="13"/>
  <c r="D91" i="5"/>
  <c r="V132" i="15" s="1"/>
  <c r="V131" i="15"/>
  <c r="W131" i="15"/>
  <c r="U131" i="15"/>
  <c r="S10" i="13"/>
  <c r="S11" i="13"/>
  <c r="AM53" i="14" l="1"/>
  <c r="S53" i="14"/>
  <c r="AL54" i="19"/>
  <c r="BA54" i="19"/>
  <c r="W53" i="14"/>
  <c r="AC54" i="19"/>
  <c r="AF54" i="19"/>
  <c r="BG53" i="14"/>
  <c r="BE53" i="14"/>
  <c r="BD53" i="14"/>
  <c r="AO105" i="14"/>
  <c r="AJ105" i="14"/>
  <c r="AS105" i="14"/>
  <c r="M105" i="14"/>
  <c r="BB105" i="14"/>
  <c r="AK105" i="14"/>
  <c r="L105" i="14"/>
  <c r="AF105" i="14"/>
  <c r="AX105" i="14"/>
  <c r="K105" i="14"/>
  <c r="BE105" i="14"/>
  <c r="AW105" i="14"/>
  <c r="Y105" i="14"/>
  <c r="AD105" i="14"/>
  <c r="BA105" i="14"/>
  <c r="U105" i="14"/>
  <c r="AZ105" i="14"/>
  <c r="J105" i="14"/>
  <c r="BC105" i="14"/>
  <c r="AB105" i="14"/>
  <c r="AM105" i="14"/>
  <c r="AE105" i="14"/>
  <c r="T105" i="14"/>
  <c r="AA105" i="14"/>
  <c r="W105" i="14"/>
  <c r="AP105" i="14"/>
  <c r="V105" i="14"/>
  <c r="BG105" i="14"/>
  <c r="AG105" i="14"/>
  <c r="S105" i="14"/>
  <c r="Z105" i="14"/>
  <c r="AN105" i="14"/>
  <c r="I105" i="14"/>
  <c r="O105" i="14"/>
  <c r="BD105" i="14"/>
  <c r="R105" i="14"/>
  <c r="AC105" i="14"/>
  <c r="BH105" i="14"/>
  <c r="AI105" i="14"/>
  <c r="D140" i="4"/>
  <c r="T106" i="14" s="1"/>
  <c r="Q105" i="14"/>
  <c r="AR105" i="14"/>
  <c r="AH105" i="14"/>
  <c r="AQ105" i="14"/>
  <c r="AY105" i="14"/>
  <c r="P105" i="14"/>
  <c r="AL105" i="14"/>
  <c r="AT105" i="14"/>
  <c r="BF105" i="14"/>
  <c r="X105" i="14"/>
  <c r="V106" i="14"/>
  <c r="AK106" i="14"/>
  <c r="AU105" i="14"/>
  <c r="BE106" i="14"/>
  <c r="BG106" i="14"/>
  <c r="M106" i="14"/>
  <c r="AV105" i="14"/>
  <c r="AS54" i="19"/>
  <c r="AP54" i="19"/>
  <c r="AI54" i="19"/>
  <c r="BH54" i="19"/>
  <c r="AJ54" i="19"/>
  <c r="J53" i="14"/>
  <c r="AK54" i="19"/>
  <c r="AH53" i="14"/>
  <c r="AW53" i="14"/>
  <c r="BC54" i="19"/>
  <c r="Z54" i="19"/>
  <c r="I54" i="19"/>
  <c r="AP53" i="14"/>
  <c r="AU53" i="14"/>
  <c r="BH53" i="14"/>
  <c r="AR53" i="14"/>
  <c r="AY54" i="19"/>
  <c r="BD54" i="19"/>
  <c r="BA53" i="14"/>
  <c r="V53" i="14"/>
  <c r="AB53" i="14"/>
  <c r="R53" i="14"/>
  <c r="Y53" i="14"/>
  <c r="AX53" i="14"/>
  <c r="AQ54" i="19"/>
  <c r="BG54" i="19"/>
  <c r="AU54" i="19"/>
  <c r="Q53" i="14"/>
  <c r="U54" i="19"/>
  <c r="AD54" i="19"/>
  <c r="AK53" i="14"/>
  <c r="BF53" i="14"/>
  <c r="AJ53" i="14"/>
  <c r="AQ53" i="14"/>
  <c r="AG53" i="14"/>
  <c r="AI53" i="14"/>
  <c r="X54" i="19"/>
  <c r="AZ53" i="14"/>
  <c r="AO54" i="19"/>
  <c r="AE54" i="19"/>
  <c r="BC53" i="14"/>
  <c r="BE54" i="19"/>
  <c r="U53" i="14"/>
  <c r="AD53" i="14"/>
  <c r="AN53" i="14"/>
  <c r="AE53" i="14"/>
  <c r="AY53" i="14"/>
  <c r="T53" i="14"/>
  <c r="AT53" i="14"/>
  <c r="AN54" i="19"/>
  <c r="Y54" i="19"/>
  <c r="AX54" i="19"/>
  <c r="D47" i="5"/>
  <c r="AB36" i="15" s="1"/>
  <c r="AC36" i="15"/>
  <c r="W35" i="15"/>
  <c r="Y35" i="15"/>
  <c r="Z35" i="15"/>
  <c r="AB35" i="15"/>
  <c r="AC35" i="15"/>
  <c r="BB54" i="19"/>
  <c r="AB54" i="19"/>
  <c r="I53" i="14"/>
  <c r="J54" i="19"/>
  <c r="S54" i="19"/>
  <c r="Z53" i="14"/>
  <c r="BF54" i="19"/>
  <c r="AO53" i="14"/>
  <c r="W54" i="19"/>
  <c r="AG54" i="19"/>
  <c r="AA53" i="14"/>
  <c r="AR54" i="19"/>
  <c r="R54" i="19"/>
  <c r="T54" i="19"/>
  <c r="AF53" i="14"/>
  <c r="AZ54" i="19"/>
  <c r="AS53" i="14"/>
  <c r="AA54" i="19"/>
  <c r="D48" i="4"/>
  <c r="AG54" i="14" s="1"/>
  <c r="AT54" i="19"/>
  <c r="AM54" i="19"/>
  <c r="AC53" i="14"/>
  <c r="X53" i="14"/>
  <c r="AV54" i="19"/>
  <c r="AW54" i="19"/>
  <c r="AH54" i="19"/>
  <c r="AV53" i="14"/>
  <c r="AL53" i="14"/>
  <c r="Q54" i="19"/>
  <c r="BB53" i="14"/>
  <c r="AD16" i="15"/>
  <c r="X118" i="15"/>
  <c r="X117" i="15"/>
  <c r="X126" i="15"/>
  <c r="AD30" i="15"/>
  <c r="X119" i="15"/>
  <c r="AD23" i="15"/>
  <c r="X122" i="15"/>
  <c r="X123" i="15"/>
  <c r="X116" i="15"/>
  <c r="X121" i="15"/>
  <c r="AD31" i="15"/>
  <c r="AD32" i="15"/>
  <c r="AD35" i="15"/>
  <c r="AD34" i="15"/>
  <c r="X124" i="15"/>
  <c r="X120" i="15"/>
  <c r="X127" i="15"/>
  <c r="AD22" i="15"/>
  <c r="X125" i="15"/>
  <c r="X128" i="15"/>
  <c r="AD29" i="15"/>
  <c r="AD18" i="15"/>
  <c r="AD27" i="15"/>
  <c r="AD24" i="15"/>
  <c r="X129" i="15"/>
  <c r="AD19" i="15"/>
  <c r="AD28" i="15"/>
  <c r="X130" i="15"/>
  <c r="AE15" i="15"/>
  <c r="AD20" i="15"/>
  <c r="AD26" i="15"/>
  <c r="AD36" i="15"/>
  <c r="AD33" i="15"/>
  <c r="AD17" i="15"/>
  <c r="AD21" i="15"/>
  <c r="X131" i="15"/>
  <c r="AD25" i="15"/>
  <c r="X9" i="19"/>
  <c r="W14" i="19"/>
  <c r="W13" i="19"/>
  <c r="W8" i="19" s="1"/>
  <c r="Y10" i="14"/>
  <c r="Y11" i="14"/>
  <c r="S9" i="4"/>
  <c r="R14" i="4"/>
  <c r="R13" i="4"/>
  <c r="R8" i="4" s="1"/>
  <c r="AI14" i="23"/>
  <c r="AI13" i="23"/>
  <c r="AI8" i="23" s="1"/>
  <c r="AJ9" i="23"/>
  <c r="W13" i="14"/>
  <c r="W8" i="14" s="1"/>
  <c r="W14" i="14"/>
  <c r="X9" i="14"/>
  <c r="AG10" i="23"/>
  <c r="AG11" i="23"/>
  <c r="Y11" i="19"/>
  <c r="Y10" i="19"/>
  <c r="T11" i="4"/>
  <c r="T10" i="4"/>
  <c r="R13" i="13"/>
  <c r="R8" i="13" s="1"/>
  <c r="S9" i="13"/>
  <c r="R14" i="13"/>
  <c r="D131" i="13"/>
  <c r="T10" i="13"/>
  <c r="T11" i="13"/>
  <c r="D92" i="5"/>
  <c r="V133" i="15" s="1"/>
  <c r="X132" i="15"/>
  <c r="W132" i="15"/>
  <c r="T132" i="15"/>
  <c r="D59" i="13"/>
  <c r="Y132" i="15"/>
  <c r="W36" i="15" l="1"/>
  <c r="R55" i="19"/>
  <c r="U106" i="14"/>
  <c r="W106" i="14"/>
  <c r="AU106" i="14"/>
  <c r="BC106" i="14"/>
  <c r="X106" i="14"/>
  <c r="AR106" i="14"/>
  <c r="BH106" i="14"/>
  <c r="R106" i="14"/>
  <c r="AE106" i="14"/>
  <c r="Z106" i="14"/>
  <c r="AV106" i="14"/>
  <c r="S106" i="14"/>
  <c r="AS106" i="14"/>
  <c r="Q106" i="14"/>
  <c r="AO106" i="14"/>
  <c r="AB106" i="14"/>
  <c r="AQ106" i="14"/>
  <c r="AM106" i="14"/>
  <c r="AW106" i="14"/>
  <c r="AT106" i="14"/>
  <c r="AD106" i="14"/>
  <c r="BA106" i="14"/>
  <c r="AG106" i="14"/>
  <c r="AY106" i="14"/>
  <c r="BD106" i="14"/>
  <c r="AJ106" i="14"/>
  <c r="K106" i="14"/>
  <c r="AH106" i="14"/>
  <c r="AX106" i="14"/>
  <c r="AL106" i="14"/>
  <c r="Y106" i="14"/>
  <c r="BF106" i="14"/>
  <c r="AZ106" i="14"/>
  <c r="AA106" i="14"/>
  <c r="AN106" i="14"/>
  <c r="AI106" i="14"/>
  <c r="L106" i="14"/>
  <c r="O106" i="14"/>
  <c r="AC106" i="14"/>
  <c r="BB106" i="14"/>
  <c r="P106" i="14"/>
  <c r="AP106" i="14"/>
  <c r="J106" i="14"/>
  <c r="AF106" i="14"/>
  <c r="D141" i="4"/>
  <c r="R107" i="14" s="1"/>
  <c r="I106" i="14"/>
  <c r="BE55" i="19"/>
  <c r="AC54" i="14"/>
  <c r="Z36" i="15"/>
  <c r="AA36" i="15"/>
  <c r="D48" i="5"/>
  <c r="Y37" i="15" s="1"/>
  <c r="X36" i="15"/>
  <c r="Y36" i="15"/>
  <c r="J55" i="19"/>
  <c r="AZ55" i="19"/>
  <c r="BA54" i="14"/>
  <c r="W55" i="19"/>
  <c r="Q54" i="14"/>
  <c r="Z54" i="14"/>
  <c r="AL54" i="14"/>
  <c r="AA55" i="19"/>
  <c r="AA54" i="14"/>
  <c r="V54" i="14"/>
  <c r="BA55" i="19"/>
  <c r="AC55" i="19"/>
  <c r="AV54" i="14"/>
  <c r="AT55" i="19"/>
  <c r="BH55" i="19"/>
  <c r="D50" i="4"/>
  <c r="AE55" i="14" s="1"/>
  <c r="BD55" i="19"/>
  <c r="AT54" i="14"/>
  <c r="AW54" i="14"/>
  <c r="AU54" i="14"/>
  <c r="BG54" i="14"/>
  <c r="Y55" i="19"/>
  <c r="I54" i="14"/>
  <c r="AJ54" i="14"/>
  <c r="I55" i="19"/>
  <c r="T54" i="14"/>
  <c r="AD55" i="19"/>
  <c r="S54" i="14"/>
  <c r="AZ54" i="14"/>
  <c r="AL55" i="19"/>
  <c r="AB54" i="14"/>
  <c r="I56" i="19"/>
  <c r="AD54" i="14"/>
  <c r="Y54" i="14"/>
  <c r="BF55" i="19"/>
  <c r="AX55" i="19"/>
  <c r="BB55" i="19"/>
  <c r="AO54" i="14"/>
  <c r="AX54" i="14"/>
  <c r="AR54" i="14"/>
  <c r="AI55" i="19"/>
  <c r="X54" i="14"/>
  <c r="BC55" i="19"/>
  <c r="AR55" i="19"/>
  <c r="AQ55" i="19"/>
  <c r="W54" i="14"/>
  <c r="T55" i="19"/>
  <c r="J54" i="14"/>
  <c r="AP54" i="14"/>
  <c r="BC54" i="14"/>
  <c r="AY55" i="19"/>
  <c r="AN55" i="19"/>
  <c r="AP55" i="19"/>
  <c r="S55" i="19"/>
  <c r="AM54" i="14"/>
  <c r="AS55" i="19"/>
  <c r="Z55" i="19"/>
  <c r="AN54" i="14"/>
  <c r="AK54" i="14"/>
  <c r="AO55" i="19"/>
  <c r="BG55" i="19"/>
  <c r="BA56" i="19"/>
  <c r="AV55" i="19"/>
  <c r="AM55" i="19"/>
  <c r="AJ55" i="19"/>
  <c r="BD54" i="14"/>
  <c r="X55" i="19"/>
  <c r="V55" i="19"/>
  <c r="AE54" i="14"/>
  <c r="BE54" i="14"/>
  <c r="BH54" i="14"/>
  <c r="AG55" i="19"/>
  <c r="U55" i="19"/>
  <c r="AH54" i="14"/>
  <c r="BB54" i="14"/>
  <c r="Q55" i="19"/>
  <c r="AK55" i="19"/>
  <c r="BF54" i="14"/>
  <c r="AH55" i="19"/>
  <c r="AF55" i="19"/>
  <c r="AY54" i="14"/>
  <c r="AF54" i="14"/>
  <c r="AB55" i="19"/>
  <c r="AS54" i="14"/>
  <c r="U54" i="14"/>
  <c r="R54" i="14"/>
  <c r="AI54" i="14"/>
  <c r="AW55" i="19"/>
  <c r="AQ54" i="14"/>
  <c r="AU55" i="19"/>
  <c r="AE55" i="19"/>
  <c r="Z10" i="14"/>
  <c r="Z11" i="14"/>
  <c r="AE36" i="15"/>
  <c r="Y125" i="15"/>
  <c r="Y123" i="15"/>
  <c r="Y124" i="15"/>
  <c r="Y122" i="15"/>
  <c r="AE32" i="15"/>
  <c r="AE31" i="15"/>
  <c r="AE27" i="15"/>
  <c r="Y127" i="15"/>
  <c r="Y126" i="15"/>
  <c r="AE17" i="15"/>
  <c r="AE20" i="15"/>
  <c r="Y117" i="15"/>
  <c r="AE33" i="15"/>
  <c r="AE28" i="15"/>
  <c r="AE24" i="15"/>
  <c r="AE35" i="15"/>
  <c r="Y128" i="15"/>
  <c r="AE18" i="15"/>
  <c r="Y119" i="15"/>
  <c r="AE30" i="15"/>
  <c r="AE29" i="15"/>
  <c r="AE25" i="15"/>
  <c r="AE23" i="15"/>
  <c r="Y129" i="15"/>
  <c r="AE16" i="15"/>
  <c r="AE22" i="15"/>
  <c r="AE19" i="15"/>
  <c r="AE21" i="15"/>
  <c r="Y130" i="15"/>
  <c r="AE26" i="15"/>
  <c r="Y131" i="15"/>
  <c r="Y121" i="15"/>
  <c r="Y118" i="15"/>
  <c r="AF15" i="15"/>
  <c r="Y116" i="15"/>
  <c r="AE34" i="15"/>
  <c r="Y120" i="15"/>
  <c r="W133" i="15"/>
  <c r="T133" i="15"/>
  <c r="T9" i="4"/>
  <c r="S13" i="4"/>
  <c r="S8" i="4" s="1"/>
  <c r="S14" i="4"/>
  <c r="Y133" i="15"/>
  <c r="Y9" i="19"/>
  <c r="X14" i="19"/>
  <c r="X13" i="19"/>
  <c r="X8" i="19" s="1"/>
  <c r="X13" i="14"/>
  <c r="X8" i="14" s="1"/>
  <c r="Y9" i="14"/>
  <c r="X14" i="14"/>
  <c r="Z10" i="19"/>
  <c r="Z11" i="19"/>
  <c r="AH11" i="23"/>
  <c r="AH10" i="23"/>
  <c r="AJ13" i="23"/>
  <c r="AJ8" i="23" s="1"/>
  <c r="AK9" i="23"/>
  <c r="AJ14" i="23"/>
  <c r="U11" i="4"/>
  <c r="U10" i="4"/>
  <c r="S14" i="13"/>
  <c r="S13" i="13"/>
  <c r="S8" i="13" s="1"/>
  <c r="T9" i="13"/>
  <c r="D132" i="13"/>
  <c r="U10" i="13"/>
  <c r="U11" i="13"/>
  <c r="X133" i="15"/>
  <c r="D61" i="13"/>
  <c r="D93" i="5"/>
  <c r="AC56" i="19" l="1"/>
  <c r="U55" i="14"/>
  <c r="AV56" i="19"/>
  <c r="AY55" i="14"/>
  <c r="AB55" i="14"/>
  <c r="T55" i="14"/>
  <c r="AD55" i="14"/>
  <c r="AJ55" i="14"/>
  <c r="BG55" i="14"/>
  <c r="AW56" i="19"/>
  <c r="AK56" i="19"/>
  <c r="AM55" i="14"/>
  <c r="AK55" i="14"/>
  <c r="AR55" i="14"/>
  <c r="AU56" i="19"/>
  <c r="AS56" i="19"/>
  <c r="AI107" i="14"/>
  <c r="AT107" i="14"/>
  <c r="Z107" i="14"/>
  <c r="BD107" i="14"/>
  <c r="D143" i="4"/>
  <c r="S108" i="14" s="1"/>
  <c r="AY107" i="14"/>
  <c r="L107" i="14"/>
  <c r="AG107" i="14"/>
  <c r="AU107" i="14"/>
  <c r="K108" i="14"/>
  <c r="BD108" i="14"/>
  <c r="AR108" i="14"/>
  <c r="T108" i="14"/>
  <c r="L108" i="14"/>
  <c r="BF108" i="14"/>
  <c r="AY108" i="14"/>
  <c r="AJ108" i="14"/>
  <c r="O108" i="14"/>
  <c r="AA108" i="14"/>
  <c r="AF108" i="14"/>
  <c r="AI108" i="14"/>
  <c r="AB108" i="14"/>
  <c r="AM108" i="14"/>
  <c r="AZ108" i="14"/>
  <c r="AK108" i="14"/>
  <c r="AN108" i="14"/>
  <c r="BC108" i="14"/>
  <c r="W108" i="14"/>
  <c r="AQ108" i="14"/>
  <c r="AG108" i="14"/>
  <c r="BF107" i="14"/>
  <c r="D144" i="4"/>
  <c r="S109" i="14" s="1"/>
  <c r="BA108" i="14"/>
  <c r="Y108" i="14"/>
  <c r="AY109" i="14"/>
  <c r="X108" i="14"/>
  <c r="T109" i="14"/>
  <c r="AV107" i="14"/>
  <c r="AH108" i="14"/>
  <c r="AL108" i="14"/>
  <c r="Z108" i="14"/>
  <c r="P108" i="14"/>
  <c r="AS108" i="14"/>
  <c r="AD108" i="14"/>
  <c r="W107" i="14"/>
  <c r="BA107" i="14"/>
  <c r="AX107" i="14"/>
  <c r="AE107" i="14"/>
  <c r="AN107" i="14"/>
  <c r="BH107" i="14"/>
  <c r="AH107" i="14"/>
  <c r="M107" i="14"/>
  <c r="AJ107" i="14"/>
  <c r="AN109" i="14"/>
  <c r="AZ107" i="14"/>
  <c r="I107" i="14"/>
  <c r="BG107" i="14"/>
  <c r="Q107" i="14"/>
  <c r="Y107" i="14"/>
  <c r="BB107" i="14"/>
  <c r="X107" i="14"/>
  <c r="T107" i="14"/>
  <c r="AU109" i="14"/>
  <c r="AS107" i="14"/>
  <c r="J107" i="14"/>
  <c r="BC107" i="14"/>
  <c r="BE107" i="14"/>
  <c r="AL107" i="14"/>
  <c r="AO107" i="14"/>
  <c r="AQ109" i="14"/>
  <c r="AJ109" i="14"/>
  <c r="L109" i="14"/>
  <c r="AF107" i="14"/>
  <c r="AM107" i="14"/>
  <c r="AP107" i="14"/>
  <c r="K107" i="14"/>
  <c r="S107" i="14"/>
  <c r="AQ107" i="14"/>
  <c r="AB107" i="14"/>
  <c r="AK107" i="14"/>
  <c r="O107" i="14"/>
  <c r="AR107" i="14"/>
  <c r="J56" i="19"/>
  <c r="AI109" i="14"/>
  <c r="W109" i="14"/>
  <c r="V107" i="14"/>
  <c r="AW107" i="14"/>
  <c r="P107" i="14"/>
  <c r="AD107" i="14"/>
  <c r="AA107" i="14"/>
  <c r="U107" i="14"/>
  <c r="AC107" i="14"/>
  <c r="J55" i="14"/>
  <c r="AJ56" i="19"/>
  <c r="AP56" i="19"/>
  <c r="AY56" i="19"/>
  <c r="AV55" i="14"/>
  <c r="AI55" i="14"/>
  <c r="U56" i="19"/>
  <c r="BE55" i="14"/>
  <c r="AG56" i="19"/>
  <c r="BD55" i="14"/>
  <c r="Y55" i="14"/>
  <c r="R55" i="14"/>
  <c r="BF55" i="14"/>
  <c r="BC55" i="14"/>
  <c r="W56" i="19"/>
  <c r="V55" i="14"/>
  <c r="AC55" i="14"/>
  <c r="X55" i="14"/>
  <c r="Q55" i="14"/>
  <c r="AB56" i="19"/>
  <c r="BC56" i="19"/>
  <c r="BA55" i="14"/>
  <c r="AO56" i="19"/>
  <c r="R56" i="19"/>
  <c r="AE56" i="19"/>
  <c r="AW55" i="14"/>
  <c r="BD56" i="19"/>
  <c r="V56" i="19"/>
  <c r="I55" i="14"/>
  <c r="BF56" i="19"/>
  <c r="AS55" i="14"/>
  <c r="BB56" i="19"/>
  <c r="AU55" i="14"/>
  <c r="AA55" i="14"/>
  <c r="AR56" i="19"/>
  <c r="AM56" i="19"/>
  <c r="AL55" i="14"/>
  <c r="BH55" i="14"/>
  <c r="AT56" i="19"/>
  <c r="AF56" i="19"/>
  <c r="Z56" i="19"/>
  <c r="Z55" i="14"/>
  <c r="AX55" i="14"/>
  <c r="AD56" i="19"/>
  <c r="AZ55" i="14"/>
  <c r="W55" i="14"/>
  <c r="AQ56" i="19"/>
  <c r="AL56" i="19"/>
  <c r="AA37" i="15"/>
  <c r="AD37" i="15"/>
  <c r="AE37" i="15"/>
  <c r="AC37" i="15"/>
  <c r="Z37" i="15"/>
  <c r="D49" i="5"/>
  <c r="X37" i="15"/>
  <c r="AB37" i="15"/>
  <c r="X56" i="19"/>
  <c r="S55" i="14"/>
  <c r="S56" i="19"/>
  <c r="AP55" i="14"/>
  <c r="BB55" i="14"/>
  <c r="AQ55" i="14"/>
  <c r="AG55" i="14"/>
  <c r="AH55" i="14"/>
  <c r="Q56" i="19"/>
  <c r="BG56" i="19"/>
  <c r="D51" i="4"/>
  <c r="Y57" i="19" s="1"/>
  <c r="AZ56" i="19"/>
  <c r="AA56" i="19"/>
  <c r="AN55" i="14"/>
  <c r="AN56" i="19"/>
  <c r="Y56" i="19"/>
  <c r="T56" i="19"/>
  <c r="AH56" i="19"/>
  <c r="AI56" i="19"/>
  <c r="AF55" i="14"/>
  <c r="AO55" i="14"/>
  <c r="BE56" i="19"/>
  <c r="AT55" i="14"/>
  <c r="BH56" i="19"/>
  <c r="AX56" i="19"/>
  <c r="Z9" i="19"/>
  <c r="Y14" i="19"/>
  <c r="Y13" i="19"/>
  <c r="Y8" i="19" s="1"/>
  <c r="AF25" i="15"/>
  <c r="AF35" i="15"/>
  <c r="AF33" i="15"/>
  <c r="Z125" i="15"/>
  <c r="Z123" i="15"/>
  <c r="Z126" i="15"/>
  <c r="AF30" i="15"/>
  <c r="AF21" i="15"/>
  <c r="AF38" i="15"/>
  <c r="AF28" i="15"/>
  <c r="Z127" i="15"/>
  <c r="AF23" i="15"/>
  <c r="AF26" i="15"/>
  <c r="AF22" i="15"/>
  <c r="Z128" i="15"/>
  <c r="Z121" i="15"/>
  <c r="Z131" i="15"/>
  <c r="Z133" i="15"/>
  <c r="AF29" i="15"/>
  <c r="AF17" i="15"/>
  <c r="AF27" i="15"/>
  <c r="AF20" i="15"/>
  <c r="AF16" i="15"/>
  <c r="AF34" i="15"/>
  <c r="Z129" i="15"/>
  <c r="AF18" i="15"/>
  <c r="AF31" i="15"/>
  <c r="AF24" i="15"/>
  <c r="Z116" i="15"/>
  <c r="AF19" i="15"/>
  <c r="Z130" i="15"/>
  <c r="Z117" i="15"/>
  <c r="AF37" i="15"/>
  <c r="Z118" i="15"/>
  <c r="Z119" i="15"/>
  <c r="AF36" i="15"/>
  <c r="Z124" i="15"/>
  <c r="Z120" i="15"/>
  <c r="Z122" i="15"/>
  <c r="AG15" i="15"/>
  <c r="AA134" i="15" s="1"/>
  <c r="Z132" i="15"/>
  <c r="AF32" i="15"/>
  <c r="AA10" i="14"/>
  <c r="AA11" i="14"/>
  <c r="U9" i="4"/>
  <c r="T14" i="4"/>
  <c r="T13" i="4"/>
  <c r="T8" i="4" s="1"/>
  <c r="AA10" i="19"/>
  <c r="AA11" i="19"/>
  <c r="AI11" i="23"/>
  <c r="AI10" i="23"/>
  <c r="Y14" i="14"/>
  <c r="Z9" i="14"/>
  <c r="Y13" i="14"/>
  <c r="Y8" i="14" s="1"/>
  <c r="AK14" i="23"/>
  <c r="AK13" i="23"/>
  <c r="AK8" i="23" s="1"/>
  <c r="AL9" i="23"/>
  <c r="V10" i="4"/>
  <c r="V11" i="4"/>
  <c r="U9" i="13"/>
  <c r="T13" i="13"/>
  <c r="T8" i="13" s="1"/>
  <c r="T14" i="13"/>
  <c r="D134" i="13"/>
  <c r="D135" i="13" s="1"/>
  <c r="D94" i="5"/>
  <c r="AA135" i="15" s="1"/>
  <c r="W134" i="15"/>
  <c r="Z134" i="15"/>
  <c r="V134" i="15"/>
  <c r="X134" i="15"/>
  <c r="D62" i="13"/>
  <c r="V10" i="13"/>
  <c r="V11" i="13"/>
  <c r="BG56" i="14" l="1"/>
  <c r="M109" i="14"/>
  <c r="R109" i="14"/>
  <c r="J108" i="14"/>
  <c r="AK109" i="14"/>
  <c r="AL109" i="14"/>
  <c r="AP108" i="14"/>
  <c r="AT109" i="14"/>
  <c r="AB109" i="14"/>
  <c r="BH108" i="14"/>
  <c r="AU108" i="14"/>
  <c r="Q108" i="14"/>
  <c r="AC109" i="14"/>
  <c r="AT108" i="14"/>
  <c r="BF109" i="14"/>
  <c r="I108" i="14"/>
  <c r="AF109" i="14"/>
  <c r="BC109" i="14"/>
  <c r="V109" i="14"/>
  <c r="BE109" i="14"/>
  <c r="Z109" i="14"/>
  <c r="P109" i="14"/>
  <c r="K109" i="14"/>
  <c r="D145" i="4"/>
  <c r="AZ109" i="14"/>
  <c r="J109" i="14"/>
  <c r="AV109" i="14"/>
  <c r="AW109" i="14"/>
  <c r="BA109" i="14"/>
  <c r="X109" i="14"/>
  <c r="AA109" i="14"/>
  <c r="AX109" i="14"/>
  <c r="AO109" i="14"/>
  <c r="Q109" i="14"/>
  <c r="I109" i="14"/>
  <c r="Y109" i="14"/>
  <c r="BB109" i="14"/>
  <c r="U109" i="14"/>
  <c r="BH109" i="14"/>
  <c r="AP109" i="14"/>
  <c r="M108" i="14"/>
  <c r="AW108" i="14"/>
  <c r="V108" i="14"/>
  <c r="BG108" i="14"/>
  <c r="AR109" i="14"/>
  <c r="BD109" i="14"/>
  <c r="AC108" i="14"/>
  <c r="BG109" i="14"/>
  <c r="AG109" i="14"/>
  <c r="AS109" i="14"/>
  <c r="AE109" i="14"/>
  <c r="AM109" i="14"/>
  <c r="AX108" i="14"/>
  <c r="AD109" i="14"/>
  <c r="U108" i="14"/>
  <c r="BB108" i="14"/>
  <c r="AH109" i="14"/>
  <c r="BE108" i="14"/>
  <c r="R108" i="14"/>
  <c r="AO108" i="14"/>
  <c r="AE108" i="14"/>
  <c r="AV108" i="14"/>
  <c r="O109" i="14"/>
  <c r="D136" i="13"/>
  <c r="D139" i="13" s="1"/>
  <c r="AD38" i="15"/>
  <c r="AC38" i="15"/>
  <c r="D50" i="5"/>
  <c r="AB38" i="15"/>
  <c r="AA38" i="15"/>
  <c r="Z38" i="15"/>
  <c r="X135" i="15"/>
  <c r="AE38" i="15"/>
  <c r="D52" i="4"/>
  <c r="AS57" i="14" s="1"/>
  <c r="AL56" i="14"/>
  <c r="AX56" i="14"/>
  <c r="R56" i="14"/>
  <c r="BB57" i="19"/>
  <c r="AC57" i="19"/>
  <c r="AQ56" i="14"/>
  <c r="AB56" i="14"/>
  <c r="AL57" i="19"/>
  <c r="AO56" i="14"/>
  <c r="AW56" i="14"/>
  <c r="AD56" i="14"/>
  <c r="AF56" i="14"/>
  <c r="AS56" i="14"/>
  <c r="U56" i="14"/>
  <c r="X56" i="14"/>
  <c r="U57" i="19"/>
  <c r="AE57" i="19"/>
  <c r="AZ56" i="14"/>
  <c r="AA57" i="19"/>
  <c r="AY56" i="14"/>
  <c r="AJ57" i="19"/>
  <c r="Q56" i="14"/>
  <c r="AU56" i="14"/>
  <c r="BA56" i="14"/>
  <c r="AE56" i="14"/>
  <c r="AM56" i="14"/>
  <c r="Y56" i="14"/>
  <c r="BG57" i="19"/>
  <c r="AP56" i="14"/>
  <c r="BC56" i="14"/>
  <c r="AF57" i="19"/>
  <c r="BA57" i="19"/>
  <c r="Z56" i="14"/>
  <c r="BC57" i="19"/>
  <c r="BD57" i="19"/>
  <c r="R57" i="19"/>
  <c r="AN56" i="14"/>
  <c r="BB56" i="14"/>
  <c r="AJ56" i="14"/>
  <c r="AY57" i="19"/>
  <c r="J57" i="19"/>
  <c r="T57" i="19"/>
  <c r="Q57" i="19"/>
  <c r="AT57" i="19"/>
  <c r="I57" i="19"/>
  <c r="AI57" i="19"/>
  <c r="AG56" i="14"/>
  <c r="BF56" i="14"/>
  <c r="W56" i="14"/>
  <c r="AR57" i="19"/>
  <c r="W57" i="19"/>
  <c r="AA56" i="14"/>
  <c r="AN57" i="19"/>
  <c r="AB57" i="19"/>
  <c r="BE57" i="19"/>
  <c r="V56" i="14"/>
  <c r="AH56" i="14"/>
  <c r="AT56" i="14"/>
  <c r="BF57" i="19"/>
  <c r="AG57" i="19"/>
  <c r="AC56" i="14"/>
  <c r="AR56" i="14"/>
  <c r="AV56" i="14"/>
  <c r="J56" i="14"/>
  <c r="AU57" i="19"/>
  <c r="BH57" i="19"/>
  <c r="S57" i="19"/>
  <c r="AQ57" i="19"/>
  <c r="AV57" i="19"/>
  <c r="AK57" i="19"/>
  <c r="T56" i="14"/>
  <c r="AZ57" i="19"/>
  <c r="X57" i="19"/>
  <c r="AX57" i="19"/>
  <c r="Z57" i="19"/>
  <c r="AP57" i="19"/>
  <c r="AR57" i="14"/>
  <c r="AD57" i="19"/>
  <c r="AK56" i="14"/>
  <c r="BD56" i="14"/>
  <c r="BH56" i="14"/>
  <c r="AO57" i="19"/>
  <c r="BE56" i="14"/>
  <c r="AP57" i="14"/>
  <c r="AH57" i="19"/>
  <c r="I56" i="14"/>
  <c r="AI56" i="14"/>
  <c r="AS57" i="19"/>
  <c r="AL57" i="14"/>
  <c r="BA58" i="19"/>
  <c r="V57" i="19"/>
  <c r="AW57" i="19"/>
  <c r="AM57" i="19"/>
  <c r="S56" i="14"/>
  <c r="Z135" i="15"/>
  <c r="AB11" i="14"/>
  <c r="AB10" i="14"/>
  <c r="U14" i="4"/>
  <c r="U13" i="4"/>
  <c r="U8" i="4" s="1"/>
  <c r="V9" i="4"/>
  <c r="AG17" i="15"/>
  <c r="AG23" i="15"/>
  <c r="AG34" i="15"/>
  <c r="AG30" i="15"/>
  <c r="AA128" i="15"/>
  <c r="AG19" i="15"/>
  <c r="AG18" i="15"/>
  <c r="AG32" i="15"/>
  <c r="AG31" i="15"/>
  <c r="AA129" i="15"/>
  <c r="AA117" i="15"/>
  <c r="AG20" i="15"/>
  <c r="AA132" i="15"/>
  <c r="AG36" i="15"/>
  <c r="AG27" i="15"/>
  <c r="AA125" i="15"/>
  <c r="AG25" i="15"/>
  <c r="AG35" i="15"/>
  <c r="AA116" i="15"/>
  <c r="AG16" i="15"/>
  <c r="AG28" i="15"/>
  <c r="AG24" i="15"/>
  <c r="AA130" i="15"/>
  <c r="AG21" i="15"/>
  <c r="AG22" i="15"/>
  <c r="AA120" i="15"/>
  <c r="AG26" i="15"/>
  <c r="AA127" i="15"/>
  <c r="AG37" i="15"/>
  <c r="AA124" i="15"/>
  <c r="AA122" i="15"/>
  <c r="AA118" i="15"/>
  <c r="AH15" i="15"/>
  <c r="AA131" i="15"/>
  <c r="AA123" i="15"/>
  <c r="AG29" i="15"/>
  <c r="AG38" i="15"/>
  <c r="AA126" i="15"/>
  <c r="AA121" i="15"/>
  <c r="AA119" i="15"/>
  <c r="AA133" i="15"/>
  <c r="AG33" i="15"/>
  <c r="Z13" i="19"/>
  <c r="Z8" i="19" s="1"/>
  <c r="AA9" i="19"/>
  <c r="Z14" i="19"/>
  <c r="AJ10" i="23"/>
  <c r="AJ11" i="23"/>
  <c r="AM9" i="23"/>
  <c r="AL14" i="23"/>
  <c r="AL13" i="23"/>
  <c r="AL8" i="23" s="1"/>
  <c r="Z13" i="14"/>
  <c r="Z8" i="14" s="1"/>
  <c r="Z14" i="14"/>
  <c r="AA9" i="14"/>
  <c r="AB11" i="19"/>
  <c r="AB10" i="19"/>
  <c r="W11" i="4"/>
  <c r="W10" i="4"/>
  <c r="D141" i="13"/>
  <c r="D143" i="13" s="1"/>
  <c r="U13" i="13"/>
  <c r="U8" i="13" s="1"/>
  <c r="V9" i="13"/>
  <c r="U14" i="13"/>
  <c r="W10" i="13"/>
  <c r="W11" i="13"/>
  <c r="D64" i="13"/>
  <c r="K124" i="15"/>
  <c r="J127" i="15"/>
  <c r="H126" i="15"/>
  <c r="I125" i="15"/>
  <c r="L125" i="15"/>
  <c r="N126" i="15"/>
  <c r="J126" i="15"/>
  <c r="N125" i="15"/>
  <c r="M127" i="15"/>
  <c r="N127" i="15"/>
  <c r="I127" i="15"/>
  <c r="H127" i="15"/>
  <c r="K128" i="15"/>
  <c r="P128" i="15"/>
  <c r="N128" i="15"/>
  <c r="I128" i="15"/>
  <c r="K127" i="15"/>
  <c r="M128" i="15"/>
  <c r="I126" i="15"/>
  <c r="L127" i="15"/>
  <c r="O128" i="15"/>
  <c r="H128" i="15"/>
  <c r="I130" i="15"/>
  <c r="O129" i="15"/>
  <c r="H130" i="15"/>
  <c r="J130" i="15"/>
  <c r="M130" i="15"/>
  <c r="K130" i="15"/>
  <c r="J128" i="15"/>
  <c r="I129" i="15"/>
  <c r="L128" i="15"/>
  <c r="K129" i="15"/>
  <c r="J129" i="15"/>
  <c r="H129" i="15"/>
  <c r="Q130" i="15"/>
  <c r="L129" i="15"/>
  <c r="N129" i="15"/>
  <c r="P130" i="15"/>
  <c r="O130" i="15"/>
  <c r="N130" i="15"/>
  <c r="P129" i="15"/>
  <c r="Q129" i="15"/>
  <c r="L130" i="15"/>
  <c r="I131" i="15"/>
  <c r="K131" i="15"/>
  <c r="N131" i="15"/>
  <c r="R129" i="15"/>
  <c r="R131" i="15"/>
  <c r="N132" i="15"/>
  <c r="P132" i="15"/>
  <c r="I132" i="15"/>
  <c r="R132" i="15"/>
  <c r="P131" i="15"/>
  <c r="J131" i="15"/>
  <c r="J132" i="15"/>
  <c r="K132" i="15"/>
  <c r="O131" i="15"/>
  <c r="Q132" i="15"/>
  <c r="L131" i="15"/>
  <c r="Q131" i="15"/>
  <c r="L132" i="15"/>
  <c r="M134" i="15"/>
  <c r="M131" i="15"/>
  <c r="H131" i="15"/>
  <c r="J134" i="15"/>
  <c r="N134" i="15"/>
  <c r="I133" i="15"/>
  <c r="M132" i="15"/>
  <c r="O134" i="15"/>
  <c r="U132" i="15"/>
  <c r="H132" i="15"/>
  <c r="Q133" i="15"/>
  <c r="O132" i="15"/>
  <c r="R134" i="15"/>
  <c r="K134" i="15"/>
  <c r="N133" i="15"/>
  <c r="R133" i="15"/>
  <c r="S133" i="15"/>
  <c r="J133" i="15"/>
  <c r="P133" i="15"/>
  <c r="S132" i="15"/>
  <c r="I134" i="15"/>
  <c r="O133" i="15"/>
  <c r="M133" i="15"/>
  <c r="H134" i="15"/>
  <c r="U134" i="15"/>
  <c r="K133" i="15"/>
  <c r="L133" i="15"/>
  <c r="Q134" i="15"/>
  <c r="L134" i="15"/>
  <c r="L135" i="15"/>
  <c r="S134" i="15"/>
  <c r="P134" i="15"/>
  <c r="U133" i="15"/>
  <c r="N135" i="15"/>
  <c r="T134" i="15"/>
  <c r="J135" i="15"/>
  <c r="H133" i="15"/>
  <c r="U135" i="15"/>
  <c r="H135" i="15"/>
  <c r="S135" i="15"/>
  <c r="I135" i="15"/>
  <c r="K135" i="15"/>
  <c r="T135" i="15"/>
  <c r="R135" i="15"/>
  <c r="O135" i="15"/>
  <c r="P135" i="15"/>
  <c r="M135" i="15"/>
  <c r="Q135" i="15"/>
  <c r="Y134" i="15"/>
  <c r="W135" i="15"/>
  <c r="Y135" i="15"/>
  <c r="V135" i="15"/>
  <c r="BC57" i="14" l="1"/>
  <c r="BC58" i="19"/>
  <c r="U57" i="14"/>
  <c r="AD57" i="14"/>
  <c r="AJ57" i="14"/>
  <c r="BG58" i="19"/>
  <c r="BG57" i="14"/>
  <c r="R58" i="19"/>
  <c r="Q58" i="19"/>
  <c r="V58" i="19"/>
  <c r="AS58" i="19"/>
  <c r="W58" i="19"/>
  <c r="AI57" i="14"/>
  <c r="AA58" i="19"/>
  <c r="BE57" i="14"/>
  <c r="AE57" i="14"/>
  <c r="AX57" i="14"/>
  <c r="AP58" i="19"/>
  <c r="X57" i="14"/>
  <c r="AG110" i="14"/>
  <c r="BD110" i="14"/>
  <c r="Q110" i="14"/>
  <c r="AE110" i="14"/>
  <c r="AL110" i="14"/>
  <c r="AU110" i="14"/>
  <c r="AW110" i="14"/>
  <c r="AO110" i="14"/>
  <c r="I110" i="14"/>
  <c r="AQ110" i="14"/>
  <c r="AA110" i="14"/>
  <c r="BE110" i="14"/>
  <c r="W110" i="14"/>
  <c r="AF110" i="14"/>
  <c r="P110" i="14"/>
  <c r="Z110" i="14"/>
  <c r="BB110" i="14"/>
  <c r="BA110" i="14"/>
  <c r="AK110" i="14"/>
  <c r="AS110" i="14"/>
  <c r="AB110" i="14"/>
  <c r="M110" i="14"/>
  <c r="AM110" i="14"/>
  <c r="AI110" i="14"/>
  <c r="BG110" i="14"/>
  <c r="AN110" i="14"/>
  <c r="AR110" i="14"/>
  <c r="AP110" i="14"/>
  <c r="BF110" i="14"/>
  <c r="O110" i="14"/>
  <c r="R110" i="14"/>
  <c r="X110" i="14"/>
  <c r="AZ110" i="14"/>
  <c r="K110" i="14"/>
  <c r="Y110" i="14"/>
  <c r="T110" i="14"/>
  <c r="AC110" i="14"/>
  <c r="BC110" i="14"/>
  <c r="AY110" i="14"/>
  <c r="V110" i="14"/>
  <c r="AX110" i="14"/>
  <c r="S110" i="14"/>
  <c r="U110" i="14"/>
  <c r="AJ110" i="14"/>
  <c r="AT110" i="14"/>
  <c r="D146" i="4"/>
  <c r="Y111" i="14" s="1"/>
  <c r="L110" i="14"/>
  <c r="AH110" i="14"/>
  <c r="AV110" i="14"/>
  <c r="BH110" i="14"/>
  <c r="AD110" i="14"/>
  <c r="J110" i="14"/>
  <c r="S58" i="19"/>
  <c r="AN58" i="19"/>
  <c r="AR58" i="19"/>
  <c r="AC57" i="14"/>
  <c r="AE58" i="19"/>
  <c r="AZ57" i="14"/>
  <c r="AK57" i="14"/>
  <c r="AO57" i="14"/>
  <c r="AG58" i="19"/>
  <c r="AT58" i="19"/>
  <c r="BB58" i="19"/>
  <c r="AY57" i="14"/>
  <c r="W57" i="14"/>
  <c r="Q57" i="14"/>
  <c r="BD58" i="19"/>
  <c r="AB57" i="14"/>
  <c r="BD57" i="14"/>
  <c r="AW58" i="19"/>
  <c r="BE58" i="19"/>
  <c r="BH58" i="19"/>
  <c r="AD39" i="15"/>
  <c r="AE39" i="15"/>
  <c r="D52" i="5"/>
  <c r="AC39" i="15"/>
  <c r="AA39" i="15"/>
  <c r="AG39" i="15"/>
  <c r="AF39" i="15"/>
  <c r="Z39" i="15"/>
  <c r="AB39" i="15"/>
  <c r="BF58" i="19"/>
  <c r="AG57" i="14"/>
  <c r="AU57" i="14"/>
  <c r="AN57" i="14"/>
  <c r="BB57" i="14"/>
  <c r="X58" i="19"/>
  <c r="AT57" i="14"/>
  <c r="AV57" i="14"/>
  <c r="R57" i="14"/>
  <c r="AF57" i="14"/>
  <c r="AU58" i="19"/>
  <c r="AV58" i="19"/>
  <c r="AQ58" i="19"/>
  <c r="I58" i="19"/>
  <c r="T57" i="14"/>
  <c r="J58" i="19"/>
  <c r="U58" i="19"/>
  <c r="AL58" i="19"/>
  <c r="AJ58" i="19"/>
  <c r="AQ57" i="14"/>
  <c r="AH58" i="19"/>
  <c r="AA57" i="14"/>
  <c r="T58" i="19"/>
  <c r="AW57" i="14"/>
  <c r="J57" i="14"/>
  <c r="I57" i="14"/>
  <c r="AF58" i="19"/>
  <c r="Z57" i="14"/>
  <c r="AM57" i="14"/>
  <c r="Z58" i="19"/>
  <c r="AZ58" i="19"/>
  <c r="Y58" i="19"/>
  <c r="AM58" i="19"/>
  <c r="AH57" i="14"/>
  <c r="AD58" i="19"/>
  <c r="V57" i="14"/>
  <c r="S57" i="14"/>
  <c r="BH57" i="14"/>
  <c r="AK58" i="19"/>
  <c r="AC58" i="19"/>
  <c r="Y57" i="14"/>
  <c r="AB58" i="19"/>
  <c r="BA57" i="14"/>
  <c r="AX58" i="19"/>
  <c r="D53" i="4"/>
  <c r="AQ59" i="19" s="1"/>
  <c r="BF57" i="14"/>
  <c r="AI58" i="19"/>
  <c r="AY58" i="19"/>
  <c r="AO58" i="19"/>
  <c r="V14" i="4"/>
  <c r="V13" i="4"/>
  <c r="V8" i="4" s="1"/>
  <c r="W9" i="4"/>
  <c r="AA13" i="19"/>
  <c r="AA8" i="19" s="1"/>
  <c r="AB9" i="19"/>
  <c r="AA14" i="19"/>
  <c r="AC10" i="14"/>
  <c r="AC11" i="14"/>
  <c r="AH34" i="15"/>
  <c r="AB132" i="15"/>
  <c r="AH36" i="15"/>
  <c r="AB126" i="15"/>
  <c r="AB120" i="15"/>
  <c r="AH16" i="15"/>
  <c r="AH31" i="15"/>
  <c r="AB131" i="15"/>
  <c r="AH27" i="15"/>
  <c r="AH22" i="15"/>
  <c r="AH20" i="15"/>
  <c r="AB130" i="15"/>
  <c r="AH32" i="15"/>
  <c r="AH39" i="15"/>
  <c r="AB124" i="15"/>
  <c r="AB119" i="15"/>
  <c r="AH33" i="15"/>
  <c r="AB134" i="15"/>
  <c r="AB122" i="15"/>
  <c r="AB121" i="15"/>
  <c r="AH18" i="15"/>
  <c r="AH26" i="15"/>
  <c r="AH35" i="15"/>
  <c r="AB127" i="15"/>
  <c r="AI15" i="15"/>
  <c r="AB133" i="15"/>
  <c r="AH19" i="15"/>
  <c r="AH23" i="15"/>
  <c r="AB123" i="15"/>
  <c r="AH37" i="15"/>
  <c r="AH30" i="15"/>
  <c r="AB117" i="15"/>
  <c r="AB135" i="15"/>
  <c r="AH17" i="15"/>
  <c r="AH24" i="15"/>
  <c r="AH21" i="15"/>
  <c r="AH40" i="15"/>
  <c r="AB128" i="15"/>
  <c r="AB125" i="15"/>
  <c r="AH38" i="15"/>
  <c r="AB118" i="15"/>
  <c r="AH25" i="15"/>
  <c r="AB116" i="15"/>
  <c r="AH29" i="15"/>
  <c r="AB129" i="15"/>
  <c r="AH28" i="15"/>
  <c r="AC10" i="19"/>
  <c r="AC11" i="19"/>
  <c r="AB9" i="14"/>
  <c r="AA13" i="14"/>
  <c r="AA8" i="14" s="1"/>
  <c r="AA14" i="14"/>
  <c r="AM14" i="23"/>
  <c r="AM13" i="23"/>
  <c r="AM8" i="23" s="1"/>
  <c r="AN9" i="23"/>
  <c r="AK10" i="23"/>
  <c r="AK11" i="23"/>
  <c r="X10" i="4"/>
  <c r="X11" i="4"/>
  <c r="D144" i="13"/>
  <c r="V14" i="13"/>
  <c r="V13" i="13"/>
  <c r="V8" i="13" s="1"/>
  <c r="W9" i="13"/>
  <c r="D65" i="13"/>
  <c r="X11" i="13"/>
  <c r="X10" i="13"/>
  <c r="AX111" i="14" l="1"/>
  <c r="X111" i="14"/>
  <c r="AC111" i="14"/>
  <c r="AR111" i="14"/>
  <c r="BD111" i="14"/>
  <c r="AY111" i="14"/>
  <c r="AP111" i="14"/>
  <c r="AE111" i="14"/>
  <c r="K111" i="14"/>
  <c r="AN111" i="14"/>
  <c r="AK111" i="14"/>
  <c r="AQ111" i="14"/>
  <c r="AT111" i="14"/>
  <c r="AM111" i="14"/>
  <c r="AD111" i="14"/>
  <c r="I111" i="14"/>
  <c r="AG111" i="14"/>
  <c r="O111" i="14"/>
  <c r="P111" i="14"/>
  <c r="BA111" i="14"/>
  <c r="BF111" i="14"/>
  <c r="AZ111" i="14"/>
  <c r="AL111" i="14"/>
  <c r="Q111" i="14"/>
  <c r="Z111" i="14"/>
  <c r="D147" i="4"/>
  <c r="W111" i="14"/>
  <c r="AB111" i="14"/>
  <c r="AV111" i="14"/>
  <c r="AJ111" i="14"/>
  <c r="AU111" i="14"/>
  <c r="AS111" i="14"/>
  <c r="R111" i="14"/>
  <c r="AI111" i="14"/>
  <c r="BC111" i="14"/>
  <c r="V111" i="14"/>
  <c r="AO111" i="14"/>
  <c r="S111" i="14"/>
  <c r="BE111" i="14"/>
  <c r="BH111" i="14"/>
  <c r="T111" i="14"/>
  <c r="J111" i="14"/>
  <c r="AF111" i="14"/>
  <c r="AW111" i="14"/>
  <c r="BB111" i="14"/>
  <c r="U111" i="14"/>
  <c r="L111" i="14"/>
  <c r="AA111" i="14"/>
  <c r="BG111" i="14"/>
  <c r="AH111" i="14"/>
  <c r="M111" i="14"/>
  <c r="AB40" i="15"/>
  <c r="AF40" i="15"/>
  <c r="AD40" i="15"/>
  <c r="AG40" i="15"/>
  <c r="D53" i="5"/>
  <c r="AC40" i="15"/>
  <c r="AE40" i="15"/>
  <c r="Z40" i="15"/>
  <c r="AS59" i="19"/>
  <c r="AR58" i="14"/>
  <c r="AQ58" i="14"/>
  <c r="AV58" i="14"/>
  <c r="Y58" i="14"/>
  <c r="BD58" i="14"/>
  <c r="I59" i="19"/>
  <c r="D60" i="4"/>
  <c r="AY59" i="14" s="1"/>
  <c r="AS58" i="14"/>
  <c r="Z59" i="19"/>
  <c r="BG59" i="19"/>
  <c r="BA59" i="19"/>
  <c r="AX58" i="14"/>
  <c r="X58" i="14"/>
  <c r="Q58" i="14"/>
  <c r="J59" i="19"/>
  <c r="AL58" i="14"/>
  <c r="V59" i="19"/>
  <c r="BB59" i="19"/>
  <c r="AY59" i="19"/>
  <c r="Z58" i="14"/>
  <c r="BA58" i="14"/>
  <c r="AF59" i="19"/>
  <c r="BC58" i="14"/>
  <c r="AU59" i="19"/>
  <c r="S58" i="14"/>
  <c r="AV59" i="19"/>
  <c r="AM58" i="14"/>
  <c r="BC59" i="19"/>
  <c r="AW58" i="14"/>
  <c r="AG58" i="14"/>
  <c r="AD59" i="19"/>
  <c r="AD58" i="14"/>
  <c r="AI59" i="19"/>
  <c r="BD59" i="19"/>
  <c r="J58" i="14"/>
  <c r="BE59" i="19"/>
  <c r="AY58" i="14"/>
  <c r="V58" i="14"/>
  <c r="AH58" i="14"/>
  <c r="AO58" i="14"/>
  <c r="BH59" i="19"/>
  <c r="AK58" i="14"/>
  <c r="AU58" i="14"/>
  <c r="R58" i="14"/>
  <c r="AJ59" i="19"/>
  <c r="AG59" i="19"/>
  <c r="AA58" i="14"/>
  <c r="AA59" i="19"/>
  <c r="K59" i="14"/>
  <c r="AB58" i="14"/>
  <c r="W58" i="14"/>
  <c r="BB58" i="14"/>
  <c r="R59" i="19"/>
  <c r="BH58" i="14"/>
  <c r="BF59" i="19"/>
  <c r="AE58" i="14"/>
  <c r="AC58" i="14"/>
  <c r="AI58" i="14"/>
  <c r="Q59" i="19"/>
  <c r="AZ58" i="14"/>
  <c r="AH59" i="19"/>
  <c r="W59" i="19"/>
  <c r="AC59" i="19"/>
  <c r="AP58" i="14"/>
  <c r="AB59" i="19"/>
  <c r="AL59" i="19"/>
  <c r="U58" i="14"/>
  <c r="AX59" i="19"/>
  <c r="AR59" i="19"/>
  <c r="T59" i="19"/>
  <c r="T58" i="14"/>
  <c r="S59" i="19"/>
  <c r="I58" i="14"/>
  <c r="AK59" i="19"/>
  <c r="AN58" i="14"/>
  <c r="X59" i="19"/>
  <c r="U59" i="19"/>
  <c r="BG58" i="14"/>
  <c r="AZ59" i="19"/>
  <c r="AM59" i="19"/>
  <c r="Y59" i="19"/>
  <c r="AE59" i="19"/>
  <c r="AF58" i="14"/>
  <c r="AR59" i="14"/>
  <c r="AJ58" i="14"/>
  <c r="AW59" i="19"/>
  <c r="AT59" i="19"/>
  <c r="AT58" i="14"/>
  <c r="BE58" i="14"/>
  <c r="AN59" i="19"/>
  <c r="AO59" i="19"/>
  <c r="AP59" i="19"/>
  <c r="BF58" i="14"/>
  <c r="AI26" i="15"/>
  <c r="AI33" i="15"/>
  <c r="AI31" i="15"/>
  <c r="AC126" i="15"/>
  <c r="AJ15" i="15"/>
  <c r="AC134" i="15"/>
  <c r="AI30" i="15"/>
  <c r="AI41" i="15"/>
  <c r="AI32" i="15"/>
  <c r="AC125" i="15"/>
  <c r="AC119" i="15"/>
  <c r="AC133" i="15"/>
  <c r="AC116" i="15"/>
  <c r="AI20" i="15"/>
  <c r="AI29" i="15"/>
  <c r="AI35" i="15"/>
  <c r="AC123" i="15"/>
  <c r="AC135" i="15"/>
  <c r="AC120" i="15"/>
  <c r="AI22" i="15"/>
  <c r="AI19" i="15"/>
  <c r="AI27" i="15"/>
  <c r="AC128" i="15"/>
  <c r="AI40" i="15"/>
  <c r="AC124" i="15"/>
  <c r="AC117" i="15"/>
  <c r="AI16" i="15"/>
  <c r="AI28" i="15"/>
  <c r="AC129" i="15"/>
  <c r="AI21" i="15"/>
  <c r="AI37" i="15"/>
  <c r="AI39" i="15"/>
  <c r="AC122" i="15"/>
  <c r="AC131" i="15"/>
  <c r="AI23" i="15"/>
  <c r="AI38" i="15"/>
  <c r="AC121" i="15"/>
  <c r="AI18" i="15"/>
  <c r="AI25" i="15"/>
  <c r="AC130" i="15"/>
  <c r="AI24" i="15"/>
  <c r="AI36" i="15"/>
  <c r="AC127" i="15"/>
  <c r="AC118" i="15"/>
  <c r="AI34" i="15"/>
  <c r="AC132" i="15"/>
  <c r="AI17" i="15"/>
  <c r="W14" i="4"/>
  <c r="X9" i="4"/>
  <c r="W13" i="4"/>
  <c r="W8" i="4" s="1"/>
  <c r="AD10" i="14"/>
  <c r="AD11" i="14"/>
  <c r="AC9" i="19"/>
  <c r="AB14" i="19"/>
  <c r="AB13" i="19"/>
  <c r="AB8" i="19" s="1"/>
  <c r="AB13" i="14"/>
  <c r="AB8" i="14" s="1"/>
  <c r="AB14" i="14"/>
  <c r="AC9" i="14"/>
  <c r="AL10" i="23"/>
  <c r="AL11" i="23"/>
  <c r="AN14" i="23"/>
  <c r="AN13" i="23"/>
  <c r="AN8" i="23" s="1"/>
  <c r="AO9" i="23"/>
  <c r="AD11" i="19"/>
  <c r="AD10" i="19"/>
  <c r="Y11" i="4"/>
  <c r="Y10" i="4"/>
  <c r="W13" i="13"/>
  <c r="W8" i="13" s="1"/>
  <c r="W14" i="13"/>
  <c r="X9" i="13"/>
  <c r="D66" i="13"/>
  <c r="Y10" i="13"/>
  <c r="Y11" i="13"/>
  <c r="BC60" i="19" l="1"/>
  <c r="D149" i="4"/>
  <c r="AJ112" i="14"/>
  <c r="BF112" i="14"/>
  <c r="AT112" i="14"/>
  <c r="P112" i="14"/>
  <c r="BH112" i="14"/>
  <c r="BB112" i="14"/>
  <c r="Y112" i="14"/>
  <c r="BF113" i="14"/>
  <c r="Q112" i="14"/>
  <c r="AE112" i="14"/>
  <c r="AR112" i="14"/>
  <c r="AW112" i="14"/>
  <c r="AX112" i="14"/>
  <c r="AN112" i="14"/>
  <c r="L112" i="14"/>
  <c r="T112" i="14"/>
  <c r="BA112" i="14"/>
  <c r="N112" i="14"/>
  <c r="W112" i="14"/>
  <c r="O112" i="14"/>
  <c r="AQ112" i="14"/>
  <c r="Z112" i="14"/>
  <c r="AP112" i="14"/>
  <c r="BE112" i="14"/>
  <c r="AZ112" i="14"/>
  <c r="J112" i="14"/>
  <c r="AI112" i="14"/>
  <c r="AF112" i="14"/>
  <c r="V112" i="14"/>
  <c r="R112" i="14"/>
  <c r="AO112" i="14"/>
  <c r="AA112" i="14"/>
  <c r="AV112" i="14"/>
  <c r="AH112" i="14"/>
  <c r="BG112" i="14"/>
  <c r="S112" i="14"/>
  <c r="AS112" i="14"/>
  <c r="AK112" i="14"/>
  <c r="U112" i="14"/>
  <c r="M112" i="14"/>
  <c r="X112" i="14"/>
  <c r="AG112" i="14"/>
  <c r="AU112" i="14"/>
  <c r="AC112" i="14"/>
  <c r="BD112" i="14"/>
  <c r="AL112" i="14"/>
  <c r="I112" i="14"/>
  <c r="K112" i="14"/>
  <c r="BC112" i="14"/>
  <c r="AY112" i="14"/>
  <c r="AB112" i="14"/>
  <c r="AD112" i="14"/>
  <c r="AM112" i="14"/>
  <c r="Z60" i="19"/>
  <c r="BD60" i="19"/>
  <c r="AU59" i="14"/>
  <c r="BC59" i="14"/>
  <c r="AF60" i="19"/>
  <c r="S60" i="19"/>
  <c r="BE60" i="19"/>
  <c r="I59" i="14"/>
  <c r="AH60" i="19"/>
  <c r="AP59" i="14"/>
  <c r="AE59" i="14"/>
  <c r="BH59" i="14"/>
  <c r="AH41" i="15"/>
  <c r="AG41" i="15"/>
  <c r="AD41" i="15"/>
  <c r="AB41" i="15"/>
  <c r="D54" i="5"/>
  <c r="AF41" i="15"/>
  <c r="AE41" i="15"/>
  <c r="BA59" i="14"/>
  <c r="AZ60" i="19"/>
  <c r="AN60" i="19"/>
  <c r="X59" i="14"/>
  <c r="AG60" i="19"/>
  <c r="AS60" i="19"/>
  <c r="AO59" i="14"/>
  <c r="AF59" i="14"/>
  <c r="AB60" i="19"/>
  <c r="AL59" i="14"/>
  <c r="V60" i="19"/>
  <c r="AX60" i="19"/>
  <c r="T59" i="14"/>
  <c r="AW59" i="14"/>
  <c r="AJ60" i="19"/>
  <c r="Z59" i="14"/>
  <c r="AZ59" i="14"/>
  <c r="V59" i="14"/>
  <c r="BH60" i="19"/>
  <c r="AG59" i="14"/>
  <c r="AD59" i="14"/>
  <c r="BG59" i="14"/>
  <c r="AM59" i="14"/>
  <c r="BF60" i="19"/>
  <c r="AA59" i="14"/>
  <c r="U60" i="19"/>
  <c r="X60" i="19"/>
  <c r="J60" i="19"/>
  <c r="AV59" i="14"/>
  <c r="R60" i="19"/>
  <c r="W59" i="14"/>
  <c r="AN59" i="14"/>
  <c r="J59" i="14"/>
  <c r="Q60" i="19"/>
  <c r="R59" i="14"/>
  <c r="AJ59" i="14"/>
  <c r="AC60" i="19"/>
  <c r="AA60" i="19"/>
  <c r="BD59" i="14"/>
  <c r="AL60" i="19"/>
  <c r="AK60" i="19"/>
  <c r="AS59" i="14"/>
  <c r="AK59" i="14"/>
  <c r="I60" i="19"/>
  <c r="AR60" i="19"/>
  <c r="BG60" i="19"/>
  <c r="AU60" i="19"/>
  <c r="Y60" i="19"/>
  <c r="AQ60" i="19"/>
  <c r="AD60" i="19"/>
  <c r="AT60" i="19"/>
  <c r="AE60" i="19"/>
  <c r="BA60" i="19"/>
  <c r="K60" i="19"/>
  <c r="AP60" i="19"/>
  <c r="AX59" i="14"/>
  <c r="AO60" i="19"/>
  <c r="BE59" i="14"/>
  <c r="AT59" i="14"/>
  <c r="AQ59" i="14"/>
  <c r="AH59" i="14"/>
  <c r="AB59" i="14"/>
  <c r="AI59" i="14"/>
  <c r="W60" i="19"/>
  <c r="BF59" i="14"/>
  <c r="S59" i="14"/>
  <c r="U59" i="14"/>
  <c r="BB60" i="19"/>
  <c r="Y59" i="14"/>
  <c r="AM60" i="19"/>
  <c r="D61" i="4"/>
  <c r="AD60" i="14" s="1"/>
  <c r="AC13" i="19"/>
  <c r="AC8" i="19" s="1"/>
  <c r="AC14" i="19"/>
  <c r="AD9" i="19"/>
  <c r="AJ26" i="15"/>
  <c r="AJ38" i="15"/>
  <c r="AJ40" i="15"/>
  <c r="AD122" i="15"/>
  <c r="AD119" i="15"/>
  <c r="AD132" i="15"/>
  <c r="AD116" i="15"/>
  <c r="AJ35" i="15"/>
  <c r="AJ34" i="15"/>
  <c r="AD126" i="15"/>
  <c r="AD124" i="15"/>
  <c r="AJ24" i="15"/>
  <c r="AD121" i="15"/>
  <c r="AJ17" i="15"/>
  <c r="AJ37" i="15"/>
  <c r="AD118" i="15"/>
  <c r="AJ18" i="15"/>
  <c r="AJ21" i="15"/>
  <c r="AJ32" i="15"/>
  <c r="AJ36" i="15"/>
  <c r="AD123" i="15"/>
  <c r="AD133" i="15"/>
  <c r="AJ41" i="15"/>
  <c r="AJ27" i="15"/>
  <c r="AD129" i="15"/>
  <c r="AD130" i="15"/>
  <c r="AJ25" i="15"/>
  <c r="AD125" i="15"/>
  <c r="AK15" i="15"/>
  <c r="AJ31" i="15"/>
  <c r="AJ22" i="15"/>
  <c r="AJ33" i="15"/>
  <c r="AJ28" i="15"/>
  <c r="AD127" i="15"/>
  <c r="AD134" i="15"/>
  <c r="AJ29" i="15"/>
  <c r="AD135" i="15"/>
  <c r="AJ39" i="15"/>
  <c r="AJ19" i="15"/>
  <c r="AD120" i="15"/>
  <c r="AJ23" i="15"/>
  <c r="AJ20" i="15"/>
  <c r="AJ30" i="15"/>
  <c r="AD128" i="15"/>
  <c r="AJ16" i="15"/>
  <c r="AD131" i="15"/>
  <c r="AD117" i="15"/>
  <c r="AE10" i="14"/>
  <c r="AE11" i="14"/>
  <c r="X13" i="4"/>
  <c r="X8" i="4" s="1"/>
  <c r="X14" i="4"/>
  <c r="Y9" i="4"/>
  <c r="AE10" i="19"/>
  <c r="AE11" i="19"/>
  <c r="AO14" i="23"/>
  <c r="AO13" i="23"/>
  <c r="AO8" i="23" s="1"/>
  <c r="AP9" i="23"/>
  <c r="AC14" i="14"/>
  <c r="AD9" i="14"/>
  <c r="AC13" i="14"/>
  <c r="AC8" i="14" s="1"/>
  <c r="AM11" i="23"/>
  <c r="AM10" i="23"/>
  <c r="Z11" i="4"/>
  <c r="Z10" i="4"/>
  <c r="Y9" i="13"/>
  <c r="X14" i="13"/>
  <c r="X13" i="13"/>
  <c r="X8" i="13" s="1"/>
  <c r="Z10" i="13"/>
  <c r="Z11" i="13"/>
  <c r="D69" i="13"/>
  <c r="P113" i="14" l="1"/>
  <c r="R113" i="14"/>
  <c r="AJ113" i="14"/>
  <c r="U113" i="14"/>
  <c r="M113" i="14"/>
  <c r="AS113" i="14"/>
  <c r="AI113" i="14"/>
  <c r="AR113" i="14"/>
  <c r="Z113" i="14"/>
  <c r="AB113" i="14"/>
  <c r="AT113" i="14"/>
  <c r="Y113" i="14"/>
  <c r="AC113" i="14"/>
  <c r="AP113" i="14"/>
  <c r="AW113" i="14"/>
  <c r="AV113" i="14"/>
  <c r="AZ113" i="14"/>
  <c r="X113" i="14"/>
  <c r="AQ113" i="14"/>
  <c r="AH113" i="14"/>
  <c r="AD113" i="14"/>
  <c r="AF113" i="14"/>
  <c r="K113" i="14"/>
  <c r="AY113" i="14"/>
  <c r="AG113" i="14"/>
  <c r="W113" i="14"/>
  <c r="BH113" i="14"/>
  <c r="AE113" i="14"/>
  <c r="BG113" i="14"/>
  <c r="BE113" i="14"/>
  <c r="BB113" i="14"/>
  <c r="D150" i="4"/>
  <c r="L113" i="14"/>
  <c r="BC113" i="14"/>
  <c r="AL113" i="14"/>
  <c r="S113" i="14"/>
  <c r="V113" i="14"/>
  <c r="AO113" i="14"/>
  <c r="AK113" i="14"/>
  <c r="O113" i="14"/>
  <c r="AA113" i="14"/>
  <c r="I113" i="14"/>
  <c r="BA113" i="14"/>
  <c r="Q113" i="14"/>
  <c r="AM113" i="14"/>
  <c r="AU113" i="14"/>
  <c r="T113" i="14"/>
  <c r="J113" i="14"/>
  <c r="AX113" i="14"/>
  <c r="BD113" i="14"/>
  <c r="AN113" i="14"/>
  <c r="AE42" i="15"/>
  <c r="AJ42" i="15"/>
  <c r="AG42" i="15"/>
  <c r="D56" i="5"/>
  <c r="AI42" i="15"/>
  <c r="AC42" i="15"/>
  <c r="AH42" i="15"/>
  <c r="AF42" i="15"/>
  <c r="AD42" i="15"/>
  <c r="BF61" i="19"/>
  <c r="D62" i="4"/>
  <c r="AG62" i="19" s="1"/>
  <c r="W60" i="14"/>
  <c r="Y61" i="19"/>
  <c r="AQ60" i="14"/>
  <c r="Z60" i="14"/>
  <c r="AF61" i="19"/>
  <c r="AH61" i="19"/>
  <c r="AO61" i="19"/>
  <c r="AN61" i="19"/>
  <c r="I61" i="19"/>
  <c r="AK61" i="19"/>
  <c r="BC60" i="14"/>
  <c r="BA60" i="14"/>
  <c r="V61" i="19"/>
  <c r="AZ61" i="19"/>
  <c r="AB60" i="14"/>
  <c r="AD62" i="19"/>
  <c r="AO60" i="14"/>
  <c r="K60" i="14"/>
  <c r="R61" i="19"/>
  <c r="AZ60" i="14"/>
  <c r="AR61" i="19"/>
  <c r="AJ61" i="19"/>
  <c r="AX60" i="14"/>
  <c r="BH61" i="19"/>
  <c r="BH60" i="14"/>
  <c r="S61" i="19"/>
  <c r="AR60" i="14"/>
  <c r="Y60" i="14"/>
  <c r="AL61" i="19"/>
  <c r="AA61" i="14"/>
  <c r="U61" i="19"/>
  <c r="K61" i="19"/>
  <c r="AM60" i="14"/>
  <c r="BG60" i="14"/>
  <c r="AD61" i="19"/>
  <c r="AW61" i="19"/>
  <c r="X61" i="19"/>
  <c r="AK60" i="14"/>
  <c r="T61" i="19"/>
  <c r="AS62" i="19"/>
  <c r="AT61" i="19"/>
  <c r="AG61" i="14"/>
  <c r="AU61" i="14"/>
  <c r="Q60" i="14"/>
  <c r="BG61" i="19"/>
  <c r="Z61" i="14"/>
  <c r="AC60" i="14"/>
  <c r="AV60" i="14"/>
  <c r="AL62" i="19"/>
  <c r="X60" i="14"/>
  <c r="T60" i="14"/>
  <c r="I60" i="14"/>
  <c r="AM61" i="19"/>
  <c r="AH60" i="14"/>
  <c r="AG61" i="19"/>
  <c r="W61" i="19"/>
  <c r="R60" i="14"/>
  <c r="AP60" i="14"/>
  <c r="AY60" i="14"/>
  <c r="AY61" i="14"/>
  <c r="AY61" i="19"/>
  <c r="AA60" i="14"/>
  <c r="BE60" i="14"/>
  <c r="AS60" i="14"/>
  <c r="AT60" i="14"/>
  <c r="BB60" i="14"/>
  <c r="AT62" i="19"/>
  <c r="BA61" i="19"/>
  <c r="AT61" i="14"/>
  <c r="U60" i="14"/>
  <c r="AX61" i="19"/>
  <c r="BE61" i="19"/>
  <c r="BD61" i="14"/>
  <c r="AF60" i="14"/>
  <c r="BG61" i="14"/>
  <c r="V60" i="14"/>
  <c r="AN62" i="19"/>
  <c r="BF60" i="14"/>
  <c r="AA61" i="19"/>
  <c r="Y13" i="4"/>
  <c r="Y8" i="4" s="1"/>
  <c r="Y14" i="4"/>
  <c r="Z9" i="4"/>
  <c r="AF10" i="14"/>
  <c r="AF11" i="14"/>
  <c r="AD14" i="19"/>
  <c r="AE9" i="19"/>
  <c r="AD13" i="19"/>
  <c r="AD8" i="19" s="1"/>
  <c r="AK25" i="15"/>
  <c r="AK42" i="15"/>
  <c r="AE117" i="15"/>
  <c r="AK21" i="15"/>
  <c r="AK31" i="15"/>
  <c r="AE129" i="15"/>
  <c r="AE131" i="15"/>
  <c r="AK35" i="15"/>
  <c r="AK26" i="15"/>
  <c r="AK40" i="15"/>
  <c r="AE121" i="15"/>
  <c r="AK18" i="15"/>
  <c r="AK17" i="15"/>
  <c r="AE130" i="15"/>
  <c r="AK16" i="15"/>
  <c r="AK39" i="15"/>
  <c r="AE125" i="15"/>
  <c r="AL15" i="15"/>
  <c r="AK37" i="15"/>
  <c r="AE124" i="15"/>
  <c r="AK24" i="15"/>
  <c r="AK30" i="15"/>
  <c r="AK27" i="15"/>
  <c r="AK38" i="15"/>
  <c r="AE126" i="15"/>
  <c r="AK20" i="15"/>
  <c r="AK19" i="15"/>
  <c r="AE132" i="15"/>
  <c r="AE118" i="15"/>
  <c r="AE128" i="15"/>
  <c r="AK32" i="15"/>
  <c r="AK22" i="15"/>
  <c r="AK36" i="15"/>
  <c r="AE122" i="15"/>
  <c r="AE119" i="15"/>
  <c r="AE134" i="15"/>
  <c r="AE116" i="15"/>
  <c r="AK23" i="15"/>
  <c r="AK33" i="15"/>
  <c r="AK41" i="15"/>
  <c r="AE123" i="15"/>
  <c r="AE133" i="15"/>
  <c r="AE120" i="15"/>
  <c r="AK28" i="15"/>
  <c r="AK34" i="15"/>
  <c r="AK29" i="15"/>
  <c r="AE127" i="15"/>
  <c r="AE135" i="15"/>
  <c r="AE9" i="14"/>
  <c r="AD14" i="14"/>
  <c r="AD13" i="14"/>
  <c r="AD8" i="14" s="1"/>
  <c r="AF11" i="19"/>
  <c r="AF10" i="19"/>
  <c r="AN10" i="23"/>
  <c r="AN11" i="23"/>
  <c r="AQ9" i="23"/>
  <c r="AP13" i="23"/>
  <c r="AP8" i="23" s="1"/>
  <c r="AP14" i="23"/>
  <c r="AA10" i="4"/>
  <c r="AA11" i="4"/>
  <c r="Y13" i="13"/>
  <c r="Y8" i="13" s="1"/>
  <c r="Y14" i="13"/>
  <c r="Z9" i="13"/>
  <c r="AA11" i="13"/>
  <c r="AA10" i="13"/>
  <c r="D71" i="13"/>
  <c r="AO61" i="14" l="1"/>
  <c r="AB61" i="14"/>
  <c r="AH62" i="19"/>
  <c r="AR114" i="14"/>
  <c r="AH114" i="14"/>
  <c r="S114" i="14"/>
  <c r="AJ114" i="14"/>
  <c r="AU114" i="14"/>
  <c r="W114" i="14"/>
  <c r="AT114" i="14"/>
  <c r="BA114" i="14"/>
  <c r="AV114" i="14"/>
  <c r="J114" i="14"/>
  <c r="AE114" i="14"/>
  <c r="BF114" i="14"/>
  <c r="AM114" i="14"/>
  <c r="BD114" i="14"/>
  <c r="AW114" i="14"/>
  <c r="M114" i="14"/>
  <c r="AX114" i="14"/>
  <c r="AS114" i="14"/>
  <c r="BC114" i="14"/>
  <c r="O114" i="14"/>
  <c r="AY114" i="14"/>
  <c r="AF114" i="14"/>
  <c r="AP114" i="14"/>
  <c r="AZ114" i="14"/>
  <c r="AN114" i="14"/>
  <c r="BH114" i="14"/>
  <c r="AC114" i="14"/>
  <c r="AA114" i="14"/>
  <c r="AB114" i="14"/>
  <c r="U114" i="14"/>
  <c r="L114" i="14"/>
  <c r="BE114" i="14"/>
  <c r="Y114" i="14"/>
  <c r="AL114" i="14"/>
  <c r="R114" i="14"/>
  <c r="AO114" i="14"/>
  <c r="AG114" i="14"/>
  <c r="AQ114" i="14"/>
  <c r="AI114" i="14"/>
  <c r="V114" i="14"/>
  <c r="BB114" i="14"/>
  <c r="Z114" i="14"/>
  <c r="AD114" i="14"/>
  <c r="Q114" i="14"/>
  <c r="BG114" i="14"/>
  <c r="T114" i="14"/>
  <c r="P114" i="14"/>
  <c r="X114" i="14"/>
  <c r="K114" i="14"/>
  <c r="D151" i="4"/>
  <c r="I114" i="14"/>
  <c r="AK114" i="14"/>
  <c r="AK62" i="19"/>
  <c r="S61" i="14"/>
  <c r="AI62" i="19"/>
  <c r="AR62" i="19"/>
  <c r="X61" i="14"/>
  <c r="BG62" i="19"/>
  <c r="W62" i="19"/>
  <c r="J62" i="19"/>
  <c r="AU62" i="19"/>
  <c r="AM61" i="14"/>
  <c r="AN61" i="14"/>
  <c r="AQ62" i="19"/>
  <c r="AB62" i="19"/>
  <c r="AZ61" i="14"/>
  <c r="BA62" i="19"/>
  <c r="AW61" i="14"/>
  <c r="W61" i="14"/>
  <c r="AP62" i="19"/>
  <c r="BA61" i="14"/>
  <c r="BF61" i="14"/>
  <c r="AC62" i="19"/>
  <c r="AW62" i="19"/>
  <c r="BE62" i="19"/>
  <c r="AE61" i="14"/>
  <c r="R62" i="19"/>
  <c r="Y61" i="14"/>
  <c r="V62" i="19"/>
  <c r="K61" i="14"/>
  <c r="BD62" i="19"/>
  <c r="AF62" i="19"/>
  <c r="AD61" i="14"/>
  <c r="T62" i="19"/>
  <c r="V61" i="14"/>
  <c r="Y62" i="19"/>
  <c r="AR61" i="14"/>
  <c r="BC62" i="19"/>
  <c r="AM62" i="19"/>
  <c r="AF61" i="14"/>
  <c r="J61" i="14"/>
  <c r="BF62" i="19"/>
  <c r="AX61" i="14"/>
  <c r="AA62" i="19"/>
  <c r="AP61" i="14"/>
  <c r="AE62" i="19"/>
  <c r="AS61" i="14"/>
  <c r="AJ62" i="19"/>
  <c r="T61" i="14"/>
  <c r="Q61" i="14"/>
  <c r="R61" i="14"/>
  <c r="K62" i="19"/>
  <c r="AI43" i="15"/>
  <c r="AF43" i="15"/>
  <c r="AK43" i="15"/>
  <c r="AJ43" i="15"/>
  <c r="D57" i="5"/>
  <c r="AE44" i="15" s="1"/>
  <c r="AH43" i="15"/>
  <c r="AE43" i="15"/>
  <c r="AD43" i="15"/>
  <c r="AG43" i="15"/>
  <c r="D63" i="4"/>
  <c r="AA62" i="14" s="1"/>
  <c r="AE14" i="19"/>
  <c r="AE13" i="19"/>
  <c r="AE8" i="19" s="1"/>
  <c r="AF9" i="19"/>
  <c r="AG10" i="14"/>
  <c r="AG11" i="14"/>
  <c r="AL27" i="15"/>
  <c r="AL42" i="15"/>
  <c r="AL38" i="15"/>
  <c r="AF121" i="15"/>
  <c r="AL25" i="15"/>
  <c r="AF130" i="15"/>
  <c r="AL32" i="15"/>
  <c r="AL28" i="15"/>
  <c r="AL26" i="15"/>
  <c r="AL36" i="15"/>
  <c r="AF125" i="15"/>
  <c r="AL29" i="15"/>
  <c r="AF132" i="15"/>
  <c r="AL20" i="15"/>
  <c r="AL40" i="15"/>
  <c r="AF133" i="15"/>
  <c r="AF123" i="15"/>
  <c r="AF128" i="15"/>
  <c r="AL18" i="15"/>
  <c r="AL23" i="15"/>
  <c r="AL22" i="15"/>
  <c r="AF124" i="15"/>
  <c r="AM15" i="15"/>
  <c r="AF131" i="15"/>
  <c r="AL24" i="15"/>
  <c r="AL41" i="15"/>
  <c r="AF119" i="15"/>
  <c r="AL43" i="15"/>
  <c r="AF117" i="15"/>
  <c r="AL19" i="15"/>
  <c r="AL33" i="15"/>
  <c r="AL39" i="15"/>
  <c r="AF134" i="15"/>
  <c r="AL30" i="15"/>
  <c r="AF122" i="15"/>
  <c r="AF129" i="15"/>
  <c r="AL37" i="15"/>
  <c r="AF120" i="15"/>
  <c r="AL16" i="15"/>
  <c r="AL17" i="15"/>
  <c r="AL34" i="15"/>
  <c r="AF127" i="15"/>
  <c r="AF135" i="15"/>
  <c r="AL35" i="15"/>
  <c r="AF126" i="15"/>
  <c r="AF116" i="15"/>
  <c r="AL21" i="15"/>
  <c r="AL31" i="15"/>
  <c r="AL44" i="15"/>
  <c r="AF118" i="15"/>
  <c r="AA9" i="4"/>
  <c r="Z14" i="4"/>
  <c r="Z13" i="4"/>
  <c r="Z8" i="4" s="1"/>
  <c r="AQ14" i="23"/>
  <c r="AQ13" i="23"/>
  <c r="AQ8" i="23" s="1"/>
  <c r="AR9" i="23"/>
  <c r="AO11" i="23"/>
  <c r="AO10" i="23"/>
  <c r="AF9" i="14"/>
  <c r="AE13" i="14"/>
  <c r="AE8" i="14" s="1"/>
  <c r="AE14" i="14"/>
  <c r="AG10" i="19"/>
  <c r="AG11" i="19"/>
  <c r="AB10" i="4"/>
  <c r="AB11" i="4"/>
  <c r="Z13" i="13"/>
  <c r="Z8" i="13" s="1"/>
  <c r="AA9" i="13"/>
  <c r="Z14" i="13"/>
  <c r="D73" i="13"/>
  <c r="AB11" i="13"/>
  <c r="AB10" i="13"/>
  <c r="Z115" i="14" l="1"/>
  <c r="AK115" i="14"/>
  <c r="AC115" i="14"/>
  <c r="D153" i="4"/>
  <c r="AZ115" i="14"/>
  <c r="X115" i="14"/>
  <c r="BG115" i="14"/>
  <c r="AE115" i="14"/>
  <c r="L115" i="14"/>
  <c r="BB115" i="14"/>
  <c r="K115" i="14"/>
  <c r="U115" i="14"/>
  <c r="T115" i="14"/>
  <c r="AX115" i="14"/>
  <c r="P115" i="14"/>
  <c r="AG115" i="14"/>
  <c r="BA115" i="14"/>
  <c r="AW115" i="14"/>
  <c r="AR115" i="14"/>
  <c r="J115" i="14"/>
  <c r="BF115" i="14"/>
  <c r="AT115" i="14"/>
  <c r="AA115" i="14"/>
  <c r="AB115" i="14"/>
  <c r="AS115" i="14"/>
  <c r="V115" i="14"/>
  <c r="M115" i="14"/>
  <c r="AU115" i="14"/>
  <c r="AI115" i="14"/>
  <c r="O115" i="14"/>
  <c r="AJ115" i="14"/>
  <c r="R115" i="14"/>
  <c r="AP115" i="14"/>
  <c r="BC115" i="14"/>
  <c r="BD115" i="14"/>
  <c r="Y115" i="14"/>
  <c r="BE115" i="14"/>
  <c r="AL115" i="14"/>
  <c r="AQ115" i="14"/>
  <c r="W115" i="14"/>
  <c r="AO115" i="14"/>
  <c r="AY115" i="14"/>
  <c r="I115" i="14"/>
  <c r="AN115" i="14"/>
  <c r="AF115" i="14"/>
  <c r="S115" i="14"/>
  <c r="AD115" i="14"/>
  <c r="BH115" i="14"/>
  <c r="AH115" i="14"/>
  <c r="Q115" i="14"/>
  <c r="AM115" i="14"/>
  <c r="AV115" i="14"/>
  <c r="AH44" i="15"/>
  <c r="AD44" i="15"/>
  <c r="D58" i="5"/>
  <c r="AK44" i="15"/>
  <c r="AI44" i="15"/>
  <c r="AJ44" i="15"/>
  <c r="AG44" i="15"/>
  <c r="AF44" i="15"/>
  <c r="D65" i="4"/>
  <c r="D67" i="4" s="1"/>
  <c r="D68" i="4" s="1"/>
  <c r="D70" i="4" s="1"/>
  <c r="D71" i="4" s="1"/>
  <c r="D72" i="4" s="1"/>
  <c r="D78" i="4" s="1"/>
  <c r="D80" i="4" s="1"/>
  <c r="D82" i="4" s="1"/>
  <c r="D83" i="4" s="1"/>
  <c r="D88" i="4" s="1"/>
  <c r="D89" i="4" s="1"/>
  <c r="D90" i="4" s="1"/>
  <c r="D91" i="4" s="1"/>
  <c r="D92" i="4" s="1"/>
  <c r="D102" i="4" s="1"/>
  <c r="D108" i="4" s="1"/>
  <c r="O78" i="14" s="1"/>
  <c r="AZ62" i="14"/>
  <c r="AA13" i="4"/>
  <c r="AA8" i="4" s="1"/>
  <c r="AA14" i="4"/>
  <c r="AB9" i="4"/>
  <c r="AH11" i="14"/>
  <c r="AH10" i="14"/>
  <c r="AM26" i="15"/>
  <c r="AM40" i="15"/>
  <c r="AG124" i="15"/>
  <c r="AM17" i="15"/>
  <c r="AM31" i="15"/>
  <c r="AG127" i="15"/>
  <c r="AG117" i="15"/>
  <c r="AM16" i="15"/>
  <c r="AG131" i="15"/>
  <c r="AM41" i="15"/>
  <c r="AM33" i="15"/>
  <c r="AG132" i="15"/>
  <c r="AN15" i="15"/>
  <c r="AM28" i="15"/>
  <c r="AM38" i="15"/>
  <c r="AG122" i="15"/>
  <c r="AM18" i="15"/>
  <c r="AG133" i="15"/>
  <c r="AG120" i="15"/>
  <c r="AM22" i="15"/>
  <c r="AM42" i="15"/>
  <c r="AG119" i="15"/>
  <c r="AM25" i="15"/>
  <c r="AM36" i="15"/>
  <c r="AG125" i="15"/>
  <c r="AG118" i="15"/>
  <c r="AG134" i="15"/>
  <c r="AM24" i="15"/>
  <c r="AM35" i="15"/>
  <c r="AG123" i="15"/>
  <c r="AM19" i="15"/>
  <c r="AM27" i="15"/>
  <c r="AM39" i="15"/>
  <c r="AG121" i="15"/>
  <c r="AG135" i="15"/>
  <c r="AM37" i="15"/>
  <c r="AG126" i="15"/>
  <c r="AM30" i="15"/>
  <c r="AM43" i="15"/>
  <c r="AG128" i="15"/>
  <c r="AM29" i="15"/>
  <c r="AG130" i="15"/>
  <c r="AM32" i="15"/>
  <c r="AM44" i="15"/>
  <c r="AG116" i="15"/>
  <c r="AM21" i="15"/>
  <c r="AM23" i="15"/>
  <c r="AG129" i="15"/>
  <c r="AM20" i="15"/>
  <c r="AM34" i="15"/>
  <c r="AG9" i="19"/>
  <c r="AF13" i="19"/>
  <c r="AF8" i="19" s="1"/>
  <c r="AF14" i="19"/>
  <c r="AP11" i="23"/>
  <c r="AP10" i="23"/>
  <c r="AH10" i="19"/>
  <c r="AH11" i="19"/>
  <c r="AR13" i="23"/>
  <c r="AR8" i="23" s="1"/>
  <c r="AR14" i="23"/>
  <c r="AS9" i="23"/>
  <c r="AF13" i="14"/>
  <c r="AF8" i="14" s="1"/>
  <c r="AG9" i="14"/>
  <c r="AF14" i="14"/>
  <c r="AC11" i="4"/>
  <c r="AC10" i="4"/>
  <c r="AA13" i="13"/>
  <c r="AA8" i="13" s="1"/>
  <c r="AA14" i="13"/>
  <c r="AB9" i="13"/>
  <c r="D74" i="13"/>
  <c r="AC10" i="13"/>
  <c r="AC11" i="13"/>
  <c r="S116" i="14" l="1"/>
  <c r="K116" i="14"/>
  <c r="AJ116" i="14"/>
  <c r="M116" i="14"/>
  <c r="AY116" i="14"/>
  <c r="X116" i="14"/>
  <c r="AT116" i="14"/>
  <c r="BF116" i="14"/>
  <c r="AH116" i="14"/>
  <c r="V116" i="14"/>
  <c r="BB116" i="14"/>
  <c r="BG116" i="14"/>
  <c r="BE116" i="14"/>
  <c r="AU116" i="14"/>
  <c r="AF116" i="14"/>
  <c r="AZ116" i="14"/>
  <c r="J116" i="14"/>
  <c r="AM116" i="14"/>
  <c r="AW116" i="14"/>
  <c r="AG116" i="14"/>
  <c r="AI116" i="14"/>
  <c r="I116" i="14"/>
  <c r="P116" i="14"/>
  <c r="T116" i="14"/>
  <c r="AV116" i="14"/>
  <c r="Z116" i="14"/>
  <c r="AD116" i="14"/>
  <c r="AX116" i="14"/>
  <c r="W116" i="14"/>
  <c r="L116" i="14"/>
  <c r="BA116" i="14"/>
  <c r="O116" i="14"/>
  <c r="AO116" i="14"/>
  <c r="BH116" i="14"/>
  <c r="AL116" i="14"/>
  <c r="BD116" i="14"/>
  <c r="AB116" i="14"/>
  <c r="BC116" i="14"/>
  <c r="AE116" i="14"/>
  <c r="AC116" i="14"/>
  <c r="Q116" i="14"/>
  <c r="AK116" i="14"/>
  <c r="AA116" i="14"/>
  <c r="AR116" i="14"/>
  <c r="U116" i="14"/>
  <c r="R116" i="14"/>
  <c r="D154" i="4"/>
  <c r="BF117" i="14" s="1"/>
  <c r="AN116" i="14"/>
  <c r="Y116" i="14"/>
  <c r="AS116" i="14"/>
  <c r="AP116" i="14"/>
  <c r="AQ116" i="14"/>
  <c r="AM45" i="15"/>
  <c r="AF45" i="15"/>
  <c r="D59" i="5"/>
  <c r="AH45" i="15"/>
  <c r="AJ45" i="15"/>
  <c r="AI45" i="15"/>
  <c r="AK45" i="15"/>
  <c r="AL45" i="15"/>
  <c r="U64" i="19"/>
  <c r="AJ69" i="19"/>
  <c r="AM68" i="19"/>
  <c r="S65" i="19"/>
  <c r="R69" i="19"/>
  <c r="X73" i="14"/>
  <c r="AR67" i="19"/>
  <c r="AC79" i="19"/>
  <c r="Z78" i="19"/>
  <c r="AG66" i="14"/>
  <c r="V69" i="14"/>
  <c r="AD69" i="19"/>
  <c r="BH70" i="19"/>
  <c r="AR74" i="19"/>
  <c r="AC63" i="14"/>
  <c r="BA66" i="14"/>
  <c r="S66" i="14"/>
  <c r="J74" i="14"/>
  <c r="L79" i="19"/>
  <c r="P74" i="14"/>
  <c r="AA73" i="14"/>
  <c r="AV69" i="19"/>
  <c r="R70" i="19"/>
  <c r="AU64" i="19"/>
  <c r="K75" i="14"/>
  <c r="M76" i="19"/>
  <c r="AX69" i="14"/>
  <c r="BG79" i="19"/>
  <c r="R71" i="14"/>
  <c r="AG78" i="19"/>
  <c r="AN67" i="14"/>
  <c r="AN79" i="14"/>
  <c r="W77" i="14"/>
  <c r="AC78" i="14"/>
  <c r="Y74" i="14"/>
  <c r="V77" i="14"/>
  <c r="BC77" i="19"/>
  <c r="X74" i="19"/>
  <c r="X68" i="14"/>
  <c r="R79" i="14"/>
  <c r="R149" i="14" s="1"/>
  <c r="BE78" i="19"/>
  <c r="T75" i="19"/>
  <c r="AX77" i="19"/>
  <c r="AF78" i="14"/>
  <c r="T80" i="19"/>
  <c r="J78" i="14"/>
  <c r="AT69" i="19"/>
  <c r="AX70" i="19"/>
  <c r="W73" i="14"/>
  <c r="AF69" i="14"/>
  <c r="AS76" i="19"/>
  <c r="AJ68" i="19"/>
  <c r="P76" i="14"/>
  <c r="AS79" i="14"/>
  <c r="Q59" i="14"/>
  <c r="AD74" i="19"/>
  <c r="M74" i="14"/>
  <c r="AC70" i="14"/>
  <c r="AY77" i="14"/>
  <c r="X80" i="19"/>
  <c r="X103" i="19" s="1"/>
  <c r="I64" i="19"/>
  <c r="Z78" i="14"/>
  <c r="J69" i="19"/>
  <c r="U79" i="19"/>
  <c r="J70" i="19"/>
  <c r="AY78" i="14"/>
  <c r="T62" i="14"/>
  <c r="AO65" i="19"/>
  <c r="X63" i="19"/>
  <c r="Q61" i="19"/>
  <c r="AP69" i="14"/>
  <c r="T78" i="14"/>
  <c r="AK80" i="19"/>
  <c r="AK103" i="19" s="1"/>
  <c r="Z66" i="14"/>
  <c r="AW75" i="14"/>
  <c r="AG71" i="14"/>
  <c r="V70" i="14"/>
  <c r="BA65" i="14"/>
  <c r="AL60" i="14"/>
  <c r="AC69" i="19"/>
  <c r="U79" i="14"/>
  <c r="U149" i="14" s="1"/>
  <c r="BG62" i="14"/>
  <c r="V67" i="19"/>
  <c r="AF63" i="19"/>
  <c r="AI61" i="19"/>
  <c r="AI68" i="14"/>
  <c r="AF66" i="19"/>
  <c r="AD75" i="19"/>
  <c r="AN60" i="14"/>
  <c r="J76" i="19"/>
  <c r="T60" i="19"/>
  <c r="AF78" i="19"/>
  <c r="BB62" i="19"/>
  <c r="S75" i="14"/>
  <c r="AA65" i="14"/>
  <c r="AD79" i="14"/>
  <c r="Q76" i="14"/>
  <c r="AV61" i="19"/>
  <c r="J66" i="19"/>
  <c r="T69" i="19"/>
  <c r="R78" i="19"/>
  <c r="AX71" i="14"/>
  <c r="AY60" i="19"/>
  <c r="AO71" i="14"/>
  <c r="AC61" i="19"/>
  <c r="AT78" i="14"/>
  <c r="L75" i="19"/>
  <c r="AE77" i="19"/>
  <c r="Z71" i="14"/>
  <c r="AX62" i="14"/>
  <c r="AU77" i="14"/>
  <c r="AR76" i="19"/>
  <c r="R74" i="19"/>
  <c r="V63" i="19"/>
  <c r="AV79" i="19"/>
  <c r="L78" i="19"/>
  <c r="AQ61" i="19"/>
  <c r="AA74" i="19"/>
  <c r="AR63" i="19"/>
  <c r="AT79" i="19"/>
  <c r="AQ65" i="14"/>
  <c r="AD67" i="19"/>
  <c r="AW73" i="19"/>
  <c r="AD79" i="19"/>
  <c r="AS71" i="19"/>
  <c r="AK66" i="14"/>
  <c r="AG66" i="19"/>
  <c r="I68" i="14"/>
  <c r="AP78" i="19"/>
  <c r="J61" i="19"/>
  <c r="AP66" i="19"/>
  <c r="T64" i="19"/>
  <c r="AM76" i="14"/>
  <c r="BE73" i="19"/>
  <c r="W75" i="19"/>
  <c r="T74" i="19"/>
  <c r="AN66" i="14"/>
  <c r="AZ68" i="19"/>
  <c r="AJ71" i="19"/>
  <c r="AO62" i="19"/>
  <c r="I73" i="14"/>
  <c r="AD76" i="14"/>
  <c r="BB62" i="14"/>
  <c r="AZ63" i="14"/>
  <c r="AS66" i="19"/>
  <c r="I61" i="14"/>
  <c r="BE69" i="19"/>
  <c r="AF74" i="14"/>
  <c r="P77" i="14"/>
  <c r="AR73" i="19"/>
  <c r="AY65" i="19"/>
  <c r="Z72" i="19"/>
  <c r="AW60" i="14"/>
  <c r="X70" i="19"/>
  <c r="AL66" i="14"/>
  <c r="AX62" i="19"/>
  <c r="K67" i="19"/>
  <c r="AZ71" i="14"/>
  <c r="N76" i="19"/>
  <c r="AI60" i="14"/>
  <c r="AH63" i="19"/>
  <c r="AB67" i="19"/>
  <c r="BF72" i="14"/>
  <c r="AD69" i="14"/>
  <c r="W66" i="19"/>
  <c r="AV60" i="19"/>
  <c r="K62" i="14"/>
  <c r="V74" i="14"/>
  <c r="V73" i="14"/>
  <c r="AI60" i="19"/>
  <c r="AE65" i="14"/>
  <c r="T79" i="19"/>
  <c r="AG65" i="14"/>
  <c r="BH73" i="14"/>
  <c r="AC59" i="14"/>
  <c r="BA70" i="14"/>
  <c r="AW60" i="19"/>
  <c r="AQ69" i="19"/>
  <c r="AW74" i="14"/>
  <c r="AF75" i="14"/>
  <c r="AV77" i="14"/>
  <c r="AG73" i="14"/>
  <c r="AA80" i="19"/>
  <c r="AA103" i="19" s="1"/>
  <c r="K71" i="14"/>
  <c r="BB59" i="14"/>
  <c r="Z70" i="19"/>
  <c r="J74" i="19"/>
  <c r="J68" i="19"/>
  <c r="AT77" i="14"/>
  <c r="AE72" i="19"/>
  <c r="AS80" i="19"/>
  <c r="AS103" i="19" s="1"/>
  <c r="Z80" i="19"/>
  <c r="Z103" i="19" s="1"/>
  <c r="AM62" i="14"/>
  <c r="BD65" i="19"/>
  <c r="AY69" i="19"/>
  <c r="AY68" i="19"/>
  <c r="BB66" i="19"/>
  <c r="AC71" i="19"/>
  <c r="P73" i="14"/>
  <c r="BF77" i="14"/>
  <c r="AH78" i="19"/>
  <c r="AH67" i="19"/>
  <c r="AR80" i="19"/>
  <c r="AR103" i="19" s="1"/>
  <c r="AG64" i="14"/>
  <c r="AN77" i="14"/>
  <c r="BA74" i="19"/>
  <c r="BB63" i="14"/>
  <c r="T65" i="14"/>
  <c r="AV76" i="14"/>
  <c r="BC77" i="14"/>
  <c r="AY69" i="14"/>
  <c r="S67" i="19"/>
  <c r="AW70" i="14"/>
  <c r="AS77" i="14"/>
  <c r="AF68" i="14"/>
  <c r="AV62" i="19"/>
  <c r="AB65" i="19"/>
  <c r="BF76" i="14"/>
  <c r="AA69" i="14"/>
  <c r="Q74" i="14"/>
  <c r="AI65" i="19"/>
  <c r="I79" i="19"/>
  <c r="BB61" i="14"/>
  <c r="AZ66" i="19"/>
  <c r="AY70" i="19"/>
  <c r="AL74" i="19"/>
  <c r="AM66" i="14"/>
  <c r="AQ73" i="19"/>
  <c r="AF77" i="14"/>
  <c r="U66" i="14"/>
  <c r="K78" i="19"/>
  <c r="U69" i="19"/>
  <c r="BH74" i="19"/>
  <c r="X79" i="19"/>
  <c r="AT65" i="19"/>
  <c r="AE80" i="19"/>
  <c r="AE103" i="19" s="1"/>
  <c r="I65" i="19"/>
  <c r="BA76" i="19"/>
  <c r="AO73" i="14"/>
  <c r="AB65" i="14"/>
  <c r="AE60" i="14"/>
  <c r="T63" i="19"/>
  <c r="R67" i="14"/>
  <c r="BC61" i="14"/>
  <c r="AJ67" i="14"/>
  <c r="J77" i="19"/>
  <c r="AH71" i="19"/>
  <c r="AR68" i="19"/>
  <c r="BA78" i="19"/>
  <c r="AF80" i="19"/>
  <c r="AF103" i="19" s="1"/>
  <c r="AP61" i="19"/>
  <c r="BF68" i="19"/>
  <c r="AB77" i="19"/>
  <c r="AV64" i="14"/>
  <c r="AB61" i="19"/>
  <c r="AI73" i="14"/>
  <c r="AZ73" i="19"/>
  <c r="X78" i="14"/>
  <c r="Q73" i="19"/>
  <c r="BF78" i="19"/>
  <c r="J64" i="14"/>
  <c r="AB76" i="19"/>
  <c r="Z63" i="19"/>
  <c r="BH66" i="19"/>
  <c r="AX79" i="14"/>
  <c r="AP65" i="19"/>
  <c r="AB68" i="19"/>
  <c r="J60" i="14"/>
  <c r="N74" i="14"/>
  <c r="AL73" i="14"/>
  <c r="Q67" i="19"/>
  <c r="AJ72" i="14"/>
  <c r="X64" i="19"/>
  <c r="AJ61" i="14"/>
  <c r="K64" i="19"/>
  <c r="AK78" i="19"/>
  <c r="AK77" i="19"/>
  <c r="AI63" i="19"/>
  <c r="O75" i="19"/>
  <c r="BD61" i="19"/>
  <c r="AA75" i="19"/>
  <c r="V77" i="19"/>
  <c r="AE61" i="19"/>
  <c r="Q65" i="19"/>
  <c r="J66" i="14"/>
  <c r="AW64" i="19"/>
  <c r="AI66" i="19"/>
  <c r="BB61" i="19"/>
  <c r="BE63" i="14"/>
  <c r="AY76" i="14"/>
  <c r="AQ68" i="14"/>
  <c r="BF76" i="19"/>
  <c r="AV63" i="14"/>
  <c r="R72" i="14"/>
  <c r="AU61" i="19"/>
  <c r="AI80" i="19"/>
  <c r="Y67" i="19"/>
  <c r="W70" i="14"/>
  <c r="BC64" i="14"/>
  <c r="AC80" i="19"/>
  <c r="P79" i="19"/>
  <c r="BG65" i="19"/>
  <c r="U61" i="14"/>
  <c r="P69" i="19"/>
  <c r="W78" i="19"/>
  <c r="AC65" i="19"/>
  <c r="BG63" i="19"/>
  <c r="S60" i="14"/>
  <c r="BH72" i="14"/>
  <c r="BD72" i="19"/>
  <c r="AS67" i="14"/>
  <c r="AA79" i="14"/>
  <c r="AK62" i="14"/>
  <c r="AT74" i="19"/>
  <c r="AI72" i="19"/>
  <c r="AD68" i="14"/>
  <c r="BH79" i="14"/>
  <c r="BH149" i="14" s="1"/>
  <c r="Q68" i="14"/>
  <c r="AI72" i="14"/>
  <c r="BB76" i="19"/>
  <c r="X73" i="19"/>
  <c r="AB75" i="14"/>
  <c r="AW71" i="14"/>
  <c r="S69" i="14"/>
  <c r="AU71" i="14"/>
  <c r="I72" i="14"/>
  <c r="AS75" i="19"/>
  <c r="AP68" i="19"/>
  <c r="AG76" i="19"/>
  <c r="T70" i="14"/>
  <c r="AC61" i="14"/>
  <c r="BB79" i="14"/>
  <c r="U65" i="19"/>
  <c r="S64" i="14"/>
  <c r="S79" i="14"/>
  <c r="AC65" i="14"/>
  <c r="AH65" i="19"/>
  <c r="AT78" i="19"/>
  <c r="AV66" i="19"/>
  <c r="BH76" i="19"/>
  <c r="AU60" i="14"/>
  <c r="S63" i="19"/>
  <c r="X62" i="19"/>
  <c r="J71" i="19"/>
  <c r="AU70" i="14"/>
  <c r="P75" i="14"/>
  <c r="Q70" i="14"/>
  <c r="K74" i="14"/>
  <c r="O74" i="19"/>
  <c r="BH78" i="14"/>
  <c r="AY67" i="14"/>
  <c r="BE76" i="19"/>
  <c r="AG74" i="14"/>
  <c r="AJ63" i="19"/>
  <c r="BG77" i="14"/>
  <c r="I69" i="14"/>
  <c r="AN72" i="19"/>
  <c r="BC62" i="14"/>
  <c r="AM73" i="19"/>
  <c r="AC64" i="14"/>
  <c r="BG69" i="14"/>
  <c r="AT62" i="14"/>
  <c r="AF73" i="19"/>
  <c r="AK65" i="14"/>
  <c r="AV61" i="14"/>
  <c r="R79" i="19"/>
  <c r="AL75" i="14"/>
  <c r="Q62" i="19"/>
  <c r="U77" i="19"/>
  <c r="AY75" i="19"/>
  <c r="L77" i="14"/>
  <c r="AE64" i="14"/>
  <c r="Z61" i="19"/>
  <c r="BC61" i="19"/>
  <c r="AR79" i="19"/>
  <c r="BH61" i="14"/>
  <c r="AN75" i="19"/>
  <c r="AW65" i="19"/>
  <c r="U62" i="19"/>
  <c r="BG68" i="14"/>
  <c r="BE72" i="19"/>
  <c r="AR76" i="14"/>
  <c r="AJ60" i="14"/>
  <c r="BG72" i="14"/>
  <c r="AB63" i="14"/>
  <c r="AF64" i="19"/>
  <c r="W71" i="14"/>
  <c r="BB75" i="19"/>
  <c r="M78" i="19"/>
  <c r="AG79" i="19"/>
  <c r="AC72" i="14"/>
  <c r="BG70" i="19"/>
  <c r="M75" i="19"/>
  <c r="AV65" i="19"/>
  <c r="BF66" i="14"/>
  <c r="AG65" i="19"/>
  <c r="AW64" i="14"/>
  <c r="AI61" i="14"/>
  <c r="S62" i="19"/>
  <c r="AX79" i="19"/>
  <c r="AJ69" i="14"/>
  <c r="N77" i="14"/>
  <c r="AK64" i="14"/>
  <c r="BG76" i="19"/>
  <c r="BD67" i="14"/>
  <c r="BC71" i="19"/>
  <c r="U78" i="14"/>
  <c r="BD60" i="14"/>
  <c r="AM65" i="14"/>
  <c r="BA74" i="14"/>
  <c r="AY68" i="14"/>
  <c r="BG75" i="19"/>
  <c r="X77" i="19"/>
  <c r="AP75" i="19"/>
  <c r="BF74" i="19"/>
  <c r="BD78" i="14"/>
  <c r="AB72" i="19"/>
  <c r="BE68" i="14"/>
  <c r="Z62" i="19"/>
  <c r="AC74" i="14"/>
  <c r="AY72" i="14"/>
  <c r="BH77" i="19"/>
  <c r="AX70" i="14"/>
  <c r="AH74" i="19"/>
  <c r="BB65" i="19"/>
  <c r="AP75" i="14"/>
  <c r="BD78" i="19"/>
  <c r="BB66" i="14"/>
  <c r="V62" i="14"/>
  <c r="BD71" i="19"/>
  <c r="AM79" i="19"/>
  <c r="J71" i="14"/>
  <c r="R77" i="19"/>
  <c r="AQ66" i="19"/>
  <c r="AE74" i="19"/>
  <c r="AY79" i="14"/>
  <c r="AY149" i="14" s="1"/>
  <c r="AO69" i="14"/>
  <c r="AZ64" i="14"/>
  <c r="AC69" i="14"/>
  <c r="AF77" i="19"/>
  <c r="AM75" i="19"/>
  <c r="AX76" i="14"/>
  <c r="AA66" i="14"/>
  <c r="K66" i="19"/>
  <c r="AW79" i="19"/>
  <c r="Z69" i="19"/>
  <c r="V64" i="14"/>
  <c r="BA62" i="14"/>
  <c r="Y77" i="19"/>
  <c r="AH72" i="19"/>
  <c r="V78" i="19"/>
  <c r="W72" i="19"/>
  <c r="BG70" i="14"/>
  <c r="BB74" i="14"/>
  <c r="AW77" i="14"/>
  <c r="AH69" i="14"/>
  <c r="AU62" i="14"/>
  <c r="AU66" i="14"/>
  <c r="BG73" i="14"/>
  <c r="BB63" i="19"/>
  <c r="AJ72" i="19"/>
  <c r="AT66" i="19"/>
  <c r="BE61" i="14"/>
  <c r="I76" i="19"/>
  <c r="R67" i="19"/>
  <c r="AN69" i="14"/>
  <c r="BE74" i="19"/>
  <c r="Q66" i="19"/>
  <c r="I71" i="14"/>
  <c r="AG73" i="19"/>
  <c r="AE62" i="14"/>
  <c r="AS62" i="14"/>
  <c r="AV74" i="19"/>
  <c r="AX65" i="19"/>
  <c r="AE67" i="14"/>
  <c r="AJ63" i="14"/>
  <c r="AY64" i="19"/>
  <c r="Z77" i="19"/>
  <c r="S68" i="14"/>
  <c r="AH61" i="14"/>
  <c r="U69" i="14"/>
  <c r="AS69" i="19"/>
  <c r="BE65" i="14"/>
  <c r="Y70" i="14"/>
  <c r="AH79" i="19"/>
  <c r="AD66" i="19"/>
  <c r="J69" i="14"/>
  <c r="I78" i="19"/>
  <c r="AQ61" i="14"/>
  <c r="AQ63" i="19"/>
  <c r="Y72" i="19"/>
  <c r="BB73" i="14"/>
  <c r="AS72" i="19"/>
  <c r="BB76" i="14"/>
  <c r="AP79" i="14"/>
  <c r="AP149" i="14" s="1"/>
  <c r="AB62" i="14"/>
  <c r="AX74" i="14"/>
  <c r="Q69" i="14"/>
  <c r="Y77" i="14"/>
  <c r="BB78" i="14"/>
  <c r="U62" i="14"/>
  <c r="AV73" i="14"/>
  <c r="AL73" i="19"/>
  <c r="BF67" i="19"/>
  <c r="AH73" i="14"/>
  <c r="AS61" i="19"/>
  <c r="AG72" i="14"/>
  <c r="BE77" i="14"/>
  <c r="AL68" i="19"/>
  <c r="AJ66" i="19"/>
  <c r="AI79" i="19"/>
  <c r="AM67" i="14"/>
  <c r="AV66" i="14"/>
  <c r="BF75" i="19"/>
  <c r="Y71" i="19"/>
  <c r="AI77" i="14"/>
  <c r="AN76" i="14"/>
  <c r="AP74" i="14"/>
  <c r="BF73" i="14"/>
  <c r="AX67" i="14"/>
  <c r="AT69" i="14"/>
  <c r="X74" i="14"/>
  <c r="AM78" i="19"/>
  <c r="AW67" i="19"/>
  <c r="I62" i="19"/>
  <c r="BB80" i="19"/>
  <c r="BB103" i="19" s="1"/>
  <c r="AK63" i="14"/>
  <c r="N79" i="19"/>
  <c r="Y65" i="14"/>
  <c r="AA78" i="14"/>
  <c r="AK61" i="14"/>
  <c r="AZ63" i="19"/>
  <c r="AC68" i="14"/>
  <c r="W78" i="14"/>
  <c r="AP71" i="19"/>
  <c r="U66" i="19"/>
  <c r="Z74" i="14"/>
  <c r="S63" i="14"/>
  <c r="AH76" i="19"/>
  <c r="AG60" i="14"/>
  <c r="AW63" i="19"/>
  <c r="AH75" i="14"/>
  <c r="AZ62" i="19"/>
  <c r="BA76" i="14"/>
  <c r="AD67" i="14"/>
  <c r="AL61" i="14"/>
  <c r="W76" i="14"/>
  <c r="BC63" i="14"/>
  <c r="U75" i="14"/>
  <c r="AO76" i="19"/>
  <c r="W74" i="19"/>
  <c r="AZ68" i="14"/>
  <c r="AS65" i="19"/>
  <c r="AQ77" i="19"/>
  <c r="AY62" i="19"/>
  <c r="Q77" i="19"/>
  <c r="BH62" i="19"/>
  <c r="BG71" i="14"/>
  <c r="BD64" i="19"/>
  <c r="BA70" i="19"/>
  <c r="U71" i="14"/>
  <c r="Y63" i="14"/>
  <c r="BE64" i="14"/>
  <c r="AS69" i="14"/>
  <c r="AX71" i="19"/>
  <c r="AU75" i="14"/>
  <c r="AA76" i="19"/>
  <c r="R68" i="19"/>
  <c r="S65" i="14"/>
  <c r="S77" i="19"/>
  <c r="V75" i="14"/>
  <c r="Y71" i="14"/>
  <c r="AU64" i="14"/>
  <c r="AJ76" i="19"/>
  <c r="BG77" i="19"/>
  <c r="AZ77" i="19"/>
  <c r="AL70" i="14"/>
  <c r="T66" i="19"/>
  <c r="AR73" i="14"/>
  <c r="BH74" i="14"/>
  <c r="AZ66" i="14"/>
  <c r="W76" i="19"/>
  <c r="AR64" i="14"/>
  <c r="BC70" i="14"/>
  <c r="BG78" i="14"/>
  <c r="U72" i="19"/>
  <c r="AA64" i="19"/>
  <c r="AN68" i="14"/>
  <c r="AR64" i="19"/>
  <c r="O76" i="14"/>
  <c r="AU69" i="14"/>
  <c r="AN75" i="14"/>
  <c r="AQ79" i="14"/>
  <c r="AQ149" i="14" s="1"/>
  <c r="W63" i="14"/>
  <c r="AL62" i="14"/>
  <c r="M74" i="19"/>
  <c r="AZ74" i="14"/>
  <c r="V68" i="14"/>
  <c r="K76" i="19"/>
  <c r="Q63" i="14"/>
  <c r="BG65" i="14"/>
  <c r="T76" i="14"/>
  <c r="AU66" i="19"/>
  <c r="AF66" i="14"/>
  <c r="AZ79" i="14"/>
  <c r="AZ149" i="14" s="1"/>
  <c r="AZ64" i="19"/>
  <c r="AN70" i="14"/>
  <c r="AH66" i="14"/>
  <c r="U74" i="19"/>
  <c r="AJ74" i="19"/>
  <c r="AJ78" i="19"/>
  <c r="I74" i="19"/>
  <c r="U70" i="19"/>
  <c r="AT63" i="19"/>
  <c r="AR69" i="14"/>
  <c r="V79" i="19"/>
  <c r="S78" i="14"/>
  <c r="AB80" i="19"/>
  <c r="BG74" i="19"/>
  <c r="U67" i="14"/>
  <c r="AT76" i="19"/>
  <c r="AL69" i="14"/>
  <c r="AV80" i="19"/>
  <c r="K79" i="14"/>
  <c r="K149" i="14" s="1"/>
  <c r="AR70" i="14"/>
  <c r="S66" i="19"/>
  <c r="AY64" i="14"/>
  <c r="Y66" i="14"/>
  <c r="W69" i="14"/>
  <c r="AU67" i="14"/>
  <c r="AU76" i="14"/>
  <c r="Y74" i="19"/>
  <c r="BD71" i="14"/>
  <c r="AD78" i="19"/>
  <c r="BE67" i="19"/>
  <c r="BA80" i="19"/>
  <c r="AU73" i="19"/>
  <c r="AN66" i="19"/>
  <c r="AG77" i="14"/>
  <c r="AE73" i="14"/>
  <c r="AV78" i="14"/>
  <c r="BD69" i="19"/>
  <c r="AD73" i="14"/>
  <c r="AX75" i="19"/>
  <c r="AO80" i="19"/>
  <c r="AB78" i="14"/>
  <c r="AP72" i="19"/>
  <c r="AW80" i="19"/>
  <c r="AW103" i="19" s="1"/>
  <c r="AM73" i="14"/>
  <c r="AF76" i="14"/>
  <c r="BG71" i="19"/>
  <c r="AK68" i="19"/>
  <c r="AJ80" i="19"/>
  <c r="AJ103" i="19" s="1"/>
  <c r="AB79" i="14"/>
  <c r="AB149" i="14" s="1"/>
  <c r="AD64" i="19"/>
  <c r="BE78" i="14"/>
  <c r="Z69" i="14"/>
  <c r="AO70" i="14"/>
  <c r="AD76" i="19"/>
  <c r="M73" i="14"/>
  <c r="M77" i="19"/>
  <c r="AN63" i="19"/>
  <c r="AA70" i="19"/>
  <c r="AR72" i="14"/>
  <c r="AJ62" i="14"/>
  <c r="BC80" i="19"/>
  <c r="BC103" i="19" s="1"/>
  <c r="AK77" i="14"/>
  <c r="AP63" i="19"/>
  <c r="AE66" i="14"/>
  <c r="AH75" i="19"/>
  <c r="X67" i="14"/>
  <c r="AD77" i="19"/>
  <c r="AR67" i="14"/>
  <c r="AF69" i="19"/>
  <c r="AU68" i="14"/>
  <c r="AC73" i="19"/>
  <c r="AC76" i="14"/>
  <c r="BA69" i="14"/>
  <c r="M75" i="14"/>
  <c r="AH77" i="14"/>
  <c r="AU72" i="19"/>
  <c r="BB77" i="19"/>
  <c r="BB72" i="14"/>
  <c r="BE75" i="19"/>
  <c r="Y79" i="14"/>
  <c r="BB69" i="14"/>
  <c r="AE66" i="19"/>
  <c r="AP67" i="14"/>
  <c r="AW68" i="19"/>
  <c r="AY71" i="19"/>
  <c r="AN70" i="19"/>
  <c r="AF71" i="19"/>
  <c r="AM75" i="14"/>
  <c r="AU75" i="19"/>
  <c r="AL77" i="19"/>
  <c r="U73" i="14"/>
  <c r="R80" i="19"/>
  <c r="AY78" i="19"/>
  <c r="O75" i="14"/>
  <c r="J72" i="14"/>
  <c r="Z68" i="19"/>
  <c r="AI68" i="19"/>
  <c r="AL63" i="19"/>
  <c r="AL78" i="14"/>
  <c r="AL70" i="19"/>
  <c r="AF76" i="19"/>
  <c r="BC67" i="19"/>
  <c r="AF73" i="14"/>
  <c r="AP74" i="19"/>
  <c r="I63" i="19"/>
  <c r="AN73" i="19"/>
  <c r="BE71" i="14"/>
  <c r="AS68" i="14"/>
  <c r="BB70" i="19"/>
  <c r="BC72" i="19"/>
  <c r="V72" i="14"/>
  <c r="AG79" i="14"/>
  <c r="K77" i="19"/>
  <c r="BB79" i="19"/>
  <c r="AV67" i="19"/>
  <c r="O76" i="19"/>
  <c r="BA67" i="14"/>
  <c r="AL79" i="14"/>
  <c r="AL149" i="14" s="1"/>
  <c r="AI66" i="14"/>
  <c r="BH71" i="14"/>
  <c r="V76" i="14"/>
  <c r="AX65" i="14"/>
  <c r="AI62" i="14"/>
  <c r="T64" i="14"/>
  <c r="AK74" i="14"/>
  <c r="AC74" i="19"/>
  <c r="R62" i="14"/>
  <c r="BC66" i="19"/>
  <c r="J63" i="19"/>
  <c r="AR77" i="19"/>
  <c r="AB63" i="19"/>
  <c r="AK71" i="14"/>
  <c r="BD70" i="14"/>
  <c r="BC76" i="14"/>
  <c r="X72" i="19"/>
  <c r="W75" i="14"/>
  <c r="R63" i="14"/>
  <c r="AV62" i="14"/>
  <c r="U78" i="19"/>
  <c r="AQ70" i="14"/>
  <c r="Q75" i="19"/>
  <c r="BC79" i="19"/>
  <c r="AY70" i="14"/>
  <c r="X72" i="14"/>
  <c r="J75" i="19"/>
  <c r="T73" i="14"/>
  <c r="R75" i="14"/>
  <c r="O77" i="19"/>
  <c r="AA63" i="14"/>
  <c r="AQ75" i="19"/>
  <c r="AG68" i="14"/>
  <c r="AR65" i="14"/>
  <c r="O78" i="19"/>
  <c r="AL69" i="19"/>
  <c r="AT70" i="19"/>
  <c r="BA71" i="14"/>
  <c r="AM65" i="19"/>
  <c r="AS68" i="19"/>
  <c r="S75" i="19"/>
  <c r="AE63" i="19"/>
  <c r="V69" i="19"/>
  <c r="BH65" i="14"/>
  <c r="AX73" i="19"/>
  <c r="W66" i="14"/>
  <c r="AK66" i="19"/>
  <c r="W73" i="19"/>
  <c r="AR66" i="19"/>
  <c r="AT67" i="19"/>
  <c r="I62" i="14"/>
  <c r="AT80" i="19"/>
  <c r="AT103" i="19" s="1"/>
  <c r="BA67" i="19"/>
  <c r="AX68" i="14"/>
  <c r="AC64" i="19"/>
  <c r="AY63" i="19"/>
  <c r="X69" i="14"/>
  <c r="AU67" i="19"/>
  <c r="AL74" i="14"/>
  <c r="AV70" i="19"/>
  <c r="N78" i="14"/>
  <c r="AV75" i="14"/>
  <c r="BA72" i="14"/>
  <c r="AV63" i="19"/>
  <c r="AJ71" i="14"/>
  <c r="AC66" i="14"/>
  <c r="BC74" i="14"/>
  <c r="T67" i="14"/>
  <c r="T68" i="19"/>
  <c r="AB70" i="14"/>
  <c r="BA73" i="19"/>
  <c r="AJ64" i="19"/>
  <c r="Q67" i="14"/>
  <c r="L80" i="19"/>
  <c r="L103" i="19" s="1"/>
  <c r="AN80" i="19"/>
  <c r="AB70" i="19"/>
  <c r="AA74" i="14"/>
  <c r="AM74" i="14"/>
  <c r="BF77" i="19"/>
  <c r="AQ71" i="14"/>
  <c r="AG75" i="19"/>
  <c r="X71" i="14"/>
  <c r="AM76" i="19"/>
  <c r="BH69" i="19"/>
  <c r="X62" i="14"/>
  <c r="AB71" i="14"/>
  <c r="AW65" i="14"/>
  <c r="Q72" i="19"/>
  <c r="AL65" i="14"/>
  <c r="AY71" i="14"/>
  <c r="K68" i="14"/>
  <c r="AV71" i="14"/>
  <c r="AC71" i="14"/>
  <c r="BG64" i="19"/>
  <c r="AX66" i="14"/>
  <c r="AQ80" i="19"/>
  <c r="AY77" i="19"/>
  <c r="AS64" i="14"/>
  <c r="BF70" i="14"/>
  <c r="AP62" i="14"/>
  <c r="BD66" i="19"/>
  <c r="BH66" i="14"/>
  <c r="X78" i="19"/>
  <c r="BF71" i="19"/>
  <c r="AM79" i="14"/>
  <c r="AM149" i="14" s="1"/>
  <c r="V78" i="14"/>
  <c r="BF62" i="14"/>
  <c r="AQ75" i="14"/>
  <c r="AT76" i="14"/>
  <c r="AA70" i="14"/>
  <c r="AY74" i="19"/>
  <c r="AT77" i="19"/>
  <c r="AK73" i="14"/>
  <c r="AH70" i="14"/>
  <c r="AE78" i="14"/>
  <c r="BC70" i="19"/>
  <c r="BA69" i="19"/>
  <c r="AP77" i="19"/>
  <c r="AY80" i="19"/>
  <c r="AY103" i="19" s="1"/>
  <c r="AI79" i="14"/>
  <c r="AI149" i="14" s="1"/>
  <c r="AF72" i="19"/>
  <c r="BE73" i="14"/>
  <c r="BH75" i="19"/>
  <c r="AO66" i="19"/>
  <c r="BD79" i="19"/>
  <c r="BC68" i="19"/>
  <c r="AC66" i="19"/>
  <c r="AP73" i="14"/>
  <c r="Y76" i="19"/>
  <c r="U63" i="14"/>
  <c r="AE73" i="19"/>
  <c r="BA79" i="14"/>
  <c r="V64" i="19"/>
  <c r="AT67" i="14"/>
  <c r="Z77" i="14"/>
  <c r="Q74" i="19"/>
  <c r="Q71" i="19"/>
  <c r="AB69" i="19"/>
  <c r="AY66" i="19"/>
  <c r="AN77" i="19"/>
  <c r="Q76" i="19"/>
  <c r="AK65" i="19"/>
  <c r="K72" i="14"/>
  <c r="Q78" i="19"/>
  <c r="AC67" i="19"/>
  <c r="AP66" i="14"/>
  <c r="BA77" i="19"/>
  <c r="AV77" i="19"/>
  <c r="AU65" i="14"/>
  <c r="U80" i="19"/>
  <c r="X79" i="14"/>
  <c r="X149" i="14" s="1"/>
  <c r="AW66" i="19"/>
  <c r="J78" i="19"/>
  <c r="BC75" i="14"/>
  <c r="AL64" i="19"/>
  <c r="AJ77" i="14"/>
  <c r="X71" i="19"/>
  <c r="AB69" i="14"/>
  <c r="AY73" i="14"/>
  <c r="J79" i="14"/>
  <c r="Z75" i="19"/>
  <c r="AI76" i="19"/>
  <c r="AG71" i="19"/>
  <c r="V65" i="14"/>
  <c r="U76" i="14"/>
  <c r="T77" i="19"/>
  <c r="BE74" i="14"/>
  <c r="R77" i="14"/>
  <c r="I71" i="19"/>
  <c r="AV78" i="19"/>
  <c r="AM70" i="19"/>
  <c r="U73" i="19"/>
  <c r="AC73" i="14"/>
  <c r="BC73" i="14"/>
  <c r="BD79" i="14"/>
  <c r="R65" i="14"/>
  <c r="AF68" i="19"/>
  <c r="BD76" i="14"/>
  <c r="AW72" i="19"/>
  <c r="AL72" i="19"/>
  <c r="W68" i="14"/>
  <c r="L75" i="14"/>
  <c r="BF70" i="19"/>
  <c r="P74" i="19"/>
  <c r="R73" i="19"/>
  <c r="BE68" i="19"/>
  <c r="AG72" i="19"/>
  <c r="AR75" i="19"/>
  <c r="AE75" i="14"/>
  <c r="Z64" i="19"/>
  <c r="AH72" i="14"/>
  <c r="R69" i="14"/>
  <c r="BF65" i="14"/>
  <c r="AW79" i="14"/>
  <c r="AW149" i="14" s="1"/>
  <c r="AS77" i="19"/>
  <c r="AF67" i="14"/>
  <c r="P80" i="19"/>
  <c r="P103" i="19" s="1"/>
  <c r="AX78" i="19"/>
  <c r="AN64" i="14"/>
  <c r="AC77" i="19"/>
  <c r="L76" i="14"/>
  <c r="AJ74" i="14"/>
  <c r="K76" i="14"/>
  <c r="BG69" i="19"/>
  <c r="BD63" i="19"/>
  <c r="AC78" i="19"/>
  <c r="AT65" i="14"/>
  <c r="BG79" i="14"/>
  <c r="M77" i="14"/>
  <c r="W67" i="19"/>
  <c r="BC78" i="14"/>
  <c r="O74" i="14"/>
  <c r="W79" i="19"/>
  <c r="M76" i="14"/>
  <c r="AH68" i="14"/>
  <c r="AZ69" i="14"/>
  <c r="AF63" i="14"/>
  <c r="AK74" i="19"/>
  <c r="AO62" i="14"/>
  <c r="BD73" i="19"/>
  <c r="T67" i="19"/>
  <c r="AQ67" i="19"/>
  <c r="Q64" i="19"/>
  <c r="Y65" i="19"/>
  <c r="AB78" i="19"/>
  <c r="AW63" i="14"/>
  <c r="Y73" i="19"/>
  <c r="AK72" i="19"/>
  <c r="AI70" i="14"/>
  <c r="X69" i="19"/>
  <c r="AL71" i="19"/>
  <c r="AC68" i="19"/>
  <c r="AH63" i="14"/>
  <c r="BA68" i="14"/>
  <c r="X77" i="14"/>
  <c r="BA68" i="19"/>
  <c r="T69" i="14"/>
  <c r="AO68" i="19"/>
  <c r="AQ63" i="14"/>
  <c r="BE70" i="14"/>
  <c r="AY65" i="14"/>
  <c r="AO78" i="19"/>
  <c r="AM63" i="19"/>
  <c r="AW78" i="14"/>
  <c r="AP79" i="19"/>
  <c r="AY62" i="14"/>
  <c r="S64" i="19"/>
  <c r="AU77" i="19"/>
  <c r="BF80" i="19"/>
  <c r="BF103" i="19" s="1"/>
  <c r="U70" i="14"/>
  <c r="U67" i="19"/>
  <c r="Z68" i="14"/>
  <c r="I64" i="14"/>
  <c r="AB75" i="19"/>
  <c r="AL80" i="19"/>
  <c r="AL103" i="19" s="1"/>
  <c r="T77" i="14"/>
  <c r="Z63" i="14"/>
  <c r="BH69" i="14"/>
  <c r="S70" i="14"/>
  <c r="BG67" i="14"/>
  <c r="BC73" i="19"/>
  <c r="Y68" i="19"/>
  <c r="S69" i="19"/>
  <c r="AC75" i="14"/>
  <c r="AL72" i="14"/>
  <c r="BC76" i="19"/>
  <c r="AA72" i="19"/>
  <c r="AO63" i="19"/>
  <c r="AD71" i="14"/>
  <c r="AQ76" i="19"/>
  <c r="AT73" i="19"/>
  <c r="I69" i="19"/>
  <c r="AZ73" i="14"/>
  <c r="I66" i="14"/>
  <c r="V71" i="14"/>
  <c r="W74" i="14"/>
  <c r="Y80" i="19"/>
  <c r="Y103" i="19" s="1"/>
  <c r="AS72" i="14"/>
  <c r="BB65" i="14"/>
  <c r="AM77" i="14"/>
  <c r="BB72" i="19"/>
  <c r="U63" i="19"/>
  <c r="AY74" i="14"/>
  <c r="AZ72" i="19"/>
  <c r="X66" i="19"/>
  <c r="AL78" i="19"/>
  <c r="Q71" i="14"/>
  <c r="AW70" i="19"/>
  <c r="AL65" i="19"/>
  <c r="AE74" i="14"/>
  <c r="AV76" i="19"/>
  <c r="AT63" i="14"/>
  <c r="AG76" i="14"/>
  <c r="AV67" i="14"/>
  <c r="V79" i="14"/>
  <c r="AB64" i="19"/>
  <c r="AM80" i="19"/>
  <c r="AP64" i="19"/>
  <c r="BA73" i="14"/>
  <c r="Y62" i="14"/>
  <c r="AA67" i="14"/>
  <c r="BC75" i="19"/>
  <c r="AI65" i="14"/>
  <c r="P78" i="19"/>
  <c r="AF64" i="14"/>
  <c r="AH68" i="19"/>
  <c r="BD68" i="19"/>
  <c r="BF66" i="19"/>
  <c r="AQ78" i="14"/>
  <c r="BH70" i="14"/>
  <c r="BF78" i="14"/>
  <c r="AH66" i="19"/>
  <c r="AD72" i="19"/>
  <c r="AL68" i="14"/>
  <c r="AT64" i="19"/>
  <c r="Q77" i="14"/>
  <c r="AN64" i="19"/>
  <c r="AZ80" i="19"/>
  <c r="AZ103" i="19" s="1"/>
  <c r="Q66" i="14"/>
  <c r="Z76" i="14"/>
  <c r="P66" i="14"/>
  <c r="AO66" i="14"/>
  <c r="AF79" i="19"/>
  <c r="P75" i="19"/>
  <c r="AG74" i="19"/>
  <c r="AQ77" i="14"/>
  <c r="BG64" i="14"/>
  <c r="AQ67" i="14"/>
  <c r="BG80" i="19"/>
  <c r="BG103" i="19" s="1"/>
  <c r="BH67" i="19"/>
  <c r="S68" i="19"/>
  <c r="BG66" i="14"/>
  <c r="AK70" i="14"/>
  <c r="AI78" i="19"/>
  <c r="AA64" i="14"/>
  <c r="AO73" i="19"/>
  <c r="BB67" i="19"/>
  <c r="T74" i="14"/>
  <c r="K69" i="19"/>
  <c r="AC79" i="14"/>
  <c r="AJ79" i="14"/>
  <c r="AM66" i="19"/>
  <c r="AA77" i="19"/>
  <c r="AQ70" i="19"/>
  <c r="AZ69" i="19"/>
  <c r="AD65" i="14"/>
  <c r="X64" i="14"/>
  <c r="O77" i="14"/>
  <c r="R73" i="14"/>
  <c r="R70" i="14"/>
  <c r="AL66" i="19"/>
  <c r="AK78" i="14"/>
  <c r="AD77" i="14"/>
  <c r="J65" i="19"/>
  <c r="BH68" i="14"/>
  <c r="AB76" i="14"/>
  <c r="AC62" i="14"/>
  <c r="J67" i="14"/>
  <c r="AD78" i="14"/>
  <c r="AU69" i="19"/>
  <c r="AR68" i="14"/>
  <c r="BB68" i="14"/>
  <c r="BG72" i="19"/>
  <c r="AR69" i="19"/>
  <c r="AC63" i="19"/>
  <c r="BH79" i="19"/>
  <c r="T68" i="14"/>
  <c r="AH71" i="14"/>
  <c r="Z67" i="19"/>
  <c r="R71" i="19"/>
  <c r="K63" i="19"/>
  <c r="AW76" i="19"/>
  <c r="AT72" i="19"/>
  <c r="AB72" i="14"/>
  <c r="BC79" i="14"/>
  <c r="BC149" i="14" s="1"/>
  <c r="AP72" i="14"/>
  <c r="J62" i="14"/>
  <c r="AV71" i="19"/>
  <c r="AK70" i="19"/>
  <c r="AI67" i="19"/>
  <c r="AI64" i="19"/>
  <c r="AA69" i="19"/>
  <c r="AJ75" i="19"/>
  <c r="AG63" i="14"/>
  <c r="AK79" i="14"/>
  <c r="AK149" i="14" s="1"/>
  <c r="BF74" i="14"/>
  <c r="AI63" i="14"/>
  <c r="AQ74" i="19"/>
  <c r="K79" i="19"/>
  <c r="AZ78" i="19"/>
  <c r="AI69" i="14"/>
  <c r="AZ70" i="19"/>
  <c r="AE67" i="19"/>
  <c r="AK71" i="19"/>
  <c r="AC76" i="19"/>
  <c r="Q72" i="14"/>
  <c r="AQ74" i="14"/>
  <c r="AB74" i="14"/>
  <c r="AB79" i="19"/>
  <c r="AO78" i="14"/>
  <c r="BB71" i="19"/>
  <c r="AN71" i="14"/>
  <c r="AD70" i="14"/>
  <c r="AD62" i="14"/>
  <c r="J76" i="14"/>
  <c r="X65" i="14"/>
  <c r="AU63" i="14"/>
  <c r="Z64" i="14"/>
  <c r="U72" i="14"/>
  <c r="AC77" i="14"/>
  <c r="T66" i="14"/>
  <c r="AL79" i="19"/>
  <c r="O79" i="14"/>
  <c r="O149" i="14" s="1"/>
  <c r="S74" i="19"/>
  <c r="AR75" i="14"/>
  <c r="N79" i="14"/>
  <c r="N149" i="14" s="1"/>
  <c r="Q75" i="14"/>
  <c r="BG76" i="14"/>
  <c r="AZ70" i="14"/>
  <c r="Z79" i="19"/>
  <c r="X76" i="19"/>
  <c r="AS79" i="19"/>
  <c r="AU73" i="14"/>
  <c r="AW73" i="14"/>
  <c r="AV68" i="14"/>
  <c r="I67" i="14"/>
  <c r="AH62" i="14"/>
  <c r="AO67" i="14"/>
  <c r="J77" i="14"/>
  <c r="AQ65" i="19"/>
  <c r="Y64" i="19"/>
  <c r="AP64" i="14"/>
  <c r="AY63" i="14"/>
  <c r="J73" i="19"/>
  <c r="K66" i="14"/>
  <c r="AV74" i="14"/>
  <c r="AA67" i="19"/>
  <c r="BE63" i="19"/>
  <c r="K73" i="19"/>
  <c r="BA75" i="19"/>
  <c r="AZ79" i="19"/>
  <c r="AT75" i="19"/>
  <c r="V66" i="14"/>
  <c r="AM71" i="14"/>
  <c r="R76" i="14"/>
  <c r="AJ73" i="19"/>
  <c r="N76" i="14"/>
  <c r="AO68" i="14"/>
  <c r="AV70" i="14"/>
  <c r="L77" i="19"/>
  <c r="AX68" i="19"/>
  <c r="BD62" i="14"/>
  <c r="AD71" i="19"/>
  <c r="AO63" i="14"/>
  <c r="Z65" i="19"/>
  <c r="AX77" i="14"/>
  <c r="AK76" i="14"/>
  <c r="W68" i="19"/>
  <c r="AI78" i="14"/>
  <c r="K67" i="14"/>
  <c r="T63" i="14"/>
  <c r="BD66" i="14"/>
  <c r="X75" i="19"/>
  <c r="I73" i="19"/>
  <c r="AJ79" i="19"/>
  <c r="AU68" i="19"/>
  <c r="W65" i="19"/>
  <c r="AV68" i="19"/>
  <c r="Z72" i="14"/>
  <c r="I65" i="14"/>
  <c r="AW75" i="19"/>
  <c r="AR71" i="19"/>
  <c r="AH74" i="14"/>
  <c r="AQ72" i="19"/>
  <c r="V66" i="19"/>
  <c r="AA65" i="19"/>
  <c r="AE65" i="19"/>
  <c r="BD76" i="19"/>
  <c r="AZ67" i="19"/>
  <c r="AU74" i="19"/>
  <c r="BA75" i="14"/>
  <c r="AV72" i="14"/>
  <c r="BD74" i="19"/>
  <c r="T71" i="19"/>
  <c r="L79" i="14"/>
  <c r="L149" i="14" s="1"/>
  <c r="AH78" i="14"/>
  <c r="AO76" i="14"/>
  <c r="P68" i="19"/>
  <c r="U75" i="19"/>
  <c r="AZ71" i="19"/>
  <c r="U77" i="14"/>
  <c r="AO64" i="19"/>
  <c r="AY79" i="19"/>
  <c r="BE72" i="14"/>
  <c r="AS74" i="14"/>
  <c r="AY67" i="19"/>
  <c r="AU70" i="19"/>
  <c r="AH80" i="19"/>
  <c r="AM69" i="14"/>
  <c r="AD64" i="14"/>
  <c r="BB71" i="14"/>
  <c r="N74" i="19"/>
  <c r="Z73" i="14"/>
  <c r="AB66" i="14"/>
  <c r="AO74" i="19"/>
  <c r="BA78" i="14"/>
  <c r="AG77" i="19"/>
  <c r="BF63" i="14"/>
  <c r="Z66" i="19"/>
  <c r="K80" i="19"/>
  <c r="K103" i="19" s="1"/>
  <c r="AW77" i="19"/>
  <c r="AE70" i="14"/>
  <c r="BB64" i="19"/>
  <c r="AF79" i="14"/>
  <c r="U68" i="19"/>
  <c r="Y67" i="14"/>
  <c r="BH76" i="14"/>
  <c r="U71" i="19"/>
  <c r="AW69" i="19"/>
  <c r="I67" i="19"/>
  <c r="AJ68" i="14"/>
  <c r="BB69" i="19"/>
  <c r="BE77" i="19"/>
  <c r="BF63" i="19"/>
  <c r="I80" i="19"/>
  <c r="I103" i="19" s="1"/>
  <c r="AI64" i="14"/>
  <c r="AV69" i="14"/>
  <c r="AQ79" i="19"/>
  <c r="AL76" i="19"/>
  <c r="BB78" i="19"/>
  <c r="R64" i="14"/>
  <c r="V73" i="19"/>
  <c r="P68" i="14"/>
  <c r="BD68" i="14"/>
  <c r="AN79" i="19"/>
  <c r="AP77" i="14"/>
  <c r="AP68" i="14"/>
  <c r="O73" i="14"/>
  <c r="W77" i="19"/>
  <c r="AS75" i="14"/>
  <c r="AR71" i="14"/>
  <c r="Z70" i="14"/>
  <c r="BA66" i="19"/>
  <c r="AE76" i="14"/>
  <c r="W62" i="14"/>
  <c r="S73" i="19"/>
  <c r="L73" i="14"/>
  <c r="AH67" i="14"/>
  <c r="AU79" i="14"/>
  <c r="AU149" i="14" s="1"/>
  <c r="AI77" i="19"/>
  <c r="AZ72" i="14"/>
  <c r="AJ78" i="14"/>
  <c r="AR65" i="19"/>
  <c r="K70" i="19"/>
  <c r="AM77" i="19"/>
  <c r="AJ77" i="19"/>
  <c r="BA63" i="19"/>
  <c r="AB71" i="19"/>
  <c r="AR62" i="14"/>
  <c r="AE79" i="14"/>
  <c r="AE149" i="14" s="1"/>
  <c r="W64" i="14"/>
  <c r="AD66" i="14"/>
  <c r="AB77" i="14"/>
  <c r="BH64" i="19"/>
  <c r="AA66" i="19"/>
  <c r="AI69" i="19"/>
  <c r="AW78" i="19"/>
  <c r="AI75" i="19"/>
  <c r="AX74" i="19"/>
  <c r="AM67" i="19"/>
  <c r="AO77" i="19"/>
  <c r="Y75" i="14"/>
  <c r="AR78" i="14"/>
  <c r="BF71" i="14"/>
  <c r="AG67" i="19"/>
  <c r="BC74" i="19"/>
  <c r="L74" i="19"/>
  <c r="S74" i="14"/>
  <c r="AB74" i="19"/>
  <c r="AS66" i="14"/>
  <c r="AE78" i="19"/>
  <c r="R76" i="19"/>
  <c r="AN72" i="14"/>
  <c r="BD77" i="19"/>
  <c r="AE71" i="19"/>
  <c r="AP69" i="19"/>
  <c r="AG63" i="19"/>
  <c r="AG78" i="14"/>
  <c r="AG62" i="14"/>
  <c r="U65" i="14"/>
  <c r="AT68" i="14"/>
  <c r="T76" i="19"/>
  <c r="AJ70" i="14"/>
  <c r="S62" i="14"/>
  <c r="I70" i="19"/>
  <c r="J72" i="19"/>
  <c r="Q80" i="19"/>
  <c r="Q103" i="19" s="1"/>
  <c r="AZ76" i="19"/>
  <c r="AJ64" i="14"/>
  <c r="AK75" i="19"/>
  <c r="AL63" i="14"/>
  <c r="AB68" i="14"/>
  <c r="AO65" i="14"/>
  <c r="BA63" i="14"/>
  <c r="Q79" i="14"/>
  <c r="Q73" i="14"/>
  <c r="AX72" i="14"/>
  <c r="AL77" i="14"/>
  <c r="AT75" i="14"/>
  <c r="S71" i="19"/>
  <c r="AI70" i="19"/>
  <c r="BA65" i="19"/>
  <c r="K65" i="19"/>
  <c r="BH62" i="14"/>
  <c r="Q69" i="19"/>
  <c r="W80" i="19"/>
  <c r="W103" i="19" s="1"/>
  <c r="BD67" i="19"/>
  <c r="BB74" i="19"/>
  <c r="AZ76" i="14"/>
  <c r="AH69" i="19"/>
  <c r="BE75" i="14"/>
  <c r="BC68" i="14"/>
  <c r="AW72" i="14"/>
  <c r="BG67" i="19"/>
  <c r="AP80" i="19"/>
  <c r="AP103" i="19" s="1"/>
  <c r="Q64" i="14"/>
  <c r="I72" i="19"/>
  <c r="BG68" i="19"/>
  <c r="AH77" i="19"/>
  <c r="K78" i="14"/>
  <c r="AI71" i="14"/>
  <c r="AJ75" i="14"/>
  <c r="S72" i="19"/>
  <c r="AL67" i="19"/>
  <c r="AY72" i="19"/>
  <c r="AP70" i="19"/>
  <c r="AQ64" i="19"/>
  <c r="AW71" i="19"/>
  <c r="BG63" i="14"/>
  <c r="AV73" i="19"/>
  <c r="BH71" i="19"/>
  <c r="J70" i="14"/>
  <c r="AD63" i="14"/>
  <c r="W70" i="19"/>
  <c r="AD65" i="19"/>
  <c r="AL64" i="14"/>
  <c r="AQ62" i="14"/>
  <c r="U76" i="19"/>
  <c r="R72" i="19"/>
  <c r="BB67" i="14"/>
  <c r="AE79" i="19"/>
  <c r="K74" i="19"/>
  <c r="U68" i="14"/>
  <c r="S72" i="14"/>
  <c r="BC69" i="19"/>
  <c r="P67" i="14"/>
  <c r="T78" i="19"/>
  <c r="AV64" i="19"/>
  <c r="BG73" i="19"/>
  <c r="AR79" i="14"/>
  <c r="AR149" i="14" s="1"/>
  <c r="BD74" i="14"/>
  <c r="AB73" i="19"/>
  <c r="BF73" i="19"/>
  <c r="K72" i="19"/>
  <c r="AW67" i="14"/>
  <c r="AT73" i="14"/>
  <c r="Y79" i="19"/>
  <c r="W69" i="19"/>
  <c r="AK75" i="14"/>
  <c r="AU79" i="19"/>
  <c r="AL71" i="14"/>
  <c r="V68" i="19"/>
  <c r="R75" i="19"/>
  <c r="R63" i="19"/>
  <c r="AM74" i="19"/>
  <c r="R64" i="19"/>
  <c r="Q78" i="14"/>
  <c r="BH63" i="14"/>
  <c r="X65" i="19"/>
  <c r="P76" i="19"/>
  <c r="AU80" i="19"/>
  <c r="AU103" i="19" s="1"/>
  <c r="AQ78" i="19"/>
  <c r="S80" i="19"/>
  <c r="V70" i="19"/>
  <c r="AH73" i="19"/>
  <c r="AE72" i="14"/>
  <c r="BC65" i="19"/>
  <c r="Y69" i="14"/>
  <c r="AA68" i="19"/>
  <c r="BD69" i="14"/>
  <c r="AJ65" i="19"/>
  <c r="AX63" i="19"/>
  <c r="AA68" i="14"/>
  <c r="BC71" i="14"/>
  <c r="L76" i="19"/>
  <c r="AW74" i="19"/>
  <c r="BF69" i="19"/>
  <c r="AF70" i="14"/>
  <c r="AE64" i="19"/>
  <c r="AR72" i="19"/>
  <c r="AP70" i="14"/>
  <c r="BE69" i="14"/>
  <c r="AO70" i="19"/>
  <c r="AC75" i="19"/>
  <c r="AS64" i="19"/>
  <c r="BA77" i="14"/>
  <c r="BC63" i="19"/>
  <c r="BE80" i="19"/>
  <c r="BE103" i="19" s="1"/>
  <c r="AJ73" i="14"/>
  <c r="AF71" i="14"/>
  <c r="BG78" i="19"/>
  <c r="AN67" i="19"/>
  <c r="Y68" i="14"/>
  <c r="AX64" i="19"/>
  <c r="AK68" i="14"/>
  <c r="W63" i="19"/>
  <c r="X68" i="19"/>
  <c r="AQ73" i="14"/>
  <c r="BD75" i="19"/>
  <c r="AW62" i="14"/>
  <c r="X70" i="14"/>
  <c r="AD75" i="14"/>
  <c r="AZ65" i="14"/>
  <c r="AX69" i="19"/>
  <c r="N73" i="14"/>
  <c r="P67" i="19"/>
  <c r="AH76" i="14"/>
  <c r="N75" i="14"/>
  <c r="BF64" i="19"/>
  <c r="W79" i="14"/>
  <c r="W149" i="14" s="1"/>
  <c r="W65" i="14"/>
  <c r="J63" i="14"/>
  <c r="AP67" i="19"/>
  <c r="BG75" i="14"/>
  <c r="BE65" i="19"/>
  <c r="AJ70" i="19"/>
  <c r="I66" i="19"/>
  <c r="S78" i="19"/>
  <c r="BH75" i="14"/>
  <c r="AI74" i="14"/>
  <c r="AS78" i="14"/>
  <c r="BE79" i="14"/>
  <c r="BE149" i="14" s="1"/>
  <c r="AH79" i="14"/>
  <c r="AH149" i="14" s="1"/>
  <c r="AO75" i="19"/>
  <c r="K70" i="14"/>
  <c r="K73" i="14"/>
  <c r="AW66" i="14"/>
  <c r="Z73" i="19"/>
  <c r="AI73" i="19"/>
  <c r="BA79" i="19"/>
  <c r="R65" i="19"/>
  <c r="BE79" i="19"/>
  <c r="AF74" i="19"/>
  <c r="AP71" i="14"/>
  <c r="Z76" i="19"/>
  <c r="AR66" i="14"/>
  <c r="S71" i="14"/>
  <c r="AK72" i="14"/>
  <c r="AI74" i="19"/>
  <c r="BD63" i="14"/>
  <c r="AF62" i="14"/>
  <c r="AV79" i="14"/>
  <c r="AV149" i="14" s="1"/>
  <c r="S73" i="14"/>
  <c r="Z65" i="14"/>
  <c r="Y73" i="14"/>
  <c r="AX75" i="14"/>
  <c r="BF69" i="14"/>
  <c r="AB67" i="14"/>
  <c r="AH70" i="19"/>
  <c r="W67" i="14"/>
  <c r="BG66" i="19"/>
  <c r="AS78" i="19"/>
  <c r="BC65" i="14"/>
  <c r="K75" i="19"/>
  <c r="AN74" i="14"/>
  <c r="AG67" i="14"/>
  <c r="AX72" i="19"/>
  <c r="R66" i="19"/>
  <c r="J64" i="19"/>
  <c r="AH64" i="14"/>
  <c r="AM69" i="19"/>
  <c r="AX64" i="14"/>
  <c r="O80" i="19"/>
  <c r="O103" i="19" s="1"/>
  <c r="AZ75" i="19"/>
  <c r="AE68" i="14"/>
  <c r="AU78" i="14"/>
  <c r="Z71" i="19"/>
  <c r="AS73" i="19"/>
  <c r="J75" i="14"/>
  <c r="AS67" i="19"/>
  <c r="AT66" i="14"/>
  <c r="Y70" i="19"/>
  <c r="BD64" i="14"/>
  <c r="Y69" i="19"/>
  <c r="AK69" i="14"/>
  <c r="AS71" i="14"/>
  <c r="AO72" i="14"/>
  <c r="AD73" i="19"/>
  <c r="AQ64" i="14"/>
  <c r="AU72" i="14"/>
  <c r="BC69" i="14"/>
  <c r="BH63" i="19"/>
  <c r="BC78" i="19"/>
  <c r="BF68" i="14"/>
  <c r="AE69" i="14"/>
  <c r="R74" i="14"/>
  <c r="BC64" i="19"/>
  <c r="AK67" i="19"/>
  <c r="BB68" i="19"/>
  <c r="I68" i="19"/>
  <c r="AD74" i="14"/>
  <c r="AX66" i="19"/>
  <c r="AK63" i="19"/>
  <c r="AX63" i="14"/>
  <c r="AA73" i="19"/>
  <c r="BA71" i="19"/>
  <c r="BB75" i="14"/>
  <c r="N75" i="19"/>
  <c r="AA76" i="14"/>
  <c r="AQ69" i="14"/>
  <c r="I74" i="14"/>
  <c r="S77" i="14"/>
  <c r="BF75" i="14"/>
  <c r="AD68" i="19"/>
  <c r="AN78" i="14"/>
  <c r="R68" i="14"/>
  <c r="AU74" i="14"/>
  <c r="AT68" i="19"/>
  <c r="AN73" i="14"/>
  <c r="Z79" i="14"/>
  <c r="Z149" i="14" s="1"/>
  <c r="T73" i="19"/>
  <c r="AZ75" i="14"/>
  <c r="BH78" i="19"/>
  <c r="AK69" i="19"/>
  <c r="AT79" i="14"/>
  <c r="V67" i="14"/>
  <c r="AM72" i="19"/>
  <c r="AT71" i="14"/>
  <c r="BF64" i="14"/>
  <c r="AA77" i="14"/>
  <c r="AN65" i="19"/>
  <c r="AN68" i="19"/>
  <c r="AE70" i="19"/>
  <c r="V71" i="19"/>
  <c r="BH68" i="19"/>
  <c r="BF65" i="19"/>
  <c r="AM71" i="19"/>
  <c r="AJ66" i="14"/>
  <c r="AY66" i="14"/>
  <c r="U74" i="14"/>
  <c r="AV65" i="14"/>
  <c r="AA75" i="14"/>
  <c r="V80" i="19"/>
  <c r="V103" i="19" s="1"/>
  <c r="AT74" i="14"/>
  <c r="AP76" i="19"/>
  <c r="AN71" i="19"/>
  <c r="BF67" i="14"/>
  <c r="AF75" i="19"/>
  <c r="U64" i="14"/>
  <c r="AQ66" i="14"/>
  <c r="BC72" i="14"/>
  <c r="X66" i="14"/>
  <c r="AG69" i="19"/>
  <c r="AG70" i="19"/>
  <c r="AR74" i="14"/>
  <c r="BE64" i="19"/>
  <c r="BB64" i="14"/>
  <c r="J65" i="14"/>
  <c r="AS63" i="19"/>
  <c r="J73" i="14"/>
  <c r="W71" i="19"/>
  <c r="AC67" i="14"/>
  <c r="AS73" i="14"/>
  <c r="BB77" i="14"/>
  <c r="Z62" i="14"/>
  <c r="AA71" i="14"/>
  <c r="AV72" i="19"/>
  <c r="BD73" i="14"/>
  <c r="V74" i="19"/>
  <c r="AE77" i="14"/>
  <c r="AG70" i="14"/>
  <c r="AM70" i="14"/>
  <c r="AK67" i="14"/>
  <c r="Y75" i="19"/>
  <c r="AI71" i="19"/>
  <c r="Z67" i="14"/>
  <c r="BA72" i="19"/>
  <c r="BD70" i="19"/>
  <c r="BE71" i="19"/>
  <c r="AQ72" i="14"/>
  <c r="AR77" i="14"/>
  <c r="S79" i="19"/>
  <c r="AD63" i="19"/>
  <c r="AN78" i="19"/>
  <c r="AO79" i="19"/>
  <c r="BE76" i="14"/>
  <c r="AU76" i="19"/>
  <c r="X76" i="14"/>
  <c r="AU63" i="19"/>
  <c r="AD72" i="14"/>
  <c r="K77" i="14"/>
  <c r="Z74" i="19"/>
  <c r="AM68" i="14"/>
  <c r="Q68" i="19"/>
  <c r="T72" i="19"/>
  <c r="S76" i="14"/>
  <c r="AM72" i="14"/>
  <c r="J67" i="19"/>
  <c r="W64" i="19"/>
  <c r="BH65" i="19"/>
  <c r="AF72" i="14"/>
  <c r="BA64" i="19"/>
  <c r="BE62" i="14"/>
  <c r="S70" i="19"/>
  <c r="AB66" i="19"/>
  <c r="K68" i="19"/>
  <c r="AO69" i="19"/>
  <c r="AF67" i="19"/>
  <c r="AH64" i="19"/>
  <c r="BE66" i="14"/>
  <c r="AN76" i="19"/>
  <c r="AP76" i="14"/>
  <c r="AN65" i="14"/>
  <c r="Q70" i="19"/>
  <c r="AQ76" i="14"/>
  <c r="AM63" i="14"/>
  <c r="AS65" i="14"/>
  <c r="AP73" i="19"/>
  <c r="Q63" i="19"/>
  <c r="W72" i="14"/>
  <c r="BF79" i="19"/>
  <c r="AS74" i="19"/>
  <c r="AE68" i="19"/>
  <c r="I70" i="14"/>
  <c r="AG75" i="14"/>
  <c r="K63" i="14"/>
  <c r="AI67" i="14"/>
  <c r="BD65" i="14"/>
  <c r="AU78" i="19"/>
  <c r="AG64" i="19"/>
  <c r="Z75" i="14"/>
  <c r="AO67" i="19"/>
  <c r="AX80" i="19"/>
  <c r="AZ67" i="14"/>
  <c r="I77" i="19"/>
  <c r="J68" i="14"/>
  <c r="AB73" i="14"/>
  <c r="L78" i="14"/>
  <c r="AG80" i="19"/>
  <c r="AG103" i="19" s="1"/>
  <c r="X67" i="19"/>
  <c r="AT70" i="14"/>
  <c r="BF72" i="19"/>
  <c r="AM64" i="19"/>
  <c r="AX67" i="19"/>
  <c r="AA63" i="19"/>
  <c r="BB73" i="19"/>
  <c r="BH77" i="14"/>
  <c r="BA64" i="14"/>
  <c r="AZ77" i="14"/>
  <c r="K71" i="19"/>
  <c r="AD80" i="19"/>
  <c r="AD103" i="19" s="1"/>
  <c r="BH73" i="19"/>
  <c r="AI76" i="14"/>
  <c r="I75" i="19"/>
  <c r="AR78" i="19"/>
  <c r="AG68" i="19"/>
  <c r="BC66" i="14"/>
  <c r="T70" i="19"/>
  <c r="BG74" i="14"/>
  <c r="AP65" i="14"/>
  <c r="V63" i="14"/>
  <c r="AU71" i="19"/>
  <c r="Y66" i="19"/>
  <c r="AE63" i="14"/>
  <c r="V65" i="19"/>
  <c r="AN62" i="14"/>
  <c r="V72" i="19"/>
  <c r="AC70" i="19"/>
  <c r="AO75" i="14"/>
  <c r="K64" i="14"/>
  <c r="AT64" i="14"/>
  <c r="T72" i="14"/>
  <c r="Q62" i="14"/>
  <c r="Y72" i="14"/>
  <c r="AY75" i="14"/>
  <c r="BE66" i="19"/>
  <c r="AI75" i="14"/>
  <c r="AA71" i="19"/>
  <c r="AZ65" i="19"/>
  <c r="BH72" i="19"/>
  <c r="Y63" i="19"/>
  <c r="T65" i="19"/>
  <c r="AF70" i="19"/>
  <c r="Q79" i="19"/>
  <c r="L74" i="14"/>
  <c r="BC67" i="14"/>
  <c r="AX73" i="14"/>
  <c r="AU65" i="19"/>
  <c r="AK76" i="19"/>
  <c r="K69" i="14"/>
  <c r="BD80" i="19"/>
  <c r="BD103" i="19" s="1"/>
  <c r="AR63" i="14"/>
  <c r="AJ67" i="19"/>
  <c r="AM78" i="14"/>
  <c r="AO77" i="14"/>
  <c r="AT71" i="19"/>
  <c r="N77" i="19"/>
  <c r="AN74" i="19"/>
  <c r="AE76" i="19"/>
  <c r="AA78" i="19"/>
  <c r="BH64" i="14"/>
  <c r="R66" i="14"/>
  <c r="N80" i="19"/>
  <c r="N103" i="19" s="1"/>
  <c r="AR70" i="19"/>
  <c r="AQ71" i="19"/>
  <c r="P77" i="19"/>
  <c r="AA79" i="19"/>
  <c r="AP63" i="14"/>
  <c r="P78" i="14"/>
  <c r="BE70" i="19"/>
  <c r="K65" i="14"/>
  <c r="X75" i="14"/>
  <c r="AL67" i="14"/>
  <c r="AO74" i="14"/>
  <c r="R78" i="14"/>
  <c r="Y64" i="14"/>
  <c r="AS70" i="14"/>
  <c r="AD70" i="19"/>
  <c r="AV75" i="19"/>
  <c r="AA72" i="14"/>
  <c r="AH65" i="14"/>
  <c r="AO71" i="19"/>
  <c r="AE69" i="19"/>
  <c r="AP78" i="14"/>
  <c r="BD77" i="14"/>
  <c r="AO64" i="14"/>
  <c r="J79" i="19"/>
  <c r="AC72" i="19"/>
  <c r="Q65" i="14"/>
  <c r="BD75" i="14"/>
  <c r="V76" i="19"/>
  <c r="AF65" i="14"/>
  <c r="AQ68" i="19"/>
  <c r="BH80" i="19"/>
  <c r="BH103" i="19" s="1"/>
  <c r="BD72" i="14"/>
  <c r="AL75" i="19"/>
  <c r="AW68" i="14"/>
  <c r="BE67" i="14"/>
  <c r="Y76" i="14"/>
  <c r="T79" i="14"/>
  <c r="BH67" i="14"/>
  <c r="AW69" i="14"/>
  <c r="AG69" i="14"/>
  <c r="AZ74" i="19"/>
  <c r="N78" i="19"/>
  <c r="AE75" i="19"/>
  <c r="AT72" i="14"/>
  <c r="AE71" i="14"/>
  <c r="O79" i="19"/>
  <c r="AX76" i="19"/>
  <c r="AB64" i="14"/>
  <c r="S67" i="14"/>
  <c r="AO79" i="14"/>
  <c r="AZ78" i="14"/>
  <c r="AO72" i="19"/>
  <c r="V75" i="19"/>
  <c r="T75" i="14"/>
  <c r="AM64" i="14"/>
  <c r="AK73" i="19"/>
  <c r="S76" i="19"/>
  <c r="AN63" i="14"/>
  <c r="X63" i="14"/>
  <c r="AK79" i="19"/>
  <c r="AN69" i="19"/>
  <c r="AJ65" i="14"/>
  <c r="AS63" i="14"/>
  <c r="AK64" i="19"/>
  <c r="AF65" i="19"/>
  <c r="J80" i="19"/>
  <c r="J103" i="19" s="1"/>
  <c r="AL76" i="14"/>
  <c r="BB70" i="14"/>
  <c r="AX78" i="14"/>
  <c r="AJ76" i="14"/>
  <c r="AW76" i="14"/>
  <c r="Y78" i="19"/>
  <c r="AS76" i="14"/>
  <c r="AY73" i="19"/>
  <c r="T71" i="14"/>
  <c r="P79" i="14"/>
  <c r="P149" i="14" s="1"/>
  <c r="I63" i="14"/>
  <c r="Y78" i="14"/>
  <c r="AS70" i="19"/>
  <c r="AY76" i="19"/>
  <c r="BF79" i="14"/>
  <c r="AH9" i="19"/>
  <c r="AG13" i="19"/>
  <c r="AG8" i="19" s="1"/>
  <c r="AG14" i="19"/>
  <c r="AI11" i="14"/>
  <c r="AI10" i="14"/>
  <c r="AN26" i="15"/>
  <c r="AN32" i="15"/>
  <c r="AH127" i="15"/>
  <c r="AN31" i="15"/>
  <c r="AN30" i="15"/>
  <c r="AH130" i="15"/>
  <c r="AN39" i="15"/>
  <c r="AN16" i="15"/>
  <c r="AN33" i="15"/>
  <c r="AN45" i="15"/>
  <c r="AO15" i="15"/>
  <c r="AN20" i="15"/>
  <c r="AH131" i="15"/>
  <c r="AH120" i="15"/>
  <c r="AH124" i="15"/>
  <c r="AN18" i="15"/>
  <c r="AN41" i="15"/>
  <c r="AN43" i="15"/>
  <c r="AH119" i="15"/>
  <c r="AN23" i="15"/>
  <c r="AH132" i="15"/>
  <c r="AN17" i="15"/>
  <c r="AH134" i="15"/>
  <c r="AN38" i="15"/>
  <c r="AN29" i="15"/>
  <c r="AN42" i="15"/>
  <c r="AH117" i="15"/>
  <c r="AN22" i="15"/>
  <c r="AN37" i="15"/>
  <c r="AH123" i="15"/>
  <c r="AH116" i="15"/>
  <c r="AH133" i="15"/>
  <c r="AN40" i="15"/>
  <c r="AH121" i="15"/>
  <c r="AN28" i="15"/>
  <c r="AN19" i="15"/>
  <c r="AH135" i="15"/>
  <c r="AN35" i="15"/>
  <c r="AH126" i="15"/>
  <c r="AH118" i="15"/>
  <c r="AN34" i="15"/>
  <c r="AN24" i="15"/>
  <c r="AH128" i="15"/>
  <c r="AN21" i="15"/>
  <c r="AN36" i="15"/>
  <c r="AH122" i="15"/>
  <c r="AN27" i="15"/>
  <c r="AN25" i="15"/>
  <c r="AH129" i="15"/>
  <c r="AH125" i="15"/>
  <c r="AN44" i="15"/>
  <c r="AB14" i="4"/>
  <c r="AB13" i="4"/>
  <c r="AB8" i="4" s="1"/>
  <c r="AC9" i="4"/>
  <c r="AI11" i="19"/>
  <c r="AI10" i="19"/>
  <c r="AH9" i="14"/>
  <c r="AG14" i="14"/>
  <c r="AG13" i="14"/>
  <c r="AG8" i="14" s="1"/>
  <c r="AS14" i="23"/>
  <c r="AS13" i="23"/>
  <c r="AS8" i="23" s="1"/>
  <c r="AT9" i="23"/>
  <c r="AQ11" i="23"/>
  <c r="AQ10" i="23"/>
  <c r="AD10" i="4"/>
  <c r="AD11" i="4"/>
  <c r="AB13" i="13"/>
  <c r="AB8" i="13" s="1"/>
  <c r="AC9" i="13"/>
  <c r="AB14" i="13"/>
  <c r="AD11" i="13"/>
  <c r="AD10" i="13"/>
  <c r="R102" i="19" l="1"/>
  <c r="BG117" i="14"/>
  <c r="AP117" i="14"/>
  <c r="AH117" i="14"/>
  <c r="AU117" i="14"/>
  <c r="U117" i="14"/>
  <c r="D155" i="4"/>
  <c r="AS118" i="14" s="1"/>
  <c r="BH117" i="14"/>
  <c r="AI117" i="14"/>
  <c r="Q117" i="14"/>
  <c r="AR117" i="14"/>
  <c r="O117" i="14"/>
  <c r="I117" i="14"/>
  <c r="BD117" i="14"/>
  <c r="AL117" i="14"/>
  <c r="X117" i="14"/>
  <c r="AX117" i="14"/>
  <c r="AC117" i="14"/>
  <c r="AN117" i="14"/>
  <c r="AF117" i="14"/>
  <c r="AG117" i="14"/>
  <c r="AE117" i="14"/>
  <c r="BB117" i="14"/>
  <c r="AB117" i="14"/>
  <c r="AW117" i="14"/>
  <c r="P117" i="14"/>
  <c r="BA117" i="14"/>
  <c r="M117" i="14"/>
  <c r="S117" i="14"/>
  <c r="K117" i="14"/>
  <c r="AV117" i="14"/>
  <c r="AY117" i="14"/>
  <c r="BF118" i="14"/>
  <c r="Y117" i="14"/>
  <c r="W117" i="14"/>
  <c r="AJ117" i="14"/>
  <c r="BE117" i="14"/>
  <c r="BC117" i="14"/>
  <c r="AZ117" i="14"/>
  <c r="AS117" i="14"/>
  <c r="T117" i="14"/>
  <c r="AD117" i="14"/>
  <c r="J117" i="14"/>
  <c r="AM117" i="14"/>
  <c r="R117" i="14"/>
  <c r="AQ117" i="14"/>
  <c r="AO117" i="14"/>
  <c r="Z117" i="14"/>
  <c r="AA117" i="14"/>
  <c r="AT117" i="14"/>
  <c r="V117" i="14"/>
  <c r="L117" i="14"/>
  <c r="U118" i="14"/>
  <c r="AK117" i="14"/>
  <c r="AL46" i="15"/>
  <c r="AI46" i="15"/>
  <c r="AI47" i="15"/>
  <c r="D60" i="5"/>
  <c r="AJ46" i="15"/>
  <c r="AK46" i="15"/>
  <c r="AM46" i="15"/>
  <c r="AN46" i="15"/>
  <c r="AH46" i="15"/>
  <c r="T148" i="14"/>
  <c r="AR82" i="19"/>
  <c r="AR83" i="19" s="1"/>
  <c r="U102" i="19"/>
  <c r="AZ81" i="14"/>
  <c r="AZ82" i="14" s="1"/>
  <c r="Y82" i="19"/>
  <c r="Y83" i="19" s="1"/>
  <c r="AX148" i="14"/>
  <c r="AA81" i="14"/>
  <c r="AA82" i="14" s="1"/>
  <c r="I81" i="14"/>
  <c r="I82" i="14" s="1"/>
  <c r="BB81" i="14"/>
  <c r="BB82" i="14" s="1"/>
  <c r="AC102" i="19"/>
  <c r="AZ148" i="14"/>
  <c r="AZ151" i="14" s="1"/>
  <c r="AZ154" i="14" s="1"/>
  <c r="AD82" i="19"/>
  <c r="AD83" i="19" s="1"/>
  <c r="S102" i="19"/>
  <c r="AM102" i="19"/>
  <c r="Z82" i="19"/>
  <c r="Z83" i="19" s="1"/>
  <c r="AG148" i="14"/>
  <c r="S148" i="14"/>
  <c r="AV102" i="19"/>
  <c r="AJ81" i="14"/>
  <c r="AJ82" i="14" s="1"/>
  <c r="J81" i="14"/>
  <c r="J82" i="14" s="1"/>
  <c r="AU82" i="19"/>
  <c r="AU83" i="19" s="1"/>
  <c r="AS148" i="14"/>
  <c r="W102" i="19"/>
  <c r="W105" i="19" s="1"/>
  <c r="W108" i="19" s="1"/>
  <c r="W82" i="19"/>
  <c r="Q149" i="14"/>
  <c r="Q81" i="14"/>
  <c r="J149" i="14"/>
  <c r="J148" i="14"/>
  <c r="AQ103" i="19"/>
  <c r="AQ82" i="19"/>
  <c r="R81" i="14"/>
  <c r="R82" i="14" s="1"/>
  <c r="R148" i="14"/>
  <c r="AV103" i="19"/>
  <c r="AV82" i="19"/>
  <c r="AZ82" i="19"/>
  <c r="AZ102" i="19"/>
  <c r="AZ105" i="19" s="1"/>
  <c r="AZ108" i="19" s="1"/>
  <c r="AI102" i="19"/>
  <c r="BE81" i="14"/>
  <c r="BE148" i="14"/>
  <c r="AR102" i="19"/>
  <c r="AR105" i="19" s="1"/>
  <c r="AR108" i="19" s="1"/>
  <c r="X82" i="19"/>
  <c r="X102" i="19"/>
  <c r="S149" i="14"/>
  <c r="S81" i="14"/>
  <c r="S82" i="14" s="1"/>
  <c r="U81" i="14"/>
  <c r="U148" i="14"/>
  <c r="U151" i="14" s="1"/>
  <c r="U154" i="14" s="1"/>
  <c r="AM81" i="14"/>
  <c r="AM148" i="14"/>
  <c r="AM151" i="14" s="1"/>
  <c r="AM154" i="14" s="1"/>
  <c r="AW102" i="19"/>
  <c r="AW105" i="19" s="1"/>
  <c r="AW108" i="19" s="1"/>
  <c r="AW82" i="19"/>
  <c r="AW81" i="14"/>
  <c r="AW148" i="14"/>
  <c r="AW151" i="14" s="1"/>
  <c r="AW154" i="14" s="1"/>
  <c r="AX102" i="19"/>
  <c r="AC81" i="14"/>
  <c r="T149" i="14"/>
  <c r="T81" i="14"/>
  <c r="AA102" i="19"/>
  <c r="AA82" i="19"/>
  <c r="BF102" i="19"/>
  <c r="BF105" i="19" s="1"/>
  <c r="BF108" i="19" s="1"/>
  <c r="Z81" i="14"/>
  <c r="Z148" i="14"/>
  <c r="Z151" i="14" s="1"/>
  <c r="Z154" i="14" s="1"/>
  <c r="AT149" i="14"/>
  <c r="AT148" i="14"/>
  <c r="AT81" i="14"/>
  <c r="S103" i="19"/>
  <c r="S82" i="19"/>
  <c r="Y102" i="19"/>
  <c r="BD149" i="14"/>
  <c r="BD148" i="14"/>
  <c r="BC102" i="19"/>
  <c r="AT82" i="19"/>
  <c r="AT102" i="19"/>
  <c r="AG102" i="19"/>
  <c r="AG105" i="19" s="1"/>
  <c r="AG108" i="19" s="1"/>
  <c r="AB102" i="19"/>
  <c r="AI148" i="14"/>
  <c r="AI81" i="14"/>
  <c r="U103" i="19"/>
  <c r="U82" i="19"/>
  <c r="Y149" i="14"/>
  <c r="Y148" i="14"/>
  <c r="AO103" i="19"/>
  <c r="AO82" i="19"/>
  <c r="BH82" i="19"/>
  <c r="BH102" i="19"/>
  <c r="I82" i="19"/>
  <c r="I102" i="19"/>
  <c r="AH102" i="19"/>
  <c r="AV148" i="14"/>
  <c r="AV151" i="14" s="1"/>
  <c r="AV154" i="14" s="1"/>
  <c r="AV81" i="14"/>
  <c r="AU81" i="14"/>
  <c r="AU148" i="14"/>
  <c r="AY82" i="19"/>
  <c r="AD149" i="14"/>
  <c r="AD81" i="14"/>
  <c r="AO149" i="14"/>
  <c r="AO148" i="14"/>
  <c r="AO81" i="14"/>
  <c r="BF82" i="19"/>
  <c r="AY102" i="19"/>
  <c r="AY105" i="19" s="1"/>
  <c r="AY108" i="19" s="1"/>
  <c r="AM103" i="19"/>
  <c r="AM82" i="19"/>
  <c r="AM83" i="19" s="1"/>
  <c r="X81" i="14"/>
  <c r="X148" i="14"/>
  <c r="X151" i="14" s="1"/>
  <c r="X154" i="14" s="1"/>
  <c r="BA103" i="19"/>
  <c r="BA82" i="19"/>
  <c r="BB149" i="14"/>
  <c r="BB148" i="14"/>
  <c r="AC103" i="19"/>
  <c r="AC82" i="19"/>
  <c r="T103" i="19"/>
  <c r="T82" i="19"/>
  <c r="AN149" i="14"/>
  <c r="AN81" i="14"/>
  <c r="AN148" i="14"/>
  <c r="BE102" i="19"/>
  <c r="BE105" i="19" s="1"/>
  <c r="BE108" i="19" s="1"/>
  <c r="BE82" i="19"/>
  <c r="BA149" i="14"/>
  <c r="BA81" i="14"/>
  <c r="BA148" i="14"/>
  <c r="AP81" i="14"/>
  <c r="AP82" i="14" s="1"/>
  <c r="AP148" i="14"/>
  <c r="R103" i="19"/>
  <c r="R105" i="19" s="1"/>
  <c r="R108" i="19" s="1"/>
  <c r="R82" i="19"/>
  <c r="AK81" i="14"/>
  <c r="AK148" i="14"/>
  <c r="AE82" i="19"/>
  <c r="AE102" i="19"/>
  <c r="BC81" i="14"/>
  <c r="BC148" i="14"/>
  <c r="BC151" i="14" s="1"/>
  <c r="BC154" i="14" s="1"/>
  <c r="AL148" i="14"/>
  <c r="AL81" i="14"/>
  <c r="Q148" i="14"/>
  <c r="AF148" i="14"/>
  <c r="BC82" i="19"/>
  <c r="BC83" i="19" s="1"/>
  <c r="AX103" i="19"/>
  <c r="AX82" i="19"/>
  <c r="AO102" i="19"/>
  <c r="W148" i="14"/>
  <c r="W151" i="14" s="1"/>
  <c r="W154" i="14" s="1"/>
  <c r="W81" i="14"/>
  <c r="AF149" i="14"/>
  <c r="AF81" i="14"/>
  <c r="AH103" i="19"/>
  <c r="AH82" i="19"/>
  <c r="AS102" i="19"/>
  <c r="AS105" i="19" s="1"/>
  <c r="AS108" i="19" s="1"/>
  <c r="V149" i="14"/>
  <c r="V81" i="14"/>
  <c r="V82" i="14" s="1"/>
  <c r="V148" i="14"/>
  <c r="BG149" i="14"/>
  <c r="BG148" i="14"/>
  <c r="BG81" i="14"/>
  <c r="BG82" i="14" s="1"/>
  <c r="AN103" i="19"/>
  <c r="AN82" i="19"/>
  <c r="AN83" i="19" s="1"/>
  <c r="AN102" i="19"/>
  <c r="AB103" i="19"/>
  <c r="AB82" i="19"/>
  <c r="AS82" i="19"/>
  <c r="AJ102" i="19"/>
  <c r="AJ82" i="19"/>
  <c r="AP82" i="19"/>
  <c r="AP102" i="19"/>
  <c r="AP105" i="19" s="1"/>
  <c r="AP108" i="19" s="1"/>
  <c r="AD102" i="19"/>
  <c r="AD105" i="19" s="1"/>
  <c r="AD108" i="19" s="1"/>
  <c r="Q82" i="19"/>
  <c r="Q102" i="19"/>
  <c r="Q105" i="19" s="1"/>
  <c r="Q108" i="19" s="1"/>
  <c r="AS149" i="14"/>
  <c r="AS81" i="14"/>
  <c r="AG82" i="19"/>
  <c r="BA102" i="19"/>
  <c r="AU102" i="19"/>
  <c r="AJ149" i="14"/>
  <c r="AJ148" i="14"/>
  <c r="AL102" i="19"/>
  <c r="AL105" i="19" s="1"/>
  <c r="AL108" i="19" s="1"/>
  <c r="AL82" i="19"/>
  <c r="AQ81" i="14"/>
  <c r="AQ148" i="14"/>
  <c r="AF102" i="19"/>
  <c r="AF82" i="19"/>
  <c r="T102" i="19"/>
  <c r="BF149" i="14"/>
  <c r="BF81" i="14"/>
  <c r="BF148" i="14"/>
  <c r="I148" i="14"/>
  <c r="AK102" i="19"/>
  <c r="AK82" i="19"/>
  <c r="AR148" i="14"/>
  <c r="AR151" i="14" s="1"/>
  <c r="AR154" i="14" s="1"/>
  <c r="AR81" i="14"/>
  <c r="AQ102" i="19"/>
  <c r="Z102" i="19"/>
  <c r="AD148" i="14"/>
  <c r="AC149" i="14"/>
  <c r="AC148" i="14"/>
  <c r="AY81" i="14"/>
  <c r="AY148" i="14"/>
  <c r="AY151" i="14" s="1"/>
  <c r="AY154" i="14" s="1"/>
  <c r="AG149" i="14"/>
  <c r="AG151" i="14" s="1"/>
  <c r="AG154" i="14" s="1"/>
  <c r="AG81" i="14"/>
  <c r="V102" i="19"/>
  <c r="AB148" i="14"/>
  <c r="AB81" i="14"/>
  <c r="AH81" i="14"/>
  <c r="AH148" i="14"/>
  <c r="BD81" i="14"/>
  <c r="BD82" i="14" s="1"/>
  <c r="BH81" i="14"/>
  <c r="BH148" i="14"/>
  <c r="BH151" i="14" s="1"/>
  <c r="BH154" i="14" s="1"/>
  <c r="AA149" i="14"/>
  <c r="AA148" i="14"/>
  <c r="AI103" i="19"/>
  <c r="AI82" i="19"/>
  <c r="BB102" i="19"/>
  <c r="BB105" i="19" s="1"/>
  <c r="BB108" i="19" s="1"/>
  <c r="BB82" i="19"/>
  <c r="BD82" i="19"/>
  <c r="BD102" i="19"/>
  <c r="AX149" i="14"/>
  <c r="AX81" i="14"/>
  <c r="AE148" i="14"/>
  <c r="AE151" i="14" s="1"/>
  <c r="AE154" i="14" s="1"/>
  <c r="AE81" i="14"/>
  <c r="J102" i="19"/>
  <c r="J105" i="19" s="1"/>
  <c r="J108" i="19" s="1"/>
  <c r="J82" i="19"/>
  <c r="V82" i="19"/>
  <c r="V83" i="19" s="1"/>
  <c r="Y81" i="14"/>
  <c r="BG82" i="19"/>
  <c r="BG102" i="19"/>
  <c r="BG105" i="19" s="1"/>
  <c r="BG108" i="19" s="1"/>
  <c r="AJ10" i="14"/>
  <c r="AJ11" i="14"/>
  <c r="AD9" i="4"/>
  <c r="AC14" i="4"/>
  <c r="AC13" i="4"/>
  <c r="AC8" i="4" s="1"/>
  <c r="AO39" i="15"/>
  <c r="AI125" i="15"/>
  <c r="AO21" i="15"/>
  <c r="AO30" i="15"/>
  <c r="AO36" i="15"/>
  <c r="AI122" i="15"/>
  <c r="AI134" i="15"/>
  <c r="AP15" i="15"/>
  <c r="AO45" i="15"/>
  <c r="AI135" i="15"/>
  <c r="AO22" i="15"/>
  <c r="AI119" i="15"/>
  <c r="AO29" i="15"/>
  <c r="AO25" i="15"/>
  <c r="AO42" i="15"/>
  <c r="AO27" i="15"/>
  <c r="AI126" i="15"/>
  <c r="AO44" i="15"/>
  <c r="AI128" i="15"/>
  <c r="AO41" i="15"/>
  <c r="AO19" i="15"/>
  <c r="AO26" i="15"/>
  <c r="AO18" i="15"/>
  <c r="AO28" i="15"/>
  <c r="AI123" i="15"/>
  <c r="AI129" i="15"/>
  <c r="AO24" i="15"/>
  <c r="AO35" i="15"/>
  <c r="AI127" i="15"/>
  <c r="AI116" i="15"/>
  <c r="AO23" i="15"/>
  <c r="AI130" i="15"/>
  <c r="AO37" i="15"/>
  <c r="AI121" i="15"/>
  <c r="AO33" i="15"/>
  <c r="AO43" i="15"/>
  <c r="AI133" i="15"/>
  <c r="AO16" i="15"/>
  <c r="AO34" i="15"/>
  <c r="AO40" i="15"/>
  <c r="AI120" i="15"/>
  <c r="AO32" i="15"/>
  <c r="AI132" i="15"/>
  <c r="AO20" i="15"/>
  <c r="AO46" i="15"/>
  <c r="AI118" i="15"/>
  <c r="AO31" i="15"/>
  <c r="AO38" i="15"/>
  <c r="AI124" i="15"/>
  <c r="AI131" i="15"/>
  <c r="AO17" i="15"/>
  <c r="AI117" i="15"/>
  <c r="AH14" i="19"/>
  <c r="AH13" i="19"/>
  <c r="AH8" i="19" s="1"/>
  <c r="AI9" i="19"/>
  <c r="AU9" i="23"/>
  <c r="AT14" i="23"/>
  <c r="AT13" i="23"/>
  <c r="AT8" i="23" s="1"/>
  <c r="AR10" i="23"/>
  <c r="AR11" i="23"/>
  <c r="AH14" i="14"/>
  <c r="AH13" i="14"/>
  <c r="AH8" i="14" s="1"/>
  <c r="AI9" i="14"/>
  <c r="AJ11" i="19"/>
  <c r="AJ10" i="19"/>
  <c r="AE10" i="4"/>
  <c r="AE11" i="4"/>
  <c r="AD9" i="13"/>
  <c r="AC13" i="13"/>
  <c r="AC8" i="13" s="1"/>
  <c r="AC14" i="13"/>
  <c r="AE10" i="13"/>
  <c r="AE11" i="13"/>
  <c r="U105" i="19" l="1"/>
  <c r="U108" i="19" s="1"/>
  <c r="AD151" i="14"/>
  <c r="AD154" i="14" s="1"/>
  <c r="AC105" i="19"/>
  <c r="AC108" i="19" s="1"/>
  <c r="AC133" i="19" s="1"/>
  <c r="Y50" i="23" s="1"/>
  <c r="AG118" i="14"/>
  <c r="AJ118" i="14"/>
  <c r="BH118" i="14"/>
  <c r="P118" i="14"/>
  <c r="R118" i="14"/>
  <c r="S118" i="14"/>
  <c r="I118" i="14"/>
  <c r="T118" i="14"/>
  <c r="AR118" i="14"/>
  <c r="AA118" i="14"/>
  <c r="AT118" i="14"/>
  <c r="AE118" i="14"/>
  <c r="Z118" i="14"/>
  <c r="M118" i="14"/>
  <c r="AZ118" i="14"/>
  <c r="L118" i="14"/>
  <c r="AP118" i="14"/>
  <c r="AU118" i="14"/>
  <c r="W118" i="14"/>
  <c r="AF118" i="14"/>
  <c r="AY118" i="14"/>
  <c r="D156" i="4"/>
  <c r="L119" i="14" s="1"/>
  <c r="BF119" i="14"/>
  <c r="V118" i="14"/>
  <c r="Y118" i="14"/>
  <c r="AK118" i="14"/>
  <c r="AD118" i="14"/>
  <c r="AI118" i="14"/>
  <c r="AX118" i="14"/>
  <c r="AM118" i="14"/>
  <c r="AQ118" i="14"/>
  <c r="BA118" i="14"/>
  <c r="BB118" i="14"/>
  <c r="J118" i="14"/>
  <c r="BE118" i="14"/>
  <c r="AH118" i="14"/>
  <c r="Q118" i="14"/>
  <c r="AC118" i="14"/>
  <c r="AN118" i="14"/>
  <c r="AW118" i="14"/>
  <c r="AR119" i="14"/>
  <c r="AU119" i="14"/>
  <c r="BH119" i="14"/>
  <c r="AL118" i="14"/>
  <c r="BC118" i="14"/>
  <c r="BD118" i="14"/>
  <c r="AB118" i="14"/>
  <c r="AO118" i="14"/>
  <c r="K118" i="14"/>
  <c r="V119" i="14"/>
  <c r="I119" i="14"/>
  <c r="AS119" i="14"/>
  <c r="AZ119" i="14"/>
  <c r="Z119" i="14"/>
  <c r="M119" i="14"/>
  <c r="X118" i="14"/>
  <c r="AP119" i="14"/>
  <c r="AV118" i="14"/>
  <c r="BG118" i="14"/>
  <c r="O118" i="14"/>
  <c r="T151" i="14"/>
  <c r="T154" i="14" s="1"/>
  <c r="AQ105" i="19"/>
  <c r="AQ108" i="19" s="1"/>
  <c r="AQ142" i="19" s="1"/>
  <c r="AM59" i="23" s="1"/>
  <c r="AO105" i="19"/>
  <c r="AO108" i="19" s="1"/>
  <c r="AO142" i="19" s="1"/>
  <c r="AK59" i="23" s="1"/>
  <c r="S151" i="14"/>
  <c r="S152" i="14" s="1"/>
  <c r="AM105" i="19"/>
  <c r="AM108" i="19" s="1"/>
  <c r="AX151" i="14"/>
  <c r="AX154" i="14" s="1"/>
  <c r="Q151" i="14"/>
  <c r="Q154" i="14" s="1"/>
  <c r="AN47" i="15"/>
  <c r="AK47" i="15"/>
  <c r="AO47" i="15"/>
  <c r="D61" i="5"/>
  <c r="AL47" i="15"/>
  <c r="AJ47" i="15"/>
  <c r="AN48" i="15"/>
  <c r="AM47" i="15"/>
  <c r="BF151" i="14"/>
  <c r="BF154" i="14" s="1"/>
  <c r="BB151" i="14"/>
  <c r="BB154" i="14" s="1"/>
  <c r="S105" i="19"/>
  <c r="S108" i="19" s="1"/>
  <c r="S139" i="19" s="1"/>
  <c r="O56" i="23" s="1"/>
  <c r="AV105" i="19"/>
  <c r="AV108" i="19" s="1"/>
  <c r="AV127" i="19" s="1"/>
  <c r="AR44" i="23" s="1"/>
  <c r="AZ152" i="14"/>
  <c r="AF151" i="14"/>
  <c r="AF154" i="14" s="1"/>
  <c r="AC139" i="19"/>
  <c r="Y56" i="23" s="1"/>
  <c r="AC125" i="19"/>
  <c r="Y42" i="23" s="1"/>
  <c r="AC130" i="19"/>
  <c r="Y47" i="23" s="1"/>
  <c r="AC142" i="19"/>
  <c r="Y59" i="23" s="1"/>
  <c r="AC132" i="19"/>
  <c r="Y49" i="23" s="1"/>
  <c r="AC137" i="19"/>
  <c r="Y54" i="23" s="1"/>
  <c r="AC111" i="19"/>
  <c r="AC112" i="19" s="1"/>
  <c r="AC114" i="19" s="1"/>
  <c r="AC115" i="19" s="1"/>
  <c r="AM106" i="19"/>
  <c r="R129" i="19"/>
  <c r="N46" i="23" s="1"/>
  <c r="R139" i="19"/>
  <c r="N56" i="23" s="1"/>
  <c r="R133" i="19"/>
  <c r="N50" i="23" s="1"/>
  <c r="R131" i="19"/>
  <c r="N48" i="23" s="1"/>
  <c r="R127" i="19"/>
  <c r="N44" i="23" s="1"/>
  <c r="R128" i="19"/>
  <c r="N45" i="23" s="1"/>
  <c r="R138" i="19"/>
  <c r="N55" i="23" s="1"/>
  <c r="R142" i="19"/>
  <c r="N59" i="23" s="1"/>
  <c r="R126" i="19"/>
  <c r="N43" i="23" s="1"/>
  <c r="R132" i="19"/>
  <c r="N49" i="23" s="1"/>
  <c r="R124" i="19"/>
  <c r="R111" i="19"/>
  <c r="R112" i="19" s="1"/>
  <c r="R114" i="19" s="1"/>
  <c r="R115" i="19" s="1"/>
  <c r="R136" i="19"/>
  <c r="N53" i="23" s="1"/>
  <c r="R130" i="19"/>
  <c r="N47" i="23" s="1"/>
  <c r="R143" i="19"/>
  <c r="N60" i="23" s="1"/>
  <c r="R125" i="19"/>
  <c r="N42" i="23" s="1"/>
  <c r="R140" i="19"/>
  <c r="N57" i="23" s="1"/>
  <c r="R137" i="19"/>
  <c r="N54" i="23" s="1"/>
  <c r="R134" i="19"/>
  <c r="N51" i="23" s="1"/>
  <c r="R141" i="19"/>
  <c r="N58" i="23" s="1"/>
  <c r="R135" i="19"/>
  <c r="N52" i="23" s="1"/>
  <c r="I151" i="14"/>
  <c r="I152" i="14" s="1"/>
  <c r="AJ105" i="19"/>
  <c r="AJ108" i="19" s="1"/>
  <c r="AF82" i="14"/>
  <c r="AX82" i="14"/>
  <c r="AX152" i="14"/>
  <c r="AB151" i="14"/>
  <c r="AB154" i="14" s="1"/>
  <c r="BG83" i="19"/>
  <c r="BG106" i="19"/>
  <c r="V105" i="19"/>
  <c r="V106" i="19" s="1"/>
  <c r="Z105" i="19"/>
  <c r="Z106" i="19" s="1"/>
  <c r="BF82" i="14"/>
  <c r="AL135" i="19"/>
  <c r="AH52" i="23" s="1"/>
  <c r="AL128" i="19"/>
  <c r="AH45" i="23" s="1"/>
  <c r="AL127" i="19"/>
  <c r="AH44" i="23" s="1"/>
  <c r="AL141" i="19"/>
  <c r="AH58" i="23" s="1"/>
  <c r="AL134" i="19"/>
  <c r="AH51" i="23" s="1"/>
  <c r="AL132" i="19"/>
  <c r="AH49" i="23" s="1"/>
  <c r="AL124" i="19"/>
  <c r="AL125" i="19"/>
  <c r="AH42" i="23" s="1"/>
  <c r="AL138" i="19"/>
  <c r="AH55" i="23" s="1"/>
  <c r="AL126" i="19"/>
  <c r="AH43" i="23" s="1"/>
  <c r="AL139" i="19"/>
  <c r="AH56" i="23" s="1"/>
  <c r="AL137" i="19"/>
  <c r="AH54" i="23" s="1"/>
  <c r="AL136" i="19"/>
  <c r="AH53" i="23" s="1"/>
  <c r="AL111" i="19"/>
  <c r="AL142" i="19"/>
  <c r="AH59" i="23" s="1"/>
  <c r="AL131" i="19"/>
  <c r="AH48" i="23" s="1"/>
  <c r="AL140" i="19"/>
  <c r="AH57" i="23" s="1"/>
  <c r="AL133" i="19"/>
  <c r="AH50" i="23" s="1"/>
  <c r="AL129" i="19"/>
  <c r="AH46" i="23" s="1"/>
  <c r="AL143" i="19"/>
  <c r="AH60" i="23" s="1"/>
  <c r="AL130" i="19"/>
  <c r="AH47" i="23" s="1"/>
  <c r="Q143" i="19"/>
  <c r="M60" i="23" s="1"/>
  <c r="Q138" i="19"/>
  <c r="M55" i="23" s="1"/>
  <c r="Q141" i="19"/>
  <c r="M58" i="23" s="1"/>
  <c r="Q140" i="19"/>
  <c r="M57" i="23" s="1"/>
  <c r="Q128" i="19"/>
  <c r="M45" i="23" s="1"/>
  <c r="Q142" i="19"/>
  <c r="M59" i="23" s="1"/>
  <c r="Q129" i="19"/>
  <c r="M46" i="23" s="1"/>
  <c r="Q124" i="19"/>
  <c r="Q134" i="19"/>
  <c r="M51" i="23" s="1"/>
  <c r="Q135" i="19"/>
  <c r="M52" i="23" s="1"/>
  <c r="Q139" i="19"/>
  <c r="M56" i="23" s="1"/>
  <c r="Q127" i="19"/>
  <c r="M44" i="23" s="1"/>
  <c r="Q136" i="19"/>
  <c r="M53" i="23" s="1"/>
  <c r="Q111" i="19"/>
  <c r="Q112" i="19" s="1"/>
  <c r="Q114" i="19" s="1"/>
  <c r="Q115" i="19" s="1"/>
  <c r="Q131" i="19"/>
  <c r="M48" i="23" s="1"/>
  <c r="Q132" i="19"/>
  <c r="M49" i="23" s="1"/>
  <c r="Q137" i="19"/>
  <c r="M54" i="23" s="1"/>
  <c r="Q126" i="19"/>
  <c r="M43" i="23" s="1"/>
  <c r="Q133" i="19"/>
  <c r="M50" i="23" s="1"/>
  <c r="Q130" i="19"/>
  <c r="M47" i="23" s="1"/>
  <c r="Q125" i="19"/>
  <c r="M42" i="23" s="1"/>
  <c r="AB83" i="19"/>
  <c r="V151" i="14"/>
  <c r="V152" i="14" s="1"/>
  <c r="W82" i="14"/>
  <c r="W152" i="14"/>
  <c r="AL82" i="14"/>
  <c r="R83" i="19"/>
  <c r="R106" i="19"/>
  <c r="BE136" i="19"/>
  <c r="BA53" i="23" s="1"/>
  <c r="BE134" i="19"/>
  <c r="BA51" i="23" s="1"/>
  <c r="BE135" i="19"/>
  <c r="BA52" i="23" s="1"/>
  <c r="BE127" i="19"/>
  <c r="BA44" i="23" s="1"/>
  <c r="BE139" i="19"/>
  <c r="BA56" i="23" s="1"/>
  <c r="BE130" i="19"/>
  <c r="BA47" i="23" s="1"/>
  <c r="BE132" i="19"/>
  <c r="BA49" i="23" s="1"/>
  <c r="BE128" i="19"/>
  <c r="BA45" i="23" s="1"/>
  <c r="BE133" i="19"/>
  <c r="BA50" i="23" s="1"/>
  <c r="BE125" i="19"/>
  <c r="BA42" i="23" s="1"/>
  <c r="BE129" i="19"/>
  <c r="BA46" i="23" s="1"/>
  <c r="BE124" i="19"/>
  <c r="BE140" i="19"/>
  <c r="BA57" i="23" s="1"/>
  <c r="BE141" i="19"/>
  <c r="BA58" i="23" s="1"/>
  <c r="BE137" i="19"/>
  <c r="BA54" i="23" s="1"/>
  <c r="BE138" i="19"/>
  <c r="BA55" i="23" s="1"/>
  <c r="BE131" i="19"/>
  <c r="BA48" i="23" s="1"/>
  <c r="BE142" i="19"/>
  <c r="BA59" i="23" s="1"/>
  <c r="BE111" i="19"/>
  <c r="BE112" i="19" s="1"/>
  <c r="BE114" i="19" s="1"/>
  <c r="BE115" i="19" s="1"/>
  <c r="BE126" i="19"/>
  <c r="BA43" i="23" s="1"/>
  <c r="BE143" i="19"/>
  <c r="BA60" i="23" s="1"/>
  <c r="AC83" i="19"/>
  <c r="AC106" i="19"/>
  <c r="AV82" i="14"/>
  <c r="AV152" i="14"/>
  <c r="AB105" i="19"/>
  <c r="AB108" i="19" s="1"/>
  <c r="S83" i="19"/>
  <c r="AA83" i="19"/>
  <c r="AC82" i="14"/>
  <c r="BE82" i="14"/>
  <c r="AQ83" i="19"/>
  <c r="AS151" i="14"/>
  <c r="AS154" i="14" s="1"/>
  <c r="BG151" i="14"/>
  <c r="BG152" i="14" s="1"/>
  <c r="Y82" i="14"/>
  <c r="BD105" i="19"/>
  <c r="BD108" i="19" s="1"/>
  <c r="AG82" i="14"/>
  <c r="AG152" i="14"/>
  <c r="AJ151" i="14"/>
  <c r="Q83" i="19"/>
  <c r="Q106" i="19"/>
  <c r="AL151" i="14"/>
  <c r="AL152" i="14" s="1"/>
  <c r="AR106" i="19"/>
  <c r="Y151" i="14"/>
  <c r="Y154" i="14" s="1"/>
  <c r="AG142" i="19"/>
  <c r="AC59" i="23" s="1"/>
  <c r="AG132" i="19"/>
  <c r="AC49" i="23" s="1"/>
  <c r="AG139" i="19"/>
  <c r="AC56" i="23" s="1"/>
  <c r="AG140" i="19"/>
  <c r="AC57" i="23" s="1"/>
  <c r="AG130" i="19"/>
  <c r="AC47" i="23" s="1"/>
  <c r="AG124" i="19"/>
  <c r="AG143" i="19"/>
  <c r="AC60" i="23" s="1"/>
  <c r="AG135" i="19"/>
  <c r="AC52" i="23" s="1"/>
  <c r="AG129" i="19"/>
  <c r="AC46" i="23" s="1"/>
  <c r="AG128" i="19"/>
  <c r="AC45" i="23" s="1"/>
  <c r="AG136" i="19"/>
  <c r="AC53" i="23" s="1"/>
  <c r="AG111" i="19"/>
  <c r="AG112" i="19" s="1"/>
  <c r="AG114" i="19" s="1"/>
  <c r="AG115" i="19" s="1"/>
  <c r="AG125" i="19"/>
  <c r="AC42" i="23" s="1"/>
  <c r="AG126" i="19"/>
  <c r="AC43" i="23" s="1"/>
  <c r="AG131" i="19"/>
  <c r="AC48" i="23" s="1"/>
  <c r="AG127" i="19"/>
  <c r="AC44" i="23" s="1"/>
  <c r="AG141" i="19"/>
  <c r="AC58" i="23" s="1"/>
  <c r="AG138" i="19"/>
  <c r="AC55" i="23" s="1"/>
  <c r="AG133" i="19"/>
  <c r="AC50" i="23" s="1"/>
  <c r="AG134" i="19"/>
  <c r="AC51" i="23" s="1"/>
  <c r="AG137" i="19"/>
  <c r="AC54" i="23" s="1"/>
  <c r="AA105" i="19"/>
  <c r="AA108" i="19" s="1"/>
  <c r="AX105" i="19"/>
  <c r="AX108" i="19" s="1"/>
  <c r="U82" i="14"/>
  <c r="U152" i="14"/>
  <c r="AI105" i="19"/>
  <c r="AI108" i="19" s="1"/>
  <c r="AR82" i="14"/>
  <c r="AR152" i="14"/>
  <c r="T105" i="19"/>
  <c r="T108" i="19" s="1"/>
  <c r="AD126" i="19"/>
  <c r="Z43" i="23" s="1"/>
  <c r="AD127" i="19"/>
  <c r="Z44" i="23" s="1"/>
  <c r="AD140" i="19"/>
  <c r="Z57" i="23" s="1"/>
  <c r="AD142" i="19"/>
  <c r="Z59" i="23" s="1"/>
  <c r="AD129" i="19"/>
  <c r="Z46" i="23" s="1"/>
  <c r="AD124" i="19"/>
  <c r="AD136" i="19"/>
  <c r="Z53" i="23" s="1"/>
  <c r="AD143" i="19"/>
  <c r="Z60" i="23" s="1"/>
  <c r="AD128" i="19"/>
  <c r="Z45" i="23" s="1"/>
  <c r="AD130" i="19"/>
  <c r="Z47" i="23" s="1"/>
  <c r="AD131" i="19"/>
  <c r="Z48" i="23" s="1"/>
  <c r="AD111" i="19"/>
  <c r="AD112" i="19" s="1"/>
  <c r="AD114" i="19" s="1"/>
  <c r="AD115" i="19" s="1"/>
  <c r="AD134" i="19"/>
  <c r="Z51" i="23" s="1"/>
  <c r="AD125" i="19"/>
  <c r="Z42" i="23" s="1"/>
  <c r="AD138" i="19"/>
  <c r="Z55" i="23" s="1"/>
  <c r="AD133" i="19"/>
  <c r="Z50" i="23" s="1"/>
  <c r="AD141" i="19"/>
  <c r="Z58" i="23" s="1"/>
  <c r="AD137" i="19"/>
  <c r="Z54" i="23" s="1"/>
  <c r="AD139" i="19"/>
  <c r="Z56" i="23" s="1"/>
  <c r="AD135" i="19"/>
  <c r="Z52" i="23" s="1"/>
  <c r="AD132" i="19"/>
  <c r="Z49" i="23" s="1"/>
  <c r="AN105" i="19"/>
  <c r="AN106" i="19" s="1"/>
  <c r="AO133" i="19"/>
  <c r="AK50" i="23" s="1"/>
  <c r="AO126" i="19"/>
  <c r="AK43" i="23" s="1"/>
  <c r="AO129" i="19"/>
  <c r="AK46" i="23" s="1"/>
  <c r="AO131" i="19"/>
  <c r="AK48" i="23" s="1"/>
  <c r="AO138" i="19"/>
  <c r="AK55" i="23" s="1"/>
  <c r="AO130" i="19"/>
  <c r="AK47" i="23" s="1"/>
  <c r="AO134" i="19"/>
  <c r="AK51" i="23" s="1"/>
  <c r="AO137" i="19"/>
  <c r="AK54" i="23" s="1"/>
  <c r="AO127" i="19"/>
  <c r="AK44" i="23" s="1"/>
  <c r="AP151" i="14"/>
  <c r="AP152" i="14" s="1"/>
  <c r="AY131" i="19"/>
  <c r="AU48" i="23" s="1"/>
  <c r="AY139" i="19"/>
  <c r="AU56" i="23" s="1"/>
  <c r="AY124" i="19"/>
  <c r="AY111" i="19"/>
  <c r="AY112" i="19" s="1"/>
  <c r="AY114" i="19" s="1"/>
  <c r="AY115" i="19" s="1"/>
  <c r="AY143" i="19"/>
  <c r="AU60" i="23" s="1"/>
  <c r="AY134" i="19"/>
  <c r="AU51" i="23" s="1"/>
  <c r="AY136" i="19"/>
  <c r="AU53" i="23" s="1"/>
  <c r="AY132" i="19"/>
  <c r="AU49" i="23" s="1"/>
  <c r="AY125" i="19"/>
  <c r="AU42" i="23" s="1"/>
  <c r="AY130" i="19"/>
  <c r="AU47" i="23" s="1"/>
  <c r="AY138" i="19"/>
  <c r="AU55" i="23" s="1"/>
  <c r="AY135" i="19"/>
  <c r="AU52" i="23" s="1"/>
  <c r="AY133" i="19"/>
  <c r="AU50" i="23" s="1"/>
  <c r="AY127" i="19"/>
  <c r="AU44" i="23" s="1"/>
  <c r="AY140" i="19"/>
  <c r="AU57" i="23" s="1"/>
  <c r="AY128" i="19"/>
  <c r="AU45" i="23" s="1"/>
  <c r="AY142" i="19"/>
  <c r="AU59" i="23" s="1"/>
  <c r="AY141" i="19"/>
  <c r="AU58" i="23" s="1"/>
  <c r="AY126" i="19"/>
  <c r="AU43" i="23" s="1"/>
  <c r="AY129" i="19"/>
  <c r="AU46" i="23" s="1"/>
  <c r="AY137" i="19"/>
  <c r="AU54" i="23" s="1"/>
  <c r="AH105" i="19"/>
  <c r="AH108" i="19" s="1"/>
  <c r="AT105" i="19"/>
  <c r="AT108" i="19" s="1"/>
  <c r="AT82" i="14"/>
  <c r="T82" i="14"/>
  <c r="AZ111" i="19"/>
  <c r="AZ112" i="19" s="1"/>
  <c r="AZ114" i="19" s="1"/>
  <c r="AZ115" i="19" s="1"/>
  <c r="AZ124" i="19"/>
  <c r="AZ143" i="19"/>
  <c r="AV60" i="23" s="1"/>
  <c r="AZ134" i="19"/>
  <c r="AV51" i="23" s="1"/>
  <c r="AZ136" i="19"/>
  <c r="AV53" i="23" s="1"/>
  <c r="AZ135" i="19"/>
  <c r="AV52" i="23" s="1"/>
  <c r="AZ128" i="19"/>
  <c r="AV45" i="23" s="1"/>
  <c r="AZ138" i="19"/>
  <c r="AV55" i="23" s="1"/>
  <c r="AZ125" i="19"/>
  <c r="AV42" i="23" s="1"/>
  <c r="AZ126" i="19"/>
  <c r="AV43" i="23" s="1"/>
  <c r="AZ139" i="19"/>
  <c r="AV56" i="23" s="1"/>
  <c r="AZ127" i="19"/>
  <c r="AV44" i="23" s="1"/>
  <c r="AZ132" i="19"/>
  <c r="AV49" i="23" s="1"/>
  <c r="AZ129" i="19"/>
  <c r="AV46" i="23" s="1"/>
  <c r="AZ133" i="19"/>
  <c r="AV50" i="23" s="1"/>
  <c r="AZ137" i="19"/>
  <c r="AV54" i="23" s="1"/>
  <c r="AZ141" i="19"/>
  <c r="AV58" i="23" s="1"/>
  <c r="AZ142" i="19"/>
  <c r="AV59" i="23" s="1"/>
  <c r="AZ131" i="19"/>
  <c r="AV48" i="23" s="1"/>
  <c r="AZ130" i="19"/>
  <c r="AV47" i="23" s="1"/>
  <c r="AZ140" i="19"/>
  <c r="AV57" i="23" s="1"/>
  <c r="J151" i="14"/>
  <c r="J152" i="14" s="1"/>
  <c r="BD83" i="19"/>
  <c r="J83" i="19"/>
  <c r="J106" i="19"/>
  <c r="BB83" i="19"/>
  <c r="BB106" i="19"/>
  <c r="AF83" i="19"/>
  <c r="AU105" i="19"/>
  <c r="AU106" i="19" s="1"/>
  <c r="AP137" i="19"/>
  <c r="AL54" i="23" s="1"/>
  <c r="AP124" i="19"/>
  <c r="AP143" i="19"/>
  <c r="AL60" i="23" s="1"/>
  <c r="AP129" i="19"/>
  <c r="AL46" i="23" s="1"/>
  <c r="AP128" i="19"/>
  <c r="AL45" i="23" s="1"/>
  <c r="AP136" i="19"/>
  <c r="AL53" i="23" s="1"/>
  <c r="AP131" i="19"/>
  <c r="AL48" i="23" s="1"/>
  <c r="AP127" i="19"/>
  <c r="AL44" i="23" s="1"/>
  <c r="AP134" i="19"/>
  <c r="AL51" i="23" s="1"/>
  <c r="AP111" i="19"/>
  <c r="AP112" i="19" s="1"/>
  <c r="AP114" i="19" s="1"/>
  <c r="AP115" i="19" s="1"/>
  <c r="AP125" i="19"/>
  <c r="AL42" i="23" s="1"/>
  <c r="AP142" i="19"/>
  <c r="AL59" i="23" s="1"/>
  <c r="AP141" i="19"/>
  <c r="AL58" i="23" s="1"/>
  <c r="AP132" i="19"/>
  <c r="AL49" i="23" s="1"/>
  <c r="AP130" i="19"/>
  <c r="AL47" i="23" s="1"/>
  <c r="AP133" i="19"/>
  <c r="AL50" i="23" s="1"/>
  <c r="AP140" i="19"/>
  <c r="AL57" i="23" s="1"/>
  <c r="AP139" i="19"/>
  <c r="AL56" i="23" s="1"/>
  <c r="AP135" i="19"/>
  <c r="AL52" i="23" s="1"/>
  <c r="AP138" i="19"/>
  <c r="AL55" i="23" s="1"/>
  <c r="AP126" i="19"/>
  <c r="AL43" i="23" s="1"/>
  <c r="AS124" i="19"/>
  <c r="AS133" i="19"/>
  <c r="AO50" i="23" s="1"/>
  <c r="AS139" i="19"/>
  <c r="AO56" i="23" s="1"/>
  <c r="AS140" i="19"/>
  <c r="AO57" i="23" s="1"/>
  <c r="AS143" i="19"/>
  <c r="AO60" i="23" s="1"/>
  <c r="AS141" i="19"/>
  <c r="AO58" i="23" s="1"/>
  <c r="AS134" i="19"/>
  <c r="AO51" i="23" s="1"/>
  <c r="AS138" i="19"/>
  <c r="AO55" i="23" s="1"/>
  <c r="AS127" i="19"/>
  <c r="AO44" i="23" s="1"/>
  <c r="AS132" i="19"/>
  <c r="AO49" i="23" s="1"/>
  <c r="AS111" i="19"/>
  <c r="AS112" i="19" s="1"/>
  <c r="AS114" i="19" s="1"/>
  <c r="AS115" i="19" s="1"/>
  <c r="AS136" i="19"/>
  <c r="AO53" i="23" s="1"/>
  <c r="AS135" i="19"/>
  <c r="AO52" i="23" s="1"/>
  <c r="AS142" i="19"/>
  <c r="AO59" i="23" s="1"/>
  <c r="AS131" i="19"/>
  <c r="AO48" i="23" s="1"/>
  <c r="AS128" i="19"/>
  <c r="AO45" i="23" s="1"/>
  <c r="AS129" i="19"/>
  <c r="AO46" i="23" s="1"/>
  <c r="AS126" i="19"/>
  <c r="AO43" i="23" s="1"/>
  <c r="AS130" i="19"/>
  <c r="AO47" i="23" s="1"/>
  <c r="AS137" i="19"/>
  <c r="AO54" i="23" s="1"/>
  <c r="AS125" i="19"/>
  <c r="AO42" i="23" s="1"/>
  <c r="AX83" i="19"/>
  <c r="BC82" i="14"/>
  <c r="BC152" i="14"/>
  <c r="AN151" i="14"/>
  <c r="AN154" i="14" s="1"/>
  <c r="BF106" i="19"/>
  <c r="BF83" i="19"/>
  <c r="AD82" i="14"/>
  <c r="AD152" i="14"/>
  <c r="I105" i="19"/>
  <c r="I108" i="19" s="1"/>
  <c r="U83" i="19"/>
  <c r="U106" i="19"/>
  <c r="AT83" i="19"/>
  <c r="AT151" i="14"/>
  <c r="AT152" i="14" s="1"/>
  <c r="AW82" i="14"/>
  <c r="AW152" i="14"/>
  <c r="AZ83" i="19"/>
  <c r="AZ106" i="19"/>
  <c r="BH82" i="14"/>
  <c r="BH152" i="14"/>
  <c r="J132" i="19"/>
  <c r="F49" i="23" s="1"/>
  <c r="J141" i="19"/>
  <c r="F58" i="23" s="1"/>
  <c r="J131" i="19"/>
  <c r="F48" i="23" s="1"/>
  <c r="J128" i="19"/>
  <c r="F45" i="23" s="1"/>
  <c r="J137" i="19"/>
  <c r="F54" i="23" s="1"/>
  <c r="J140" i="19"/>
  <c r="F57" i="23" s="1"/>
  <c r="J135" i="19"/>
  <c r="F52" i="23" s="1"/>
  <c r="J142" i="19"/>
  <c r="F59" i="23" s="1"/>
  <c r="J129" i="19"/>
  <c r="F46" i="23" s="1"/>
  <c r="J125" i="19"/>
  <c r="F42" i="23" s="1"/>
  <c r="J138" i="19"/>
  <c r="F55" i="23" s="1"/>
  <c r="J133" i="19"/>
  <c r="F50" i="23" s="1"/>
  <c r="J127" i="19"/>
  <c r="F44" i="23" s="1"/>
  <c r="J124" i="19"/>
  <c r="J111" i="19"/>
  <c r="J112" i="19" s="1"/>
  <c r="J114" i="19" s="1"/>
  <c r="J115" i="19" s="1"/>
  <c r="J136" i="19"/>
  <c r="F53" i="23" s="1"/>
  <c r="J130" i="19"/>
  <c r="F47" i="23" s="1"/>
  <c r="J143" i="19"/>
  <c r="F60" i="23" s="1"/>
  <c r="J126" i="19"/>
  <c r="F43" i="23" s="1"/>
  <c r="J134" i="19"/>
  <c r="F51" i="23" s="1"/>
  <c r="J139" i="19"/>
  <c r="F56" i="23" s="1"/>
  <c r="BB138" i="19"/>
  <c r="AX55" i="23" s="1"/>
  <c r="BB137" i="19"/>
  <c r="AX54" i="23" s="1"/>
  <c r="BB140" i="19"/>
  <c r="AX57" i="23" s="1"/>
  <c r="BB111" i="19"/>
  <c r="BB141" i="19"/>
  <c r="AX58" i="23" s="1"/>
  <c r="BB143" i="19"/>
  <c r="AX60" i="23" s="1"/>
  <c r="BB124" i="19"/>
  <c r="BB128" i="19"/>
  <c r="AX45" i="23" s="1"/>
  <c r="BB133" i="19"/>
  <c r="AX50" i="23" s="1"/>
  <c r="BB131" i="19"/>
  <c r="AX48" i="23" s="1"/>
  <c r="BB136" i="19"/>
  <c r="AX53" i="23" s="1"/>
  <c r="BB126" i="19"/>
  <c r="AX43" i="23" s="1"/>
  <c r="BB127" i="19"/>
  <c r="AX44" i="23" s="1"/>
  <c r="BB135" i="19"/>
  <c r="AX52" i="23" s="1"/>
  <c r="BB139" i="19"/>
  <c r="AX56" i="23" s="1"/>
  <c r="BB130" i="19"/>
  <c r="AX47" i="23" s="1"/>
  <c r="BB129" i="19"/>
  <c r="AX46" i="23" s="1"/>
  <c r="BB142" i="19"/>
  <c r="AX59" i="23" s="1"/>
  <c r="BB132" i="19"/>
  <c r="AX49" i="23" s="1"/>
  <c r="BB134" i="19"/>
  <c r="AX51" i="23" s="1"/>
  <c r="BB125" i="19"/>
  <c r="AX42" i="23" s="1"/>
  <c r="AH151" i="14"/>
  <c r="AH154" i="14" s="1"/>
  <c r="AY82" i="14"/>
  <c r="AY152" i="14"/>
  <c r="AK83" i="19"/>
  <c r="AF105" i="19"/>
  <c r="AF106" i="19" s="1"/>
  <c r="BA105" i="19"/>
  <c r="BA108" i="19" s="1"/>
  <c r="AP83" i="19"/>
  <c r="AP106" i="19"/>
  <c r="AH83" i="19"/>
  <c r="AE105" i="19"/>
  <c r="AE108" i="19" s="1"/>
  <c r="BA151" i="14"/>
  <c r="BA152" i="14" s="1"/>
  <c r="AN82" i="14"/>
  <c r="BA83" i="19"/>
  <c r="AO82" i="14"/>
  <c r="I83" i="19"/>
  <c r="BC105" i="19"/>
  <c r="BC106" i="19" s="1"/>
  <c r="AW83" i="19"/>
  <c r="AW106" i="19"/>
  <c r="X105" i="19"/>
  <c r="X108" i="19" s="1"/>
  <c r="AV83" i="19"/>
  <c r="AV106" i="19"/>
  <c r="Q82" i="14"/>
  <c r="AE82" i="14"/>
  <c r="AE152" i="14"/>
  <c r="AI83" i="19"/>
  <c r="AH82" i="14"/>
  <c r="AC151" i="14"/>
  <c r="AC154" i="14" s="1"/>
  <c r="AK105" i="19"/>
  <c r="AK106" i="19" s="1"/>
  <c r="AQ151" i="14"/>
  <c r="AQ154" i="14" s="1"/>
  <c r="AG106" i="19"/>
  <c r="AG83" i="19"/>
  <c r="AJ83" i="19"/>
  <c r="AE83" i="19"/>
  <c r="BA82" i="14"/>
  <c r="AO151" i="14"/>
  <c r="AO152" i="14" s="1"/>
  <c r="AY83" i="19"/>
  <c r="AY106" i="19"/>
  <c r="BH105" i="19"/>
  <c r="BH108" i="19" s="1"/>
  <c r="BD151" i="14"/>
  <c r="BD152" i="14" s="1"/>
  <c r="AW127" i="19"/>
  <c r="AS44" i="23" s="1"/>
  <c r="AW131" i="19"/>
  <c r="AS48" i="23" s="1"/>
  <c r="AW139" i="19"/>
  <c r="AS56" i="23" s="1"/>
  <c r="AW111" i="19"/>
  <c r="AW112" i="19" s="1"/>
  <c r="AW114" i="19" s="1"/>
  <c r="AW115" i="19" s="1"/>
  <c r="AW133" i="19"/>
  <c r="AS50" i="23" s="1"/>
  <c r="AW143" i="19"/>
  <c r="AS60" i="23" s="1"/>
  <c r="AW142" i="19"/>
  <c r="AS59" i="23" s="1"/>
  <c r="AW129" i="19"/>
  <c r="AS46" i="23" s="1"/>
  <c r="AW138" i="19"/>
  <c r="AS55" i="23" s="1"/>
  <c r="AW135" i="19"/>
  <c r="AS52" i="23" s="1"/>
  <c r="AW130" i="19"/>
  <c r="AS47" i="23" s="1"/>
  <c r="AW125" i="19"/>
  <c r="AS42" i="23" s="1"/>
  <c r="AW141" i="19"/>
  <c r="AS58" i="23" s="1"/>
  <c r="AW134" i="19"/>
  <c r="AS51" i="23" s="1"/>
  <c r="AW128" i="19"/>
  <c r="AS45" i="23" s="1"/>
  <c r="AW136" i="19"/>
  <c r="AS53" i="23" s="1"/>
  <c r="AW132" i="19"/>
  <c r="AS49" i="23" s="1"/>
  <c r="AW137" i="19"/>
  <c r="AS54" i="23" s="1"/>
  <c r="AW124" i="19"/>
  <c r="AW126" i="19"/>
  <c r="AS43" i="23" s="1"/>
  <c r="AW140" i="19"/>
  <c r="AS57" i="23" s="1"/>
  <c r="X83" i="19"/>
  <c r="AD106" i="19"/>
  <c r="AS82" i="14"/>
  <c r="AK151" i="14"/>
  <c r="AK152" i="14" s="1"/>
  <c r="T83" i="19"/>
  <c r="AU151" i="14"/>
  <c r="AU154" i="14" s="1"/>
  <c r="BH83" i="19"/>
  <c r="AI82" i="14"/>
  <c r="Z82" i="14"/>
  <c r="Z152" i="14"/>
  <c r="U143" i="19"/>
  <c r="Q60" i="23" s="1"/>
  <c r="U136" i="19"/>
  <c r="Q53" i="23" s="1"/>
  <c r="U126" i="19"/>
  <c r="Q43" i="23" s="1"/>
  <c r="U124" i="19"/>
  <c r="U140" i="19"/>
  <c r="Q57" i="23" s="1"/>
  <c r="U131" i="19"/>
  <c r="Q48" i="23" s="1"/>
  <c r="U142" i="19"/>
  <c r="Q59" i="23" s="1"/>
  <c r="U137" i="19"/>
  <c r="Q54" i="23" s="1"/>
  <c r="U141" i="19"/>
  <c r="Q58" i="23" s="1"/>
  <c r="U111" i="19"/>
  <c r="U112" i="19" s="1"/>
  <c r="U114" i="19" s="1"/>
  <c r="U115" i="19" s="1"/>
  <c r="U134" i="19"/>
  <c r="Q51" i="23" s="1"/>
  <c r="U135" i="19"/>
  <c r="Q52" i="23" s="1"/>
  <c r="U133" i="19"/>
  <c r="Q50" i="23" s="1"/>
  <c r="U125" i="19"/>
  <c r="Q42" i="23" s="1"/>
  <c r="U128" i="19"/>
  <c r="Q45" i="23" s="1"/>
  <c r="U127" i="19"/>
  <c r="Q44" i="23" s="1"/>
  <c r="U132" i="19"/>
  <c r="Q49" i="23" s="1"/>
  <c r="U130" i="19"/>
  <c r="Q47" i="23" s="1"/>
  <c r="U139" i="19"/>
  <c r="Q56" i="23" s="1"/>
  <c r="U138" i="19"/>
  <c r="Q55" i="23" s="1"/>
  <c r="U129" i="19"/>
  <c r="Q46" i="23" s="1"/>
  <c r="AR137" i="19"/>
  <c r="AN54" i="23" s="1"/>
  <c r="AR140" i="19"/>
  <c r="AN57" i="23" s="1"/>
  <c r="AR132" i="19"/>
  <c r="AN49" i="23" s="1"/>
  <c r="AR125" i="19"/>
  <c r="AN42" i="23" s="1"/>
  <c r="AR139" i="19"/>
  <c r="AN56" i="23" s="1"/>
  <c r="AR142" i="19"/>
  <c r="AN59" i="23" s="1"/>
  <c r="AR135" i="19"/>
  <c r="AN52" i="23" s="1"/>
  <c r="AR143" i="19"/>
  <c r="AN60" i="23" s="1"/>
  <c r="AR126" i="19"/>
  <c r="AN43" i="23" s="1"/>
  <c r="AR131" i="19"/>
  <c r="AN48" i="23" s="1"/>
  <c r="AR127" i="19"/>
  <c r="AN44" i="23" s="1"/>
  <c r="AR133" i="19"/>
  <c r="AN50" i="23" s="1"/>
  <c r="AR130" i="19"/>
  <c r="AN47" i="23" s="1"/>
  <c r="AR136" i="19"/>
  <c r="AN53" i="23" s="1"/>
  <c r="AR124" i="19"/>
  <c r="AR141" i="19"/>
  <c r="AN58" i="23" s="1"/>
  <c r="AR134" i="19"/>
  <c r="AN51" i="23" s="1"/>
  <c r="AR111" i="19"/>
  <c r="AR112" i="19" s="1"/>
  <c r="AR114" i="19" s="1"/>
  <c r="AR115" i="19" s="1"/>
  <c r="AR129" i="19"/>
  <c r="AN46" i="23" s="1"/>
  <c r="AR138" i="19"/>
  <c r="AN55" i="23" s="1"/>
  <c r="AR128" i="19"/>
  <c r="AN45" i="23" s="1"/>
  <c r="R151" i="14"/>
  <c r="R152" i="14" s="1"/>
  <c r="W83" i="19"/>
  <c r="W106" i="19"/>
  <c r="AB82" i="14"/>
  <c r="AQ82" i="14"/>
  <c r="BG138" i="19"/>
  <c r="BC55" i="23" s="1"/>
  <c r="BG128" i="19"/>
  <c r="BC45" i="23" s="1"/>
  <c r="BG131" i="19"/>
  <c r="BC48" i="23" s="1"/>
  <c r="BG142" i="19"/>
  <c r="BC59" i="23" s="1"/>
  <c r="BG141" i="19"/>
  <c r="BC58" i="23" s="1"/>
  <c r="BG132" i="19"/>
  <c r="BC49" i="23" s="1"/>
  <c r="BG143" i="19"/>
  <c r="BC60" i="23" s="1"/>
  <c r="BG137" i="19"/>
  <c r="BC54" i="23" s="1"/>
  <c r="BG125" i="19"/>
  <c r="BC42" i="23" s="1"/>
  <c r="BG136" i="19"/>
  <c r="BC53" i="23" s="1"/>
  <c r="BG129" i="19"/>
  <c r="BC46" i="23" s="1"/>
  <c r="BG135" i="19"/>
  <c r="BC52" i="23" s="1"/>
  <c r="BG134" i="19"/>
  <c r="BC51" i="23" s="1"/>
  <c r="BG127" i="19"/>
  <c r="BC44" i="23" s="1"/>
  <c r="BG126" i="19"/>
  <c r="BC43" i="23" s="1"/>
  <c r="BG133" i="19"/>
  <c r="BC50" i="23" s="1"/>
  <c r="BG130" i="19"/>
  <c r="BC47" i="23" s="1"/>
  <c r="BG124" i="19"/>
  <c r="BG111" i="19"/>
  <c r="BG112" i="19" s="1"/>
  <c r="BG114" i="19" s="1"/>
  <c r="BG115" i="19" s="1"/>
  <c r="BG140" i="19"/>
  <c r="BC57" i="23" s="1"/>
  <c r="BG139" i="19"/>
  <c r="BC56" i="23" s="1"/>
  <c r="AA151" i="14"/>
  <c r="AA152" i="14" s="1"/>
  <c r="AL106" i="19"/>
  <c r="AL83" i="19"/>
  <c r="AS106" i="19"/>
  <c r="AS83" i="19"/>
  <c r="AK82" i="14"/>
  <c r="BE83" i="19"/>
  <c r="BE106" i="19"/>
  <c r="X82" i="14"/>
  <c r="X152" i="14"/>
  <c r="AU82" i="14"/>
  <c r="AO83" i="19"/>
  <c r="AO106" i="19"/>
  <c r="AI151" i="14"/>
  <c r="AI152" i="14" s="1"/>
  <c r="Y105" i="19"/>
  <c r="Y106" i="19" s="1"/>
  <c r="BF137" i="19"/>
  <c r="BB54" i="23" s="1"/>
  <c r="BF127" i="19"/>
  <c r="BB44" i="23" s="1"/>
  <c r="BF129" i="19"/>
  <c r="BB46" i="23" s="1"/>
  <c r="BF140" i="19"/>
  <c r="BB57" i="23" s="1"/>
  <c r="BF143" i="19"/>
  <c r="BB60" i="23" s="1"/>
  <c r="BF132" i="19"/>
  <c r="BB49" i="23" s="1"/>
  <c r="BF130" i="19"/>
  <c r="BB47" i="23" s="1"/>
  <c r="BF138" i="19"/>
  <c r="BB55" i="23" s="1"/>
  <c r="BF141" i="19"/>
  <c r="BB58" i="23" s="1"/>
  <c r="BF125" i="19"/>
  <c r="BB42" i="23" s="1"/>
  <c r="BF135" i="19"/>
  <c r="BB52" i="23" s="1"/>
  <c r="BF136" i="19"/>
  <c r="BB53" i="23" s="1"/>
  <c r="BF124" i="19"/>
  <c r="BF142" i="19"/>
  <c r="BB59" i="23" s="1"/>
  <c r="BF131" i="19"/>
  <c r="BB48" i="23" s="1"/>
  <c r="BF128" i="19"/>
  <c r="BB45" i="23" s="1"/>
  <c r="BF111" i="19"/>
  <c r="BF126" i="19"/>
  <c r="BB43" i="23" s="1"/>
  <c r="BF134" i="19"/>
  <c r="BB51" i="23" s="1"/>
  <c r="BF133" i="19"/>
  <c r="BB50" i="23" s="1"/>
  <c r="BF139" i="19"/>
  <c r="BB56" i="23" s="1"/>
  <c r="AM82" i="14"/>
  <c r="AM152" i="14"/>
  <c r="BE151" i="14"/>
  <c r="BE152" i="14" s="1"/>
  <c r="W135" i="19"/>
  <c r="S52" i="23" s="1"/>
  <c r="W136" i="19"/>
  <c r="S53" i="23" s="1"/>
  <c r="W128" i="19"/>
  <c r="S45" i="23" s="1"/>
  <c r="W125" i="19"/>
  <c r="S42" i="23" s="1"/>
  <c r="W137" i="19"/>
  <c r="S54" i="23" s="1"/>
  <c r="W129" i="19"/>
  <c r="S46" i="23" s="1"/>
  <c r="W133" i="19"/>
  <c r="S50" i="23" s="1"/>
  <c r="W127" i="19"/>
  <c r="S44" i="23" s="1"/>
  <c r="W111" i="19"/>
  <c r="W112" i="19" s="1"/>
  <c r="W114" i="19" s="1"/>
  <c r="W115" i="19" s="1"/>
  <c r="W131" i="19"/>
  <c r="S48" i="23" s="1"/>
  <c r="W140" i="19"/>
  <c r="S57" i="23" s="1"/>
  <c r="W132" i="19"/>
  <c r="S49" i="23" s="1"/>
  <c r="W126" i="19"/>
  <c r="S43" i="23" s="1"/>
  <c r="W143" i="19"/>
  <c r="S60" i="23" s="1"/>
  <c r="W141" i="19"/>
  <c r="S58" i="23" s="1"/>
  <c r="W134" i="19"/>
  <c r="S51" i="23" s="1"/>
  <c r="W142" i="19"/>
  <c r="S59" i="23" s="1"/>
  <c r="W124" i="19"/>
  <c r="W130" i="19"/>
  <c r="S47" i="23" s="1"/>
  <c r="W139" i="19"/>
  <c r="S56" i="23" s="1"/>
  <c r="W138" i="19"/>
  <c r="S55" i="23" s="1"/>
  <c r="AJ9" i="19"/>
  <c r="AI14" i="19"/>
  <c r="AI13" i="19"/>
  <c r="AI8" i="19" s="1"/>
  <c r="AD13" i="4"/>
  <c r="AD8" i="4" s="1"/>
  <c r="AD14" i="4"/>
  <c r="AE9" i="4"/>
  <c r="AP38" i="15"/>
  <c r="AJ122" i="15"/>
  <c r="AP19" i="15"/>
  <c r="AP39" i="15"/>
  <c r="AJ126" i="15"/>
  <c r="AP33" i="15"/>
  <c r="AJ132" i="15"/>
  <c r="AP25" i="15"/>
  <c r="AP34" i="15"/>
  <c r="AP47" i="15"/>
  <c r="AQ15" i="15"/>
  <c r="AP26" i="15"/>
  <c r="AP44" i="15"/>
  <c r="AJ116" i="15"/>
  <c r="AJ133" i="15"/>
  <c r="AP28" i="15"/>
  <c r="AJ130" i="15"/>
  <c r="AP45" i="15"/>
  <c r="AJ131" i="15"/>
  <c r="AP40" i="15"/>
  <c r="AP41" i="15"/>
  <c r="AJ119" i="15"/>
  <c r="AP27" i="15"/>
  <c r="AP37" i="15"/>
  <c r="AJ120" i="15"/>
  <c r="AJ134" i="15"/>
  <c r="AJ117" i="15"/>
  <c r="AJ121" i="15"/>
  <c r="AP32" i="15"/>
  <c r="AP42" i="15"/>
  <c r="AJ123" i="15"/>
  <c r="AP24" i="15"/>
  <c r="AP35" i="15"/>
  <c r="AJ127" i="15"/>
  <c r="AJ135" i="15"/>
  <c r="AP43" i="15"/>
  <c r="AJ118" i="15"/>
  <c r="AP29" i="15"/>
  <c r="AP18" i="15"/>
  <c r="AP30" i="15"/>
  <c r="AJ125" i="15"/>
  <c r="AP17" i="15"/>
  <c r="AP22" i="15"/>
  <c r="AJ128" i="15"/>
  <c r="AP21" i="15"/>
  <c r="AP31" i="15"/>
  <c r="AJ124" i="15"/>
  <c r="AP20" i="15"/>
  <c r="AP23" i="15"/>
  <c r="AJ129" i="15"/>
  <c r="AP36" i="15"/>
  <c r="AP16" i="15"/>
  <c r="AP46" i="15"/>
  <c r="AK10" i="14"/>
  <c r="AK11" i="14"/>
  <c r="AI13" i="14"/>
  <c r="AI8" i="14" s="1"/>
  <c r="AI14" i="14"/>
  <c r="AJ9" i="14"/>
  <c r="AK11" i="19"/>
  <c r="AK10" i="19"/>
  <c r="AS11" i="23"/>
  <c r="AS10" i="23"/>
  <c r="AU14" i="23"/>
  <c r="AU13" i="23"/>
  <c r="AU8" i="23" s="1"/>
  <c r="AV9" i="23"/>
  <c r="AF10" i="4"/>
  <c r="AF11" i="4"/>
  <c r="AD13" i="13"/>
  <c r="AD8" i="13" s="1"/>
  <c r="AE9" i="13"/>
  <c r="AD14" i="13"/>
  <c r="AF11" i="13"/>
  <c r="AF10" i="13"/>
  <c r="Q152" i="14" l="1"/>
  <c r="AO125" i="19"/>
  <c r="AK42" i="23" s="1"/>
  <c r="AO135" i="19"/>
  <c r="AK52" i="23" s="1"/>
  <c r="AO124" i="19"/>
  <c r="AK41" i="23" s="1"/>
  <c r="AC126" i="19"/>
  <c r="Y43" i="23" s="1"/>
  <c r="AC140" i="19"/>
  <c r="Y57" i="23" s="1"/>
  <c r="AC141" i="19"/>
  <c r="Y58" i="23" s="1"/>
  <c r="AO141" i="19"/>
  <c r="AK58" i="23" s="1"/>
  <c r="AC124" i="19"/>
  <c r="Y41" i="23" s="1"/>
  <c r="AC138" i="19"/>
  <c r="Y55" i="23" s="1"/>
  <c r="AC129" i="19"/>
  <c r="Y46" i="23" s="1"/>
  <c r="AO139" i="19"/>
  <c r="AK56" i="23" s="1"/>
  <c r="AO132" i="19"/>
  <c r="AK49" i="23" s="1"/>
  <c r="AO128" i="19"/>
  <c r="AK45" i="23" s="1"/>
  <c r="AC131" i="19"/>
  <c r="Y48" i="23" s="1"/>
  <c r="AC136" i="19"/>
  <c r="Y53" i="23" s="1"/>
  <c r="AC143" i="19"/>
  <c r="Y60" i="23" s="1"/>
  <c r="AO136" i="19"/>
  <c r="AK53" i="23" s="1"/>
  <c r="AO140" i="19"/>
  <c r="AK57" i="23" s="1"/>
  <c r="AO111" i="19"/>
  <c r="AO112" i="19" s="1"/>
  <c r="AO114" i="19" s="1"/>
  <c r="AO115" i="19" s="1"/>
  <c r="AC128" i="19"/>
  <c r="Y45" i="23" s="1"/>
  <c r="AC127" i="19"/>
  <c r="Y44" i="23" s="1"/>
  <c r="T152" i="14"/>
  <c r="AO143" i="19"/>
  <c r="AK60" i="23" s="1"/>
  <c r="AC135" i="19"/>
  <c r="Y52" i="23" s="1"/>
  <c r="AC134" i="19"/>
  <c r="Y51" i="23" s="1"/>
  <c r="S127" i="19"/>
  <c r="O44" i="23" s="1"/>
  <c r="S124" i="19"/>
  <c r="S136" i="19"/>
  <c r="O53" i="23" s="1"/>
  <c r="AQ111" i="19"/>
  <c r="AQ112" i="19" s="1"/>
  <c r="AQ114" i="19" s="1"/>
  <c r="AQ115" i="19" s="1"/>
  <c r="AQ125" i="19"/>
  <c r="AM42" i="23" s="1"/>
  <c r="S126" i="19"/>
  <c r="O43" i="23" s="1"/>
  <c r="AQ143" i="19"/>
  <c r="AM60" i="23" s="1"/>
  <c r="S132" i="19"/>
  <c r="O49" i="23" s="1"/>
  <c r="AQ129" i="19"/>
  <c r="AM46" i="23" s="1"/>
  <c r="AQ128" i="19"/>
  <c r="AM45" i="23" s="1"/>
  <c r="AQ134" i="19"/>
  <c r="AM51" i="23" s="1"/>
  <c r="S143" i="19"/>
  <c r="O60" i="23" s="1"/>
  <c r="AQ130" i="19"/>
  <c r="AM47" i="23" s="1"/>
  <c r="AQ127" i="19"/>
  <c r="AM44" i="23" s="1"/>
  <c r="S106" i="19"/>
  <c r="S111" i="19"/>
  <c r="S112" i="19" s="1"/>
  <c r="S114" i="19" s="1"/>
  <c r="S115" i="19" s="1"/>
  <c r="S141" i="19"/>
  <c r="O58" i="23" s="1"/>
  <c r="S138" i="19"/>
  <c r="O55" i="23" s="1"/>
  <c r="AQ135" i="19"/>
  <c r="AM52" i="23" s="1"/>
  <c r="AQ131" i="19"/>
  <c r="AM48" i="23" s="1"/>
  <c r="AQ132" i="19"/>
  <c r="AM49" i="23" s="1"/>
  <c r="S129" i="19"/>
  <c r="O46" i="23" s="1"/>
  <c r="AQ124" i="19"/>
  <c r="AQ106" i="19"/>
  <c r="S131" i="19"/>
  <c r="O48" i="23" s="1"/>
  <c r="S137" i="19"/>
  <c r="O54" i="23" s="1"/>
  <c r="S135" i="19"/>
  <c r="O52" i="23" s="1"/>
  <c r="AQ137" i="19"/>
  <c r="AM54" i="23" s="1"/>
  <c r="AQ138" i="19"/>
  <c r="AM55" i="23" s="1"/>
  <c r="AQ133" i="19"/>
  <c r="AM50" i="23" s="1"/>
  <c r="S140" i="19"/>
  <c r="O57" i="23" s="1"/>
  <c r="S130" i="19"/>
  <c r="O47" i="23" s="1"/>
  <c r="AQ136" i="19"/>
  <c r="AM53" i="23" s="1"/>
  <c r="S142" i="19"/>
  <c r="O59" i="23" s="1"/>
  <c r="S128" i="19"/>
  <c r="O45" i="23" s="1"/>
  <c r="S133" i="19"/>
  <c r="O50" i="23" s="1"/>
  <c r="AQ140" i="19"/>
  <c r="AM57" i="23" s="1"/>
  <c r="AQ141" i="19"/>
  <c r="AM58" i="23" s="1"/>
  <c r="AQ139" i="19"/>
  <c r="AM56" i="23" s="1"/>
  <c r="S134" i="19"/>
  <c r="O51" i="23" s="1"/>
  <c r="S125" i="19"/>
  <c r="O42" i="23" s="1"/>
  <c r="AQ126" i="19"/>
  <c r="AM43" i="23" s="1"/>
  <c r="AC119" i="14"/>
  <c r="AG119" i="14"/>
  <c r="AV142" i="19"/>
  <c r="AR59" i="23" s="1"/>
  <c r="AQ152" i="14"/>
  <c r="BB152" i="14"/>
  <c r="AV119" i="14"/>
  <c r="AI119" i="14"/>
  <c r="T119" i="14"/>
  <c r="Q119" i="14"/>
  <c r="AQ119" i="14"/>
  <c r="AO119" i="14"/>
  <c r="AK119" i="14"/>
  <c r="AN119" i="14"/>
  <c r="BG119" i="14"/>
  <c r="AL119" i="14"/>
  <c r="R119" i="14"/>
  <c r="AJ119" i="14"/>
  <c r="U119" i="14"/>
  <c r="AF119" i="14"/>
  <c r="BB119" i="14"/>
  <c r="AT119" i="14"/>
  <c r="AW119" i="14"/>
  <c r="W119" i="14"/>
  <c r="BA119" i="14"/>
  <c r="AY119" i="14"/>
  <c r="AB119" i="14"/>
  <c r="AE119" i="14"/>
  <c r="BC119" i="14"/>
  <c r="P119" i="14"/>
  <c r="Y119" i="14"/>
  <c r="O119" i="14"/>
  <c r="K119" i="14"/>
  <c r="BE119" i="14"/>
  <c r="J119" i="14"/>
  <c r="AM119" i="14"/>
  <c r="AX119" i="14"/>
  <c r="AA119" i="14"/>
  <c r="AD119" i="14"/>
  <c r="BD119" i="14"/>
  <c r="X119" i="14"/>
  <c r="AH119" i="14"/>
  <c r="S119" i="14"/>
  <c r="D157" i="4"/>
  <c r="X106" i="19"/>
  <c r="S154" i="14"/>
  <c r="AJ106" i="19"/>
  <c r="AI106" i="19"/>
  <c r="AS152" i="14"/>
  <c r="AF152" i="14"/>
  <c r="AV140" i="19"/>
  <c r="AR57" i="23" s="1"/>
  <c r="AU152" i="14"/>
  <c r="AX106" i="19"/>
  <c r="AV143" i="19"/>
  <c r="AR60" i="23" s="1"/>
  <c r="AV136" i="19"/>
  <c r="AR53" i="23" s="1"/>
  <c r="BD106" i="19"/>
  <c r="BF152" i="14"/>
  <c r="AV139" i="19"/>
  <c r="AR56" i="23" s="1"/>
  <c r="AV126" i="19"/>
  <c r="AR43" i="23" s="1"/>
  <c r="AV131" i="19"/>
  <c r="AR48" i="23" s="1"/>
  <c r="AV141" i="19"/>
  <c r="AR58" i="23" s="1"/>
  <c r="AV128" i="19"/>
  <c r="AR45" i="23" s="1"/>
  <c r="AV124" i="19"/>
  <c r="AR41" i="23" s="1"/>
  <c r="AV129" i="19"/>
  <c r="AR46" i="23" s="1"/>
  <c r="AV125" i="19"/>
  <c r="AR42" i="23" s="1"/>
  <c r="AV134" i="19"/>
  <c r="AR51" i="23" s="1"/>
  <c r="AV138" i="19"/>
  <c r="AR55" i="23" s="1"/>
  <c r="AV130" i="19"/>
  <c r="AR47" i="23" s="1"/>
  <c r="AV132" i="19"/>
  <c r="AR49" i="23" s="1"/>
  <c r="AV133" i="19"/>
  <c r="AR50" i="23" s="1"/>
  <c r="AO48" i="15"/>
  <c r="AJ48" i="15"/>
  <c r="AK48" i="15"/>
  <c r="AL48" i="15"/>
  <c r="D62" i="5"/>
  <c r="AO49" i="15" s="1"/>
  <c r="AP48" i="15"/>
  <c r="AM48" i="15"/>
  <c r="AA154" i="14"/>
  <c r="BD154" i="14"/>
  <c r="AV137" i="19"/>
  <c r="AR54" i="23" s="1"/>
  <c r="AV111" i="19"/>
  <c r="AV112" i="19" s="1"/>
  <c r="AV114" i="19" s="1"/>
  <c r="AV115" i="19" s="1"/>
  <c r="AV135" i="19"/>
  <c r="AR52" i="23" s="1"/>
  <c r="AH152" i="14"/>
  <c r="V108" i="19"/>
  <c r="V135" i="19" s="1"/>
  <c r="R52" i="23" s="1"/>
  <c r="AO154" i="14"/>
  <c r="BH106" i="19"/>
  <c r="AK108" i="19"/>
  <c r="AK136" i="19" s="1"/>
  <c r="AG53" i="23" s="1"/>
  <c r="AH106" i="19"/>
  <c r="AE106" i="19"/>
  <c r="AN152" i="14"/>
  <c r="AT154" i="14"/>
  <c r="AA106" i="19"/>
  <c r="T106" i="19"/>
  <c r="AB152" i="14"/>
  <c r="AK154" i="14"/>
  <c r="BA154" i="14"/>
  <c r="AU108" i="19"/>
  <c r="AU137" i="19" s="1"/>
  <c r="AQ54" i="23" s="1"/>
  <c r="BE154" i="14"/>
  <c r="AF108" i="19"/>
  <c r="AF142" i="19" s="1"/>
  <c r="AB59" i="23" s="1"/>
  <c r="Y108" i="19"/>
  <c r="Y138" i="19" s="1"/>
  <c r="U55" i="23" s="1"/>
  <c r="I106" i="19"/>
  <c r="AB106" i="19"/>
  <c r="AA126" i="19"/>
  <c r="W43" i="23" s="1"/>
  <c r="AA128" i="19"/>
  <c r="W45" i="23" s="1"/>
  <c r="AA129" i="19"/>
  <c r="W46" i="23" s="1"/>
  <c r="AA139" i="19"/>
  <c r="W56" i="23" s="1"/>
  <c r="AA130" i="19"/>
  <c r="W47" i="23" s="1"/>
  <c r="AA137" i="19"/>
  <c r="W54" i="23" s="1"/>
  <c r="AA135" i="19"/>
  <c r="W52" i="23" s="1"/>
  <c r="AA143" i="19"/>
  <c r="W60" i="23" s="1"/>
  <c r="AA111" i="19"/>
  <c r="AA112" i="19" s="1"/>
  <c r="AA114" i="19" s="1"/>
  <c r="AA115" i="19" s="1"/>
  <c r="AA140" i="19"/>
  <c r="W57" i="23" s="1"/>
  <c r="AA125" i="19"/>
  <c r="W42" i="23" s="1"/>
  <c r="AA141" i="19"/>
  <c r="W58" i="23" s="1"/>
  <c r="AA132" i="19"/>
  <c r="W49" i="23" s="1"/>
  <c r="AA127" i="19"/>
  <c r="W44" i="23" s="1"/>
  <c r="AA124" i="19"/>
  <c r="AA133" i="19"/>
  <c r="W50" i="23" s="1"/>
  <c r="AA131" i="19"/>
  <c r="W48" i="23" s="1"/>
  <c r="AA136" i="19"/>
  <c r="W53" i="23" s="1"/>
  <c r="AA142" i="19"/>
  <c r="W59" i="23" s="1"/>
  <c r="AA138" i="19"/>
  <c r="W55" i="23" s="1"/>
  <c r="AA134" i="19"/>
  <c r="W51" i="23" s="1"/>
  <c r="AB133" i="19"/>
  <c r="X50" i="23" s="1"/>
  <c r="AB127" i="19"/>
  <c r="X44" i="23" s="1"/>
  <c r="AB138" i="19"/>
  <c r="X55" i="23" s="1"/>
  <c r="AB111" i="19"/>
  <c r="AB112" i="19" s="1"/>
  <c r="AB114" i="19" s="1"/>
  <c r="AB115" i="19" s="1"/>
  <c r="AB140" i="19"/>
  <c r="X57" i="23" s="1"/>
  <c r="AB142" i="19"/>
  <c r="X59" i="23" s="1"/>
  <c r="AB137" i="19"/>
  <c r="X54" i="23" s="1"/>
  <c r="AB131" i="19"/>
  <c r="X48" i="23" s="1"/>
  <c r="AB125" i="19"/>
  <c r="X42" i="23" s="1"/>
  <c r="AB143" i="19"/>
  <c r="X60" i="23" s="1"/>
  <c r="AB134" i="19"/>
  <c r="X51" i="23" s="1"/>
  <c r="AB126" i="19"/>
  <c r="X43" i="23" s="1"/>
  <c r="AB141" i="19"/>
  <c r="X58" i="23" s="1"/>
  <c r="AB136" i="19"/>
  <c r="X53" i="23" s="1"/>
  <c r="AB128" i="19"/>
  <c r="X45" i="23" s="1"/>
  <c r="AB139" i="19"/>
  <c r="X56" i="23" s="1"/>
  <c r="AB132" i="19"/>
  <c r="X49" i="23" s="1"/>
  <c r="AB129" i="19"/>
  <c r="X46" i="23" s="1"/>
  <c r="AB124" i="19"/>
  <c r="AB135" i="19"/>
  <c r="X52" i="23" s="1"/>
  <c r="AB130" i="19"/>
  <c r="X47" i="23" s="1"/>
  <c r="I138" i="19"/>
  <c r="I126" i="19"/>
  <c r="I132" i="19"/>
  <c r="I140" i="19"/>
  <c r="I137" i="19"/>
  <c r="I131" i="19"/>
  <c r="I136" i="19"/>
  <c r="I129" i="19"/>
  <c r="I130" i="19"/>
  <c r="I141" i="19"/>
  <c r="I128" i="19"/>
  <c r="I134" i="19"/>
  <c r="I125" i="19"/>
  <c r="I139" i="19"/>
  <c r="I127" i="19"/>
  <c r="I143" i="19"/>
  <c r="I111" i="19"/>
  <c r="I112" i="19" s="1"/>
  <c r="I114" i="19" s="1"/>
  <c r="I115" i="19" s="1"/>
  <c r="I135" i="19"/>
  <c r="I124" i="19"/>
  <c r="I133" i="19"/>
  <c r="I142" i="19"/>
  <c r="AT137" i="19"/>
  <c r="AP54" i="23" s="1"/>
  <c r="AT127" i="19"/>
  <c r="AP44" i="23" s="1"/>
  <c r="AT125" i="19"/>
  <c r="AP42" i="23" s="1"/>
  <c r="AT135" i="19"/>
  <c r="AP52" i="23" s="1"/>
  <c r="AT141" i="19"/>
  <c r="AP58" i="23" s="1"/>
  <c r="AT136" i="19"/>
  <c r="AP53" i="23" s="1"/>
  <c r="AT140" i="19"/>
  <c r="AP57" i="23" s="1"/>
  <c r="AT128" i="19"/>
  <c r="AP45" i="23" s="1"/>
  <c r="AT129" i="19"/>
  <c r="AP46" i="23" s="1"/>
  <c r="AT134" i="19"/>
  <c r="AP51" i="23" s="1"/>
  <c r="AT139" i="19"/>
  <c r="AP56" i="23" s="1"/>
  <c r="AT138" i="19"/>
  <c r="AP55" i="23" s="1"/>
  <c r="AT124" i="19"/>
  <c r="AT142" i="19"/>
  <c r="AP59" i="23" s="1"/>
  <c r="AT126" i="19"/>
  <c r="AP43" i="23" s="1"/>
  <c r="AT143" i="19"/>
  <c r="AP60" i="23" s="1"/>
  <c r="AT132" i="19"/>
  <c r="AP49" i="23" s="1"/>
  <c r="AT133" i="19"/>
  <c r="AP50" i="23" s="1"/>
  <c r="AT111" i="19"/>
  <c r="AT112" i="19" s="1"/>
  <c r="AT114" i="19" s="1"/>
  <c r="AT115" i="19" s="1"/>
  <c r="AT130" i="19"/>
  <c r="AP47" i="23" s="1"/>
  <c r="AT131" i="19"/>
  <c r="AP48" i="23" s="1"/>
  <c r="AT106" i="19"/>
  <c r="J154" i="14"/>
  <c r="AU41" i="23"/>
  <c r="AU62" i="23" s="1"/>
  <c r="AY145" i="19"/>
  <c r="AY146" i="19" s="1"/>
  <c r="AI154" i="14"/>
  <c r="BH143" i="19"/>
  <c r="BD60" i="23" s="1"/>
  <c r="BH138" i="19"/>
  <c r="BD55" i="23" s="1"/>
  <c r="BH133" i="19"/>
  <c r="BD50" i="23" s="1"/>
  <c r="BH124" i="19"/>
  <c r="BH140" i="19"/>
  <c r="BD57" i="23" s="1"/>
  <c r="BH132" i="19"/>
  <c r="BD49" i="23" s="1"/>
  <c r="BH131" i="19"/>
  <c r="BD48" i="23" s="1"/>
  <c r="BH125" i="19"/>
  <c r="BD42" i="23" s="1"/>
  <c r="BH126" i="19"/>
  <c r="BD43" i="23" s="1"/>
  <c r="BH130" i="19"/>
  <c r="BD47" i="23" s="1"/>
  <c r="BH128" i="19"/>
  <c r="BD45" i="23" s="1"/>
  <c r="BH129" i="19"/>
  <c r="BD46" i="23" s="1"/>
  <c r="BH137" i="19"/>
  <c r="BD54" i="23" s="1"/>
  <c r="BH127" i="19"/>
  <c r="BD44" i="23" s="1"/>
  <c r="BH141" i="19"/>
  <c r="BD58" i="23" s="1"/>
  <c r="BH139" i="19"/>
  <c r="BD56" i="23" s="1"/>
  <c r="BH134" i="19"/>
  <c r="BD51" i="23" s="1"/>
  <c r="BH111" i="19"/>
  <c r="BH112" i="19" s="1"/>
  <c r="BH114" i="19" s="1"/>
  <c r="BH115" i="19" s="1"/>
  <c r="BH142" i="19"/>
  <c r="BD59" i="23" s="1"/>
  <c r="BH135" i="19"/>
  <c r="BD52" i="23" s="1"/>
  <c r="BH136" i="19"/>
  <c r="BD53" i="23" s="1"/>
  <c r="AK140" i="19"/>
  <c r="AG57" i="23" s="1"/>
  <c r="BA106" i="19"/>
  <c r="T143" i="19"/>
  <c r="P60" i="23" s="1"/>
  <c r="T140" i="19"/>
  <c r="P57" i="23" s="1"/>
  <c r="T130" i="19"/>
  <c r="P47" i="23" s="1"/>
  <c r="T125" i="19"/>
  <c r="P42" i="23" s="1"/>
  <c r="T131" i="19"/>
  <c r="P48" i="23" s="1"/>
  <c r="T111" i="19"/>
  <c r="T112" i="19" s="1"/>
  <c r="T114" i="19" s="1"/>
  <c r="T115" i="19" s="1"/>
  <c r="T142" i="19"/>
  <c r="P59" i="23" s="1"/>
  <c r="T132" i="19"/>
  <c r="P49" i="23" s="1"/>
  <c r="T137" i="19"/>
  <c r="P54" i="23" s="1"/>
  <c r="T129" i="19"/>
  <c r="P46" i="23" s="1"/>
  <c r="T138" i="19"/>
  <c r="P55" i="23" s="1"/>
  <c r="T126" i="19"/>
  <c r="P43" i="23" s="1"/>
  <c r="T124" i="19"/>
  <c r="T134" i="19"/>
  <c r="P51" i="23" s="1"/>
  <c r="T136" i="19"/>
  <c r="P53" i="23" s="1"/>
  <c r="T127" i="19"/>
  <c r="P44" i="23" s="1"/>
  <c r="T133" i="19"/>
  <c r="P50" i="23" s="1"/>
  <c r="T139" i="19"/>
  <c r="P56" i="23" s="1"/>
  <c r="T135" i="19"/>
  <c r="P52" i="23" s="1"/>
  <c r="T128" i="19"/>
  <c r="P45" i="23" s="1"/>
  <c r="T141" i="19"/>
  <c r="P58" i="23" s="1"/>
  <c r="AX139" i="19"/>
  <c r="AT56" i="23" s="1"/>
  <c r="AX131" i="19"/>
  <c r="AT48" i="23" s="1"/>
  <c r="AX140" i="19"/>
  <c r="AT57" i="23" s="1"/>
  <c r="AX127" i="19"/>
  <c r="AT44" i="23" s="1"/>
  <c r="AX141" i="19"/>
  <c r="AT58" i="23" s="1"/>
  <c r="AX142" i="19"/>
  <c r="AT59" i="23" s="1"/>
  <c r="AX143" i="19"/>
  <c r="AT60" i="23" s="1"/>
  <c r="AX111" i="19"/>
  <c r="AX112" i="19" s="1"/>
  <c r="AX114" i="19" s="1"/>
  <c r="AX115" i="19" s="1"/>
  <c r="AX134" i="19"/>
  <c r="AT51" i="23" s="1"/>
  <c r="AX135" i="19"/>
  <c r="AT52" i="23" s="1"/>
  <c r="AX136" i="19"/>
  <c r="AT53" i="23" s="1"/>
  <c r="AX124" i="19"/>
  <c r="AX133" i="19"/>
  <c r="AT50" i="23" s="1"/>
  <c r="AX128" i="19"/>
  <c r="AT45" i="23" s="1"/>
  <c r="AX132" i="19"/>
  <c r="AT49" i="23" s="1"/>
  <c r="AX138" i="19"/>
  <c r="AT55" i="23" s="1"/>
  <c r="AX126" i="19"/>
  <c r="AT43" i="23" s="1"/>
  <c r="AX137" i="19"/>
  <c r="AT54" i="23" s="1"/>
  <c r="AX130" i="19"/>
  <c r="AT47" i="23" s="1"/>
  <c r="AX129" i="19"/>
  <c r="AT46" i="23" s="1"/>
  <c r="AX125" i="19"/>
  <c r="AT42" i="23" s="1"/>
  <c r="Y152" i="14"/>
  <c r="BA41" i="23"/>
  <c r="BA62" i="23" s="1"/>
  <c r="BE145" i="19"/>
  <c r="BE146" i="19" s="1"/>
  <c r="AJ127" i="19"/>
  <c r="AF44" i="23" s="1"/>
  <c r="AJ129" i="19"/>
  <c r="AF46" i="23" s="1"/>
  <c r="AJ128" i="19"/>
  <c r="AF45" i="23" s="1"/>
  <c r="AJ130" i="19"/>
  <c r="AF47" i="23" s="1"/>
  <c r="AJ111" i="19"/>
  <c r="AJ133" i="19"/>
  <c r="AF50" i="23" s="1"/>
  <c r="AJ135" i="19"/>
  <c r="AF52" i="23" s="1"/>
  <c r="AJ137" i="19"/>
  <c r="AF54" i="23" s="1"/>
  <c r="AJ138" i="19"/>
  <c r="AF55" i="23" s="1"/>
  <c r="AJ124" i="19"/>
  <c r="AJ141" i="19"/>
  <c r="AF58" i="23" s="1"/>
  <c r="AJ132" i="19"/>
  <c r="AF49" i="23" s="1"/>
  <c r="AJ139" i="19"/>
  <c r="AF56" i="23" s="1"/>
  <c r="AJ125" i="19"/>
  <c r="AF42" i="23" s="1"/>
  <c r="AJ142" i="19"/>
  <c r="AF59" i="23" s="1"/>
  <c r="AJ143" i="19"/>
  <c r="AF60" i="23" s="1"/>
  <c r="AJ126" i="19"/>
  <c r="AF43" i="23" s="1"/>
  <c r="AJ131" i="19"/>
  <c r="AF48" i="23" s="1"/>
  <c r="AJ136" i="19"/>
  <c r="AF53" i="23" s="1"/>
  <c r="AJ134" i="19"/>
  <c r="AF51" i="23" s="1"/>
  <c r="AJ140" i="19"/>
  <c r="AF57" i="23" s="1"/>
  <c r="BB41" i="23"/>
  <c r="BB62" i="23" s="1"/>
  <c r="BF145" i="19"/>
  <c r="BF146" i="19" s="1"/>
  <c r="AS41" i="23"/>
  <c r="AS62" i="23" s="1"/>
  <c r="AW145" i="19"/>
  <c r="AW146" i="19" s="1"/>
  <c r="BC108" i="19"/>
  <c r="F41" i="23"/>
  <c r="F62" i="23" s="1"/>
  <c r="J145" i="19"/>
  <c r="J146" i="19" s="1"/>
  <c r="AN108" i="19"/>
  <c r="AC152" i="14"/>
  <c r="AH41" i="23"/>
  <c r="AH62" i="23" s="1"/>
  <c r="AL145" i="19"/>
  <c r="AL146" i="19" s="1"/>
  <c r="BC41" i="23"/>
  <c r="BC62" i="23" s="1"/>
  <c r="BG145" i="19"/>
  <c r="BG146" i="19" s="1"/>
  <c r="R154" i="14"/>
  <c r="AN41" i="23"/>
  <c r="AN62" i="23" s="1"/>
  <c r="AR145" i="19"/>
  <c r="AR146" i="19" s="1"/>
  <c r="Q41" i="23"/>
  <c r="Q62" i="23" s="1"/>
  <c r="U145" i="19"/>
  <c r="U146" i="19" s="1"/>
  <c r="AO41" i="23"/>
  <c r="AO62" i="23" s="1"/>
  <c r="AS145" i="19"/>
  <c r="AS146" i="19" s="1"/>
  <c r="AP154" i="14"/>
  <c r="Z41" i="23"/>
  <c r="Z62" i="23" s="1"/>
  <c r="AD145" i="19"/>
  <c r="AD146" i="19" s="1"/>
  <c r="AC41" i="23"/>
  <c r="AC62" i="23" s="1"/>
  <c r="AG145" i="19"/>
  <c r="AG146" i="19" s="1"/>
  <c r="AL154" i="14"/>
  <c r="AM41" i="23"/>
  <c r="BG154" i="14"/>
  <c r="V154" i="14"/>
  <c r="AL112" i="19"/>
  <c r="AL114" i="19" s="1"/>
  <c r="AL115" i="19" s="1"/>
  <c r="Z108" i="19"/>
  <c r="I154" i="14"/>
  <c r="S41" i="23"/>
  <c r="S62" i="23" s="1"/>
  <c r="W145" i="19"/>
  <c r="W146" i="19" s="1"/>
  <c r="AX41" i="23"/>
  <c r="AX62" i="23" s="1"/>
  <c r="BB145" i="19"/>
  <c r="BB146" i="19" s="1"/>
  <c r="M41" i="23"/>
  <c r="M62" i="23" s="1"/>
  <c r="Q145" i="19"/>
  <c r="Q146" i="19" s="1"/>
  <c r="AM135" i="19"/>
  <c r="AI52" i="23" s="1"/>
  <c r="AM133" i="19"/>
  <c r="AI50" i="23" s="1"/>
  <c r="AM138" i="19"/>
  <c r="AI55" i="23" s="1"/>
  <c r="AM128" i="19"/>
  <c r="AI45" i="23" s="1"/>
  <c r="AM125" i="19"/>
  <c r="AI42" i="23" s="1"/>
  <c r="AM129" i="19"/>
  <c r="AI46" i="23" s="1"/>
  <c r="AM130" i="19"/>
  <c r="AI47" i="23" s="1"/>
  <c r="AM143" i="19"/>
  <c r="AI60" i="23" s="1"/>
  <c r="AM126" i="19"/>
  <c r="AI43" i="23" s="1"/>
  <c r="AM111" i="19"/>
  <c r="AM112" i="19" s="1"/>
  <c r="AM114" i="19" s="1"/>
  <c r="AM115" i="19" s="1"/>
  <c r="AM124" i="19"/>
  <c r="AM132" i="19"/>
  <c r="AI49" i="23" s="1"/>
  <c r="AM140" i="19"/>
  <c r="AI57" i="23" s="1"/>
  <c r="AM141" i="19"/>
  <c r="AI58" i="23" s="1"/>
  <c r="AM127" i="19"/>
  <c r="AI44" i="23" s="1"/>
  <c r="AM136" i="19"/>
  <c r="AI53" i="23" s="1"/>
  <c r="AM142" i="19"/>
  <c r="AI59" i="23" s="1"/>
  <c r="AM137" i="19"/>
  <c r="AI54" i="23" s="1"/>
  <c r="AM139" i="19"/>
  <c r="AI56" i="23" s="1"/>
  <c r="AM131" i="19"/>
  <c r="AI48" i="23" s="1"/>
  <c r="AM134" i="19"/>
  <c r="AI51" i="23" s="1"/>
  <c r="BA129" i="19"/>
  <c r="AW46" i="23" s="1"/>
  <c r="BA131" i="19"/>
  <c r="AW48" i="23" s="1"/>
  <c r="BA142" i="19"/>
  <c r="AW59" i="23" s="1"/>
  <c r="BA143" i="19"/>
  <c r="AW60" i="23" s="1"/>
  <c r="BA139" i="19"/>
  <c r="AW56" i="23" s="1"/>
  <c r="BA135" i="19"/>
  <c r="AW52" i="23" s="1"/>
  <c r="BA140" i="19"/>
  <c r="AW57" i="23" s="1"/>
  <c r="BA125" i="19"/>
  <c r="AW42" i="23" s="1"/>
  <c r="BA124" i="19"/>
  <c r="BA141" i="19"/>
  <c r="AW58" i="23" s="1"/>
  <c r="BA136" i="19"/>
  <c r="AW53" i="23" s="1"/>
  <c r="BA128" i="19"/>
  <c r="AW45" i="23" s="1"/>
  <c r="BA111" i="19"/>
  <c r="BA132" i="19"/>
  <c r="AW49" i="23" s="1"/>
  <c r="BA126" i="19"/>
  <c r="AW43" i="23" s="1"/>
  <c r="BA133" i="19"/>
  <c r="AW50" i="23" s="1"/>
  <c r="BA138" i="19"/>
  <c r="AW55" i="23" s="1"/>
  <c r="BA127" i="19"/>
  <c r="AW44" i="23" s="1"/>
  <c r="BA130" i="19"/>
  <c r="AW47" i="23" s="1"/>
  <c r="BA134" i="19"/>
  <c r="AW51" i="23" s="1"/>
  <c r="BA137" i="19"/>
  <c r="AW54" i="23" s="1"/>
  <c r="AV41" i="23"/>
  <c r="AV62" i="23" s="1"/>
  <c r="AZ145" i="19"/>
  <c r="AZ146" i="19" s="1"/>
  <c r="AH139" i="19"/>
  <c r="AD56" i="23" s="1"/>
  <c r="AH140" i="19"/>
  <c r="AD57" i="23" s="1"/>
  <c r="AH134" i="19"/>
  <c r="AD51" i="23" s="1"/>
  <c r="AH126" i="19"/>
  <c r="AD43" i="23" s="1"/>
  <c r="AH136" i="19"/>
  <c r="AD53" i="23" s="1"/>
  <c r="AH129" i="19"/>
  <c r="AD46" i="23" s="1"/>
  <c r="AH130" i="19"/>
  <c r="AD47" i="23" s="1"/>
  <c r="AH143" i="19"/>
  <c r="AD60" i="23" s="1"/>
  <c r="AH138" i="19"/>
  <c r="AD55" i="23" s="1"/>
  <c r="AH127" i="19"/>
  <c r="AD44" i="23" s="1"/>
  <c r="AH142" i="19"/>
  <c r="AD59" i="23" s="1"/>
  <c r="AH141" i="19"/>
  <c r="AD58" i="23" s="1"/>
  <c r="AH128" i="19"/>
  <c r="AD45" i="23" s="1"/>
  <c r="AH111" i="19"/>
  <c r="AH112" i="19" s="1"/>
  <c r="AH114" i="19" s="1"/>
  <c r="AH115" i="19" s="1"/>
  <c r="AH125" i="19"/>
  <c r="AD42" i="23" s="1"/>
  <c r="AH137" i="19"/>
  <c r="AD54" i="23" s="1"/>
  <c r="AH135" i="19"/>
  <c r="AD52" i="23" s="1"/>
  <c r="AH133" i="19"/>
  <c r="AD50" i="23" s="1"/>
  <c r="AH124" i="19"/>
  <c r="AH131" i="19"/>
  <c r="AD48" i="23" s="1"/>
  <c r="AH132" i="19"/>
  <c r="AD49" i="23" s="1"/>
  <c r="AI139" i="19"/>
  <c r="AE56" i="23" s="1"/>
  <c r="AI137" i="19"/>
  <c r="AE54" i="23" s="1"/>
  <c r="AI133" i="19"/>
  <c r="AE50" i="23" s="1"/>
  <c r="AI134" i="19"/>
  <c r="AE51" i="23" s="1"/>
  <c r="AI141" i="19"/>
  <c r="AE58" i="23" s="1"/>
  <c r="AI130" i="19"/>
  <c r="AE47" i="23" s="1"/>
  <c r="AI132" i="19"/>
  <c r="AE49" i="23" s="1"/>
  <c r="AI127" i="19"/>
  <c r="AE44" i="23" s="1"/>
  <c r="AI136" i="19"/>
  <c r="AE53" i="23" s="1"/>
  <c r="AI131" i="19"/>
  <c r="AE48" i="23" s="1"/>
  <c r="AI124" i="19"/>
  <c r="AI142" i="19"/>
  <c r="AE59" i="23" s="1"/>
  <c r="AI126" i="19"/>
  <c r="AE43" i="23" s="1"/>
  <c r="AI111" i="19"/>
  <c r="AI112" i="19" s="1"/>
  <c r="AI114" i="19" s="1"/>
  <c r="AI115" i="19" s="1"/>
  <c r="AI140" i="19"/>
  <c r="AE57" i="23" s="1"/>
  <c r="AI125" i="19"/>
  <c r="AE42" i="23" s="1"/>
  <c r="AI138" i="19"/>
  <c r="AE55" i="23" s="1"/>
  <c r="AI143" i="19"/>
  <c r="AE60" i="23" s="1"/>
  <c r="AI135" i="19"/>
  <c r="AE52" i="23" s="1"/>
  <c r="AI128" i="19"/>
  <c r="AE45" i="23" s="1"/>
  <c r="AI129" i="19"/>
  <c r="AE46" i="23" s="1"/>
  <c r="BF112" i="19"/>
  <c r="BF114" i="19" s="1"/>
  <c r="BF115" i="19" s="1"/>
  <c r="X137" i="19"/>
  <c r="T54" i="23" s="1"/>
  <c r="X136" i="19"/>
  <c r="T53" i="23" s="1"/>
  <c r="X127" i="19"/>
  <c r="T44" i="23" s="1"/>
  <c r="X139" i="19"/>
  <c r="T56" i="23" s="1"/>
  <c r="X128" i="19"/>
  <c r="T45" i="23" s="1"/>
  <c r="X125" i="19"/>
  <c r="T42" i="23" s="1"/>
  <c r="X134" i="19"/>
  <c r="T51" i="23" s="1"/>
  <c r="X132" i="19"/>
  <c r="T49" i="23" s="1"/>
  <c r="X138" i="19"/>
  <c r="T55" i="23" s="1"/>
  <c r="X129" i="19"/>
  <c r="T46" i="23" s="1"/>
  <c r="X135" i="19"/>
  <c r="T52" i="23" s="1"/>
  <c r="X142" i="19"/>
  <c r="T59" i="23" s="1"/>
  <c r="X141" i="19"/>
  <c r="T58" i="23" s="1"/>
  <c r="X130" i="19"/>
  <c r="T47" i="23" s="1"/>
  <c r="X133" i="19"/>
  <c r="T50" i="23" s="1"/>
  <c r="X131" i="19"/>
  <c r="T48" i="23" s="1"/>
  <c r="X140" i="19"/>
  <c r="T57" i="23" s="1"/>
  <c r="X124" i="19"/>
  <c r="X143" i="19"/>
  <c r="T60" i="23" s="1"/>
  <c r="X126" i="19"/>
  <c r="T43" i="23" s="1"/>
  <c r="X111" i="19"/>
  <c r="X112" i="19" s="1"/>
  <c r="X114" i="19" s="1"/>
  <c r="X115" i="19" s="1"/>
  <c r="O41" i="23"/>
  <c r="AE129" i="19"/>
  <c r="AA46" i="23" s="1"/>
  <c r="AE139" i="19"/>
  <c r="AA56" i="23" s="1"/>
  <c r="AE142" i="19"/>
  <c r="AA59" i="23" s="1"/>
  <c r="AE128" i="19"/>
  <c r="AA45" i="23" s="1"/>
  <c r="AE111" i="19"/>
  <c r="AE112" i="19" s="1"/>
  <c r="AE114" i="19" s="1"/>
  <c r="AE115" i="19" s="1"/>
  <c r="AE138" i="19"/>
  <c r="AA55" i="23" s="1"/>
  <c r="AE141" i="19"/>
  <c r="AA58" i="23" s="1"/>
  <c r="AE130" i="19"/>
  <c r="AA47" i="23" s="1"/>
  <c r="AE134" i="19"/>
  <c r="AA51" i="23" s="1"/>
  <c r="AE131" i="19"/>
  <c r="AA48" i="23" s="1"/>
  <c r="AE133" i="19"/>
  <c r="AA50" i="23" s="1"/>
  <c r="AE127" i="19"/>
  <c r="AA44" i="23" s="1"/>
  <c r="AE132" i="19"/>
  <c r="AA49" i="23" s="1"/>
  <c r="AE126" i="19"/>
  <c r="AA43" i="23" s="1"/>
  <c r="AE143" i="19"/>
  <c r="AA60" i="23" s="1"/>
  <c r="AE140" i="19"/>
  <c r="AA57" i="23" s="1"/>
  <c r="AE137" i="19"/>
  <c r="AA54" i="23" s="1"/>
  <c r="AE136" i="19"/>
  <c r="AA53" i="23" s="1"/>
  <c r="AE124" i="19"/>
  <c r="AE135" i="19"/>
  <c r="AA52" i="23" s="1"/>
  <c r="AE125" i="19"/>
  <c r="AA42" i="23" s="1"/>
  <c r="BB112" i="19"/>
  <c r="BB114" i="19" s="1"/>
  <c r="BB115" i="19" s="1"/>
  <c r="AL41" i="23"/>
  <c r="AL62" i="23" s="1"/>
  <c r="AP145" i="19"/>
  <c r="AP146" i="19" s="1"/>
  <c r="AJ154" i="14"/>
  <c r="AJ152" i="14"/>
  <c r="BD111" i="19"/>
  <c r="BD112" i="19" s="1"/>
  <c r="BD114" i="19" s="1"/>
  <c r="BD115" i="19" s="1"/>
  <c r="BD137" i="19"/>
  <c r="AZ54" i="23" s="1"/>
  <c r="BD125" i="19"/>
  <c r="AZ42" i="23" s="1"/>
  <c r="BD134" i="19"/>
  <c r="AZ51" i="23" s="1"/>
  <c r="BD141" i="19"/>
  <c r="AZ58" i="23" s="1"/>
  <c r="BD139" i="19"/>
  <c r="AZ56" i="23" s="1"/>
  <c r="BD142" i="19"/>
  <c r="AZ59" i="23" s="1"/>
  <c r="BD130" i="19"/>
  <c r="AZ47" i="23" s="1"/>
  <c r="BD128" i="19"/>
  <c r="AZ45" i="23" s="1"/>
  <c r="BD135" i="19"/>
  <c r="AZ52" i="23" s="1"/>
  <c r="BD126" i="19"/>
  <c r="AZ43" i="23" s="1"/>
  <c r="BD136" i="19"/>
  <c r="AZ53" i="23" s="1"/>
  <c r="BD133" i="19"/>
  <c r="AZ50" i="23" s="1"/>
  <c r="BD129" i="19"/>
  <c r="AZ46" i="23" s="1"/>
  <c r="BD143" i="19"/>
  <c r="AZ60" i="23" s="1"/>
  <c r="BD140" i="19"/>
  <c r="AZ57" i="23" s="1"/>
  <c r="BD131" i="19"/>
  <c r="AZ48" i="23" s="1"/>
  <c r="BD127" i="19"/>
  <c r="AZ44" i="23" s="1"/>
  <c r="BD124" i="19"/>
  <c r="BD138" i="19"/>
  <c r="AZ55" i="23" s="1"/>
  <c r="BD132" i="19"/>
  <c r="AZ49" i="23" s="1"/>
  <c r="N41" i="23"/>
  <c r="N62" i="23" s="1"/>
  <c r="R145" i="19"/>
  <c r="R146" i="19" s="1"/>
  <c r="AE14" i="4"/>
  <c r="AF9" i="4"/>
  <c r="AE13" i="4"/>
  <c r="AE8" i="4" s="1"/>
  <c r="AL11" i="14"/>
  <c r="AL10" i="14"/>
  <c r="AQ43" i="15"/>
  <c r="AQ26" i="15"/>
  <c r="AQ32" i="15"/>
  <c r="AQ49" i="15"/>
  <c r="AQ16" i="15"/>
  <c r="AQ27" i="15"/>
  <c r="AK128" i="15"/>
  <c r="AQ35" i="15"/>
  <c r="AK132" i="15"/>
  <c r="AQ45" i="15"/>
  <c r="AK117" i="15"/>
  <c r="AQ29" i="15"/>
  <c r="AQ44" i="15"/>
  <c r="AR15" i="15"/>
  <c r="AQ24" i="15"/>
  <c r="AK129" i="15"/>
  <c r="AQ40" i="15"/>
  <c r="AK125" i="15"/>
  <c r="AK123" i="15"/>
  <c r="AQ30" i="15"/>
  <c r="AQ41" i="15"/>
  <c r="AK120" i="15"/>
  <c r="AQ17" i="15"/>
  <c r="AQ42" i="15"/>
  <c r="AK119" i="15"/>
  <c r="AQ21" i="15"/>
  <c r="AK130" i="15"/>
  <c r="AQ20" i="15"/>
  <c r="AQ23" i="15"/>
  <c r="AQ47" i="15"/>
  <c r="AQ18" i="15"/>
  <c r="AQ31" i="15"/>
  <c r="AK127" i="15"/>
  <c r="AQ34" i="15"/>
  <c r="AK131" i="15"/>
  <c r="AQ48" i="15"/>
  <c r="AQ22" i="15"/>
  <c r="AQ36" i="15"/>
  <c r="AQ37" i="15"/>
  <c r="AK124" i="15"/>
  <c r="AK135" i="15"/>
  <c r="AQ33" i="15"/>
  <c r="AQ46" i="15"/>
  <c r="AK118" i="15"/>
  <c r="AQ28" i="15"/>
  <c r="AK116" i="15"/>
  <c r="AK134" i="15"/>
  <c r="AQ19" i="15"/>
  <c r="AQ39" i="15"/>
  <c r="AK121" i="15"/>
  <c r="AQ25" i="15"/>
  <c r="AQ38" i="15"/>
  <c r="AK122" i="15"/>
  <c r="AK133" i="15"/>
  <c r="AK126" i="15"/>
  <c r="AK9" i="19"/>
  <c r="AJ14" i="19"/>
  <c r="AJ13" i="19"/>
  <c r="AJ8" i="19" s="1"/>
  <c r="AV14" i="23"/>
  <c r="AW9" i="23"/>
  <c r="AV13" i="23"/>
  <c r="AV8" i="23" s="1"/>
  <c r="AT10" i="23"/>
  <c r="AT11" i="23"/>
  <c r="AK9" i="14"/>
  <c r="AJ14" i="14"/>
  <c r="AJ13" i="14"/>
  <c r="AJ8" i="14" s="1"/>
  <c r="AL10" i="19"/>
  <c r="AL11" i="19"/>
  <c r="AG10" i="4"/>
  <c r="AG11" i="4"/>
  <c r="AF9" i="13"/>
  <c r="AE13" i="13"/>
  <c r="AE8" i="13" s="1"/>
  <c r="AE14" i="13"/>
  <c r="AG11" i="13"/>
  <c r="AG10" i="13"/>
  <c r="AO145" i="19" l="1"/>
  <c r="AO146" i="19" s="1"/>
  <c r="AK62" i="23"/>
  <c r="Y62" i="23"/>
  <c r="AC145" i="19"/>
  <c r="AC146" i="19" s="1"/>
  <c r="AU130" i="19"/>
  <c r="AQ47" i="23" s="1"/>
  <c r="AK131" i="19"/>
  <c r="AG48" i="23" s="1"/>
  <c r="AK132" i="19"/>
  <c r="AG49" i="23" s="1"/>
  <c r="S145" i="19"/>
  <c r="S146" i="19" s="1"/>
  <c r="AQ145" i="19"/>
  <c r="AQ146" i="19" s="1"/>
  <c r="Y131" i="19"/>
  <c r="U48" i="23" s="1"/>
  <c r="Y141" i="19"/>
  <c r="U58" i="23" s="1"/>
  <c r="AM62" i="23"/>
  <c r="O62" i="23"/>
  <c r="V134" i="19"/>
  <c r="R51" i="23" s="1"/>
  <c r="AF139" i="19"/>
  <c r="AB56" i="23" s="1"/>
  <c r="Y139" i="19"/>
  <c r="U56" i="23" s="1"/>
  <c r="Y143" i="19"/>
  <c r="U60" i="23" s="1"/>
  <c r="V130" i="19"/>
  <c r="R47" i="23" s="1"/>
  <c r="Y130" i="19"/>
  <c r="U47" i="23" s="1"/>
  <c r="Y128" i="19"/>
  <c r="U45" i="23" s="1"/>
  <c r="Y135" i="19"/>
  <c r="U52" i="23" s="1"/>
  <c r="V126" i="19"/>
  <c r="R43" i="23" s="1"/>
  <c r="Y124" i="19"/>
  <c r="U41" i="23" s="1"/>
  <c r="V128" i="19"/>
  <c r="R45" i="23" s="1"/>
  <c r="Y136" i="19"/>
  <c r="U53" i="23" s="1"/>
  <c r="Y133" i="19"/>
  <c r="U50" i="23" s="1"/>
  <c r="V140" i="19"/>
  <c r="R57" i="23" s="1"/>
  <c r="V139" i="19"/>
  <c r="R56" i="23" s="1"/>
  <c r="Y140" i="19"/>
  <c r="U57" i="23" s="1"/>
  <c r="Y111" i="19"/>
  <c r="Y112" i="19" s="1"/>
  <c r="Y114" i="19" s="1"/>
  <c r="Y115" i="19" s="1"/>
  <c r="Y126" i="19"/>
  <c r="U43" i="23" s="1"/>
  <c r="AF124" i="19"/>
  <c r="AB41" i="23" s="1"/>
  <c r="Y132" i="19"/>
  <c r="U49" i="23" s="1"/>
  <c r="Y127" i="19"/>
  <c r="U44" i="23" s="1"/>
  <c r="AF140" i="19"/>
  <c r="AB57" i="23" s="1"/>
  <c r="V141" i="19"/>
  <c r="R58" i="23" s="1"/>
  <c r="AV120" i="14"/>
  <c r="M120" i="14"/>
  <c r="AK120" i="14"/>
  <c r="Z120" i="14"/>
  <c r="AU120" i="14"/>
  <c r="AO120" i="14"/>
  <c r="BB120" i="14"/>
  <c r="AJ120" i="14"/>
  <c r="BF120" i="14"/>
  <c r="AD120" i="14"/>
  <c r="AE120" i="14"/>
  <c r="BH120" i="14"/>
  <c r="AI120" i="14"/>
  <c r="D158" i="4"/>
  <c r="U120" i="14"/>
  <c r="L120" i="14"/>
  <c r="W120" i="14"/>
  <c r="BD120" i="14"/>
  <c r="AY120" i="14"/>
  <c r="AZ120" i="14"/>
  <c r="BE120" i="14"/>
  <c r="T120" i="14"/>
  <c r="AS120" i="14"/>
  <c r="AL120" i="14"/>
  <c r="P120" i="14"/>
  <c r="AN120" i="14"/>
  <c r="AW120" i="14"/>
  <c r="AQ120" i="14"/>
  <c r="BC120" i="14"/>
  <c r="AX120" i="14"/>
  <c r="AG120" i="14"/>
  <c r="Y120" i="14"/>
  <c r="O120" i="14"/>
  <c r="AF120" i="14"/>
  <c r="AT120" i="14"/>
  <c r="BA120" i="14"/>
  <c r="V120" i="14"/>
  <c r="BG120" i="14"/>
  <c r="Q120" i="14"/>
  <c r="R120" i="14"/>
  <c r="J120" i="14"/>
  <c r="K120" i="14"/>
  <c r="AB120" i="14"/>
  <c r="AP120" i="14"/>
  <c r="AM120" i="14"/>
  <c r="AR120" i="14"/>
  <c r="X120" i="14"/>
  <c r="AC120" i="14"/>
  <c r="S120" i="14"/>
  <c r="AA120" i="14"/>
  <c r="I120" i="14"/>
  <c r="AH120" i="14"/>
  <c r="BE121" i="14"/>
  <c r="AA121" i="14"/>
  <c r="BH121" i="14"/>
  <c r="J121" i="14"/>
  <c r="AK124" i="19"/>
  <c r="AG41" i="23" s="1"/>
  <c r="AK138" i="19"/>
  <c r="AG55" i="23" s="1"/>
  <c r="AK135" i="19"/>
  <c r="AG52" i="23" s="1"/>
  <c r="Y137" i="19"/>
  <c r="U54" i="23" s="1"/>
  <c r="Y129" i="19"/>
  <c r="U46" i="23" s="1"/>
  <c r="Y125" i="19"/>
  <c r="U42" i="23" s="1"/>
  <c r="V124" i="19"/>
  <c r="R41" i="23" s="1"/>
  <c r="AK141" i="19"/>
  <c r="AG58" i="23" s="1"/>
  <c r="AK143" i="19"/>
  <c r="AG60" i="23" s="1"/>
  <c r="AK125" i="19"/>
  <c r="AG42" i="23" s="1"/>
  <c r="AK137" i="19"/>
  <c r="AG54" i="23" s="1"/>
  <c r="V142" i="19"/>
  <c r="R59" i="23" s="1"/>
  <c r="AK130" i="19"/>
  <c r="AG47" i="23" s="1"/>
  <c r="AU131" i="19"/>
  <c r="AQ48" i="23" s="1"/>
  <c r="AF135" i="19"/>
  <c r="AB52" i="23" s="1"/>
  <c r="AK134" i="19"/>
  <c r="AG51" i="23" s="1"/>
  <c r="AK126" i="19"/>
  <c r="AG43" i="23" s="1"/>
  <c r="AF127" i="19"/>
  <c r="AB44" i="23" s="1"/>
  <c r="AF137" i="19"/>
  <c r="AB54" i="23" s="1"/>
  <c r="AK129" i="19"/>
  <c r="AG46" i="23" s="1"/>
  <c r="AK133" i="19"/>
  <c r="AG50" i="23" s="1"/>
  <c r="AK127" i="19"/>
  <c r="AG44" i="23" s="1"/>
  <c r="AF129" i="19"/>
  <c r="AB46" i="23" s="1"/>
  <c r="AF143" i="19"/>
  <c r="AB60" i="23" s="1"/>
  <c r="AK142" i="19"/>
  <c r="AG59" i="23" s="1"/>
  <c r="AK128" i="19"/>
  <c r="AG45" i="23" s="1"/>
  <c r="AK139" i="19"/>
  <c r="AG56" i="23" s="1"/>
  <c r="AF125" i="19"/>
  <c r="AB42" i="23" s="1"/>
  <c r="AF126" i="19"/>
  <c r="AB43" i="23" s="1"/>
  <c r="AF138" i="19"/>
  <c r="AB55" i="23" s="1"/>
  <c r="AF130" i="19"/>
  <c r="AB47" i="23" s="1"/>
  <c r="AU143" i="19"/>
  <c r="AQ60" i="23" s="1"/>
  <c r="AK111" i="19"/>
  <c r="AK112" i="19" s="1"/>
  <c r="AK114" i="19" s="1"/>
  <c r="AK115" i="19" s="1"/>
  <c r="AF128" i="19"/>
  <c r="AB45" i="23" s="1"/>
  <c r="AF136" i="19"/>
  <c r="AB53" i="23" s="1"/>
  <c r="V137" i="19"/>
  <c r="R54" i="23" s="1"/>
  <c r="V127" i="19"/>
  <c r="R44" i="23" s="1"/>
  <c r="V138" i="19"/>
  <c r="R55" i="23" s="1"/>
  <c r="AF141" i="19"/>
  <c r="AB58" i="23" s="1"/>
  <c r="AF134" i="19"/>
  <c r="AB51" i="23" s="1"/>
  <c r="V133" i="19"/>
  <c r="R50" i="23" s="1"/>
  <c r="V131" i="19"/>
  <c r="R48" i="23" s="1"/>
  <c r="V111" i="19"/>
  <c r="V112" i="19" s="1"/>
  <c r="V114" i="19" s="1"/>
  <c r="V115" i="19" s="1"/>
  <c r="AF111" i="19"/>
  <c r="AF112" i="19" s="1"/>
  <c r="AF114" i="19" s="1"/>
  <c r="AF115" i="19" s="1"/>
  <c r="AF131" i="19"/>
  <c r="AB48" i="23" s="1"/>
  <c r="V143" i="19"/>
  <c r="R60" i="23" s="1"/>
  <c r="V132" i="19"/>
  <c r="R49" i="23" s="1"/>
  <c r="V129" i="19"/>
  <c r="R46" i="23" s="1"/>
  <c r="AV145" i="19"/>
  <c r="AV146" i="19" s="1"/>
  <c r="AR62" i="23"/>
  <c r="Y134" i="19"/>
  <c r="U51" i="23" s="1"/>
  <c r="Y142" i="19"/>
  <c r="U59" i="23" s="1"/>
  <c r="AF132" i="19"/>
  <c r="AB49" i="23" s="1"/>
  <c r="AF133" i="19"/>
  <c r="AB50" i="23" s="1"/>
  <c r="V136" i="19"/>
  <c r="R53" i="23" s="1"/>
  <c r="V125" i="19"/>
  <c r="R42" i="23" s="1"/>
  <c r="AK49" i="15"/>
  <c r="AP49" i="15"/>
  <c r="AL49" i="15"/>
  <c r="D64" i="5"/>
  <c r="AN50" i="15" s="1"/>
  <c r="AN49" i="15"/>
  <c r="AM49" i="15"/>
  <c r="AU127" i="19"/>
  <c r="AQ44" i="23" s="1"/>
  <c r="AU136" i="19"/>
  <c r="AQ53" i="23" s="1"/>
  <c r="AU132" i="19"/>
  <c r="AQ49" i="23" s="1"/>
  <c r="AU142" i="19"/>
  <c r="AQ59" i="23" s="1"/>
  <c r="AU138" i="19"/>
  <c r="AQ55" i="23" s="1"/>
  <c r="AU111" i="19"/>
  <c r="AU112" i="19" s="1"/>
  <c r="AU114" i="19" s="1"/>
  <c r="AU115" i="19" s="1"/>
  <c r="AU135" i="19"/>
  <c r="AQ52" i="23" s="1"/>
  <c r="AU124" i="19"/>
  <c r="AQ41" i="23" s="1"/>
  <c r="AU129" i="19"/>
  <c r="AQ46" i="23" s="1"/>
  <c r="AU140" i="19"/>
  <c r="AQ57" i="23" s="1"/>
  <c r="AU139" i="19"/>
  <c r="AQ56" i="23" s="1"/>
  <c r="AU134" i="19"/>
  <c r="AQ51" i="23" s="1"/>
  <c r="AU126" i="19"/>
  <c r="AQ43" i="23" s="1"/>
  <c r="AU141" i="19"/>
  <c r="AQ58" i="23" s="1"/>
  <c r="AU125" i="19"/>
  <c r="AQ42" i="23" s="1"/>
  <c r="AU133" i="19"/>
  <c r="AQ50" i="23" s="1"/>
  <c r="AU128" i="19"/>
  <c r="AQ45" i="23" s="1"/>
  <c r="BA112" i="19"/>
  <c r="BA114" i="19" s="1"/>
  <c r="BA115" i="19" s="1"/>
  <c r="P41" i="23"/>
  <c r="P62" i="23" s="1"/>
  <c r="T145" i="19"/>
  <c r="T146" i="19" s="1"/>
  <c r="AB145" i="19"/>
  <c r="AB146" i="19" s="1"/>
  <c r="X41" i="23"/>
  <c r="X62" i="23" s="1"/>
  <c r="T41" i="23"/>
  <c r="T62" i="23" s="1"/>
  <c r="X145" i="19"/>
  <c r="X146" i="19" s="1"/>
  <c r="AN111" i="19"/>
  <c r="AN112" i="19" s="1"/>
  <c r="AN114" i="19" s="1"/>
  <c r="AN115" i="19" s="1"/>
  <c r="AN125" i="19"/>
  <c r="AJ42" i="23" s="1"/>
  <c r="AN140" i="19"/>
  <c r="AJ57" i="23" s="1"/>
  <c r="AN134" i="19"/>
  <c r="AJ51" i="23" s="1"/>
  <c r="AN130" i="19"/>
  <c r="AJ47" i="23" s="1"/>
  <c r="AN133" i="19"/>
  <c r="AJ50" i="23" s="1"/>
  <c r="AN135" i="19"/>
  <c r="AJ52" i="23" s="1"/>
  <c r="AN126" i="19"/>
  <c r="AJ43" i="23" s="1"/>
  <c r="AN132" i="19"/>
  <c r="AJ49" i="23" s="1"/>
  <c r="AN142" i="19"/>
  <c r="AJ59" i="23" s="1"/>
  <c r="AN129" i="19"/>
  <c r="AJ46" i="23" s="1"/>
  <c r="AN136" i="19"/>
  <c r="AJ53" i="23" s="1"/>
  <c r="AN127" i="19"/>
  <c r="AJ44" i="23" s="1"/>
  <c r="AN139" i="19"/>
  <c r="AJ56" i="23" s="1"/>
  <c r="AN124" i="19"/>
  <c r="AN137" i="19"/>
  <c r="AJ54" i="23" s="1"/>
  <c r="AN141" i="19"/>
  <c r="AJ58" i="23" s="1"/>
  <c r="AN138" i="19"/>
  <c r="AJ55" i="23" s="1"/>
  <c r="AN131" i="19"/>
  <c r="AJ48" i="23" s="1"/>
  <c r="AN128" i="19"/>
  <c r="AJ45" i="23" s="1"/>
  <c r="AN143" i="19"/>
  <c r="AJ60" i="23" s="1"/>
  <c r="BD41" i="23"/>
  <c r="BD62" i="23" s="1"/>
  <c r="BH145" i="19"/>
  <c r="BH146" i="19" s="1"/>
  <c r="W41" i="23"/>
  <c r="W62" i="23" s="1"/>
  <c r="AA145" i="19"/>
  <c r="AA146" i="19" s="1"/>
  <c r="AZ41" i="23"/>
  <c r="AZ62" i="23" s="1"/>
  <c r="BD145" i="19"/>
  <c r="BD146" i="19" s="1"/>
  <c r="AD41" i="23"/>
  <c r="AD62" i="23" s="1"/>
  <c r="AH145" i="19"/>
  <c r="AH146" i="19" s="1"/>
  <c r="AI41" i="23"/>
  <c r="AI62" i="23" s="1"/>
  <c r="AM145" i="19"/>
  <c r="AM146" i="19" s="1"/>
  <c r="AJ112" i="19"/>
  <c r="AJ114" i="19" s="1"/>
  <c r="AJ115" i="19" s="1"/>
  <c r="I145" i="19"/>
  <c r="I146" i="19" s="1"/>
  <c r="AE41" i="23"/>
  <c r="AE62" i="23" s="1"/>
  <c r="AI145" i="19"/>
  <c r="AI146" i="19" s="1"/>
  <c r="AW41" i="23"/>
  <c r="AW62" i="23" s="1"/>
  <c r="BA145" i="19"/>
  <c r="BA146" i="19" s="1"/>
  <c r="BC125" i="19"/>
  <c r="AY42" i="23" s="1"/>
  <c r="BC111" i="19"/>
  <c r="BC112" i="19" s="1"/>
  <c r="BC114" i="19" s="1"/>
  <c r="BC115" i="19" s="1"/>
  <c r="BC138" i="19"/>
  <c r="AY55" i="23" s="1"/>
  <c r="BC130" i="19"/>
  <c r="AY47" i="23" s="1"/>
  <c r="BC132" i="19"/>
  <c r="AY49" i="23" s="1"/>
  <c r="BC133" i="19"/>
  <c r="AY50" i="23" s="1"/>
  <c r="BC127" i="19"/>
  <c r="AY44" i="23" s="1"/>
  <c r="BC129" i="19"/>
  <c r="AY46" i="23" s="1"/>
  <c r="BC134" i="19"/>
  <c r="AY51" i="23" s="1"/>
  <c r="BC128" i="19"/>
  <c r="AY45" i="23" s="1"/>
  <c r="BC139" i="19"/>
  <c r="AY56" i="23" s="1"/>
  <c r="BC135" i="19"/>
  <c r="AY52" i="23" s="1"/>
  <c r="BC137" i="19"/>
  <c r="AY54" i="23" s="1"/>
  <c r="BC124" i="19"/>
  <c r="BC141" i="19"/>
  <c r="AY58" i="23" s="1"/>
  <c r="BC131" i="19"/>
  <c r="AY48" i="23" s="1"/>
  <c r="BC142" i="19"/>
  <c r="AY59" i="23" s="1"/>
  <c r="BC126" i="19"/>
  <c r="AY43" i="23" s="1"/>
  <c r="BC140" i="19"/>
  <c r="AY57" i="23" s="1"/>
  <c r="BC143" i="19"/>
  <c r="AY60" i="23" s="1"/>
  <c r="BC136" i="19"/>
  <c r="AY53" i="23" s="1"/>
  <c r="AT41" i="23"/>
  <c r="AT62" i="23" s="1"/>
  <c r="AX145" i="19"/>
  <c r="AX146" i="19" s="1"/>
  <c r="AP41" i="23"/>
  <c r="AP62" i="23" s="1"/>
  <c r="AT145" i="19"/>
  <c r="AT146" i="19" s="1"/>
  <c r="Z139" i="19"/>
  <c r="V56" i="23" s="1"/>
  <c r="Z131" i="19"/>
  <c r="V48" i="23" s="1"/>
  <c r="Z138" i="19"/>
  <c r="V55" i="23" s="1"/>
  <c r="Z132" i="19"/>
  <c r="V49" i="23" s="1"/>
  <c r="Z140" i="19"/>
  <c r="V57" i="23" s="1"/>
  <c r="Z142" i="19"/>
  <c r="V59" i="23" s="1"/>
  <c r="Z125" i="19"/>
  <c r="V42" i="23" s="1"/>
  <c r="Z133" i="19"/>
  <c r="V50" i="23" s="1"/>
  <c r="Z127" i="19"/>
  <c r="V44" i="23" s="1"/>
  <c r="Z111" i="19"/>
  <c r="Z112" i="19" s="1"/>
  <c r="Z114" i="19" s="1"/>
  <c r="Z115" i="19" s="1"/>
  <c r="Z137" i="19"/>
  <c r="V54" i="23" s="1"/>
  <c r="Z134" i="19"/>
  <c r="V51" i="23" s="1"/>
  <c r="Z130" i="19"/>
  <c r="V47" i="23" s="1"/>
  <c r="Z143" i="19"/>
  <c r="V60" i="23" s="1"/>
  <c r="Z141" i="19"/>
  <c r="V58" i="23" s="1"/>
  <c r="Z126" i="19"/>
  <c r="V43" i="23" s="1"/>
  <c r="Z129" i="19"/>
  <c r="V46" i="23" s="1"/>
  <c r="Z124" i="19"/>
  <c r="Z136" i="19"/>
  <c r="V53" i="23" s="1"/>
  <c r="Z135" i="19"/>
  <c r="V52" i="23" s="1"/>
  <c r="Z128" i="19"/>
  <c r="V45" i="23" s="1"/>
  <c r="AF41" i="23"/>
  <c r="AF62" i="23" s="1"/>
  <c r="AJ145" i="19"/>
  <c r="AJ146" i="19" s="1"/>
  <c r="AE145" i="19"/>
  <c r="AE146" i="19" s="1"/>
  <c r="AA41" i="23"/>
  <c r="AA62" i="23" s="1"/>
  <c r="AL9" i="19"/>
  <c r="AK13" i="19"/>
  <c r="AK8" i="19" s="1"/>
  <c r="AK14" i="19"/>
  <c r="AM10" i="14"/>
  <c r="AM11" i="14"/>
  <c r="AL121" i="15"/>
  <c r="AL123" i="15"/>
  <c r="AR31" i="15"/>
  <c r="AL134" i="15"/>
  <c r="AR38" i="15"/>
  <c r="AR33" i="15"/>
  <c r="AR50" i="15"/>
  <c r="AR17" i="15"/>
  <c r="AR28" i="15"/>
  <c r="AL127" i="15"/>
  <c r="AL135" i="15"/>
  <c r="AL119" i="15"/>
  <c r="AR42" i="15"/>
  <c r="AL116" i="15"/>
  <c r="AR34" i="15"/>
  <c r="AR45" i="15"/>
  <c r="AR19" i="15"/>
  <c r="AR25" i="15"/>
  <c r="AL128" i="15"/>
  <c r="AL120" i="15"/>
  <c r="AR43" i="15"/>
  <c r="AR26" i="15"/>
  <c r="AL129" i="15"/>
  <c r="AR44" i="15"/>
  <c r="AR36" i="15"/>
  <c r="AL122" i="15"/>
  <c r="AR16" i="15"/>
  <c r="AR39" i="15"/>
  <c r="AR35" i="15"/>
  <c r="AL118" i="15"/>
  <c r="AL124" i="15"/>
  <c r="AR22" i="15"/>
  <c r="AR30" i="15"/>
  <c r="AL125" i="15"/>
  <c r="AR20" i="15"/>
  <c r="AR23" i="15"/>
  <c r="AL130" i="15"/>
  <c r="AR40" i="15"/>
  <c r="AL133" i="15"/>
  <c r="AR37" i="15"/>
  <c r="AR47" i="15"/>
  <c r="AR24" i="15"/>
  <c r="AR48" i="15"/>
  <c r="AR27" i="15"/>
  <c r="AR32" i="15"/>
  <c r="AL126" i="15"/>
  <c r="AR18" i="15"/>
  <c r="AL132" i="15"/>
  <c r="AR21" i="15"/>
  <c r="AL117" i="15"/>
  <c r="AR46" i="15"/>
  <c r="AL131" i="15"/>
  <c r="AR49" i="15"/>
  <c r="AR29" i="15"/>
  <c r="AS15" i="15"/>
  <c r="AR41" i="15"/>
  <c r="AF14" i="4"/>
  <c r="AF13" i="4"/>
  <c r="AF8" i="4" s="1"/>
  <c r="AG9" i="4"/>
  <c r="AW14" i="23"/>
  <c r="AW13" i="23"/>
  <c r="AW8" i="23" s="1"/>
  <c r="AX9" i="23"/>
  <c r="AM10" i="19"/>
  <c r="AM11" i="19"/>
  <c r="AK14" i="14"/>
  <c r="AK13" i="14"/>
  <c r="AK8" i="14" s="1"/>
  <c r="AL9" i="14"/>
  <c r="AU11" i="23"/>
  <c r="AU10" i="23"/>
  <c r="AH11" i="4"/>
  <c r="AH10" i="4"/>
  <c r="AF13" i="13"/>
  <c r="AF8" i="13" s="1"/>
  <c r="AG9" i="13"/>
  <c r="AF14" i="13"/>
  <c r="AH10" i="13"/>
  <c r="AH11" i="13"/>
  <c r="AV121" i="14" l="1"/>
  <c r="AG121" i="14"/>
  <c r="AE121" i="14"/>
  <c r="X121" i="14"/>
  <c r="N121" i="14"/>
  <c r="U121" i="14"/>
  <c r="AK121" i="14"/>
  <c r="AS121" i="14"/>
  <c r="AR121" i="14"/>
  <c r="AO121" i="14"/>
  <c r="AL121" i="14"/>
  <c r="BB121" i="14"/>
  <c r="I121" i="14"/>
  <c r="AH121" i="14"/>
  <c r="AI121" i="14"/>
  <c r="BF121" i="14"/>
  <c r="AQ121" i="14"/>
  <c r="BD121" i="14"/>
  <c r="D159" i="4"/>
  <c r="AJ121" i="14"/>
  <c r="AP121" i="14"/>
  <c r="R121" i="14"/>
  <c r="Z121" i="14"/>
  <c r="L121" i="14"/>
  <c r="Q121" i="14"/>
  <c r="AU121" i="14"/>
  <c r="AT121" i="14"/>
  <c r="BC121" i="14"/>
  <c r="AN121" i="14"/>
  <c r="AY121" i="14"/>
  <c r="AD121" i="14"/>
  <c r="AF121" i="14"/>
  <c r="O121" i="14"/>
  <c r="T121" i="14"/>
  <c r="V121" i="14"/>
  <c r="Y121" i="14"/>
  <c r="AW121" i="14"/>
  <c r="BA121" i="14"/>
  <c r="AX121" i="14"/>
  <c r="S121" i="14"/>
  <c r="AZ121" i="14"/>
  <c r="AB121" i="14"/>
  <c r="BG121" i="14"/>
  <c r="W121" i="14"/>
  <c r="K121" i="14"/>
  <c r="AM121" i="14"/>
  <c r="M121" i="14"/>
  <c r="AC121" i="14"/>
  <c r="P121" i="14"/>
  <c r="AK145" i="19"/>
  <c r="AK146" i="19" s="1"/>
  <c r="AG62" i="23"/>
  <c r="V145" i="19"/>
  <c r="V146" i="19" s="1"/>
  <c r="AB62" i="23"/>
  <c r="R62" i="23"/>
  <c r="U62" i="23"/>
  <c r="Y145" i="19"/>
  <c r="Y146" i="19" s="1"/>
  <c r="AF145" i="19"/>
  <c r="AF146" i="19" s="1"/>
  <c r="AL50" i="15"/>
  <c r="AP50" i="15"/>
  <c r="AQ50" i="15"/>
  <c r="D65" i="5"/>
  <c r="AO51" i="15" s="1"/>
  <c r="AM51" i="15"/>
  <c r="AQ62" i="23"/>
  <c r="AU145" i="19"/>
  <c r="AU146" i="19" s="1"/>
  <c r="Z145" i="19"/>
  <c r="Z146" i="19" s="1"/>
  <c r="V41" i="23"/>
  <c r="V62" i="23" s="1"/>
  <c r="AY41" i="23"/>
  <c r="AY62" i="23" s="1"/>
  <c r="BC145" i="19"/>
  <c r="BC146" i="19" s="1"/>
  <c r="AJ41" i="23"/>
  <c r="AJ62" i="23" s="1"/>
  <c r="AN145" i="19"/>
  <c r="AN146" i="19" s="1"/>
  <c r="AN11" i="14"/>
  <c r="AN10" i="14"/>
  <c r="AS40" i="15"/>
  <c r="AM119" i="15"/>
  <c r="AS22" i="15"/>
  <c r="AS37" i="15"/>
  <c r="AM121" i="15"/>
  <c r="AS32" i="15"/>
  <c r="AM130" i="15"/>
  <c r="AS23" i="15"/>
  <c r="AM131" i="15"/>
  <c r="AS21" i="15"/>
  <c r="AS42" i="15"/>
  <c r="AM132" i="15"/>
  <c r="AS16" i="15"/>
  <c r="AS34" i="15"/>
  <c r="AT15" i="15"/>
  <c r="AM125" i="15"/>
  <c r="AS26" i="15"/>
  <c r="AS48" i="15"/>
  <c r="AS28" i="15"/>
  <c r="AS35" i="15"/>
  <c r="AS44" i="15"/>
  <c r="AM120" i="15"/>
  <c r="AM134" i="15"/>
  <c r="AS27" i="15"/>
  <c r="AS50" i="15"/>
  <c r="AM117" i="15"/>
  <c r="AS17" i="15"/>
  <c r="AS45" i="15"/>
  <c r="AM123" i="15"/>
  <c r="AM133" i="15"/>
  <c r="AS43" i="15"/>
  <c r="AS41" i="15"/>
  <c r="AM118" i="15"/>
  <c r="AM116" i="15"/>
  <c r="AM129" i="15"/>
  <c r="AS18" i="15"/>
  <c r="AS24" i="15"/>
  <c r="AS36" i="15"/>
  <c r="AM122" i="15"/>
  <c r="AS19" i="15"/>
  <c r="AS25" i="15"/>
  <c r="AM127" i="15"/>
  <c r="AM135" i="15"/>
  <c r="AS31" i="15"/>
  <c r="AS29" i="15"/>
  <c r="AS49" i="15"/>
  <c r="AS39" i="15"/>
  <c r="AS33" i="15"/>
  <c r="AS46" i="15"/>
  <c r="AS20" i="15"/>
  <c r="AS30" i="15"/>
  <c r="AM128" i="15"/>
  <c r="AS47" i="15"/>
  <c r="AS38" i="15"/>
  <c r="AM124" i="15"/>
  <c r="AM126" i="15"/>
  <c r="AL13" i="19"/>
  <c r="AL8" i="19" s="1"/>
  <c r="AM9" i="19"/>
  <c r="AL14" i="19"/>
  <c r="AG14" i="4"/>
  <c r="AH9" i="4"/>
  <c r="AG13" i="4"/>
  <c r="AG8" i="4" s="1"/>
  <c r="AL13" i="14"/>
  <c r="AL8" i="14" s="1"/>
  <c r="AM9" i="14"/>
  <c r="AL14" i="14"/>
  <c r="AY9" i="23"/>
  <c r="AX13" i="23"/>
  <c r="AX8" i="23" s="1"/>
  <c r="AX14" i="23"/>
  <c r="AV11" i="23"/>
  <c r="AV10" i="23"/>
  <c r="AN11" i="19"/>
  <c r="AN10" i="19"/>
  <c r="AI10" i="4"/>
  <c r="AI11" i="4"/>
  <c r="AG14" i="13"/>
  <c r="AH9" i="13"/>
  <c r="AG13" i="13"/>
  <c r="AG8" i="13" s="1"/>
  <c r="AI10" i="13"/>
  <c r="AI11" i="13"/>
  <c r="AV122" i="14" l="1"/>
  <c r="BC122" i="14"/>
  <c r="AB122" i="14"/>
  <c r="BA122" i="14"/>
  <c r="AT122" i="14"/>
  <c r="AF122" i="14"/>
  <c r="AI122" i="14"/>
  <c r="AW122" i="14"/>
  <c r="N122" i="14"/>
  <c r="AY122" i="14"/>
  <c r="BD122" i="14"/>
  <c r="AL122" i="14"/>
  <c r="R122" i="14"/>
  <c r="S122" i="14"/>
  <c r="AO122" i="14"/>
  <c r="AR122" i="14"/>
  <c r="AD122" i="14"/>
  <c r="BH122" i="14"/>
  <c r="AH122" i="14"/>
  <c r="AA122" i="14"/>
  <c r="AU122" i="14"/>
  <c r="AK122" i="14"/>
  <c r="U122" i="14"/>
  <c r="I122" i="14"/>
  <c r="K122" i="14"/>
  <c r="AJ122" i="14"/>
  <c r="AE122" i="14"/>
  <c r="AZ122" i="14"/>
  <c r="Y122" i="14"/>
  <c r="T122" i="14"/>
  <c r="AP122" i="14"/>
  <c r="P122" i="14"/>
  <c r="BE122" i="14"/>
  <c r="Z122" i="14"/>
  <c r="AS122" i="14"/>
  <c r="W122" i="14"/>
  <c r="X122" i="14"/>
  <c r="J122" i="14"/>
  <c r="O122" i="14"/>
  <c r="M122" i="14"/>
  <c r="AN122" i="14"/>
  <c r="AX122" i="14"/>
  <c r="BG122" i="14"/>
  <c r="AC122" i="14"/>
  <c r="BB122" i="14"/>
  <c r="L122" i="14"/>
  <c r="AG122" i="14"/>
  <c r="V122" i="14"/>
  <c r="BF122" i="14"/>
  <c r="D161" i="4"/>
  <c r="AQ122" i="14"/>
  <c r="AM122" i="14"/>
  <c r="AQ51" i="15"/>
  <c r="AS51" i="15"/>
  <c r="AP51" i="15"/>
  <c r="AN51" i="15"/>
  <c r="D66" i="5"/>
  <c r="AR51" i="15"/>
  <c r="AO52" i="15"/>
  <c r="AS52" i="15"/>
  <c r="Q122" i="14"/>
  <c r="AN9" i="19"/>
  <c r="AM14" i="19"/>
  <c r="AM13" i="19"/>
  <c r="AM8" i="19" s="1"/>
  <c r="AT23" i="15"/>
  <c r="AT28" i="15"/>
  <c r="AT24" i="15"/>
  <c r="AT32" i="15"/>
  <c r="AT17" i="15"/>
  <c r="AT44" i="15"/>
  <c r="AN120" i="15"/>
  <c r="AT19" i="15"/>
  <c r="AT41" i="15"/>
  <c r="AN133" i="15"/>
  <c r="AT50" i="15"/>
  <c r="AT25" i="15"/>
  <c r="AT34" i="15"/>
  <c r="AN122" i="15"/>
  <c r="AT47" i="15"/>
  <c r="AT27" i="15"/>
  <c r="AN119" i="15"/>
  <c r="AN135" i="15"/>
  <c r="AT45" i="15"/>
  <c r="AN116" i="15"/>
  <c r="AT40" i="15"/>
  <c r="AN126" i="15"/>
  <c r="AT51" i="15"/>
  <c r="AT18" i="15"/>
  <c r="AN128" i="15"/>
  <c r="AN127" i="15"/>
  <c r="AU15" i="15"/>
  <c r="AT48" i="15"/>
  <c r="AT30" i="15"/>
  <c r="AT22" i="15"/>
  <c r="AT26" i="15"/>
  <c r="AT37" i="15"/>
  <c r="AT16" i="15"/>
  <c r="AN131" i="15"/>
  <c r="AT20" i="15"/>
  <c r="AT39" i="15"/>
  <c r="AT38" i="15"/>
  <c r="AN121" i="15"/>
  <c r="AT46" i="15"/>
  <c r="AT49" i="15"/>
  <c r="AT31" i="15"/>
  <c r="AN117" i="15"/>
  <c r="AN129" i="15"/>
  <c r="AT35" i="15"/>
  <c r="AN125" i="15"/>
  <c r="AT36" i="15"/>
  <c r="AT42" i="15"/>
  <c r="AT21" i="15"/>
  <c r="AN124" i="15"/>
  <c r="AT29" i="15"/>
  <c r="AT33" i="15"/>
  <c r="AN130" i="15"/>
  <c r="AN132" i="15"/>
  <c r="AN123" i="15"/>
  <c r="AT43" i="15"/>
  <c r="AN134" i="15"/>
  <c r="AN118" i="15"/>
  <c r="AH13" i="4"/>
  <c r="AH8" i="4" s="1"/>
  <c r="AI9" i="4"/>
  <c r="AH14" i="4"/>
  <c r="AO10" i="14"/>
  <c r="AO11" i="14"/>
  <c r="AO11" i="19"/>
  <c r="AO10" i="19"/>
  <c r="AY14" i="23"/>
  <c r="AY13" i="23"/>
  <c r="AY8" i="23" s="1"/>
  <c r="AZ9" i="23"/>
  <c r="AN9" i="14"/>
  <c r="AM14" i="14"/>
  <c r="AM13" i="14"/>
  <c r="AM8" i="14" s="1"/>
  <c r="AW10" i="23"/>
  <c r="AW11" i="23"/>
  <c r="AJ11" i="4"/>
  <c r="AJ10" i="4"/>
  <c r="AI9" i="13"/>
  <c r="AH14" i="13"/>
  <c r="AH13" i="13"/>
  <c r="AH8" i="13" s="1"/>
  <c r="AJ11" i="13"/>
  <c r="AJ10" i="13"/>
  <c r="T39" i="15"/>
  <c r="T50" i="15"/>
  <c r="T35" i="15"/>
  <c r="T36" i="15"/>
  <c r="P46" i="15"/>
  <c r="T32" i="15"/>
  <c r="T41" i="15"/>
  <c r="T37" i="15"/>
  <c r="T49" i="15"/>
  <c r="T43" i="15"/>
  <c r="T33" i="15"/>
  <c r="T42" i="15"/>
  <c r="P43" i="15"/>
  <c r="T46" i="15"/>
  <c r="T34" i="15"/>
  <c r="T44" i="15"/>
  <c r="P47" i="15"/>
  <c r="Q50" i="15"/>
  <c r="T40" i="15"/>
  <c r="T45" i="15"/>
  <c r="P52" i="15"/>
  <c r="T47" i="15"/>
  <c r="T30" i="15"/>
  <c r="T52" i="15"/>
  <c r="T51" i="15"/>
  <c r="O46" i="15"/>
  <c r="P33" i="15"/>
  <c r="O44" i="15"/>
  <c r="U37" i="15"/>
  <c r="U48" i="15"/>
  <c r="S45" i="15"/>
  <c r="R31" i="15"/>
  <c r="N47" i="15"/>
  <c r="R35" i="15"/>
  <c r="U43" i="15"/>
  <c r="U40" i="15"/>
  <c r="S39" i="15"/>
  <c r="P42" i="15"/>
  <c r="P36" i="15"/>
  <c r="Q46" i="15"/>
  <c r="U44" i="15"/>
  <c r="U35" i="15"/>
  <c r="U42" i="15"/>
  <c r="R42" i="15"/>
  <c r="R32" i="15"/>
  <c r="O37" i="15"/>
  <c r="N45" i="15"/>
  <c r="U39" i="15"/>
  <c r="P37" i="15"/>
  <c r="N50" i="15"/>
  <c r="N44" i="15"/>
  <c r="P34" i="15"/>
  <c r="N48" i="15"/>
  <c r="N35" i="15"/>
  <c r="S34" i="15"/>
  <c r="Q45" i="15"/>
  <c r="N34" i="15"/>
  <c r="U49" i="15"/>
  <c r="P39" i="15"/>
  <c r="N37" i="15"/>
  <c r="U47" i="15"/>
  <c r="S50" i="15"/>
  <c r="P38" i="15"/>
  <c r="R36" i="15"/>
  <c r="O33" i="15"/>
  <c r="R51" i="15"/>
  <c r="R38" i="15"/>
  <c r="R39" i="15"/>
  <c r="P44" i="15"/>
  <c r="U36" i="15"/>
  <c r="N39" i="15"/>
  <c r="N43" i="15"/>
  <c r="O38" i="15"/>
  <c r="U38" i="15"/>
  <c r="Q37" i="15"/>
  <c r="U41" i="15"/>
  <c r="O35" i="15"/>
  <c r="S52" i="15"/>
  <c r="O47" i="15"/>
  <c r="Q47" i="15"/>
  <c r="P32" i="15"/>
  <c r="S46" i="15"/>
  <c r="O49" i="15"/>
  <c r="R52" i="15"/>
  <c r="O36" i="15"/>
  <c r="Q52" i="15"/>
  <c r="S35" i="15"/>
  <c r="N33" i="15"/>
  <c r="S41" i="15"/>
  <c r="T38" i="15"/>
  <c r="O50" i="15"/>
  <c r="N52" i="15"/>
  <c r="Q44" i="15"/>
  <c r="Q40" i="15"/>
  <c r="N40" i="15"/>
  <c r="Q41" i="15"/>
  <c r="S47" i="15"/>
  <c r="Q48" i="15"/>
  <c r="R46" i="15"/>
  <c r="R50" i="15"/>
  <c r="U32" i="15"/>
  <c r="S36" i="15"/>
  <c r="P49" i="15"/>
  <c r="S38" i="15"/>
  <c r="U45" i="15"/>
  <c r="U52" i="15"/>
  <c r="O45" i="15"/>
  <c r="S49" i="15"/>
  <c r="U51" i="15"/>
  <c r="Q32" i="15"/>
  <c r="N42" i="15"/>
  <c r="R49" i="15"/>
  <c r="S44" i="15"/>
  <c r="Q49" i="15"/>
  <c r="S40" i="15"/>
  <c r="O43" i="15"/>
  <c r="O48" i="15"/>
  <c r="P50" i="15"/>
  <c r="V36" i="15"/>
  <c r="P48" i="15"/>
  <c r="Q51" i="15"/>
  <c r="Q36" i="15"/>
  <c r="P35" i="15"/>
  <c r="S51" i="15"/>
  <c r="O34" i="15"/>
  <c r="S43" i="15"/>
  <c r="O39" i="15"/>
  <c r="N49" i="15"/>
  <c r="N36" i="15"/>
  <c r="X35" i="15"/>
  <c r="R40" i="15"/>
  <c r="N46" i="15"/>
  <c r="U46" i="15"/>
  <c r="R47" i="15"/>
  <c r="P31" i="15"/>
  <c r="N41" i="15"/>
  <c r="Q43" i="15"/>
  <c r="R41" i="15"/>
  <c r="Q42" i="15"/>
  <c r="R37" i="15"/>
  <c r="S31" i="15"/>
  <c r="Q38" i="15"/>
  <c r="Q33" i="15"/>
  <c r="R48" i="15"/>
  <c r="Q35" i="15"/>
  <c r="O51" i="15"/>
  <c r="P45" i="15"/>
  <c r="R43" i="15"/>
  <c r="U34" i="15"/>
  <c r="U33" i="15"/>
  <c r="T48" i="15"/>
  <c r="R45" i="15"/>
  <c r="R34" i="15"/>
  <c r="Q34" i="15"/>
  <c r="N51" i="15"/>
  <c r="S48" i="15"/>
  <c r="R33" i="15"/>
  <c r="S37" i="15"/>
  <c r="Q39" i="15"/>
  <c r="V44" i="15"/>
  <c r="V50" i="15"/>
  <c r="V37" i="15"/>
  <c r="V41" i="15"/>
  <c r="N38" i="15"/>
  <c r="W43" i="15"/>
  <c r="V33" i="15"/>
  <c r="V35" i="15"/>
  <c r="V49" i="15"/>
  <c r="P41" i="15"/>
  <c r="U50" i="15"/>
  <c r="O41" i="15"/>
  <c r="V43" i="15"/>
  <c r="P51" i="15"/>
  <c r="S42" i="15"/>
  <c r="V34" i="15"/>
  <c r="V52" i="15"/>
  <c r="V47" i="15"/>
  <c r="P40" i="15"/>
  <c r="O40" i="15"/>
  <c r="O42" i="15"/>
  <c r="V48" i="15"/>
  <c r="R44" i="15"/>
  <c r="O52" i="15"/>
  <c r="V39" i="15"/>
  <c r="V38" i="15"/>
  <c r="V46" i="15"/>
  <c r="V40" i="15"/>
  <c r="V42" i="15"/>
  <c r="V51" i="15"/>
  <c r="W46" i="15"/>
  <c r="V45" i="15"/>
  <c r="W44" i="15"/>
  <c r="W42" i="15"/>
  <c r="W49" i="15"/>
  <c r="X49" i="15"/>
  <c r="W48" i="15"/>
  <c r="X52" i="15"/>
  <c r="X40" i="15"/>
  <c r="W45" i="15"/>
  <c r="X46" i="15"/>
  <c r="W41" i="15"/>
  <c r="X50" i="15"/>
  <c r="X47" i="15"/>
  <c r="X42" i="15"/>
  <c r="X51" i="15"/>
  <c r="W47" i="15"/>
  <c r="X39" i="15"/>
  <c r="Y38" i="15"/>
  <c r="X41" i="15"/>
  <c r="W52" i="15"/>
  <c r="W37" i="15"/>
  <c r="W50" i="15"/>
  <c r="Y51" i="15"/>
  <c r="Y39" i="15"/>
  <c r="W38" i="15"/>
  <c r="W39" i="15"/>
  <c r="X45" i="15"/>
  <c r="W40" i="15"/>
  <c r="X43" i="15"/>
  <c r="W51" i="15"/>
  <c r="Y48" i="15"/>
  <c r="Y45" i="15"/>
  <c r="X38" i="15"/>
  <c r="X44" i="15"/>
  <c r="Y49" i="15"/>
  <c r="X48" i="15"/>
  <c r="Y50" i="15"/>
  <c r="Y52" i="15"/>
  <c r="Y43" i="15"/>
  <c r="Y47" i="15"/>
  <c r="Y40" i="15"/>
  <c r="Y41" i="15"/>
  <c r="AC50" i="15"/>
  <c r="Y42" i="15"/>
  <c r="Y46" i="15"/>
  <c r="Y44" i="15"/>
  <c r="AA50" i="15"/>
  <c r="AB52" i="15"/>
  <c r="AA41" i="15"/>
  <c r="Z42" i="15"/>
  <c r="AC48" i="15"/>
  <c r="Z41" i="15"/>
  <c r="Z50" i="15"/>
  <c r="AC49" i="15"/>
  <c r="AC41" i="15"/>
  <c r="AB44" i="15"/>
  <c r="AA49" i="15"/>
  <c r="AA51" i="15"/>
  <c r="Z46" i="15"/>
  <c r="Z51" i="15"/>
  <c r="Z47" i="15"/>
  <c r="Z52" i="15"/>
  <c r="AA44" i="15"/>
  <c r="AA45" i="15"/>
  <c r="Z44" i="15"/>
  <c r="AC51" i="15"/>
  <c r="AC46" i="15"/>
  <c r="AA40" i="15"/>
  <c r="Z48" i="15"/>
  <c r="Z49" i="15"/>
  <c r="Z45" i="15"/>
  <c r="Z43" i="15"/>
  <c r="AA46" i="15"/>
  <c r="AA42" i="15"/>
  <c r="AB45" i="15"/>
  <c r="AB42" i="15"/>
  <c r="AC47" i="15"/>
  <c r="AA48" i="15"/>
  <c r="AA47" i="15"/>
  <c r="AA43" i="15"/>
  <c r="AA52" i="15"/>
  <c r="AB50" i="15"/>
  <c r="AC44" i="15"/>
  <c r="AC52" i="15"/>
  <c r="AB49" i="15"/>
  <c r="AC43" i="15"/>
  <c r="AB43" i="15"/>
  <c r="AB51" i="15"/>
  <c r="AB48" i="15"/>
  <c r="AC45" i="15"/>
  <c r="AB46" i="15"/>
  <c r="AD48" i="15"/>
  <c r="AG51" i="15"/>
  <c r="AB47" i="15"/>
  <c r="AG49" i="15"/>
  <c r="AD50" i="15"/>
  <c r="AE49" i="15"/>
  <c r="AE47" i="15"/>
  <c r="AG45" i="15"/>
  <c r="AD45" i="15"/>
  <c r="AF51" i="15"/>
  <c r="AE52" i="15"/>
  <c r="AD51" i="15"/>
  <c r="AG47" i="15"/>
  <c r="AG46" i="15"/>
  <c r="AE51" i="15"/>
  <c r="AD46" i="15"/>
  <c r="AE45" i="15"/>
  <c r="AF47" i="15"/>
  <c r="AE48" i="15"/>
  <c r="AD52" i="15"/>
  <c r="AD49" i="15"/>
  <c r="AG48" i="15"/>
  <c r="AD47" i="15"/>
  <c r="AE50" i="15"/>
  <c r="AE46" i="15"/>
  <c r="AG50" i="15"/>
  <c r="AJ52" i="15"/>
  <c r="AJ51" i="15"/>
  <c r="AH50" i="15"/>
  <c r="AI51" i="15"/>
  <c r="AF49" i="15"/>
  <c r="AF50" i="15"/>
  <c r="AF48" i="15"/>
  <c r="AJ50" i="15"/>
  <c r="AG52" i="15"/>
  <c r="AF52" i="15"/>
  <c r="AF46" i="15"/>
  <c r="AJ49" i="15"/>
  <c r="AI48" i="15"/>
  <c r="AH49" i="15"/>
  <c r="AH51" i="15"/>
  <c r="AI52" i="15"/>
  <c r="AH47" i="15"/>
  <c r="AH48" i="15"/>
  <c r="AI50" i="15"/>
  <c r="AI49" i="15"/>
  <c r="AH52" i="15"/>
  <c r="AK52" i="15"/>
  <c r="AK51" i="15"/>
  <c r="AL51" i="15"/>
  <c r="AL52" i="15"/>
  <c r="AM50" i="15"/>
  <c r="AK50" i="15"/>
  <c r="AO50" i="15"/>
  <c r="AM52" i="15"/>
  <c r="AN52" i="15"/>
  <c r="AN123" i="14" l="1"/>
  <c r="AP123" i="14"/>
  <c r="AV123" i="14"/>
  <c r="AF123" i="14"/>
  <c r="S123" i="14"/>
  <c r="AM123" i="14"/>
  <c r="T123" i="14"/>
  <c r="W123" i="14"/>
  <c r="BC123" i="14"/>
  <c r="AB123" i="14"/>
  <c r="AX123" i="14"/>
  <c r="AW123" i="14"/>
  <c r="Y123" i="14"/>
  <c r="AJ123" i="14"/>
  <c r="AG123" i="14"/>
  <c r="AT123" i="14"/>
  <c r="L123" i="14"/>
  <c r="BB123" i="14"/>
  <c r="U123" i="14"/>
  <c r="AL123" i="14"/>
  <c r="AZ123" i="14"/>
  <c r="AR123" i="14"/>
  <c r="BE123" i="14"/>
  <c r="BG123" i="14"/>
  <c r="AO123" i="14"/>
  <c r="AE123" i="14"/>
  <c r="AS123" i="14"/>
  <c r="AI123" i="14"/>
  <c r="BD123" i="14"/>
  <c r="AD123" i="14"/>
  <c r="X123" i="14"/>
  <c r="AU123" i="14"/>
  <c r="Z123" i="14"/>
  <c r="AH123" i="14"/>
  <c r="AC123" i="14"/>
  <c r="P123" i="14"/>
  <c r="BF123" i="14"/>
  <c r="K123" i="14"/>
  <c r="D162" i="4"/>
  <c r="Y124" i="14" s="1"/>
  <c r="V123" i="14"/>
  <c r="M123" i="14"/>
  <c r="Q123" i="14"/>
  <c r="O123" i="14"/>
  <c r="R123" i="14"/>
  <c r="AQ123" i="14"/>
  <c r="BH123" i="14"/>
  <c r="BA123" i="14"/>
  <c r="J123" i="14"/>
  <c r="AY123" i="14"/>
  <c r="AK123" i="14"/>
  <c r="AA123" i="14"/>
  <c r="I123" i="14"/>
  <c r="AA124" i="14"/>
  <c r="AB124" i="14"/>
  <c r="AK124" i="14"/>
  <c r="J124" i="14"/>
  <c r="AR52" i="15"/>
  <c r="D67" i="5"/>
  <c r="AQ52" i="15"/>
  <c r="AP52" i="15"/>
  <c r="AS53" i="15"/>
  <c r="AU53" i="15"/>
  <c r="AT52" i="15"/>
  <c r="AI14" i="4"/>
  <c r="AJ9" i="4"/>
  <c r="AI13" i="4"/>
  <c r="AI8" i="4" s="1"/>
  <c r="AU19" i="15"/>
  <c r="AU36" i="15"/>
  <c r="AO127" i="15"/>
  <c r="AU50" i="15"/>
  <c r="AU48" i="15"/>
  <c r="AU30" i="15"/>
  <c r="AO133" i="15"/>
  <c r="AU47" i="15"/>
  <c r="AU38" i="15"/>
  <c r="AO117" i="15"/>
  <c r="AO123" i="15"/>
  <c r="AU34" i="15"/>
  <c r="AU43" i="15"/>
  <c r="AO122" i="15"/>
  <c r="AU21" i="15"/>
  <c r="AU28" i="15"/>
  <c r="AU33" i="15"/>
  <c r="AU26" i="15"/>
  <c r="AO128" i="15"/>
  <c r="AU40" i="15"/>
  <c r="AU49" i="15"/>
  <c r="AU20" i="15"/>
  <c r="AU22" i="15"/>
  <c r="AU16" i="15"/>
  <c r="AO129" i="15"/>
  <c r="AO131" i="15"/>
  <c r="AU41" i="15"/>
  <c r="AO135" i="15"/>
  <c r="AO120" i="15"/>
  <c r="AU25" i="15"/>
  <c r="AU39" i="15"/>
  <c r="AO125" i="15"/>
  <c r="AU32" i="15"/>
  <c r="AU23" i="15"/>
  <c r="AO134" i="15"/>
  <c r="AU52" i="15"/>
  <c r="AU27" i="15"/>
  <c r="AU44" i="15"/>
  <c r="AU18" i="15"/>
  <c r="AO116" i="15"/>
  <c r="AO119" i="15"/>
  <c r="AU45" i="15"/>
  <c r="AO130" i="15"/>
  <c r="AU51" i="15"/>
  <c r="AV15" i="15"/>
  <c r="AU46" i="15"/>
  <c r="AU37" i="15"/>
  <c r="AU29" i="15"/>
  <c r="AU24" i="15"/>
  <c r="AU42" i="15"/>
  <c r="AO118" i="15"/>
  <c r="AO124" i="15"/>
  <c r="AO126" i="15"/>
  <c r="AU35" i="15"/>
  <c r="AO132" i="15"/>
  <c r="AO121" i="15"/>
  <c r="AU17" i="15"/>
  <c r="AU31" i="15"/>
  <c r="AP11" i="14"/>
  <c r="AP10" i="14"/>
  <c r="AN13" i="19"/>
  <c r="AN8" i="19" s="1"/>
  <c r="AN14" i="19"/>
  <c r="AO9" i="19"/>
  <c r="AX10" i="23"/>
  <c r="AX11" i="23"/>
  <c r="AN13" i="14"/>
  <c r="AN8" i="14" s="1"/>
  <c r="AO9" i="14"/>
  <c r="AN14" i="14"/>
  <c r="BA9" i="23"/>
  <c r="AZ13" i="23"/>
  <c r="AZ8" i="23" s="1"/>
  <c r="AZ14" i="23"/>
  <c r="AP10" i="19"/>
  <c r="AP11" i="19"/>
  <c r="AK11" i="4"/>
  <c r="AK10" i="4"/>
  <c r="AJ9" i="13"/>
  <c r="AI14" i="13"/>
  <c r="AI13" i="13"/>
  <c r="AI8" i="13" s="1"/>
  <c r="AK10" i="13"/>
  <c r="AK11" i="13"/>
  <c r="AV124" i="14" l="1"/>
  <c r="AY124" i="14"/>
  <c r="AN124" i="14"/>
  <c r="BG124" i="14"/>
  <c r="Z124" i="14"/>
  <c r="AI124" i="14"/>
  <c r="BC124" i="14"/>
  <c r="U124" i="14"/>
  <c r="BF124" i="14"/>
  <c r="BD124" i="14"/>
  <c r="AJ124" i="14"/>
  <c r="R124" i="14"/>
  <c r="AW124" i="14"/>
  <c r="W124" i="14"/>
  <c r="AS124" i="14"/>
  <c r="AG124" i="14"/>
  <c r="T124" i="14"/>
  <c r="AE124" i="14"/>
  <c r="X124" i="14"/>
  <c r="I124" i="14"/>
  <c r="AD124" i="14"/>
  <c r="P124" i="14"/>
  <c r="AF124" i="14"/>
  <c r="BA124" i="14"/>
  <c r="AL124" i="14"/>
  <c r="BB124" i="14"/>
  <c r="Q124" i="14"/>
  <c r="AQ124" i="14"/>
  <c r="K124" i="14"/>
  <c r="AR124" i="14"/>
  <c r="AZ124" i="14"/>
  <c r="BE124" i="14"/>
  <c r="AM124" i="14"/>
  <c r="V124" i="14"/>
  <c r="D163" i="4"/>
  <c r="AQ125" i="14" s="1"/>
  <c r="AP124" i="14"/>
  <c r="AX124" i="14"/>
  <c r="AU124" i="14"/>
  <c r="AC124" i="14"/>
  <c r="AO124" i="14"/>
  <c r="AH124" i="14"/>
  <c r="BH124" i="14"/>
  <c r="M124" i="14"/>
  <c r="L124" i="14"/>
  <c r="O124" i="14"/>
  <c r="AT124" i="14"/>
  <c r="Q125" i="14"/>
  <c r="Z125" i="14"/>
  <c r="S124" i="14"/>
  <c r="Q53" i="15"/>
  <c r="N53" i="15"/>
  <c r="Y53" i="15"/>
  <c r="Z53" i="15"/>
  <c r="AP53" i="15"/>
  <c r="R53" i="15"/>
  <c r="AA53" i="15"/>
  <c r="AC53" i="15"/>
  <c r="AD53" i="15"/>
  <c r="AR53" i="15"/>
  <c r="T53" i="15"/>
  <c r="O53" i="15"/>
  <c r="AF53" i="15"/>
  <c r="AI53" i="15"/>
  <c r="AQ53" i="15"/>
  <c r="AM53" i="15"/>
  <c r="AT53" i="15"/>
  <c r="AK53" i="15"/>
  <c r="AO53" i="15"/>
  <c r="S53" i="15"/>
  <c r="P53" i="15"/>
  <c r="U53" i="15"/>
  <c r="V53" i="15"/>
  <c r="W53" i="15"/>
  <c r="X53" i="15"/>
  <c r="AB53" i="15"/>
  <c r="AG53" i="15"/>
  <c r="AH53" i="15"/>
  <c r="AJ53" i="15"/>
  <c r="AE53" i="15"/>
  <c r="AN53" i="15"/>
  <c r="AL53" i="15"/>
  <c r="AQ10" i="14"/>
  <c r="AQ11" i="14"/>
  <c r="AV35" i="15"/>
  <c r="AV51" i="15"/>
  <c r="AV17" i="15"/>
  <c r="AV26" i="15"/>
  <c r="AP123" i="15"/>
  <c r="AV52" i="15"/>
  <c r="AP130" i="15"/>
  <c r="AV21" i="15"/>
  <c r="AV45" i="15"/>
  <c r="AV19" i="15"/>
  <c r="AV27" i="15"/>
  <c r="AV46" i="15"/>
  <c r="AV39" i="15"/>
  <c r="AP132" i="15"/>
  <c r="AV22" i="15"/>
  <c r="AV43" i="15"/>
  <c r="AP118" i="15"/>
  <c r="AP120" i="15"/>
  <c r="AV41" i="15"/>
  <c r="AV28" i="15"/>
  <c r="AP131" i="15"/>
  <c r="AV50" i="15"/>
  <c r="AV16" i="15"/>
  <c r="AV36" i="15"/>
  <c r="AP121" i="15"/>
  <c r="AV49" i="15"/>
  <c r="AV25" i="15"/>
  <c r="AV30" i="15"/>
  <c r="AP133" i="15"/>
  <c r="AV47" i="15"/>
  <c r="AV18" i="15"/>
  <c r="AV32" i="15"/>
  <c r="AP126" i="15"/>
  <c r="AV53" i="15"/>
  <c r="AV20" i="15"/>
  <c r="AV34" i="15"/>
  <c r="AP134" i="15"/>
  <c r="AV42" i="15"/>
  <c r="AP117" i="15"/>
  <c r="AV33" i="15"/>
  <c r="AV48" i="15"/>
  <c r="AV29" i="15"/>
  <c r="AP116" i="15"/>
  <c r="AP119" i="15"/>
  <c r="AP135" i="15"/>
  <c r="AV37" i="15"/>
  <c r="AP125" i="15"/>
  <c r="AV31" i="15"/>
  <c r="AV24" i="15"/>
  <c r="AW15" i="15"/>
  <c r="AP129" i="15"/>
  <c r="AV40" i="15"/>
  <c r="AP122" i="15"/>
  <c r="AV38" i="15"/>
  <c r="AV44" i="15"/>
  <c r="AV23" i="15"/>
  <c r="AP124" i="15"/>
  <c r="AP128" i="15"/>
  <c r="AP127" i="15"/>
  <c r="AO13" i="19"/>
  <c r="AO8" i="19" s="1"/>
  <c r="AP9" i="19"/>
  <c r="AO14" i="19"/>
  <c r="AJ14" i="4"/>
  <c r="AJ13" i="4"/>
  <c r="AJ8" i="4" s="1"/>
  <c r="AK9" i="4"/>
  <c r="AQ10" i="19"/>
  <c r="AQ11" i="19"/>
  <c r="BA14" i="23"/>
  <c r="BA13" i="23"/>
  <c r="BA8" i="23" s="1"/>
  <c r="BB9" i="23"/>
  <c r="AY11" i="23"/>
  <c r="AY10" i="23"/>
  <c r="AP9" i="14"/>
  <c r="AO14" i="14"/>
  <c r="AO13" i="14"/>
  <c r="AO8" i="14" s="1"/>
  <c r="AL10" i="4"/>
  <c r="AL11" i="4"/>
  <c r="AJ13" i="13"/>
  <c r="AJ8" i="13" s="1"/>
  <c r="AK9" i="13"/>
  <c r="AJ14" i="13"/>
  <c r="AL11" i="13"/>
  <c r="AL10" i="13"/>
  <c r="O125" i="14" l="1"/>
  <c r="Y125" i="14"/>
  <c r="D164" i="4"/>
  <c r="AN125" i="14"/>
  <c r="Z126" i="14"/>
  <c r="Z128" i="14" s="1"/>
  <c r="Z129" i="14" s="1"/>
  <c r="Q126" i="14"/>
  <c r="Q128" i="14" s="1"/>
  <c r="Q129" i="14" s="1"/>
  <c r="Y126" i="14"/>
  <c r="Y128" i="14" s="1"/>
  <c r="Y129" i="14" s="1"/>
  <c r="AR126" i="14"/>
  <c r="AK125" i="14"/>
  <c r="AT125" i="14"/>
  <c r="AW125" i="14"/>
  <c r="AU125" i="14"/>
  <c r="AI125" i="14"/>
  <c r="W126" i="14"/>
  <c r="K125" i="14"/>
  <c r="BD126" i="14"/>
  <c r="AF126" i="14"/>
  <c r="AR125" i="14"/>
  <c r="I125" i="14"/>
  <c r="BH125" i="14"/>
  <c r="AP125" i="14"/>
  <c r="BD125" i="14"/>
  <c r="AX125" i="14"/>
  <c r="BA125" i="14"/>
  <c r="P126" i="14"/>
  <c r="BG126" i="14"/>
  <c r="BF126" i="14"/>
  <c r="AL126" i="14"/>
  <c r="AD125" i="14"/>
  <c r="W125" i="14"/>
  <c r="W128" i="14" s="1"/>
  <c r="W129" i="14" s="1"/>
  <c r="P125" i="14"/>
  <c r="AO125" i="14"/>
  <c r="AB125" i="14"/>
  <c r="AG125" i="14"/>
  <c r="J125" i="14"/>
  <c r="AB126" i="14"/>
  <c r="K126" i="14"/>
  <c r="I126" i="14"/>
  <c r="R125" i="14"/>
  <c r="L125" i="14"/>
  <c r="BB125" i="14"/>
  <c r="AA125" i="14"/>
  <c r="U125" i="14"/>
  <c r="AV125" i="14"/>
  <c r="V126" i="14"/>
  <c r="AC126" i="14"/>
  <c r="AT126" i="14"/>
  <c r="AZ125" i="14"/>
  <c r="BC125" i="14"/>
  <c r="AF125" i="14"/>
  <c r="AF128" i="14" s="1"/>
  <c r="AF129" i="14" s="1"/>
  <c r="AJ125" i="14"/>
  <c r="AM125" i="14"/>
  <c r="BF125" i="14"/>
  <c r="AO126" i="14"/>
  <c r="AY126" i="14"/>
  <c r="AE125" i="14"/>
  <c r="X125" i="14"/>
  <c r="BG125" i="14"/>
  <c r="BG128" i="14" s="1"/>
  <c r="BG129" i="14" s="1"/>
  <c r="AY125" i="14"/>
  <c r="V125" i="14"/>
  <c r="M125" i="14"/>
  <c r="BA126" i="14"/>
  <c r="AI126" i="14"/>
  <c r="BC126" i="14"/>
  <c r="AL125" i="14"/>
  <c r="AC125" i="14"/>
  <c r="AH125" i="14"/>
  <c r="AS125" i="14"/>
  <c r="T125" i="14"/>
  <c r="S125" i="14"/>
  <c r="BE125" i="14"/>
  <c r="AA126" i="14"/>
  <c r="AA128" i="14" s="1"/>
  <c r="AA129" i="14" s="1"/>
  <c r="AX126" i="14"/>
  <c r="AQ9" i="19"/>
  <c r="AP14" i="19"/>
  <c r="AP13" i="19"/>
  <c r="AP8" i="19" s="1"/>
  <c r="AW29" i="15"/>
  <c r="AQ126" i="15"/>
  <c r="AW24" i="15"/>
  <c r="AW41" i="15"/>
  <c r="AW48" i="15"/>
  <c r="AW35" i="15"/>
  <c r="AQ127" i="15"/>
  <c r="AW26" i="15"/>
  <c r="AW16" i="15"/>
  <c r="AW49" i="15"/>
  <c r="AQ132" i="15"/>
  <c r="AW34" i="15"/>
  <c r="AQ135" i="15"/>
  <c r="AW27" i="15"/>
  <c r="AW42" i="15"/>
  <c r="AW20" i="15"/>
  <c r="AQ125" i="15"/>
  <c r="AW36" i="15"/>
  <c r="AW32" i="15"/>
  <c r="AQ131" i="15"/>
  <c r="AW46" i="15"/>
  <c r="AW19" i="15"/>
  <c r="AW45" i="15"/>
  <c r="AQ121" i="15"/>
  <c r="AW31" i="15"/>
  <c r="AQ123" i="15"/>
  <c r="AQ133" i="15"/>
  <c r="AW28" i="15"/>
  <c r="AW51" i="15"/>
  <c r="AW17" i="15"/>
  <c r="AW44" i="15"/>
  <c r="AQ118" i="15"/>
  <c r="AW53" i="15"/>
  <c r="AW33" i="15"/>
  <c r="AX15" i="15"/>
  <c r="AQ134" i="15"/>
  <c r="AW40" i="15"/>
  <c r="AQ117" i="15"/>
  <c r="AW47" i="15"/>
  <c r="AQ122" i="15"/>
  <c r="AW25" i="15"/>
  <c r="AW37" i="15"/>
  <c r="AW39" i="15"/>
  <c r="AQ120" i="15"/>
  <c r="AQ128" i="15"/>
  <c r="AQ119" i="15"/>
  <c r="AW52" i="15"/>
  <c r="AQ116" i="15"/>
  <c r="AW21" i="15"/>
  <c r="AW38" i="15"/>
  <c r="AQ124" i="15"/>
  <c r="AW22" i="15"/>
  <c r="AW30" i="15"/>
  <c r="AW18" i="15"/>
  <c r="AW50" i="15"/>
  <c r="AQ129" i="15"/>
  <c r="AW23" i="15"/>
  <c r="AQ130" i="15"/>
  <c r="AW43" i="15"/>
  <c r="AK13" i="4"/>
  <c r="AK8" i="4" s="1"/>
  <c r="AL9" i="4"/>
  <c r="AK14" i="4"/>
  <c r="AR11" i="14"/>
  <c r="AR10" i="14"/>
  <c r="AQ9" i="14"/>
  <c r="AP14" i="14"/>
  <c r="AP13" i="14"/>
  <c r="AP8" i="14" s="1"/>
  <c r="AZ10" i="23"/>
  <c r="AZ11" i="23"/>
  <c r="AR10" i="19"/>
  <c r="AR11" i="19"/>
  <c r="BC9" i="23"/>
  <c r="BB14" i="23"/>
  <c r="BB13" i="23"/>
  <c r="BB8" i="23" s="1"/>
  <c r="AM11" i="4"/>
  <c r="AM10" i="4"/>
  <c r="AL9" i="13"/>
  <c r="AK14" i="13"/>
  <c r="AK13" i="13"/>
  <c r="AK8" i="13" s="1"/>
  <c r="AM10" i="13"/>
  <c r="AM11" i="13"/>
  <c r="P128" i="14" l="1"/>
  <c r="P129" i="14" s="1"/>
  <c r="I128" i="14"/>
  <c r="I129" i="14" s="1"/>
  <c r="BD128" i="14"/>
  <c r="BD129" i="14" s="1"/>
  <c r="BF128" i="14"/>
  <c r="BF129" i="14" s="1"/>
  <c r="V128" i="14"/>
  <c r="V129" i="14" s="1"/>
  <c r="AB128" i="14"/>
  <c r="AB129" i="14" s="1"/>
  <c r="AX128" i="14"/>
  <c r="AX129" i="14" s="1"/>
  <c r="K128" i="14"/>
  <c r="K129" i="14" s="1"/>
  <c r="AL128" i="14"/>
  <c r="AL129" i="14" s="1"/>
  <c r="AI128" i="14"/>
  <c r="AI129" i="14" s="1"/>
  <c r="AY128" i="14"/>
  <c r="AY129" i="14" s="1"/>
  <c r="AC128" i="14"/>
  <c r="AC129" i="14" s="1"/>
  <c r="AR128" i="14"/>
  <c r="AR129" i="14" s="1"/>
  <c r="M126" i="14"/>
  <c r="M128" i="14" s="1"/>
  <c r="M129" i="14" s="1"/>
  <c r="BB126" i="14"/>
  <c r="BB128" i="14" s="1"/>
  <c r="BB129" i="14" s="1"/>
  <c r="T126" i="14"/>
  <c r="T128" i="14" s="1"/>
  <c r="T129" i="14" s="1"/>
  <c r="O126" i="14"/>
  <c r="AW126" i="14"/>
  <c r="AW128" i="14" s="1"/>
  <c r="AW129" i="14" s="1"/>
  <c r="J126" i="14"/>
  <c r="J128" i="14" s="1"/>
  <c r="J129" i="14" s="1"/>
  <c r="AV126" i="14"/>
  <c r="AV128" i="14" s="1"/>
  <c r="AV129" i="14" s="1"/>
  <c r="AE126" i="14"/>
  <c r="AE128" i="14" s="1"/>
  <c r="AE129" i="14" s="1"/>
  <c r="BH126" i="14"/>
  <c r="BH128" i="14" s="1"/>
  <c r="BH129" i="14" s="1"/>
  <c r="AU126" i="14"/>
  <c r="AU128" i="14" s="1"/>
  <c r="AU129" i="14" s="1"/>
  <c r="L126" i="14"/>
  <c r="L128" i="14" s="1"/>
  <c r="L129" i="14" s="1"/>
  <c r="S126" i="14"/>
  <c r="S128" i="14" s="1"/>
  <c r="S129" i="14" s="1"/>
  <c r="AS126" i="14"/>
  <c r="AS128" i="14" s="1"/>
  <c r="AS129" i="14" s="1"/>
  <c r="AH126" i="14"/>
  <c r="AH128" i="14" s="1"/>
  <c r="AH129" i="14" s="1"/>
  <c r="R126" i="14"/>
  <c r="R128" i="14" s="1"/>
  <c r="R129" i="14" s="1"/>
  <c r="AP126" i="14"/>
  <c r="AP128" i="14" s="1"/>
  <c r="AP129" i="14" s="1"/>
  <c r="AZ126" i="14"/>
  <c r="AZ128" i="14" s="1"/>
  <c r="AZ129" i="14" s="1"/>
  <c r="BE126" i="14"/>
  <c r="BE128" i="14" s="1"/>
  <c r="BE129" i="14" s="1"/>
  <c r="N126" i="14"/>
  <c r="AN126" i="14"/>
  <c r="AN128" i="14" s="1"/>
  <c r="AN129" i="14" s="1"/>
  <c r="AJ126" i="14"/>
  <c r="AJ128" i="14" s="1"/>
  <c r="AJ129" i="14" s="1"/>
  <c r="X126" i="14"/>
  <c r="X128" i="14" s="1"/>
  <c r="X129" i="14" s="1"/>
  <c r="U126" i="14"/>
  <c r="U128" i="14" s="1"/>
  <c r="U129" i="14" s="1"/>
  <c r="AD126" i="14"/>
  <c r="AD128" i="14" s="1"/>
  <c r="AD129" i="14" s="1"/>
  <c r="AK126" i="14"/>
  <c r="AK128" i="14" s="1"/>
  <c r="AK129" i="14" s="1"/>
  <c r="AM126" i="14"/>
  <c r="AM128" i="14" s="1"/>
  <c r="AM129" i="14" s="1"/>
  <c r="AQ126" i="14"/>
  <c r="AQ128" i="14" s="1"/>
  <c r="AQ129" i="14" s="1"/>
  <c r="AT128" i="14"/>
  <c r="AT129" i="14" s="1"/>
  <c r="BC128" i="14"/>
  <c r="BC129" i="14" s="1"/>
  <c r="AO128" i="14"/>
  <c r="AO129" i="14" s="1"/>
  <c r="BA128" i="14"/>
  <c r="BA129" i="14" s="1"/>
  <c r="AG126" i="14"/>
  <c r="AG128" i="14" s="1"/>
  <c r="AG129" i="14" s="1"/>
  <c r="AL13" i="4"/>
  <c r="AL8" i="4" s="1"/>
  <c r="AL14" i="4"/>
  <c r="AM9" i="4"/>
  <c r="AX32" i="15"/>
  <c r="AX44" i="15"/>
  <c r="AY15" i="15"/>
  <c r="AX21" i="15"/>
  <c r="AX52" i="15"/>
  <c r="AX26" i="15"/>
  <c r="AR132" i="15"/>
  <c r="AX16" i="15"/>
  <c r="AX41" i="15"/>
  <c r="AR119" i="15"/>
  <c r="AR121" i="15"/>
  <c r="AX47" i="15"/>
  <c r="AR131" i="15"/>
  <c r="AX51" i="15"/>
  <c r="AX29" i="15"/>
  <c r="AX35" i="15"/>
  <c r="AX49" i="15"/>
  <c r="AX40" i="15"/>
  <c r="AX24" i="15"/>
  <c r="AR133" i="15"/>
  <c r="AX22" i="15"/>
  <c r="AR124" i="15"/>
  <c r="AX48" i="15"/>
  <c r="AX20" i="15"/>
  <c r="AX34" i="15"/>
  <c r="AR123" i="15"/>
  <c r="AX39" i="15"/>
  <c r="AR134" i="15"/>
  <c r="AR129" i="15"/>
  <c r="AX43" i="15"/>
  <c r="AX17" i="15"/>
  <c r="AX30" i="15"/>
  <c r="AR125" i="15"/>
  <c r="AX46" i="15"/>
  <c r="AX23" i="15"/>
  <c r="AR120" i="15"/>
  <c r="AX33" i="15"/>
  <c r="AX36" i="15"/>
  <c r="AX42" i="15"/>
  <c r="AX45" i="15"/>
  <c r="AR118" i="15"/>
  <c r="AX31" i="15"/>
  <c r="AX50" i="15"/>
  <c r="AX27" i="15"/>
  <c r="AX19" i="15"/>
  <c r="AR127" i="15"/>
  <c r="AR135" i="15"/>
  <c r="AX38" i="15"/>
  <c r="AR122" i="15"/>
  <c r="AX37" i="15"/>
  <c r="AX25" i="15"/>
  <c r="AR116" i="15"/>
  <c r="AR128" i="15"/>
  <c r="AR117" i="15"/>
  <c r="AX53" i="15"/>
  <c r="AR130" i="15"/>
  <c r="AX28" i="15"/>
  <c r="AR126" i="15"/>
  <c r="AX18" i="15"/>
  <c r="AS10" i="14"/>
  <c r="AS11" i="14"/>
  <c r="AQ14" i="19"/>
  <c r="AR9" i="19"/>
  <c r="AQ13" i="19"/>
  <c r="AQ8" i="19" s="1"/>
  <c r="BC14" i="23"/>
  <c r="BC13" i="23"/>
  <c r="BC8" i="23" s="1"/>
  <c r="BD9" i="23"/>
  <c r="BA11" i="23"/>
  <c r="BA10" i="23"/>
  <c r="AQ13" i="14"/>
  <c r="AQ8" i="14" s="1"/>
  <c r="AQ14" i="14"/>
  <c r="AR9" i="14"/>
  <c r="AS10" i="19"/>
  <c r="AS11" i="19"/>
  <c r="AN10" i="4"/>
  <c r="AN11" i="4"/>
  <c r="AL13" i="13"/>
  <c r="AL8" i="13" s="1"/>
  <c r="AM9" i="13"/>
  <c r="AL14" i="13"/>
  <c r="AN10" i="13"/>
  <c r="AN11" i="13"/>
  <c r="AT11" i="14" l="1"/>
  <c r="AT10" i="14"/>
  <c r="AY31" i="15"/>
  <c r="AS127" i="15"/>
  <c r="AY29" i="15"/>
  <c r="AY36" i="15"/>
  <c r="AY22" i="15"/>
  <c r="AS122" i="15"/>
  <c r="AS129" i="15"/>
  <c r="AY32" i="15"/>
  <c r="AS125" i="15"/>
  <c r="AY26" i="15"/>
  <c r="AY34" i="15"/>
  <c r="AS121" i="15"/>
  <c r="AY53" i="15"/>
  <c r="AS130" i="15"/>
  <c r="AY33" i="15"/>
  <c r="AY51" i="15"/>
  <c r="AY30" i="15"/>
  <c r="AY16" i="15"/>
  <c r="AS126" i="15"/>
  <c r="AY41" i="15"/>
  <c r="AS132" i="15"/>
  <c r="AY19" i="15"/>
  <c r="AY45" i="15"/>
  <c r="AS116" i="15"/>
  <c r="AY44" i="15"/>
  <c r="AY40" i="15"/>
  <c r="AY28" i="15"/>
  <c r="AS118" i="15"/>
  <c r="AS131" i="15"/>
  <c r="AS128" i="15"/>
  <c r="AY50" i="15"/>
  <c r="AY17" i="15"/>
  <c r="AY42" i="15"/>
  <c r="AS120" i="15"/>
  <c r="AY47" i="15"/>
  <c r="AY38" i="15"/>
  <c r="AY24" i="15"/>
  <c r="AS134" i="15"/>
  <c r="AS123" i="15"/>
  <c r="AY25" i="15"/>
  <c r="AY48" i="15"/>
  <c r="AZ15" i="15"/>
  <c r="AY35" i="15"/>
  <c r="AS124" i="15"/>
  <c r="AY43" i="15"/>
  <c r="AY37" i="15"/>
  <c r="AY20" i="15"/>
  <c r="AS133" i="15"/>
  <c r="AY52" i="15"/>
  <c r="AY46" i="15"/>
  <c r="AS119" i="15"/>
  <c r="AY27" i="15"/>
  <c r="AY49" i="15"/>
  <c r="AY23" i="15"/>
  <c r="AY21" i="15"/>
  <c r="AS117" i="15"/>
  <c r="AS135" i="15"/>
  <c r="AY39" i="15"/>
  <c r="AY18" i="15"/>
  <c r="AM14" i="4"/>
  <c r="AN9" i="4"/>
  <c r="AM13" i="4"/>
  <c r="AM8" i="4" s="1"/>
  <c r="AR14" i="19"/>
  <c r="AR13" i="19"/>
  <c r="AR8" i="19" s="1"/>
  <c r="AS9" i="19"/>
  <c r="AR13" i="14"/>
  <c r="AR8" i="14" s="1"/>
  <c r="AS9" i="14"/>
  <c r="AR14" i="14"/>
  <c r="BB10" i="23"/>
  <c r="BB11" i="23"/>
  <c r="BD14" i="23"/>
  <c r="BD13" i="23"/>
  <c r="BD8" i="23" s="1"/>
  <c r="AT11" i="19"/>
  <c r="AT10" i="19"/>
  <c r="AO11" i="4"/>
  <c r="AO10" i="4"/>
  <c r="AM13" i="13"/>
  <c r="AM8" i="13" s="1"/>
  <c r="AN9" i="13"/>
  <c r="AM14" i="13"/>
  <c r="AO10" i="13"/>
  <c r="AO11" i="13"/>
  <c r="AO9" i="4" l="1"/>
  <c r="AN14" i="4"/>
  <c r="AN13" i="4"/>
  <c r="AN8" i="4" s="1"/>
  <c r="AZ28" i="15"/>
  <c r="AT125" i="15"/>
  <c r="AZ26" i="15"/>
  <c r="AZ20" i="15"/>
  <c r="AZ27" i="15"/>
  <c r="AT127" i="15"/>
  <c r="AT129" i="15"/>
  <c r="AZ51" i="15"/>
  <c r="AT133" i="15"/>
  <c r="AZ34" i="15"/>
  <c r="AZ33" i="15"/>
  <c r="AZ50" i="15"/>
  <c r="AZ18" i="15"/>
  <c r="BA15" i="15"/>
  <c r="AT118" i="15"/>
  <c r="AZ45" i="15"/>
  <c r="AT130" i="15"/>
  <c r="AZ31" i="15"/>
  <c r="AZ32" i="15"/>
  <c r="AZ30" i="15"/>
  <c r="AZ49" i="15"/>
  <c r="AZ23" i="15"/>
  <c r="AT123" i="15"/>
  <c r="AZ52" i="15"/>
  <c r="AZ39" i="15"/>
  <c r="AT131" i="15"/>
  <c r="AZ41" i="15"/>
  <c r="AZ40" i="15"/>
  <c r="AZ16" i="15"/>
  <c r="AZ42" i="15"/>
  <c r="AT117" i="15"/>
  <c r="AT126" i="15"/>
  <c r="AZ43" i="15"/>
  <c r="AZ38" i="15"/>
  <c r="AT132" i="15"/>
  <c r="AZ48" i="15"/>
  <c r="AT122" i="15"/>
  <c r="AZ22" i="15"/>
  <c r="AZ29" i="15"/>
  <c r="AZ25" i="15"/>
  <c r="AT128" i="15"/>
  <c r="AZ46" i="15"/>
  <c r="AT116" i="15"/>
  <c r="AZ36" i="15"/>
  <c r="AZ47" i="15"/>
  <c r="AZ53" i="15"/>
  <c r="AZ21" i="15"/>
  <c r="AZ19" i="15"/>
  <c r="AT134" i="15"/>
  <c r="AT121" i="15"/>
  <c r="AT124" i="15"/>
  <c r="AZ44" i="15"/>
  <c r="AT120" i="15"/>
  <c r="AZ24" i="15"/>
  <c r="AZ35" i="15"/>
  <c r="AZ37" i="15"/>
  <c r="AZ17" i="15"/>
  <c r="AT135" i="15"/>
  <c r="AT119" i="15"/>
  <c r="AS14" i="19"/>
  <c r="AS13" i="19"/>
  <c r="AS8" i="19" s="1"/>
  <c r="AT9" i="19"/>
  <c r="AU11" i="14"/>
  <c r="AU10" i="14"/>
  <c r="AS14" i="14"/>
  <c r="AS13" i="14"/>
  <c r="AS8" i="14" s="1"/>
  <c r="AT9" i="14"/>
  <c r="BC11" i="23"/>
  <c r="BC10" i="23"/>
  <c r="AU10" i="19"/>
  <c r="AU11" i="19"/>
  <c r="AP10" i="4"/>
  <c r="AP11" i="4"/>
  <c r="AN13" i="13"/>
  <c r="AN8" i="13" s="1"/>
  <c r="AO9" i="13"/>
  <c r="AN14" i="13"/>
  <c r="AP11" i="13"/>
  <c r="AP10" i="13"/>
  <c r="AV11" i="14" l="1"/>
  <c r="AV10" i="14"/>
  <c r="AT14" i="19"/>
  <c r="AU9" i="19"/>
  <c r="AT13" i="19"/>
  <c r="AT8" i="19" s="1"/>
  <c r="BA40" i="15"/>
  <c r="AU121" i="15"/>
  <c r="BA17" i="15"/>
  <c r="BA37" i="15"/>
  <c r="AU123" i="15"/>
  <c r="BA18" i="15"/>
  <c r="AU130" i="15"/>
  <c r="BA34" i="15"/>
  <c r="AU125" i="15"/>
  <c r="BA35" i="15"/>
  <c r="BA33" i="15"/>
  <c r="BA53" i="15"/>
  <c r="BA24" i="15"/>
  <c r="AU132" i="15"/>
  <c r="BA25" i="15"/>
  <c r="BA48" i="15"/>
  <c r="BA16" i="15"/>
  <c r="BA39" i="15"/>
  <c r="BA46" i="15"/>
  <c r="AU116" i="15"/>
  <c r="BA38" i="15"/>
  <c r="AU134" i="15"/>
  <c r="AU127" i="15"/>
  <c r="BA22" i="15"/>
  <c r="BA27" i="15"/>
  <c r="AU131" i="15"/>
  <c r="BA44" i="15"/>
  <c r="BA51" i="15"/>
  <c r="BA26" i="15"/>
  <c r="BA43" i="15"/>
  <c r="AU118" i="15"/>
  <c r="BA31" i="15"/>
  <c r="BA45" i="15"/>
  <c r="AU120" i="15"/>
  <c r="AU133" i="15"/>
  <c r="BA28" i="15"/>
  <c r="BA42" i="15"/>
  <c r="AU129" i="15"/>
  <c r="BA50" i="15"/>
  <c r="BA23" i="15"/>
  <c r="BA36" i="15"/>
  <c r="AU122" i="15"/>
  <c r="AU124" i="15"/>
  <c r="BA52" i="15"/>
  <c r="BA19" i="15"/>
  <c r="BA41" i="15"/>
  <c r="AU126" i="15"/>
  <c r="BA32" i="15"/>
  <c r="BA29" i="15"/>
  <c r="AU135" i="15"/>
  <c r="AU119" i="15"/>
  <c r="BA49" i="15"/>
  <c r="BA20" i="15"/>
  <c r="BA21" i="15"/>
  <c r="BA47" i="15"/>
  <c r="BB15" i="15"/>
  <c r="BA30" i="15"/>
  <c r="AU128" i="15"/>
  <c r="AU117" i="15"/>
  <c r="AO13" i="4"/>
  <c r="AO8" i="4" s="1"/>
  <c r="AP9" i="4"/>
  <c r="AO14" i="4"/>
  <c r="BD10" i="23"/>
  <c r="BD11" i="23"/>
  <c r="AU9" i="14"/>
  <c r="AT13" i="14"/>
  <c r="AT8" i="14" s="1"/>
  <c r="AT14" i="14"/>
  <c r="AV11" i="19"/>
  <c r="AV10" i="19"/>
  <c r="AQ10" i="4"/>
  <c r="AQ11" i="4"/>
  <c r="AP9" i="13"/>
  <c r="AO14" i="13"/>
  <c r="AO13" i="13"/>
  <c r="AO8" i="13" s="1"/>
  <c r="AQ10" i="13"/>
  <c r="AQ11" i="13"/>
  <c r="BB25" i="15" l="1"/>
  <c r="BB34" i="15"/>
  <c r="AV123" i="15"/>
  <c r="BB24" i="15"/>
  <c r="BB48" i="15"/>
  <c r="BB16" i="15"/>
  <c r="BB30" i="15"/>
  <c r="AV124" i="15"/>
  <c r="BB17" i="15"/>
  <c r="BB37" i="15"/>
  <c r="AV122" i="15"/>
  <c r="AV133" i="15"/>
  <c r="BB46" i="15"/>
  <c r="BB27" i="15"/>
  <c r="BB49" i="15"/>
  <c r="BB35" i="15"/>
  <c r="AV134" i="15"/>
  <c r="BB20" i="15"/>
  <c r="BB29" i="15"/>
  <c r="AV126" i="15"/>
  <c r="BB45" i="15"/>
  <c r="AV118" i="15"/>
  <c r="BB28" i="15"/>
  <c r="BB51" i="15"/>
  <c r="AV116" i="15"/>
  <c r="BB22" i="15"/>
  <c r="AV127" i="15"/>
  <c r="AV135" i="15"/>
  <c r="AV119" i="15"/>
  <c r="AV131" i="15"/>
  <c r="AV132" i="15"/>
  <c r="BB38" i="15"/>
  <c r="AV121" i="15"/>
  <c r="BB18" i="15"/>
  <c r="BB47" i="15"/>
  <c r="AV120" i="15"/>
  <c r="BB40" i="15"/>
  <c r="AV128" i="15"/>
  <c r="BC15" i="15"/>
  <c r="BB19" i="15"/>
  <c r="BB21" i="15"/>
  <c r="BB36" i="15"/>
  <c r="BB53" i="15"/>
  <c r="BB42" i="15"/>
  <c r="BB39" i="15"/>
  <c r="AV125" i="15"/>
  <c r="BB33" i="15"/>
  <c r="AV129" i="15"/>
  <c r="BB52" i="15"/>
  <c r="BB32" i="15"/>
  <c r="BB23" i="15"/>
  <c r="BB44" i="15"/>
  <c r="BB31" i="15"/>
  <c r="BB43" i="15"/>
  <c r="BB26" i="15"/>
  <c r="AV130" i="15"/>
  <c r="BB41" i="15"/>
  <c r="BB50" i="15"/>
  <c r="AV117" i="15"/>
  <c r="AU13" i="19"/>
  <c r="AU8" i="19" s="1"/>
  <c r="AU14" i="19"/>
  <c r="AV9" i="19"/>
  <c r="AP13" i="4"/>
  <c r="AP8" i="4" s="1"/>
  <c r="AP14" i="4"/>
  <c r="AQ9" i="4"/>
  <c r="AW10" i="14"/>
  <c r="AW11" i="14"/>
  <c r="AU13" i="14"/>
  <c r="AU8" i="14" s="1"/>
  <c r="AV9" i="14"/>
  <c r="AU14" i="14"/>
  <c r="AW11" i="19"/>
  <c r="AW10" i="19"/>
  <c r="AR11" i="4"/>
  <c r="AR10" i="4"/>
  <c r="AP14" i="13"/>
  <c r="AQ9" i="13"/>
  <c r="AP13" i="13"/>
  <c r="AP8" i="13" s="1"/>
  <c r="AR10" i="13"/>
  <c r="AR11" i="13"/>
  <c r="AX11" i="14" l="1"/>
  <c r="AX10" i="14"/>
  <c r="AV14" i="19"/>
  <c r="AV13" i="19"/>
  <c r="AV8" i="19" s="1"/>
  <c r="AW9" i="19"/>
  <c r="AR9" i="4"/>
  <c r="AQ14" i="4"/>
  <c r="AQ13" i="4"/>
  <c r="AQ8" i="4" s="1"/>
  <c r="BC52" i="15"/>
  <c r="BD15" i="15"/>
  <c r="BC28" i="15"/>
  <c r="BC47" i="15"/>
  <c r="AE248" i="14" s="1" a="1"/>
  <c r="AE248" i="14" s="1"/>
  <c r="BC22" i="15"/>
  <c r="BC39" i="15"/>
  <c r="BC240" i="14" s="1" a="1"/>
  <c r="BC240" i="14" s="1"/>
  <c r="AW122" i="15"/>
  <c r="AW134" i="15"/>
  <c r="BC48" i="15"/>
  <c r="R249" i="14" s="1" a="1"/>
  <c r="R249" i="14" s="1"/>
  <c r="AW119" i="15"/>
  <c r="BC25" i="15"/>
  <c r="BC41" i="15"/>
  <c r="AW117" i="15"/>
  <c r="BC37" i="15"/>
  <c r="AD238" i="14" s="1" a="1"/>
  <c r="AD238" i="14" s="1"/>
  <c r="AW126" i="15"/>
  <c r="AW135" i="15"/>
  <c r="BC35" i="15"/>
  <c r="AG236" i="14" s="1" a="1"/>
  <c r="AG236" i="14" s="1"/>
  <c r="AW123" i="15"/>
  <c r="BC19" i="15"/>
  <c r="BC46" i="15"/>
  <c r="AL247" i="14" s="1" a="1"/>
  <c r="AL247" i="14" s="1"/>
  <c r="AW121" i="15"/>
  <c r="BC23" i="15"/>
  <c r="AW128" i="15"/>
  <c r="AP166" i="19" s="1" a="1"/>
  <c r="AP166" i="19" s="1"/>
  <c r="BC34" i="15"/>
  <c r="R235" i="14" s="1" a="1"/>
  <c r="R235" i="14" s="1"/>
  <c r="BC51" i="15"/>
  <c r="BC30" i="15"/>
  <c r="BC36" i="15"/>
  <c r="BH237" i="14" s="1" a="1"/>
  <c r="BH237" i="14" s="1"/>
  <c r="AW124" i="15"/>
  <c r="BC33" i="15"/>
  <c r="AT234" i="14" s="1" a="1"/>
  <c r="AT234" i="14" s="1"/>
  <c r="AW129" i="15"/>
  <c r="BC31" i="15"/>
  <c r="AW133" i="15"/>
  <c r="BC32" i="15"/>
  <c r="BC45" i="15"/>
  <c r="AW116" i="15"/>
  <c r="BC27" i="15"/>
  <c r="AW127" i="15"/>
  <c r="BC43" i="15"/>
  <c r="AV244" i="14" s="1" a="1"/>
  <c r="AV244" i="14" s="1"/>
  <c r="AW130" i="15"/>
  <c r="BC16" i="15"/>
  <c r="BC17" i="15"/>
  <c r="BC29" i="15"/>
  <c r="BC38" i="15"/>
  <c r="S239" i="14" s="1" a="1"/>
  <c r="S239" i="14" s="1"/>
  <c r="AW120" i="15"/>
  <c r="BC24" i="15"/>
  <c r="BC49" i="15"/>
  <c r="BC20" i="15"/>
  <c r="AW131" i="15"/>
  <c r="AG169" i="19" s="1" a="1"/>
  <c r="AG169" i="19" s="1"/>
  <c r="BC42" i="15"/>
  <c r="BC26" i="15"/>
  <c r="BC40" i="15"/>
  <c r="AB241" i="14" s="1" a="1"/>
  <c r="AB241" i="14" s="1"/>
  <c r="AW125" i="15"/>
  <c r="J163" i="19" s="1" a="1"/>
  <c r="J163" i="19" s="1"/>
  <c r="BC21" i="15"/>
  <c r="BC44" i="15"/>
  <c r="AY245" i="14" s="1" a="1"/>
  <c r="AY245" i="14" s="1"/>
  <c r="BC18" i="15"/>
  <c r="AW132" i="15"/>
  <c r="BC50" i="15"/>
  <c r="BC53" i="15"/>
  <c r="Y254" i="14" s="1" a="1"/>
  <c r="Y254" i="14" s="1"/>
  <c r="AW118" i="15"/>
  <c r="AT247" i="14" a="1"/>
  <c r="AT247" i="14" s="1"/>
  <c r="BE234" i="14" a="1"/>
  <c r="BE234" i="14" s="1"/>
  <c r="AR247" i="14" a="1"/>
  <c r="AR247" i="14" s="1"/>
  <c r="AX11" i="19"/>
  <c r="AX10" i="19"/>
  <c r="AV14" i="14"/>
  <c r="AV13" i="14"/>
  <c r="AV8" i="14" s="1"/>
  <c r="AW9" i="14"/>
  <c r="AS11" i="4"/>
  <c r="AS10" i="4"/>
  <c r="AR9" i="13"/>
  <c r="AQ13" i="13"/>
  <c r="AQ8" i="13" s="1"/>
  <c r="AQ14" i="13"/>
  <c r="AS10" i="13"/>
  <c r="AS11" i="13"/>
  <c r="AS166" i="19" l="1" a="1"/>
  <c r="AS166" i="19" s="1"/>
  <c r="AZ254" i="14" a="1"/>
  <c r="AZ254" i="14" s="1"/>
  <c r="BC236" i="14" a="1"/>
  <c r="BC236" i="14" s="1"/>
  <c r="BE238" i="14" a="1"/>
  <c r="BE238" i="14" s="1"/>
  <c r="BF234" i="14" a="1"/>
  <c r="BF234" i="14" s="1"/>
  <c r="V245" i="14" a="1"/>
  <c r="V245" i="14" s="1"/>
  <c r="AR248" i="14" a="1"/>
  <c r="AR248" i="14" s="1"/>
  <c r="I241" i="14" a="1"/>
  <c r="I241" i="14" s="1"/>
  <c r="U166" i="19" a="1"/>
  <c r="U166" i="19" s="1"/>
  <c r="AQ163" i="19" a="1"/>
  <c r="AQ163" i="19" s="1"/>
  <c r="AI163" i="19" a="1"/>
  <c r="AI163" i="19" s="1"/>
  <c r="AB239" i="14" a="1"/>
  <c r="AB239" i="14" s="1"/>
  <c r="AP238" i="14" a="1"/>
  <c r="AP238" i="14" s="1"/>
  <c r="Q254" i="14" a="1"/>
  <c r="Q254" i="14" s="1"/>
  <c r="AS240" i="14" a="1"/>
  <c r="AS240" i="14" s="1"/>
  <c r="V163" i="19" a="1"/>
  <c r="V163" i="19" s="1"/>
  <c r="AF163" i="19" a="1"/>
  <c r="AF163" i="19" s="1"/>
  <c r="BF239" i="14" a="1"/>
  <c r="BF239" i="14" s="1"/>
  <c r="AR238" i="14" a="1"/>
  <c r="AR238" i="14" s="1"/>
  <c r="BC254" i="14" a="1"/>
  <c r="BC254" i="14" s="1"/>
  <c r="AX166" i="19" a="1"/>
  <c r="AX166" i="19" s="1"/>
  <c r="AV163" i="19" a="1"/>
  <c r="AV163" i="19" s="1"/>
  <c r="AH163" i="19" a="1"/>
  <c r="AH163" i="19" s="1"/>
  <c r="AZ239" i="14" a="1"/>
  <c r="AZ239" i="14" s="1"/>
  <c r="AR243" i="14" a="1"/>
  <c r="AR243" i="14" s="1"/>
  <c r="AY163" i="19" a="1"/>
  <c r="AY163" i="19" s="1"/>
  <c r="AM163" i="19" a="1"/>
  <c r="AM163" i="19" s="1"/>
  <c r="AK163" i="19" a="1"/>
  <c r="AK163" i="19" s="1"/>
  <c r="BB237" i="14" a="1"/>
  <c r="BB237" i="14" s="1"/>
  <c r="AS243" i="14" a="1"/>
  <c r="AS243" i="14" s="1"/>
  <c r="AN234" i="14" a="1"/>
  <c r="AN234" i="14" s="1"/>
  <c r="V166" i="19" a="1"/>
  <c r="V166" i="19" s="1"/>
  <c r="W163" i="19" a="1"/>
  <c r="W163" i="19" s="1"/>
  <c r="AA244" i="14" a="1"/>
  <c r="AA244" i="14" s="1"/>
  <c r="AN237" i="14" a="1"/>
  <c r="AN237" i="14" s="1"/>
  <c r="BH243" i="14" a="1"/>
  <c r="BH243" i="14" s="1"/>
  <c r="AV166" i="19" a="1"/>
  <c r="AV166" i="19" s="1"/>
  <c r="AO163" i="19" a="1"/>
  <c r="AO163" i="19" s="1"/>
  <c r="BA244" i="14" a="1"/>
  <c r="BA244" i="14" s="1"/>
  <c r="AU248" i="14" a="1"/>
  <c r="AU248" i="14" s="1"/>
  <c r="AM241" i="14" a="1"/>
  <c r="AM241" i="14" s="1"/>
  <c r="X166" i="19" a="1"/>
  <c r="X166" i="19" s="1"/>
  <c r="X163" i="19" a="1"/>
  <c r="X163" i="19" s="1"/>
  <c r="BC170" i="19" a="1"/>
  <c r="BC170" i="19" s="1"/>
  <c r="AX170" i="19" a="1"/>
  <c r="AX170" i="19" s="1"/>
  <c r="V170" i="19" a="1"/>
  <c r="V170" i="19" s="1"/>
  <c r="BE170" i="19" a="1"/>
  <c r="BE170" i="19" s="1"/>
  <c r="AG170" i="19" a="1"/>
  <c r="AG170" i="19" s="1"/>
  <c r="W170" i="19" a="1"/>
  <c r="W170" i="19" s="1"/>
  <c r="AN170" i="19" a="1"/>
  <c r="AN170" i="19" s="1"/>
  <c r="AH170" i="19" a="1"/>
  <c r="AH170" i="19" s="1"/>
  <c r="Y170" i="19" a="1"/>
  <c r="Y170" i="19" s="1"/>
  <c r="T170" i="19" a="1"/>
  <c r="T170" i="19" s="1"/>
  <c r="BF170" i="19" a="1"/>
  <c r="BF170" i="19" s="1"/>
  <c r="BB170" i="19" a="1"/>
  <c r="BB170" i="19" s="1"/>
  <c r="AA170" i="19" a="1"/>
  <c r="AA170" i="19" s="1"/>
  <c r="AM170" i="19" a="1"/>
  <c r="AM170" i="19" s="1"/>
  <c r="AW170" i="19" a="1"/>
  <c r="AW170" i="19" s="1"/>
  <c r="AR170" i="19" a="1"/>
  <c r="AR170" i="19" s="1"/>
  <c r="S170" i="19" a="1"/>
  <c r="S170" i="19" s="1"/>
  <c r="AC170" i="19" a="1"/>
  <c r="AC170" i="19" s="1"/>
  <c r="AY170" i="19" a="1"/>
  <c r="AY170" i="19" s="1"/>
  <c r="AU170" i="19" a="1"/>
  <c r="AU170" i="19" s="1"/>
  <c r="Z170" i="19" a="1"/>
  <c r="Z170" i="19" s="1"/>
  <c r="R170" i="19" a="1"/>
  <c r="R170" i="19" s="1"/>
  <c r="AE170" i="19" a="1"/>
  <c r="AE170" i="19" s="1"/>
  <c r="BA170" i="19" a="1"/>
  <c r="BA170" i="19" s="1"/>
  <c r="AF170" i="19" a="1"/>
  <c r="AF170" i="19" s="1"/>
  <c r="AB170" i="19" a="1"/>
  <c r="AB170" i="19" s="1"/>
  <c r="AS170" i="19" a="1"/>
  <c r="AS170" i="19" s="1"/>
  <c r="BG170" i="19" a="1"/>
  <c r="BG170" i="19" s="1"/>
  <c r="Q170" i="19" a="1"/>
  <c r="Q170" i="19" s="1"/>
  <c r="AP170" i="19" a="1"/>
  <c r="AP170" i="19" s="1"/>
  <c r="J170" i="19" a="1"/>
  <c r="J170" i="19" s="1"/>
  <c r="BH170" i="19" a="1"/>
  <c r="BH170" i="19" s="1"/>
  <c r="U170" i="19" a="1"/>
  <c r="U170" i="19" s="1"/>
  <c r="AZ170" i="19" a="1"/>
  <c r="AZ170" i="19" s="1"/>
  <c r="AL170" i="19" a="1"/>
  <c r="AL170" i="19" s="1"/>
  <c r="AQ170" i="19" a="1"/>
  <c r="AQ170" i="19" s="1"/>
  <c r="AT170" i="19" a="1"/>
  <c r="AT170" i="19" s="1"/>
  <c r="X170" i="19" a="1"/>
  <c r="X170" i="19" s="1"/>
  <c r="AD170" i="19" a="1"/>
  <c r="AD170" i="19" s="1"/>
  <c r="BD170" i="19" a="1"/>
  <c r="BD170" i="19" s="1"/>
  <c r="AV170" i="19" a="1"/>
  <c r="AV170" i="19" s="1"/>
  <c r="AO170" i="19" a="1"/>
  <c r="AO170" i="19" s="1"/>
  <c r="AJ170" i="19" a="1"/>
  <c r="AJ170" i="19" s="1"/>
  <c r="AK170" i="19" a="1"/>
  <c r="AK170" i="19" s="1"/>
  <c r="AI170" i="19" a="1"/>
  <c r="AI170" i="19" s="1"/>
  <c r="AU169" i="19" a="1"/>
  <c r="AU169" i="19" s="1"/>
  <c r="AK221" i="14" a="1"/>
  <c r="AK221" i="14" s="1"/>
  <c r="BF221" i="14" a="1"/>
  <c r="BF221" i="14" s="1"/>
  <c r="AY221" i="14" a="1"/>
  <c r="AY221" i="14" s="1"/>
  <c r="R221" i="14" a="1"/>
  <c r="R221" i="14" s="1"/>
  <c r="BC221" i="14" a="1"/>
  <c r="BC221" i="14" s="1"/>
  <c r="BD221" i="14" a="1"/>
  <c r="BD221" i="14" s="1"/>
  <c r="AI221" i="14" a="1"/>
  <c r="AI221" i="14" s="1"/>
  <c r="BE221" i="14" a="1"/>
  <c r="BE221" i="14" s="1"/>
  <c r="AO221" i="14" a="1"/>
  <c r="AO221" i="14" s="1"/>
  <c r="W221" i="14" a="1"/>
  <c r="W221" i="14" s="1"/>
  <c r="U221" i="14" a="1"/>
  <c r="U221" i="14" s="1"/>
  <c r="AV221" i="14" a="1"/>
  <c r="AV221" i="14" s="1"/>
  <c r="AL221" i="14" a="1"/>
  <c r="AL221" i="14" s="1"/>
  <c r="AJ221" i="14" a="1"/>
  <c r="AJ221" i="14" s="1"/>
  <c r="BB221" i="14" a="1"/>
  <c r="BB221" i="14" s="1"/>
  <c r="BA221" i="14" a="1"/>
  <c r="BA221" i="14" s="1"/>
  <c r="AE221" i="14" a="1"/>
  <c r="AE221" i="14" s="1"/>
  <c r="I221" i="14" a="1"/>
  <c r="I221" i="14" s="1"/>
  <c r="AB221" i="14" a="1"/>
  <c r="AB221" i="14" s="1"/>
  <c r="J221" i="14" a="1"/>
  <c r="J221" i="14" s="1"/>
  <c r="V221" i="14" a="1"/>
  <c r="V221" i="14" s="1"/>
  <c r="AF221" i="14" a="1"/>
  <c r="AF221" i="14" s="1"/>
  <c r="AR221" i="14" a="1"/>
  <c r="AR221" i="14" s="1"/>
  <c r="BH221" i="14" a="1"/>
  <c r="BH221" i="14" s="1"/>
  <c r="X221" i="14" a="1"/>
  <c r="X221" i="14" s="1"/>
  <c r="Z221" i="14" a="1"/>
  <c r="Z221" i="14" s="1"/>
  <c r="AG221" i="14" a="1"/>
  <c r="AG221" i="14" s="1"/>
  <c r="AM221" i="14" a="1"/>
  <c r="AM221" i="14" s="1"/>
  <c r="AW221" i="14" a="1"/>
  <c r="AW221" i="14" s="1"/>
  <c r="Q221" i="14" a="1"/>
  <c r="Q221" i="14" s="1"/>
  <c r="AU221" i="14" a="1"/>
  <c r="AU221" i="14" s="1"/>
  <c r="AZ221" i="14" a="1"/>
  <c r="AZ221" i="14" s="1"/>
  <c r="S221" i="14" a="1"/>
  <c r="S221" i="14" s="1"/>
  <c r="BG221" i="14" a="1"/>
  <c r="BG221" i="14" s="1"/>
  <c r="AS221" i="14" a="1"/>
  <c r="AS221" i="14" s="1"/>
  <c r="AD221" i="14" a="1"/>
  <c r="AD221" i="14" s="1"/>
  <c r="T221" i="14" a="1"/>
  <c r="T221" i="14" s="1"/>
  <c r="AP221" i="14" a="1"/>
  <c r="AP221" i="14" s="1"/>
  <c r="AQ221" i="14" a="1"/>
  <c r="AQ221" i="14" s="1"/>
  <c r="AX221" i="14" a="1"/>
  <c r="AX221" i="14" s="1"/>
  <c r="Y221" i="14" a="1"/>
  <c r="Y221" i="14" s="1"/>
  <c r="AC221" i="14" a="1"/>
  <c r="AC221" i="14" s="1"/>
  <c r="AA221" i="14" a="1"/>
  <c r="AA221" i="14" s="1"/>
  <c r="I158" i="19" a="1"/>
  <c r="I158" i="19" s="1"/>
  <c r="AN221" i="14" a="1"/>
  <c r="AN221" i="14" s="1"/>
  <c r="AT221" i="14" a="1"/>
  <c r="AT221" i="14" s="1"/>
  <c r="AH221" i="14" a="1"/>
  <c r="AH221" i="14" s="1"/>
  <c r="T235" i="14" a="1"/>
  <c r="T235" i="14" s="1"/>
  <c r="R169" i="19" a="1"/>
  <c r="R169" i="19" s="1"/>
  <c r="AD166" i="19" a="1"/>
  <c r="AD166" i="19" s="1"/>
  <c r="AL166" i="19" a="1"/>
  <c r="AL166" i="19" s="1"/>
  <c r="AN245" i="14" a="1"/>
  <c r="AN245" i="14" s="1"/>
  <c r="BF245" i="14" a="1"/>
  <c r="BF245" i="14" s="1"/>
  <c r="AZ245" i="14" a="1"/>
  <c r="AZ245" i="14" s="1"/>
  <c r="AM245" i="14" a="1"/>
  <c r="AM245" i="14" s="1"/>
  <c r="X245" i="14" a="1"/>
  <c r="X245" i="14" s="1"/>
  <c r="AF245" i="14" a="1"/>
  <c r="AF245" i="14" s="1"/>
  <c r="AR245" i="14" a="1"/>
  <c r="AR245" i="14" s="1"/>
  <c r="AD245" i="14" a="1"/>
  <c r="AD245" i="14" s="1"/>
  <c r="BE245" i="14" a="1"/>
  <c r="BE245" i="14" s="1"/>
  <c r="AO245" i="14" a="1"/>
  <c r="AO245" i="14" s="1"/>
  <c r="AJ245" i="14" a="1"/>
  <c r="AJ245" i="14" s="1"/>
  <c r="R245" i="14" a="1"/>
  <c r="R245" i="14" s="1"/>
  <c r="AP245" i="14" a="1"/>
  <c r="AP245" i="14" s="1"/>
  <c r="I245" i="14" a="1"/>
  <c r="I245" i="14" s="1"/>
  <c r="BH245" i="14" a="1"/>
  <c r="BH245" i="14" s="1"/>
  <c r="AH245" i="14" a="1"/>
  <c r="AH245" i="14" s="1"/>
  <c r="AW245" i="14" a="1"/>
  <c r="AW245" i="14" s="1"/>
  <c r="BC245" i="14" a="1"/>
  <c r="BC245" i="14" s="1"/>
  <c r="AB245" i="14" a="1"/>
  <c r="AB245" i="14" s="1"/>
  <c r="Y245" i="14" a="1"/>
  <c r="Y245" i="14" s="1"/>
  <c r="W245" i="14" a="1"/>
  <c r="W245" i="14" s="1"/>
  <c r="AQ245" i="14" a="1"/>
  <c r="AQ245" i="14" s="1"/>
  <c r="AK245" i="14" a="1"/>
  <c r="AK245" i="14" s="1"/>
  <c r="AT245" i="14" a="1"/>
  <c r="AT245" i="14" s="1"/>
  <c r="AL245" i="14" a="1"/>
  <c r="AL245" i="14" s="1"/>
  <c r="BB245" i="14" a="1"/>
  <c r="BB245" i="14" s="1"/>
  <c r="AU245" i="14" a="1"/>
  <c r="AU245" i="14" s="1"/>
  <c r="AI245" i="14" a="1"/>
  <c r="AI245" i="14" s="1"/>
  <c r="AE245" i="14" a="1"/>
  <c r="AE245" i="14" s="1"/>
  <c r="BG245" i="14" a="1"/>
  <c r="BG245" i="14" s="1"/>
  <c r="Z245" i="14" a="1"/>
  <c r="Z245" i="14" s="1"/>
  <c r="BD245" i="14" a="1"/>
  <c r="BD245" i="14" s="1"/>
  <c r="AG245" i="14" a="1"/>
  <c r="AG245" i="14" s="1"/>
  <c r="AV245" i="14" a="1"/>
  <c r="AV245" i="14" s="1"/>
  <c r="S245" i="14" a="1"/>
  <c r="S245" i="14" s="1"/>
  <c r="BA245" i="14" a="1"/>
  <c r="BA245" i="14" s="1"/>
  <c r="Q245" i="14" a="1"/>
  <c r="Q245" i="14" s="1"/>
  <c r="U245" i="14" a="1"/>
  <c r="U245" i="14" s="1"/>
  <c r="AA245" i="14" a="1"/>
  <c r="AA245" i="14" s="1"/>
  <c r="J245" i="14" a="1"/>
  <c r="J245" i="14" s="1"/>
  <c r="AC245" i="14" a="1"/>
  <c r="AC245" i="14" s="1"/>
  <c r="T245" i="14" a="1"/>
  <c r="T245" i="14" s="1"/>
  <c r="X250" i="14" a="1"/>
  <c r="X250" i="14" s="1"/>
  <c r="U250" i="14" a="1"/>
  <c r="U250" i="14" s="1"/>
  <c r="AY250" i="14" a="1"/>
  <c r="AY250" i="14" s="1"/>
  <c r="AV250" i="14" a="1"/>
  <c r="AV250" i="14" s="1"/>
  <c r="BH250" i="14" a="1"/>
  <c r="BH250" i="14" s="1"/>
  <c r="AA250" i="14" a="1"/>
  <c r="AA250" i="14" s="1"/>
  <c r="T250" i="14" a="1"/>
  <c r="T250" i="14" s="1"/>
  <c r="Y250" i="14" a="1"/>
  <c r="Y250" i="14" s="1"/>
  <c r="AP250" i="14" a="1"/>
  <c r="AP250" i="14" s="1"/>
  <c r="BB250" i="14" a="1"/>
  <c r="BB250" i="14" s="1"/>
  <c r="AD250" i="14" a="1"/>
  <c r="AD250" i="14" s="1"/>
  <c r="Q250" i="14" a="1"/>
  <c r="Q250" i="14" s="1"/>
  <c r="AF250" i="14" a="1"/>
  <c r="AF250" i="14" s="1"/>
  <c r="AX250" i="14" a="1"/>
  <c r="AX250" i="14" s="1"/>
  <c r="AR250" i="14" a="1"/>
  <c r="AR250" i="14" s="1"/>
  <c r="W250" i="14" a="1"/>
  <c r="W250" i="14" s="1"/>
  <c r="AC250" i="14" a="1"/>
  <c r="AC250" i="14" s="1"/>
  <c r="AE250" i="14" a="1"/>
  <c r="AE250" i="14" s="1"/>
  <c r="AJ250" i="14" a="1"/>
  <c r="AJ250" i="14" s="1"/>
  <c r="AK250" i="14" a="1"/>
  <c r="AK250" i="14" s="1"/>
  <c r="BA250" i="14" a="1"/>
  <c r="BA250" i="14" s="1"/>
  <c r="Z250" i="14" a="1"/>
  <c r="Z250" i="14" s="1"/>
  <c r="V250" i="14" a="1"/>
  <c r="V250" i="14" s="1"/>
  <c r="BE250" i="14" a="1"/>
  <c r="BE250" i="14" s="1"/>
  <c r="S250" i="14" a="1"/>
  <c r="S250" i="14" s="1"/>
  <c r="AQ250" i="14" a="1"/>
  <c r="AQ250" i="14" s="1"/>
  <c r="AG250" i="14" a="1"/>
  <c r="AG250" i="14" s="1"/>
  <c r="AO250" i="14" a="1"/>
  <c r="AO250" i="14" s="1"/>
  <c r="AS250" i="14" a="1"/>
  <c r="AS250" i="14" s="1"/>
  <c r="AB250" i="14" a="1"/>
  <c r="AB250" i="14" s="1"/>
  <c r="BG250" i="14" a="1"/>
  <c r="BG250" i="14" s="1"/>
  <c r="AW250" i="14" a="1"/>
  <c r="AW250" i="14" s="1"/>
  <c r="AN250" i="14" a="1"/>
  <c r="AN250" i="14" s="1"/>
  <c r="J250" i="14" a="1"/>
  <c r="J250" i="14" s="1"/>
  <c r="BF250" i="14" a="1"/>
  <c r="BF250" i="14" s="1"/>
  <c r="BC250" i="14" a="1"/>
  <c r="BC250" i="14" s="1"/>
  <c r="AZ250" i="14" a="1"/>
  <c r="AZ250" i="14" s="1"/>
  <c r="AU250" i="14" a="1"/>
  <c r="AU250" i="14" s="1"/>
  <c r="AI250" i="14" a="1"/>
  <c r="AI250" i="14" s="1"/>
  <c r="R250" i="14" a="1"/>
  <c r="R250" i="14" s="1"/>
  <c r="BD250" i="14" a="1"/>
  <c r="BD250" i="14" s="1"/>
  <c r="AH250" i="14" a="1"/>
  <c r="AH250" i="14" s="1"/>
  <c r="AL250" i="14" a="1"/>
  <c r="AL250" i="14" s="1"/>
  <c r="I250" i="14" a="1"/>
  <c r="I250" i="14" s="1"/>
  <c r="AT250" i="14" a="1"/>
  <c r="AT250" i="14" s="1"/>
  <c r="AM250" i="14" a="1"/>
  <c r="AM250" i="14" s="1"/>
  <c r="AD244" i="14" a="1"/>
  <c r="AD244" i="14" s="1"/>
  <c r="AX244" i="14" a="1"/>
  <c r="AX244" i="14" s="1"/>
  <c r="AU244" i="14" a="1"/>
  <c r="AU244" i="14" s="1"/>
  <c r="BG244" i="14" a="1"/>
  <c r="BG244" i="14" s="1"/>
  <c r="AN244" i="14" a="1"/>
  <c r="AN244" i="14" s="1"/>
  <c r="BF244" i="14" a="1"/>
  <c r="BF244" i="14" s="1"/>
  <c r="AS244" i="14" a="1"/>
  <c r="AS244" i="14" s="1"/>
  <c r="AO244" i="14" a="1"/>
  <c r="AO244" i="14" s="1"/>
  <c r="BE244" i="14" a="1"/>
  <c r="BE244" i="14" s="1"/>
  <c r="AM244" i="14" a="1"/>
  <c r="AM244" i="14" s="1"/>
  <c r="T244" i="14" a="1"/>
  <c r="T244" i="14" s="1"/>
  <c r="AF244" i="14" a="1"/>
  <c r="AF244" i="14" s="1"/>
  <c r="AK244" i="14" a="1"/>
  <c r="AK244" i="14" s="1"/>
  <c r="BD244" i="14" a="1"/>
  <c r="BD244" i="14" s="1"/>
  <c r="V244" i="14" a="1"/>
  <c r="V244" i="14" s="1"/>
  <c r="I244" i="14" a="1"/>
  <c r="I244" i="14" s="1"/>
  <c r="W244" i="14" a="1"/>
  <c r="W244" i="14" s="1"/>
  <c r="AC244" i="14" a="1"/>
  <c r="AC244" i="14" s="1"/>
  <c r="AE244" i="14" a="1"/>
  <c r="AE244" i="14" s="1"/>
  <c r="R244" i="14" a="1"/>
  <c r="R244" i="14" s="1"/>
  <c r="AY244" i="14" a="1"/>
  <c r="AY244" i="14" s="1"/>
  <c r="BH244" i="14" a="1"/>
  <c r="BH244" i="14" s="1"/>
  <c r="BC244" i="14" a="1"/>
  <c r="BC244" i="14" s="1"/>
  <c r="S244" i="14" a="1"/>
  <c r="S244" i="14" s="1"/>
  <c r="AJ244" i="14" a="1"/>
  <c r="AJ244" i="14" s="1"/>
  <c r="AL244" i="14" a="1"/>
  <c r="AL244" i="14" s="1"/>
  <c r="Q244" i="14" a="1"/>
  <c r="Q244" i="14" s="1"/>
  <c r="AT244" i="14" a="1"/>
  <c r="AT244" i="14" s="1"/>
  <c r="AB244" i="14" a="1"/>
  <c r="AB244" i="14" s="1"/>
  <c r="U244" i="14" a="1"/>
  <c r="U244" i="14" s="1"/>
  <c r="J244" i="14" a="1"/>
  <c r="J244" i="14" s="1"/>
  <c r="BG167" i="19" a="1"/>
  <c r="BG167" i="19" s="1"/>
  <c r="V167" i="19" a="1"/>
  <c r="V167" i="19" s="1"/>
  <c r="AI167" i="19" a="1"/>
  <c r="AI167" i="19" s="1"/>
  <c r="W167" i="19" a="1"/>
  <c r="W167" i="19" s="1"/>
  <c r="AU167" i="19" a="1"/>
  <c r="AU167" i="19" s="1"/>
  <c r="AK167" i="19" a="1"/>
  <c r="AK167" i="19" s="1"/>
  <c r="AO167" i="19" a="1"/>
  <c r="AO167" i="19" s="1"/>
  <c r="BE167" i="19" a="1"/>
  <c r="BE167" i="19" s="1"/>
  <c r="T167" i="19" a="1"/>
  <c r="T167" i="19" s="1"/>
  <c r="AY167" i="19" a="1"/>
  <c r="AY167" i="19" s="1"/>
  <c r="AP167" i="19" a="1"/>
  <c r="AP167" i="19" s="1"/>
  <c r="X167" i="19" a="1"/>
  <c r="X167" i="19" s="1"/>
  <c r="Y167" i="19" a="1"/>
  <c r="Y167" i="19" s="1"/>
  <c r="AC167" i="19" a="1"/>
  <c r="AC167" i="19" s="1"/>
  <c r="AR167" i="19" a="1"/>
  <c r="AR167" i="19" s="1"/>
  <c r="AZ167" i="19" a="1"/>
  <c r="AZ167" i="19" s="1"/>
  <c r="AV167" i="19" a="1"/>
  <c r="AV167" i="19" s="1"/>
  <c r="S167" i="19" a="1"/>
  <c r="S167" i="19" s="1"/>
  <c r="AH167" i="19" a="1"/>
  <c r="AH167" i="19" s="1"/>
  <c r="AT167" i="19" a="1"/>
  <c r="AT167" i="19" s="1"/>
  <c r="BB167" i="19" a="1"/>
  <c r="BB167" i="19" s="1"/>
  <c r="AF167" i="19" a="1"/>
  <c r="AF167" i="19" s="1"/>
  <c r="AX167" i="19" a="1"/>
  <c r="AX167" i="19" s="1"/>
  <c r="AM167" i="19" a="1"/>
  <c r="AM167" i="19" s="1"/>
  <c r="U167" i="19" a="1"/>
  <c r="U167" i="19" s="1"/>
  <c r="AJ167" i="19" a="1"/>
  <c r="AJ167" i="19" s="1"/>
  <c r="BH167" i="19" a="1"/>
  <c r="BH167" i="19" s="1"/>
  <c r="AL167" i="19" a="1"/>
  <c r="AL167" i="19" s="1"/>
  <c r="BD167" i="19" a="1"/>
  <c r="BD167" i="19" s="1"/>
  <c r="AS167" i="19" a="1"/>
  <c r="AS167" i="19" s="1"/>
  <c r="BA167" i="19" a="1"/>
  <c r="BA167" i="19" s="1"/>
  <c r="Q167" i="19" a="1"/>
  <c r="Q167" i="19" s="1"/>
  <c r="AA167" i="19" a="1"/>
  <c r="AA167" i="19" s="1"/>
  <c r="J167" i="19" a="1"/>
  <c r="J167" i="19" s="1"/>
  <c r="AN167" i="19" a="1"/>
  <c r="AN167" i="19" s="1"/>
  <c r="AG167" i="19" a="1"/>
  <c r="AG167" i="19" s="1"/>
  <c r="Z167" i="19" a="1"/>
  <c r="Z167" i="19" s="1"/>
  <c r="AW167" i="19" a="1"/>
  <c r="AW167" i="19" s="1"/>
  <c r="AD167" i="19" a="1"/>
  <c r="AD167" i="19" s="1"/>
  <c r="BC167" i="19" a="1"/>
  <c r="BC167" i="19" s="1"/>
  <c r="R167" i="19" a="1"/>
  <c r="R167" i="19" s="1"/>
  <c r="BF167" i="19" a="1"/>
  <c r="BF167" i="19" s="1"/>
  <c r="AQ167" i="19" a="1"/>
  <c r="AQ167" i="19" s="1"/>
  <c r="AB167" i="19" a="1"/>
  <c r="AB167" i="19" s="1"/>
  <c r="AE167" i="19" a="1"/>
  <c r="AE167" i="19" s="1"/>
  <c r="AM224" i="14" a="1"/>
  <c r="AM224" i="14" s="1"/>
  <c r="Z224" i="14" a="1"/>
  <c r="Z224" i="14" s="1"/>
  <c r="AA224" i="14" a="1"/>
  <c r="AA224" i="14" s="1"/>
  <c r="I224" i="14" a="1"/>
  <c r="I224" i="14" s="1"/>
  <c r="BD224" i="14" a="1"/>
  <c r="BD224" i="14" s="1"/>
  <c r="U224" i="14" a="1"/>
  <c r="U224" i="14" s="1"/>
  <c r="AJ224" i="14" a="1"/>
  <c r="AJ224" i="14" s="1"/>
  <c r="AU224" i="14" a="1"/>
  <c r="AU224" i="14" s="1"/>
  <c r="S224" i="14" a="1"/>
  <c r="S224" i="14" s="1"/>
  <c r="BA224" i="14" a="1"/>
  <c r="BA224" i="14" s="1"/>
  <c r="AH224" i="14" a="1"/>
  <c r="AH224" i="14" s="1"/>
  <c r="X224" i="14" a="1"/>
  <c r="X224" i="14" s="1"/>
  <c r="BE224" i="14" a="1"/>
  <c r="BE224" i="14" s="1"/>
  <c r="BG224" i="14" a="1"/>
  <c r="BG224" i="14" s="1"/>
  <c r="I161" i="19" a="1"/>
  <c r="I161" i="19" s="1"/>
  <c r="J224" i="14" a="1"/>
  <c r="J224" i="14" s="1"/>
  <c r="AS224" i="14" a="1"/>
  <c r="AS224" i="14" s="1"/>
  <c r="AE224" i="14" a="1"/>
  <c r="AE224" i="14" s="1"/>
  <c r="V224" i="14" a="1"/>
  <c r="V224" i="14" s="1"/>
  <c r="Y224" i="14" a="1"/>
  <c r="Y224" i="14" s="1"/>
  <c r="AO224" i="14" a="1"/>
  <c r="AO224" i="14" s="1"/>
  <c r="AB224" i="14" a="1"/>
  <c r="AB224" i="14" s="1"/>
  <c r="AZ224" i="14" a="1"/>
  <c r="AZ224" i="14" s="1"/>
  <c r="AQ224" i="14" a="1"/>
  <c r="AQ224" i="14" s="1"/>
  <c r="BH224" i="14" a="1"/>
  <c r="BH224" i="14" s="1"/>
  <c r="AL224" i="14" a="1"/>
  <c r="AL224" i="14" s="1"/>
  <c r="BC224" i="14" a="1"/>
  <c r="BC224" i="14" s="1"/>
  <c r="AP224" i="14" a="1"/>
  <c r="AP224" i="14" s="1"/>
  <c r="AK224" i="14" a="1"/>
  <c r="AK224" i="14" s="1"/>
  <c r="AN224" i="14" a="1"/>
  <c r="AN224" i="14" s="1"/>
  <c r="W224" i="14" a="1"/>
  <c r="W224" i="14" s="1"/>
  <c r="AI224" i="14" a="1"/>
  <c r="AI224" i="14" s="1"/>
  <c r="AY224" i="14" a="1"/>
  <c r="AY224" i="14" s="1"/>
  <c r="AX224" i="14" a="1"/>
  <c r="AX224" i="14" s="1"/>
  <c r="AF224" i="14" a="1"/>
  <c r="AF224" i="14" s="1"/>
  <c r="AD224" i="14" a="1"/>
  <c r="AD224" i="14" s="1"/>
  <c r="BF224" i="14" a="1"/>
  <c r="BF224" i="14" s="1"/>
  <c r="AW224" i="14" a="1"/>
  <c r="AW224" i="14" s="1"/>
  <c r="R224" i="14" a="1"/>
  <c r="R224" i="14" s="1"/>
  <c r="Q224" i="14" a="1"/>
  <c r="Q224" i="14" s="1"/>
  <c r="AR224" i="14" a="1"/>
  <c r="AR224" i="14" s="1"/>
  <c r="AV224" i="14" a="1"/>
  <c r="AV224" i="14" s="1"/>
  <c r="BB224" i="14" a="1"/>
  <c r="BB224" i="14" s="1"/>
  <c r="AC224" i="14" a="1"/>
  <c r="AC224" i="14" s="1"/>
  <c r="AT224" i="14" a="1"/>
  <c r="AT224" i="14" s="1"/>
  <c r="AG224" i="14" a="1"/>
  <c r="AG224" i="14" s="1"/>
  <c r="T224" i="14" a="1"/>
  <c r="T224" i="14" s="1"/>
  <c r="J238" i="14" a="1"/>
  <c r="J238" i="14" s="1"/>
  <c r="Z238" i="14" a="1"/>
  <c r="Z238" i="14" s="1"/>
  <c r="AC238" i="14" a="1"/>
  <c r="AC238" i="14" s="1"/>
  <c r="AQ238" i="14" a="1"/>
  <c r="AQ238" i="14" s="1"/>
  <c r="W238" i="14" a="1"/>
  <c r="W238" i="14" s="1"/>
  <c r="AW238" i="14" a="1"/>
  <c r="AW238" i="14" s="1"/>
  <c r="T238" i="14" a="1"/>
  <c r="T238" i="14" s="1"/>
  <c r="BG238" i="14" a="1"/>
  <c r="BG238" i="14" s="1"/>
  <c r="AK238" i="14" a="1"/>
  <c r="AK238" i="14" s="1"/>
  <c r="AS238" i="14" a="1"/>
  <c r="AS238" i="14" s="1"/>
  <c r="BA238" i="14" a="1"/>
  <c r="BA238" i="14" s="1"/>
  <c r="AA238" i="14" a="1"/>
  <c r="AA238" i="14" s="1"/>
  <c r="AN238" i="14" a="1"/>
  <c r="AN238" i="14" s="1"/>
  <c r="BC238" i="14" a="1"/>
  <c r="BC238" i="14" s="1"/>
  <c r="AO238" i="14" a="1"/>
  <c r="AO238" i="14" s="1"/>
  <c r="BH238" i="14" a="1"/>
  <c r="BH238" i="14" s="1"/>
  <c r="I238" i="14" a="1"/>
  <c r="I238" i="14" s="1"/>
  <c r="AE238" i="14" a="1"/>
  <c r="AE238" i="14" s="1"/>
  <c r="AG238" i="14" a="1"/>
  <c r="AG238" i="14" s="1"/>
  <c r="AL238" i="14" a="1"/>
  <c r="AL238" i="14" s="1"/>
  <c r="BF238" i="14" a="1"/>
  <c r="BF238" i="14" s="1"/>
  <c r="U238" i="14" a="1"/>
  <c r="U238" i="14" s="1"/>
  <c r="AU238" i="14" a="1"/>
  <c r="AU238" i="14" s="1"/>
  <c r="Y238" i="14" a="1"/>
  <c r="Y238" i="14" s="1"/>
  <c r="X238" i="14" a="1"/>
  <c r="X238" i="14" s="1"/>
  <c r="AF238" i="14" a="1"/>
  <c r="AF238" i="14" s="1"/>
  <c r="Q238" i="14" a="1"/>
  <c r="Q238" i="14" s="1"/>
  <c r="AY238" i="14" a="1"/>
  <c r="AY238" i="14" s="1"/>
  <c r="AZ238" i="14" a="1"/>
  <c r="AZ238" i="14" s="1"/>
  <c r="AH238" i="14" a="1"/>
  <c r="AH238" i="14" s="1"/>
  <c r="AI238" i="14" a="1"/>
  <c r="AI238" i="14" s="1"/>
  <c r="R238" i="14" a="1"/>
  <c r="R238" i="14" s="1"/>
  <c r="AT238" i="14" a="1"/>
  <c r="AT238" i="14" s="1"/>
  <c r="AB238" i="14" a="1"/>
  <c r="AB238" i="14" s="1"/>
  <c r="AX238" i="14" a="1"/>
  <c r="AX238" i="14" s="1"/>
  <c r="BB238" i="14" a="1"/>
  <c r="BB238" i="14" s="1"/>
  <c r="AV238" i="14" a="1"/>
  <c r="AV238" i="14" s="1"/>
  <c r="AH240" i="14" a="1"/>
  <c r="AH240" i="14" s="1"/>
  <c r="T240" i="14" a="1"/>
  <c r="T240" i="14" s="1"/>
  <c r="S240" i="14" a="1"/>
  <c r="S240" i="14" s="1"/>
  <c r="AC240" i="14" a="1"/>
  <c r="AC240" i="14" s="1"/>
  <c r="Q240" i="14" a="1"/>
  <c r="Q240" i="14" s="1"/>
  <c r="AG240" i="14" a="1"/>
  <c r="AG240" i="14" s="1"/>
  <c r="BE240" i="14" a="1"/>
  <c r="BE240" i="14" s="1"/>
  <c r="BH240" i="14" a="1"/>
  <c r="BH240" i="14" s="1"/>
  <c r="AW240" i="14" a="1"/>
  <c r="AW240" i="14" s="1"/>
  <c r="J240" i="14" a="1"/>
  <c r="J240" i="14" s="1"/>
  <c r="AU240" i="14" a="1"/>
  <c r="AU240" i="14" s="1"/>
  <c r="AB240" i="14" a="1"/>
  <c r="AB240" i="14" s="1"/>
  <c r="AY240" i="14" a="1"/>
  <c r="AY240" i="14" s="1"/>
  <c r="AD240" i="14" a="1"/>
  <c r="AD240" i="14" s="1"/>
  <c r="AL240" i="14" a="1"/>
  <c r="AL240" i="14" s="1"/>
  <c r="AR240" i="14" a="1"/>
  <c r="AR240" i="14" s="1"/>
  <c r="AQ240" i="14" a="1"/>
  <c r="AQ240" i="14" s="1"/>
  <c r="W240" i="14" a="1"/>
  <c r="W240" i="14" s="1"/>
  <c r="BB240" i="14" a="1"/>
  <c r="BB240" i="14" s="1"/>
  <c r="X240" i="14" a="1"/>
  <c r="X240" i="14" s="1"/>
  <c r="AE240" i="14" a="1"/>
  <c r="AE240" i="14" s="1"/>
  <c r="BG240" i="14" a="1"/>
  <c r="BG240" i="14" s="1"/>
  <c r="AX240" i="14" a="1"/>
  <c r="AX240" i="14" s="1"/>
  <c r="AK240" i="14" a="1"/>
  <c r="AK240" i="14" s="1"/>
  <c r="V240" i="14" a="1"/>
  <c r="V240" i="14" s="1"/>
  <c r="AF240" i="14" a="1"/>
  <c r="AF240" i="14" s="1"/>
  <c r="AA240" i="14" a="1"/>
  <c r="AA240" i="14" s="1"/>
  <c r="AZ240" i="14" a="1"/>
  <c r="AZ240" i="14" s="1"/>
  <c r="AV240" i="14" a="1"/>
  <c r="AV240" i="14" s="1"/>
  <c r="BF240" i="14" a="1"/>
  <c r="BF240" i="14" s="1"/>
  <c r="AM240" i="14" a="1"/>
  <c r="AM240" i="14" s="1"/>
  <c r="AT240" i="14" a="1"/>
  <c r="AT240" i="14" s="1"/>
  <c r="R240" i="14" a="1"/>
  <c r="R240" i="14" s="1"/>
  <c r="BD240" i="14" a="1"/>
  <c r="BD240" i="14" s="1"/>
  <c r="I240" i="14" a="1"/>
  <c r="I240" i="14" s="1"/>
  <c r="AO240" i="14" a="1"/>
  <c r="AO240" i="14" s="1"/>
  <c r="U247" i="14" a="1"/>
  <c r="U247" i="14" s="1"/>
  <c r="BC239" i="14" a="1"/>
  <c r="BC239" i="14" s="1"/>
  <c r="AA247" i="14" a="1"/>
  <c r="AA247" i="14" s="1"/>
  <c r="AI235" i="14" a="1"/>
  <c r="AI235" i="14" s="1"/>
  <c r="AM238" i="14" a="1"/>
  <c r="AM238" i="14" s="1"/>
  <c r="AO237" i="14" a="1"/>
  <c r="AO237" i="14" s="1"/>
  <c r="AU237" i="14" a="1"/>
  <c r="AU237" i="14" s="1"/>
  <c r="AY248" i="14" a="1"/>
  <c r="AY248" i="14" s="1"/>
  <c r="BE254" i="14" a="1"/>
  <c r="BE254" i="14" s="1"/>
  <c r="BB254" i="14" a="1"/>
  <c r="BB254" i="14" s="1"/>
  <c r="AC243" i="14" a="1"/>
  <c r="AC243" i="14" s="1"/>
  <c r="AW13" i="19"/>
  <c r="AW8" i="19" s="1"/>
  <c r="AW14" i="19"/>
  <c r="AX9" i="19"/>
  <c r="AX241" i="14" a="1"/>
  <c r="AX241" i="14" s="1"/>
  <c r="Z240" i="14" a="1"/>
  <c r="Z240" i="14" s="1"/>
  <c r="BA240" i="14" a="1"/>
  <c r="BA240" i="14" s="1"/>
  <c r="R163" i="19" a="1"/>
  <c r="R163" i="19" s="1"/>
  <c r="X169" i="19" a="1"/>
  <c r="X169" i="19" s="1"/>
  <c r="AM169" i="19" a="1"/>
  <c r="AM169" i="19" s="1"/>
  <c r="AB169" i="19" a="1"/>
  <c r="AB169" i="19" s="1"/>
  <c r="AC169" i="19" a="1"/>
  <c r="AC169" i="19" s="1"/>
  <c r="AS169" i="19" a="1"/>
  <c r="AS169" i="19" s="1"/>
  <c r="AH166" i="19" a="1"/>
  <c r="AH166" i="19" s="1"/>
  <c r="AN166" i="19" a="1"/>
  <c r="AN166" i="19" s="1"/>
  <c r="S166" i="19" a="1"/>
  <c r="S166" i="19" s="1"/>
  <c r="AG166" i="19" a="1"/>
  <c r="AG166" i="19" s="1"/>
  <c r="BH166" i="19" a="1"/>
  <c r="BH166" i="19" s="1"/>
  <c r="T163" i="19" a="1"/>
  <c r="T163" i="19" s="1"/>
  <c r="AB163" i="19" a="1"/>
  <c r="AB163" i="19" s="1"/>
  <c r="BH163" i="19" a="1"/>
  <c r="BH163" i="19" s="1"/>
  <c r="AD163" i="19" a="1"/>
  <c r="AD163" i="19" s="1"/>
  <c r="AP244" i="14" a="1"/>
  <c r="AP244" i="14" s="1"/>
  <c r="BB244" i="14" a="1"/>
  <c r="BB244" i="14" s="1"/>
  <c r="AE169" i="19" a="1"/>
  <c r="AE169" i="19" s="1"/>
  <c r="Y169" i="19" a="1"/>
  <c r="Y169" i="19" s="1"/>
  <c r="BG169" i="19" a="1"/>
  <c r="BG169" i="19" s="1"/>
  <c r="BD172" i="19" a="1"/>
  <c r="BD172" i="19" s="1"/>
  <c r="AF172" i="19" a="1"/>
  <c r="AF172" i="19" s="1"/>
  <c r="AM172" i="19" a="1"/>
  <c r="AM172" i="19" s="1"/>
  <c r="AB172" i="19" a="1"/>
  <c r="AB172" i="19" s="1"/>
  <c r="AK172" i="19" a="1"/>
  <c r="AK172" i="19" s="1"/>
  <c r="R172" i="19" a="1"/>
  <c r="R172" i="19" s="1"/>
  <c r="BA172" i="19" a="1"/>
  <c r="BA172" i="19" s="1"/>
  <c r="V172" i="19" a="1"/>
  <c r="V172" i="19" s="1"/>
  <c r="S172" i="19" a="1"/>
  <c r="S172" i="19" s="1"/>
  <c r="AN172" i="19" a="1"/>
  <c r="AN172" i="19" s="1"/>
  <c r="AI172" i="19" a="1"/>
  <c r="AI172" i="19" s="1"/>
  <c r="AO172" i="19" a="1"/>
  <c r="AO172" i="19" s="1"/>
  <c r="BC172" i="19" a="1"/>
  <c r="BC172" i="19" s="1"/>
  <c r="BB172" i="19" a="1"/>
  <c r="BB172" i="19" s="1"/>
  <c r="Z172" i="19" a="1"/>
  <c r="Z172" i="19" s="1"/>
  <c r="AZ172" i="19" a="1"/>
  <c r="AZ172" i="19" s="1"/>
  <c r="AC172" i="19" a="1"/>
  <c r="AC172" i="19" s="1"/>
  <c r="BF172" i="19" a="1"/>
  <c r="BF172" i="19" s="1"/>
  <c r="AU172" i="19" a="1"/>
  <c r="AU172" i="19" s="1"/>
  <c r="BE172" i="19" a="1"/>
  <c r="BE172" i="19" s="1"/>
  <c r="AY172" i="19" a="1"/>
  <c r="AY172" i="19" s="1"/>
  <c r="BG172" i="19" a="1"/>
  <c r="BG172" i="19" s="1"/>
  <c r="AQ172" i="19" a="1"/>
  <c r="AQ172" i="19" s="1"/>
  <c r="W172" i="19" a="1"/>
  <c r="W172" i="19" s="1"/>
  <c r="AX172" i="19" a="1"/>
  <c r="AX172" i="19" s="1"/>
  <c r="AE172" i="19" a="1"/>
  <c r="AE172" i="19" s="1"/>
  <c r="U172" i="19" a="1"/>
  <c r="U172" i="19" s="1"/>
  <c r="AR172" i="19" a="1"/>
  <c r="AR172" i="19" s="1"/>
  <c r="AG172" i="19" a="1"/>
  <c r="AG172" i="19" s="1"/>
  <c r="AL172" i="19" a="1"/>
  <c r="AL172" i="19" s="1"/>
  <c r="AD172" i="19" a="1"/>
  <c r="AD172" i="19" s="1"/>
  <c r="AW172" i="19" a="1"/>
  <c r="AW172" i="19" s="1"/>
  <c r="AH172" i="19" a="1"/>
  <c r="AH172" i="19" s="1"/>
  <c r="J172" i="19" a="1"/>
  <c r="J172" i="19" s="1"/>
  <c r="Y172" i="19" a="1"/>
  <c r="Y172" i="19" s="1"/>
  <c r="AT172" i="19" a="1"/>
  <c r="AT172" i="19" s="1"/>
  <c r="BH172" i="19" a="1"/>
  <c r="BH172" i="19" s="1"/>
  <c r="AA172" i="19" a="1"/>
  <c r="AA172" i="19" s="1"/>
  <c r="T172" i="19" a="1"/>
  <c r="T172" i="19" s="1"/>
  <c r="AV172" i="19" a="1"/>
  <c r="AV172" i="19" s="1"/>
  <c r="Q172" i="19" a="1"/>
  <c r="Q172" i="19" s="1"/>
  <c r="X172" i="19" a="1"/>
  <c r="X172" i="19" s="1"/>
  <c r="AP172" i="19" a="1"/>
  <c r="AP172" i="19" s="1"/>
  <c r="AJ172" i="19" a="1"/>
  <c r="AJ172" i="19" s="1"/>
  <c r="AS172" i="19" a="1"/>
  <c r="AS172" i="19" s="1"/>
  <c r="AS9" i="4"/>
  <c r="AR14" i="4"/>
  <c r="AR13" i="4"/>
  <c r="AR8" i="4" s="1"/>
  <c r="BD169" i="19" a="1"/>
  <c r="BD169" i="19" s="1"/>
  <c r="W219" i="14" a="1"/>
  <c r="W219" i="14" s="1"/>
  <c r="BF219" i="14" a="1"/>
  <c r="BF219" i="14" s="1"/>
  <c r="I219" i="14" a="1"/>
  <c r="I219" i="14" s="1"/>
  <c r="AI219" i="14" a="1"/>
  <c r="AI219" i="14" s="1"/>
  <c r="AB219" i="14" a="1"/>
  <c r="AB219" i="14" s="1"/>
  <c r="AO219" i="14" a="1"/>
  <c r="AO219" i="14" s="1"/>
  <c r="X219" i="14" a="1"/>
  <c r="X219" i="14" s="1"/>
  <c r="BE219" i="14" a="1"/>
  <c r="BE219" i="14" s="1"/>
  <c r="AJ219" i="14" a="1"/>
  <c r="AJ219" i="14" s="1"/>
  <c r="BA219" i="14" a="1"/>
  <c r="BA219" i="14" s="1"/>
  <c r="AD219" i="14" a="1"/>
  <c r="AD219" i="14" s="1"/>
  <c r="AL219" i="14" a="1"/>
  <c r="AL219" i="14" s="1"/>
  <c r="AT219" i="14" a="1"/>
  <c r="AT219" i="14" s="1"/>
  <c r="AU219" i="14" a="1"/>
  <c r="AU219" i="14" s="1"/>
  <c r="AH219" i="14" a="1"/>
  <c r="AH219" i="14" s="1"/>
  <c r="BB219" i="14" a="1"/>
  <c r="BB219" i="14" s="1"/>
  <c r="V219" i="14" a="1"/>
  <c r="V219" i="14" s="1"/>
  <c r="AP219" i="14" a="1"/>
  <c r="AP219" i="14" s="1"/>
  <c r="Q219" i="14" a="1"/>
  <c r="Q219" i="14" s="1"/>
  <c r="AF219" i="14" a="1"/>
  <c r="AF219" i="14" s="1"/>
  <c r="Z219" i="14" a="1"/>
  <c r="Z219" i="14" s="1"/>
  <c r="I156" i="19" a="1"/>
  <c r="I156" i="19" s="1"/>
  <c r="S219" i="14" a="1"/>
  <c r="S219" i="14" s="1"/>
  <c r="AM219" i="14" a="1"/>
  <c r="AM219" i="14" s="1"/>
  <c r="BC219" i="14" a="1"/>
  <c r="BC219" i="14" s="1"/>
  <c r="Y219" i="14" a="1"/>
  <c r="Y219" i="14" s="1"/>
  <c r="J219" i="14" a="1"/>
  <c r="J219" i="14" s="1"/>
  <c r="AK219" i="14" a="1"/>
  <c r="AK219" i="14" s="1"/>
  <c r="BH219" i="14" a="1"/>
  <c r="BH219" i="14" s="1"/>
  <c r="BD219" i="14" a="1"/>
  <c r="BD219" i="14" s="1"/>
  <c r="AR219" i="14" a="1"/>
  <c r="AR219" i="14" s="1"/>
  <c r="AA219" i="14" a="1"/>
  <c r="AA219" i="14" s="1"/>
  <c r="R219" i="14" a="1"/>
  <c r="R219" i="14" s="1"/>
  <c r="AN219" i="14" a="1"/>
  <c r="AN219" i="14" s="1"/>
  <c r="AQ219" i="14" a="1"/>
  <c r="AQ219" i="14" s="1"/>
  <c r="AX219" i="14" a="1"/>
  <c r="AX219" i="14" s="1"/>
  <c r="U219" i="14" a="1"/>
  <c r="U219" i="14" s="1"/>
  <c r="AZ219" i="14" a="1"/>
  <c r="AZ219" i="14" s="1"/>
  <c r="AG219" i="14" a="1"/>
  <c r="AG219" i="14" s="1"/>
  <c r="AS219" i="14" a="1"/>
  <c r="AS219" i="14" s="1"/>
  <c r="AW219" i="14" a="1"/>
  <c r="AW219" i="14" s="1"/>
  <c r="AE219" i="14" a="1"/>
  <c r="AE219" i="14" s="1"/>
  <c r="AC219" i="14" a="1"/>
  <c r="AC219" i="14" s="1"/>
  <c r="AY219" i="14" a="1"/>
  <c r="AY219" i="14" s="1"/>
  <c r="T219" i="14" a="1"/>
  <c r="T219" i="14" s="1"/>
  <c r="AV219" i="14" a="1"/>
  <c r="AV219" i="14" s="1"/>
  <c r="BG219" i="14" a="1"/>
  <c r="BG219" i="14" s="1"/>
  <c r="AR166" i="19" a="1"/>
  <c r="AR166" i="19" s="1"/>
  <c r="AA169" i="19" a="1"/>
  <c r="AA169" i="19" s="1"/>
  <c r="AB166" i="19" a="1"/>
  <c r="AB166" i="19" s="1"/>
  <c r="J166" i="19" a="1"/>
  <c r="J166" i="19" s="1"/>
  <c r="AF222" i="14" a="1"/>
  <c r="AF222" i="14" s="1"/>
  <c r="BF222" i="14" a="1"/>
  <c r="BF222" i="14" s="1"/>
  <c r="AN222" i="14" a="1"/>
  <c r="AN222" i="14" s="1"/>
  <c r="BB222" i="14" a="1"/>
  <c r="BB222" i="14" s="1"/>
  <c r="BG222" i="14" a="1"/>
  <c r="BG222" i="14" s="1"/>
  <c r="AI222" i="14" a="1"/>
  <c r="AI222" i="14" s="1"/>
  <c r="BD222" i="14" a="1"/>
  <c r="BD222" i="14" s="1"/>
  <c r="AK222" i="14" a="1"/>
  <c r="AK222" i="14" s="1"/>
  <c r="R222" i="14" a="1"/>
  <c r="R222" i="14" s="1"/>
  <c r="AA222" i="14" a="1"/>
  <c r="AA222" i="14" s="1"/>
  <c r="AP222" i="14" a="1"/>
  <c r="AP222" i="14" s="1"/>
  <c r="I159" i="19" a="1"/>
  <c r="I159" i="19" s="1"/>
  <c r="AH222" i="14" a="1"/>
  <c r="AH222" i="14" s="1"/>
  <c r="Y222" i="14" a="1"/>
  <c r="Y222" i="14" s="1"/>
  <c r="Q222" i="14" a="1"/>
  <c r="Q222" i="14" s="1"/>
  <c r="U222" i="14" a="1"/>
  <c r="U222" i="14" s="1"/>
  <c r="BA222" i="14" a="1"/>
  <c r="BA222" i="14" s="1"/>
  <c r="T222" i="14" a="1"/>
  <c r="T222" i="14" s="1"/>
  <c r="AD222" i="14" a="1"/>
  <c r="AD222" i="14" s="1"/>
  <c r="AM222" i="14" a="1"/>
  <c r="AM222" i="14" s="1"/>
  <c r="BC222" i="14" a="1"/>
  <c r="BC222" i="14" s="1"/>
  <c r="AS222" i="14" a="1"/>
  <c r="AS222" i="14" s="1"/>
  <c r="J222" i="14" a="1"/>
  <c r="J222" i="14" s="1"/>
  <c r="AY222" i="14" a="1"/>
  <c r="AY222" i="14" s="1"/>
  <c r="V222" i="14" a="1"/>
  <c r="V222" i="14" s="1"/>
  <c r="AT222" i="14" a="1"/>
  <c r="AT222" i="14" s="1"/>
  <c r="AB222" i="14" a="1"/>
  <c r="AB222" i="14" s="1"/>
  <c r="AX222" i="14" a="1"/>
  <c r="AX222" i="14" s="1"/>
  <c r="Z222" i="14" a="1"/>
  <c r="Z222" i="14" s="1"/>
  <c r="W222" i="14" a="1"/>
  <c r="W222" i="14" s="1"/>
  <c r="S222" i="14" a="1"/>
  <c r="S222" i="14" s="1"/>
  <c r="AV222" i="14" a="1"/>
  <c r="AV222" i="14" s="1"/>
  <c r="AE222" i="14" a="1"/>
  <c r="AE222" i="14" s="1"/>
  <c r="AJ222" i="14" a="1"/>
  <c r="AJ222" i="14" s="1"/>
  <c r="AO222" i="14" a="1"/>
  <c r="AO222" i="14" s="1"/>
  <c r="BH222" i="14" a="1"/>
  <c r="BH222" i="14" s="1"/>
  <c r="AU222" i="14" a="1"/>
  <c r="AU222" i="14" s="1"/>
  <c r="AZ222" i="14" a="1"/>
  <c r="AZ222" i="14" s="1"/>
  <c r="AR222" i="14" a="1"/>
  <c r="AR222" i="14" s="1"/>
  <c r="AW222" i="14" a="1"/>
  <c r="AW222" i="14" s="1"/>
  <c r="AG222" i="14" a="1"/>
  <c r="AG222" i="14" s="1"/>
  <c r="AL222" i="14" a="1"/>
  <c r="AL222" i="14" s="1"/>
  <c r="I222" i="14" a="1"/>
  <c r="I222" i="14" s="1"/>
  <c r="AC222" i="14" a="1"/>
  <c r="AC222" i="14" s="1"/>
  <c r="BE222" i="14" a="1"/>
  <c r="BE222" i="14" s="1"/>
  <c r="AQ222" i="14" a="1"/>
  <c r="AQ222" i="14" s="1"/>
  <c r="X222" i="14" a="1"/>
  <c r="X222" i="14" s="1"/>
  <c r="AP225" i="14" a="1"/>
  <c r="AP225" i="14" s="1"/>
  <c r="J225" i="14" a="1"/>
  <c r="J225" i="14" s="1"/>
  <c r="Z225" i="14" a="1"/>
  <c r="Z225" i="14" s="1"/>
  <c r="X225" i="14" a="1"/>
  <c r="X225" i="14" s="1"/>
  <c r="AQ225" i="14" a="1"/>
  <c r="AQ225" i="14" s="1"/>
  <c r="AU225" i="14" a="1"/>
  <c r="AU225" i="14" s="1"/>
  <c r="AD225" i="14" a="1"/>
  <c r="AD225" i="14" s="1"/>
  <c r="BB225" i="14" a="1"/>
  <c r="BB225" i="14" s="1"/>
  <c r="AF225" i="14" a="1"/>
  <c r="AF225" i="14" s="1"/>
  <c r="S225" i="14" a="1"/>
  <c r="S225" i="14" s="1"/>
  <c r="AB225" i="14" a="1"/>
  <c r="AB225" i="14" s="1"/>
  <c r="AA225" i="14" a="1"/>
  <c r="AA225" i="14" s="1"/>
  <c r="AG225" i="14" a="1"/>
  <c r="AG225" i="14" s="1"/>
  <c r="Y225" i="14" a="1"/>
  <c r="Y225" i="14" s="1"/>
  <c r="Q225" i="14" a="1"/>
  <c r="Q225" i="14" s="1"/>
  <c r="AW225" i="14" a="1"/>
  <c r="AW225" i="14" s="1"/>
  <c r="AT225" i="14" a="1"/>
  <c r="AT225" i="14" s="1"/>
  <c r="BF225" i="14" a="1"/>
  <c r="BF225" i="14" s="1"/>
  <c r="W225" i="14" a="1"/>
  <c r="W225" i="14" s="1"/>
  <c r="R225" i="14" a="1"/>
  <c r="R225" i="14" s="1"/>
  <c r="AK225" i="14" a="1"/>
  <c r="AK225" i="14" s="1"/>
  <c r="V225" i="14" a="1"/>
  <c r="V225" i="14" s="1"/>
  <c r="AZ225" i="14" a="1"/>
  <c r="AZ225" i="14" s="1"/>
  <c r="AS225" i="14" a="1"/>
  <c r="AS225" i="14" s="1"/>
  <c r="BD225" i="14" a="1"/>
  <c r="BD225" i="14" s="1"/>
  <c r="AM225" i="14" a="1"/>
  <c r="AM225" i="14" s="1"/>
  <c r="BE225" i="14" a="1"/>
  <c r="BE225" i="14" s="1"/>
  <c r="U225" i="14" a="1"/>
  <c r="U225" i="14" s="1"/>
  <c r="BA225" i="14" a="1"/>
  <c r="BA225" i="14" s="1"/>
  <c r="AY225" i="14" a="1"/>
  <c r="AY225" i="14" s="1"/>
  <c r="AR225" i="14" a="1"/>
  <c r="AR225" i="14" s="1"/>
  <c r="AO225" i="14" a="1"/>
  <c r="AO225" i="14" s="1"/>
  <c r="AV225" i="14" a="1"/>
  <c r="AV225" i="14" s="1"/>
  <c r="AX225" i="14" a="1"/>
  <c r="AX225" i="14" s="1"/>
  <c r="AH225" i="14" a="1"/>
  <c r="AH225" i="14" s="1"/>
  <c r="AJ225" i="14" a="1"/>
  <c r="AJ225" i="14" s="1"/>
  <c r="AE225" i="14" a="1"/>
  <c r="AE225" i="14" s="1"/>
  <c r="BG225" i="14" a="1"/>
  <c r="BG225" i="14" s="1"/>
  <c r="BH225" i="14" a="1"/>
  <c r="BH225" i="14" s="1"/>
  <c r="BC225" i="14" a="1"/>
  <c r="BC225" i="14" s="1"/>
  <c r="I225" i="14" a="1"/>
  <c r="I225" i="14" s="1"/>
  <c r="T225" i="14" a="1"/>
  <c r="T225" i="14" s="1"/>
  <c r="AC225" i="14" a="1"/>
  <c r="AC225" i="14" s="1"/>
  <c r="AI225" i="14" a="1"/>
  <c r="AI225" i="14" s="1"/>
  <c r="AL225" i="14" a="1"/>
  <c r="AL225" i="14" s="1"/>
  <c r="AN225" i="14" a="1"/>
  <c r="AN225" i="14" s="1"/>
  <c r="I162" i="19" a="1"/>
  <c r="I162" i="19" s="1"/>
  <c r="AP165" i="19" a="1"/>
  <c r="AP165" i="19" s="1"/>
  <c r="T165" i="19" a="1"/>
  <c r="T165" i="19" s="1"/>
  <c r="AH165" i="19" a="1"/>
  <c r="AH165" i="19" s="1"/>
  <c r="AG165" i="19" a="1"/>
  <c r="AG165" i="19" s="1"/>
  <c r="AY165" i="19" a="1"/>
  <c r="AY165" i="19" s="1"/>
  <c r="AD165" i="19" a="1"/>
  <c r="AD165" i="19" s="1"/>
  <c r="BE165" i="19" a="1"/>
  <c r="BE165" i="19" s="1"/>
  <c r="AV165" i="19" a="1"/>
  <c r="AV165" i="19" s="1"/>
  <c r="AO165" i="19" a="1"/>
  <c r="AO165" i="19" s="1"/>
  <c r="BA165" i="19" a="1"/>
  <c r="BA165" i="19" s="1"/>
  <c r="AA165" i="19" a="1"/>
  <c r="AA165" i="19" s="1"/>
  <c r="BD165" i="19" a="1"/>
  <c r="BD165" i="19" s="1"/>
  <c r="AC165" i="19" a="1"/>
  <c r="AC165" i="19" s="1"/>
  <c r="AT165" i="19" a="1"/>
  <c r="AT165" i="19" s="1"/>
  <c r="U165" i="19" a="1"/>
  <c r="U165" i="19" s="1"/>
  <c r="AR165" i="19" a="1"/>
  <c r="AR165" i="19" s="1"/>
  <c r="S165" i="19" a="1"/>
  <c r="S165" i="19" s="1"/>
  <c r="AL165" i="19" a="1"/>
  <c r="AL165" i="19" s="1"/>
  <c r="Y165" i="19" a="1"/>
  <c r="Y165" i="19" s="1"/>
  <c r="AQ165" i="19" a="1"/>
  <c r="AQ165" i="19" s="1"/>
  <c r="V165" i="19" a="1"/>
  <c r="V165" i="19" s="1"/>
  <c r="BF165" i="19" a="1"/>
  <c r="BF165" i="19" s="1"/>
  <c r="BC165" i="19" a="1"/>
  <c r="BC165" i="19" s="1"/>
  <c r="AM165" i="19" a="1"/>
  <c r="AM165" i="19" s="1"/>
  <c r="AI165" i="19" a="1"/>
  <c r="AI165" i="19" s="1"/>
  <c r="BG165" i="19" a="1"/>
  <c r="BG165" i="19" s="1"/>
  <c r="X165" i="19" a="1"/>
  <c r="X165" i="19" s="1"/>
  <c r="AZ165" i="19" a="1"/>
  <c r="AZ165" i="19" s="1"/>
  <c r="AN165" i="19" a="1"/>
  <c r="AN165" i="19" s="1"/>
  <c r="AS165" i="19" a="1"/>
  <c r="AS165" i="19" s="1"/>
  <c r="AJ165" i="19" a="1"/>
  <c r="AJ165" i="19" s="1"/>
  <c r="AX165" i="19" a="1"/>
  <c r="AX165" i="19" s="1"/>
  <c r="BH165" i="19" a="1"/>
  <c r="BH165" i="19" s="1"/>
  <c r="BB165" i="19" a="1"/>
  <c r="BB165" i="19" s="1"/>
  <c r="W165" i="19" a="1"/>
  <c r="W165" i="19" s="1"/>
  <c r="AB165" i="19" a="1"/>
  <c r="AB165" i="19" s="1"/>
  <c r="Q165" i="19" a="1"/>
  <c r="Q165" i="19" s="1"/>
  <c r="AK165" i="19" a="1"/>
  <c r="AK165" i="19" s="1"/>
  <c r="AW165" i="19" a="1"/>
  <c r="AW165" i="19" s="1"/>
  <c r="J165" i="19" a="1"/>
  <c r="J165" i="19" s="1"/>
  <c r="Z165" i="19" a="1"/>
  <c r="Z165" i="19" s="1"/>
  <c r="AE165" i="19" a="1"/>
  <c r="AE165" i="19" s="1"/>
  <c r="R165" i="19" a="1"/>
  <c r="R165" i="19" s="1"/>
  <c r="AU165" i="19" a="1"/>
  <c r="AU165" i="19" s="1"/>
  <c r="AF165" i="19" a="1"/>
  <c r="AF165" i="19" s="1"/>
  <c r="BB234" i="14" a="1"/>
  <c r="BB234" i="14" s="1"/>
  <c r="AF234" i="14" a="1"/>
  <c r="AF234" i="14" s="1"/>
  <c r="AR234" i="14" a="1"/>
  <c r="AR234" i="14" s="1"/>
  <c r="AX234" i="14" a="1"/>
  <c r="AX234" i="14" s="1"/>
  <c r="T234" i="14" a="1"/>
  <c r="T234" i="14" s="1"/>
  <c r="BG234" i="14" a="1"/>
  <c r="BG234" i="14" s="1"/>
  <c r="V234" i="14" a="1"/>
  <c r="V234" i="14" s="1"/>
  <c r="AY234" i="14" a="1"/>
  <c r="AY234" i="14" s="1"/>
  <c r="I171" i="19" a="1"/>
  <c r="I171" i="19" s="1"/>
  <c r="AO234" i="14" a="1"/>
  <c r="AO234" i="14" s="1"/>
  <c r="J234" i="14" a="1"/>
  <c r="J234" i="14" s="1"/>
  <c r="X234" i="14" a="1"/>
  <c r="X234" i="14" s="1"/>
  <c r="Y234" i="14" a="1"/>
  <c r="Y234" i="14" s="1"/>
  <c r="AU234" i="14" a="1"/>
  <c r="AU234" i="14" s="1"/>
  <c r="AK234" i="14" a="1"/>
  <c r="AK234" i="14" s="1"/>
  <c r="BD234" i="14" a="1"/>
  <c r="BD234" i="14" s="1"/>
  <c r="AI234" i="14" a="1"/>
  <c r="AI234" i="14" s="1"/>
  <c r="AZ234" i="14" a="1"/>
  <c r="AZ234" i="14" s="1"/>
  <c r="Q234" i="14" a="1"/>
  <c r="Q234" i="14" s="1"/>
  <c r="W234" i="14" a="1"/>
  <c r="W234" i="14" s="1"/>
  <c r="U234" i="14" a="1"/>
  <c r="U234" i="14" s="1"/>
  <c r="AJ234" i="14" a="1"/>
  <c r="AJ234" i="14" s="1"/>
  <c r="AM234" i="14" a="1"/>
  <c r="AM234" i="14" s="1"/>
  <c r="R234" i="14" a="1"/>
  <c r="R234" i="14" s="1"/>
  <c r="AS234" i="14" a="1"/>
  <c r="AS234" i="14" s="1"/>
  <c r="BA234" i="14" a="1"/>
  <c r="BA234" i="14" s="1"/>
  <c r="AW234" i="14" a="1"/>
  <c r="AW234" i="14" s="1"/>
  <c r="Z234" i="14" a="1"/>
  <c r="Z234" i="14" s="1"/>
  <c r="S234" i="14" a="1"/>
  <c r="S234" i="14" s="1"/>
  <c r="AC234" i="14" a="1"/>
  <c r="AC234" i="14" s="1"/>
  <c r="AE234" i="14" a="1"/>
  <c r="AE234" i="14" s="1"/>
  <c r="AL234" i="14" a="1"/>
  <c r="AL234" i="14" s="1"/>
  <c r="AV234" i="14" a="1"/>
  <c r="AV234" i="14" s="1"/>
  <c r="AP234" i="14" a="1"/>
  <c r="AP234" i="14" s="1"/>
  <c r="AA234" i="14" a="1"/>
  <c r="AA234" i="14" s="1"/>
  <c r="I234" i="14" a="1"/>
  <c r="I234" i="14" s="1"/>
  <c r="AD234" i="14" a="1"/>
  <c r="AD234" i="14" s="1"/>
  <c r="AH234" i="14" a="1"/>
  <c r="AH234" i="14" s="1"/>
  <c r="BC234" i="14" a="1"/>
  <c r="BC234" i="14" s="1"/>
  <c r="BH234" i="14" a="1"/>
  <c r="BH234" i="14" s="1"/>
  <c r="AG159" i="19" a="1"/>
  <c r="AG159" i="19" s="1"/>
  <c r="AA159" i="19" a="1"/>
  <c r="AA159" i="19" s="1"/>
  <c r="BE159" i="19" a="1"/>
  <c r="BE159" i="19" s="1"/>
  <c r="AP159" i="19" a="1"/>
  <c r="AP159" i="19" s="1"/>
  <c r="J159" i="19" a="1"/>
  <c r="J159" i="19" s="1"/>
  <c r="AZ159" i="19" a="1"/>
  <c r="AZ159" i="19" s="1"/>
  <c r="AO159" i="19" a="1"/>
  <c r="AO159" i="19" s="1"/>
  <c r="AR159" i="19" a="1"/>
  <c r="AR159" i="19" s="1"/>
  <c r="AY159" i="19" a="1"/>
  <c r="AY159" i="19" s="1"/>
  <c r="AX159" i="19" a="1"/>
  <c r="AX159" i="19" s="1"/>
  <c r="BF159" i="19" a="1"/>
  <c r="BF159" i="19" s="1"/>
  <c r="BC159" i="19" a="1"/>
  <c r="BC159" i="19" s="1"/>
  <c r="BB159" i="19" a="1"/>
  <c r="BB159" i="19" s="1"/>
  <c r="R159" i="19" a="1"/>
  <c r="R159" i="19" s="1"/>
  <c r="BH159" i="19" a="1"/>
  <c r="BH159" i="19" s="1"/>
  <c r="Y159" i="19" a="1"/>
  <c r="Y159" i="19" s="1"/>
  <c r="BA159" i="19" a="1"/>
  <c r="BA159" i="19" s="1"/>
  <c r="AF159" i="19" a="1"/>
  <c r="AF159" i="19" s="1"/>
  <c r="AS159" i="19" a="1"/>
  <c r="AS159" i="19" s="1"/>
  <c r="Z159" i="19" a="1"/>
  <c r="Z159" i="19" s="1"/>
  <c r="AE159" i="19" a="1"/>
  <c r="AE159" i="19" s="1"/>
  <c r="T159" i="19" a="1"/>
  <c r="T159" i="19" s="1"/>
  <c r="AH159" i="19" a="1"/>
  <c r="AH159" i="19" s="1"/>
  <c r="AB159" i="19" a="1"/>
  <c r="AB159" i="19" s="1"/>
  <c r="U159" i="19" a="1"/>
  <c r="U159" i="19" s="1"/>
  <c r="BG159" i="19" a="1"/>
  <c r="BG159" i="19" s="1"/>
  <c r="AQ159" i="19" a="1"/>
  <c r="AQ159" i="19" s="1"/>
  <c r="S159" i="19" a="1"/>
  <c r="S159" i="19" s="1"/>
  <c r="AM159" i="19" a="1"/>
  <c r="AM159" i="19" s="1"/>
  <c r="AD159" i="19" a="1"/>
  <c r="AD159" i="19" s="1"/>
  <c r="AK159" i="19" a="1"/>
  <c r="AK159" i="19" s="1"/>
  <c r="Q159" i="19" a="1"/>
  <c r="Q159" i="19" s="1"/>
  <c r="AN159" i="19" a="1"/>
  <c r="AN159" i="19" s="1"/>
  <c r="BD159" i="19" a="1"/>
  <c r="BD159" i="19" s="1"/>
  <c r="W159" i="19" a="1"/>
  <c r="W159" i="19" s="1"/>
  <c r="AW159" i="19" a="1"/>
  <c r="AW159" i="19" s="1"/>
  <c r="AV159" i="19" a="1"/>
  <c r="AV159" i="19" s="1"/>
  <c r="AJ159" i="19" a="1"/>
  <c r="AJ159" i="19" s="1"/>
  <c r="AT159" i="19" a="1"/>
  <c r="AT159" i="19" s="1"/>
  <c r="AL159" i="19" a="1"/>
  <c r="AL159" i="19" s="1"/>
  <c r="X159" i="19" a="1"/>
  <c r="X159" i="19" s="1"/>
  <c r="V159" i="19" a="1"/>
  <c r="V159" i="19" s="1"/>
  <c r="AC159" i="19" a="1"/>
  <c r="AC159" i="19" s="1"/>
  <c r="AI159" i="19" a="1"/>
  <c r="AI159" i="19" s="1"/>
  <c r="AU159" i="19" a="1"/>
  <c r="AU159" i="19" s="1"/>
  <c r="AI155" i="19" a="1"/>
  <c r="AI155" i="19" s="1"/>
  <c r="AP155" i="19" a="1"/>
  <c r="AP155" i="19" s="1"/>
  <c r="AM155" i="19" a="1"/>
  <c r="AM155" i="19" s="1"/>
  <c r="AB155" i="19" a="1"/>
  <c r="AB155" i="19" s="1"/>
  <c r="X155" i="19" a="1"/>
  <c r="X155" i="19" s="1"/>
  <c r="W155" i="19" a="1"/>
  <c r="W155" i="19" s="1"/>
  <c r="AZ155" i="19" a="1"/>
  <c r="AZ155" i="19" s="1"/>
  <c r="AE155" i="19" a="1"/>
  <c r="AE155" i="19" s="1"/>
  <c r="AV155" i="19" a="1"/>
  <c r="AV155" i="19" s="1"/>
  <c r="AW155" i="19" a="1"/>
  <c r="AW155" i="19" s="1"/>
  <c r="BG155" i="19" a="1"/>
  <c r="BG155" i="19" s="1"/>
  <c r="AA155" i="19" a="1"/>
  <c r="AA155" i="19" s="1"/>
  <c r="Y155" i="19" a="1"/>
  <c r="Y155" i="19" s="1"/>
  <c r="AL155" i="19" a="1"/>
  <c r="AL155" i="19" s="1"/>
  <c r="J155" i="19" a="1"/>
  <c r="J155" i="19" s="1"/>
  <c r="AR155" i="19" a="1"/>
  <c r="AR155" i="19" s="1"/>
  <c r="AK155" i="19" a="1"/>
  <c r="AK155" i="19" s="1"/>
  <c r="BD155" i="19" a="1"/>
  <c r="BD155" i="19" s="1"/>
  <c r="T155" i="19" a="1"/>
  <c r="T155" i="19" s="1"/>
  <c r="AU155" i="19" a="1"/>
  <c r="AU155" i="19" s="1"/>
  <c r="BB155" i="19" a="1"/>
  <c r="BB155" i="19" s="1"/>
  <c r="AN155" i="19" a="1"/>
  <c r="AN155" i="19" s="1"/>
  <c r="BE155" i="19" a="1"/>
  <c r="BE155" i="19" s="1"/>
  <c r="R155" i="19" a="1"/>
  <c r="R155" i="19" s="1"/>
  <c r="AC155" i="19" a="1"/>
  <c r="AC155" i="19" s="1"/>
  <c r="BF155" i="19" a="1"/>
  <c r="BF155" i="19" s="1"/>
  <c r="BA155" i="19" a="1"/>
  <c r="BA155" i="19" s="1"/>
  <c r="AS155" i="19" a="1"/>
  <c r="AS155" i="19" s="1"/>
  <c r="AO155" i="19" a="1"/>
  <c r="AO155" i="19" s="1"/>
  <c r="AY155" i="19" a="1"/>
  <c r="AY155" i="19" s="1"/>
  <c r="AD155" i="19" a="1"/>
  <c r="AD155" i="19" s="1"/>
  <c r="AG155" i="19" a="1"/>
  <c r="AG155" i="19" s="1"/>
  <c r="AX155" i="19" a="1"/>
  <c r="AX155" i="19" s="1"/>
  <c r="AT155" i="19" a="1"/>
  <c r="AT155" i="19" s="1"/>
  <c r="U155" i="19" a="1"/>
  <c r="U155" i="19" s="1"/>
  <c r="BH155" i="19" a="1"/>
  <c r="BH155" i="19" s="1"/>
  <c r="AF155" i="19" a="1"/>
  <c r="AF155" i="19" s="1"/>
  <c r="Z155" i="19" a="1"/>
  <c r="Z155" i="19" s="1"/>
  <c r="AJ155" i="19" a="1"/>
  <c r="AJ155" i="19" s="1"/>
  <c r="AQ155" i="19" a="1"/>
  <c r="AQ155" i="19" s="1"/>
  <c r="AH155" i="19" a="1"/>
  <c r="AH155" i="19" s="1"/>
  <c r="Q155" i="19" a="1"/>
  <c r="Q155" i="19" s="1"/>
  <c r="S155" i="19" a="1"/>
  <c r="S155" i="19" s="1"/>
  <c r="BC155" i="19" a="1"/>
  <c r="BC155" i="19" s="1"/>
  <c r="V155" i="19" a="1"/>
  <c r="V155" i="19" s="1"/>
  <c r="T223" i="14" a="1"/>
  <c r="T223" i="14" s="1"/>
  <c r="AL223" i="14" a="1"/>
  <c r="AL223" i="14" s="1"/>
  <c r="BH223" i="14" a="1"/>
  <c r="BH223" i="14" s="1"/>
  <c r="BD223" i="14" a="1"/>
  <c r="BD223" i="14" s="1"/>
  <c r="Y223" i="14" a="1"/>
  <c r="Y223" i="14" s="1"/>
  <c r="AT223" i="14" a="1"/>
  <c r="AT223" i="14" s="1"/>
  <c r="X223" i="14" a="1"/>
  <c r="X223" i="14" s="1"/>
  <c r="AS223" i="14" a="1"/>
  <c r="AS223" i="14" s="1"/>
  <c r="AC223" i="14" a="1"/>
  <c r="AC223" i="14" s="1"/>
  <c r="W223" i="14" a="1"/>
  <c r="W223" i="14" s="1"/>
  <c r="AU223" i="14" a="1"/>
  <c r="AU223" i="14" s="1"/>
  <c r="AF223" i="14" a="1"/>
  <c r="AF223" i="14" s="1"/>
  <c r="AW223" i="14" a="1"/>
  <c r="AW223" i="14" s="1"/>
  <c r="R223" i="14" a="1"/>
  <c r="R223" i="14" s="1"/>
  <c r="BC223" i="14" a="1"/>
  <c r="BC223" i="14" s="1"/>
  <c r="AJ223" i="14" a="1"/>
  <c r="AJ223" i="14" s="1"/>
  <c r="BA223" i="14" a="1"/>
  <c r="BA223" i="14" s="1"/>
  <c r="BB223" i="14" a="1"/>
  <c r="BB223" i="14" s="1"/>
  <c r="AY223" i="14" a="1"/>
  <c r="AY223" i="14" s="1"/>
  <c r="Q223" i="14" a="1"/>
  <c r="Q223" i="14" s="1"/>
  <c r="AG223" i="14" a="1"/>
  <c r="AG223" i="14" s="1"/>
  <c r="BF223" i="14" a="1"/>
  <c r="BF223" i="14" s="1"/>
  <c r="AD223" i="14" a="1"/>
  <c r="AD223" i="14" s="1"/>
  <c r="AO223" i="14" a="1"/>
  <c r="AO223" i="14" s="1"/>
  <c r="AI223" i="14" a="1"/>
  <c r="AI223" i="14" s="1"/>
  <c r="AH223" i="14" a="1"/>
  <c r="AH223" i="14" s="1"/>
  <c r="BE223" i="14" a="1"/>
  <c r="BE223" i="14" s="1"/>
  <c r="U223" i="14" a="1"/>
  <c r="U223" i="14" s="1"/>
  <c r="AA223" i="14" a="1"/>
  <c r="AA223" i="14" s="1"/>
  <c r="AN223" i="14" a="1"/>
  <c r="AN223" i="14" s="1"/>
  <c r="AB223" i="14" a="1"/>
  <c r="AB223" i="14" s="1"/>
  <c r="J223" i="14" a="1"/>
  <c r="J223" i="14" s="1"/>
  <c r="AK223" i="14" a="1"/>
  <c r="AK223" i="14" s="1"/>
  <c r="AZ223" i="14" a="1"/>
  <c r="AZ223" i="14" s="1"/>
  <c r="AV223" i="14" a="1"/>
  <c r="AV223" i="14" s="1"/>
  <c r="AX223" i="14" a="1"/>
  <c r="AX223" i="14" s="1"/>
  <c r="I160" i="19" a="1"/>
  <c r="I160" i="19" s="1"/>
  <c r="Z223" i="14" a="1"/>
  <c r="Z223" i="14" s="1"/>
  <c r="I223" i="14" a="1"/>
  <c r="I223" i="14" s="1"/>
  <c r="AQ223" i="14" a="1"/>
  <c r="AQ223" i="14" s="1"/>
  <c r="AP223" i="14" a="1"/>
  <c r="AP223" i="14" s="1"/>
  <c r="S223" i="14" a="1"/>
  <c r="S223" i="14" s="1"/>
  <c r="AR223" i="14" a="1"/>
  <c r="AR223" i="14" s="1"/>
  <c r="V223" i="14" a="1"/>
  <c r="V223" i="14" s="1"/>
  <c r="AM223" i="14" a="1"/>
  <c r="AM223" i="14" s="1"/>
  <c r="AE223" i="14" a="1"/>
  <c r="AE223" i="14" s="1"/>
  <c r="BG223" i="14" a="1"/>
  <c r="BG223" i="14" s="1"/>
  <c r="AM236" i="14" a="1"/>
  <c r="AM236" i="14" s="1"/>
  <c r="BB239" i="14" a="1"/>
  <c r="BB239" i="14" s="1"/>
  <c r="AN239" i="14" a="1"/>
  <c r="AN239" i="14" s="1"/>
  <c r="AA235" i="14" a="1"/>
  <c r="AA235" i="14" s="1"/>
  <c r="I172" i="19" a="1"/>
  <c r="I172" i="19" s="1"/>
  <c r="S238" i="14" a="1"/>
  <c r="S238" i="14" s="1"/>
  <c r="R237" i="14" a="1"/>
  <c r="R237" i="14" s="1"/>
  <c r="AD237" i="14" a="1"/>
  <c r="AD237" i="14" s="1"/>
  <c r="AV254" i="14" a="1"/>
  <c r="AV254" i="14" s="1"/>
  <c r="AC254" i="14" a="1"/>
  <c r="AC254" i="14" s="1"/>
  <c r="BG243" i="14" a="1"/>
  <c r="BG243" i="14" s="1"/>
  <c r="AY241" i="14" a="1"/>
  <c r="AY241" i="14" s="1"/>
  <c r="AJ240" i="14" a="1"/>
  <c r="AJ240" i="14" s="1"/>
  <c r="U240" i="14" a="1"/>
  <c r="U240" i="14" s="1"/>
  <c r="BF166" i="19" a="1"/>
  <c r="BF166" i="19" s="1"/>
  <c r="V169" i="19" a="1"/>
  <c r="V169" i="19" s="1"/>
  <c r="BF169" i="19" a="1"/>
  <c r="BF169" i="19" s="1"/>
  <c r="J169" i="19" a="1"/>
  <c r="J169" i="19" s="1"/>
  <c r="AO169" i="19" a="1"/>
  <c r="AO169" i="19" s="1"/>
  <c r="S169" i="19" a="1"/>
  <c r="S169" i="19" s="1"/>
  <c r="AQ169" i="19" a="1"/>
  <c r="AQ169" i="19" s="1"/>
  <c r="BG166" i="19" a="1"/>
  <c r="BG166" i="19" s="1"/>
  <c r="Y166" i="19" a="1"/>
  <c r="Y166" i="19" s="1"/>
  <c r="AK166" i="19" a="1"/>
  <c r="AK166" i="19" s="1"/>
  <c r="AG163" i="19" a="1"/>
  <c r="AG163" i="19" s="1"/>
  <c r="BE163" i="19" a="1"/>
  <c r="BE163" i="19" s="1"/>
  <c r="AT163" i="19" a="1"/>
  <c r="AT163" i="19" s="1"/>
  <c r="AR163" i="19" a="1"/>
  <c r="AR163" i="19" s="1"/>
  <c r="BB163" i="19" a="1"/>
  <c r="BB163" i="19" s="1"/>
  <c r="AI244" i="14" a="1"/>
  <c r="AI244" i="14" s="1"/>
  <c r="Z244" i="14" a="1"/>
  <c r="Z244" i="14" s="1"/>
  <c r="BD232" i="14" a="1"/>
  <c r="BD232" i="14" s="1"/>
  <c r="BF232" i="14" a="1"/>
  <c r="BF232" i="14" s="1"/>
  <c r="Q232" i="14" a="1"/>
  <c r="Q232" i="14" s="1"/>
  <c r="AQ232" i="14" a="1"/>
  <c r="AQ232" i="14" s="1"/>
  <c r="AB232" i="14" a="1"/>
  <c r="AB232" i="14" s="1"/>
  <c r="S232" i="14" a="1"/>
  <c r="S232" i="14" s="1"/>
  <c r="AE232" i="14" a="1"/>
  <c r="AE232" i="14" s="1"/>
  <c r="V232" i="14" a="1"/>
  <c r="V232" i="14" s="1"/>
  <c r="AC232" i="14" a="1"/>
  <c r="AC232" i="14" s="1"/>
  <c r="AY232" i="14" a="1"/>
  <c r="AY232" i="14" s="1"/>
  <c r="I232" i="14" a="1"/>
  <c r="I232" i="14" s="1"/>
  <c r="AH232" i="14" a="1"/>
  <c r="AH232" i="14" s="1"/>
  <c r="AL232" i="14" a="1"/>
  <c r="AL232" i="14" s="1"/>
  <c r="AW232" i="14" a="1"/>
  <c r="AW232" i="14" s="1"/>
  <c r="BG232" i="14" a="1"/>
  <c r="BG232" i="14" s="1"/>
  <c r="AZ232" i="14" a="1"/>
  <c r="AZ232" i="14" s="1"/>
  <c r="R232" i="14" a="1"/>
  <c r="R232" i="14" s="1"/>
  <c r="AF232" i="14" a="1"/>
  <c r="AF232" i="14" s="1"/>
  <c r="AA232" i="14" a="1"/>
  <c r="AA232" i="14" s="1"/>
  <c r="W232" i="14" a="1"/>
  <c r="W232" i="14" s="1"/>
  <c r="BC232" i="14" a="1"/>
  <c r="BC232" i="14" s="1"/>
  <c r="BE232" i="14" a="1"/>
  <c r="BE232" i="14" s="1"/>
  <c r="Y232" i="14" a="1"/>
  <c r="Y232" i="14" s="1"/>
  <c r="AV232" i="14" a="1"/>
  <c r="AV232" i="14" s="1"/>
  <c r="AD232" i="14" a="1"/>
  <c r="AD232" i="14" s="1"/>
  <c r="AP232" i="14" a="1"/>
  <c r="AP232" i="14" s="1"/>
  <c r="AI232" i="14" a="1"/>
  <c r="AI232" i="14" s="1"/>
  <c r="BH232" i="14" a="1"/>
  <c r="BH232" i="14" s="1"/>
  <c r="AM232" i="14" a="1"/>
  <c r="AM232" i="14" s="1"/>
  <c r="AU232" i="14" a="1"/>
  <c r="AU232" i="14" s="1"/>
  <c r="T232" i="14" a="1"/>
  <c r="T232" i="14" s="1"/>
  <c r="BB232" i="14" a="1"/>
  <c r="BB232" i="14" s="1"/>
  <c r="AN232" i="14" a="1"/>
  <c r="AN232" i="14" s="1"/>
  <c r="J232" i="14" a="1"/>
  <c r="J232" i="14" s="1"/>
  <c r="AJ232" i="14" a="1"/>
  <c r="AJ232" i="14" s="1"/>
  <c r="I169" i="19" a="1"/>
  <c r="I169" i="19" s="1"/>
  <c r="BA232" i="14" a="1"/>
  <c r="BA232" i="14" s="1"/>
  <c r="AR232" i="14" a="1"/>
  <c r="AR232" i="14" s="1"/>
  <c r="AO232" i="14" a="1"/>
  <c r="AO232" i="14" s="1"/>
  <c r="U232" i="14" a="1"/>
  <c r="U232" i="14" s="1"/>
  <c r="AS232" i="14" a="1"/>
  <c r="AS232" i="14" s="1"/>
  <c r="AG232" i="14" a="1"/>
  <c r="AG232" i="14" s="1"/>
  <c r="X232" i="14" a="1"/>
  <c r="X232" i="14" s="1"/>
  <c r="AK232" i="14" a="1"/>
  <c r="AK232" i="14" s="1"/>
  <c r="Z232" i="14" a="1"/>
  <c r="Z232" i="14" s="1"/>
  <c r="AX232" i="14" a="1"/>
  <c r="AX232" i="14" s="1"/>
  <c r="AT232" i="14" a="1"/>
  <c r="AT232" i="14" s="1"/>
  <c r="BA160" i="19" a="1"/>
  <c r="BA160" i="19" s="1"/>
  <c r="W160" i="19" a="1"/>
  <c r="W160" i="19" s="1"/>
  <c r="BB160" i="19" a="1"/>
  <c r="BB160" i="19" s="1"/>
  <c r="AW160" i="19" a="1"/>
  <c r="AW160" i="19" s="1"/>
  <c r="AA160" i="19" a="1"/>
  <c r="AA160" i="19" s="1"/>
  <c r="AO160" i="19" a="1"/>
  <c r="AO160" i="19" s="1"/>
  <c r="T160" i="19" a="1"/>
  <c r="T160" i="19" s="1"/>
  <c r="BE160" i="19" a="1"/>
  <c r="BE160" i="19" s="1"/>
  <c r="Z160" i="19" a="1"/>
  <c r="Z160" i="19" s="1"/>
  <c r="AD160" i="19" a="1"/>
  <c r="AD160" i="19" s="1"/>
  <c r="AZ160" i="19" a="1"/>
  <c r="AZ160" i="19" s="1"/>
  <c r="Q160" i="19" a="1"/>
  <c r="Q160" i="19" s="1"/>
  <c r="AE160" i="19" a="1"/>
  <c r="AE160" i="19" s="1"/>
  <c r="V160" i="19" a="1"/>
  <c r="V160" i="19" s="1"/>
  <c r="BF160" i="19" a="1"/>
  <c r="BF160" i="19" s="1"/>
  <c r="AJ160" i="19" a="1"/>
  <c r="AJ160" i="19" s="1"/>
  <c r="AC160" i="19" a="1"/>
  <c r="AC160" i="19" s="1"/>
  <c r="X160" i="19" a="1"/>
  <c r="X160" i="19" s="1"/>
  <c r="BC160" i="19" a="1"/>
  <c r="BC160" i="19" s="1"/>
  <c r="R160" i="19" a="1"/>
  <c r="R160" i="19" s="1"/>
  <c r="AL160" i="19" a="1"/>
  <c r="AL160" i="19" s="1"/>
  <c r="AI160" i="19" a="1"/>
  <c r="AI160" i="19" s="1"/>
  <c r="BD160" i="19" a="1"/>
  <c r="BD160" i="19" s="1"/>
  <c r="AG160" i="19" a="1"/>
  <c r="AG160" i="19" s="1"/>
  <c r="AV160" i="19" a="1"/>
  <c r="AV160" i="19" s="1"/>
  <c r="S160" i="19" a="1"/>
  <c r="S160" i="19" s="1"/>
  <c r="U160" i="19" a="1"/>
  <c r="U160" i="19" s="1"/>
  <c r="AK160" i="19" a="1"/>
  <c r="AK160" i="19" s="1"/>
  <c r="AT160" i="19" a="1"/>
  <c r="AT160" i="19" s="1"/>
  <c r="J160" i="19" a="1"/>
  <c r="J160" i="19" s="1"/>
  <c r="AU160" i="19" a="1"/>
  <c r="AU160" i="19" s="1"/>
  <c r="AX160" i="19" a="1"/>
  <c r="AX160" i="19" s="1"/>
  <c r="BH160" i="19" a="1"/>
  <c r="BH160" i="19" s="1"/>
  <c r="Y160" i="19" a="1"/>
  <c r="Y160" i="19" s="1"/>
  <c r="BG160" i="19" a="1"/>
  <c r="BG160" i="19" s="1"/>
  <c r="AB160" i="19" a="1"/>
  <c r="AB160" i="19" s="1"/>
  <c r="AQ160" i="19" a="1"/>
  <c r="AQ160" i="19" s="1"/>
  <c r="AH160" i="19" a="1"/>
  <c r="AH160" i="19" s="1"/>
  <c r="AR160" i="19" a="1"/>
  <c r="AR160" i="19" s="1"/>
  <c r="AF160" i="19" a="1"/>
  <c r="AF160" i="19" s="1"/>
  <c r="AP160" i="19" a="1"/>
  <c r="AP160" i="19" s="1"/>
  <c r="AM160" i="19" a="1"/>
  <c r="AM160" i="19" s="1"/>
  <c r="AS160" i="19" a="1"/>
  <c r="AS160" i="19" s="1"/>
  <c r="AY160" i="19" a="1"/>
  <c r="AY160" i="19" s="1"/>
  <c r="AN160" i="19" a="1"/>
  <c r="AN160" i="19" s="1"/>
  <c r="AP169" i="19" a="1"/>
  <c r="AP169" i="19" s="1"/>
  <c r="AW166" i="19" a="1"/>
  <c r="AW166" i="19" s="1"/>
  <c r="R158" i="19" a="1"/>
  <c r="R158" i="19" s="1"/>
  <c r="T158" i="19" a="1"/>
  <c r="T158" i="19" s="1"/>
  <c r="BH158" i="19" a="1"/>
  <c r="BH158" i="19" s="1"/>
  <c r="U158" i="19" a="1"/>
  <c r="U158" i="19" s="1"/>
  <c r="J158" i="19" a="1"/>
  <c r="J158" i="19" s="1"/>
  <c r="AG158" i="19" a="1"/>
  <c r="AG158" i="19" s="1"/>
  <c r="AI158" i="19" a="1"/>
  <c r="AI158" i="19" s="1"/>
  <c r="AK158" i="19" a="1"/>
  <c r="AK158" i="19" s="1"/>
  <c r="AL158" i="19" a="1"/>
  <c r="AL158" i="19" s="1"/>
  <c r="BD158" i="19" a="1"/>
  <c r="BD158" i="19" s="1"/>
  <c r="BC158" i="19" a="1"/>
  <c r="BC158" i="19" s="1"/>
  <c r="AS158" i="19" a="1"/>
  <c r="AS158" i="19" s="1"/>
  <c r="AQ158" i="19" a="1"/>
  <c r="AQ158" i="19" s="1"/>
  <c r="AD158" i="19" a="1"/>
  <c r="AD158" i="19" s="1"/>
  <c r="AV158" i="19" a="1"/>
  <c r="AV158" i="19" s="1"/>
  <c r="AU158" i="19" a="1"/>
  <c r="AU158" i="19" s="1"/>
  <c r="AZ158" i="19" a="1"/>
  <c r="AZ158" i="19" s="1"/>
  <c r="BA158" i="19" a="1"/>
  <c r="BA158" i="19" s="1"/>
  <c r="S158" i="19" a="1"/>
  <c r="S158" i="19" s="1"/>
  <c r="V158" i="19" a="1"/>
  <c r="V158" i="19" s="1"/>
  <c r="AF158" i="19" a="1"/>
  <c r="AF158" i="19" s="1"/>
  <c r="AM158" i="19" a="1"/>
  <c r="AM158" i="19" s="1"/>
  <c r="AO158" i="19" a="1"/>
  <c r="AO158" i="19" s="1"/>
  <c r="AP158" i="19" a="1"/>
  <c r="AP158" i="19" s="1"/>
  <c r="AY158" i="19" a="1"/>
  <c r="AY158" i="19" s="1"/>
  <c r="BF158" i="19" a="1"/>
  <c r="BF158" i="19" s="1"/>
  <c r="BB158" i="19" a="1"/>
  <c r="BB158" i="19" s="1"/>
  <c r="Q158" i="19" a="1"/>
  <c r="Q158" i="19" s="1"/>
  <c r="AW158" i="19" a="1"/>
  <c r="AW158" i="19" s="1"/>
  <c r="AE158" i="19" a="1"/>
  <c r="AE158" i="19" s="1"/>
  <c r="BE158" i="19" a="1"/>
  <c r="BE158" i="19" s="1"/>
  <c r="AJ158" i="19" a="1"/>
  <c r="AJ158" i="19" s="1"/>
  <c r="AT158" i="19" a="1"/>
  <c r="AT158" i="19" s="1"/>
  <c r="AB158" i="19" a="1"/>
  <c r="AB158" i="19" s="1"/>
  <c r="Y158" i="19" a="1"/>
  <c r="Y158" i="19" s="1"/>
  <c r="W158" i="19" a="1"/>
  <c r="W158" i="19" s="1"/>
  <c r="AA158" i="19" a="1"/>
  <c r="AA158" i="19" s="1"/>
  <c r="AC158" i="19" a="1"/>
  <c r="AC158" i="19" s="1"/>
  <c r="AR158" i="19" a="1"/>
  <c r="AR158" i="19" s="1"/>
  <c r="X158" i="19" a="1"/>
  <c r="X158" i="19" s="1"/>
  <c r="AX158" i="19" a="1"/>
  <c r="AX158" i="19" s="1"/>
  <c r="AH158" i="19" a="1"/>
  <c r="AH158" i="19" s="1"/>
  <c r="AN158" i="19" a="1"/>
  <c r="AN158" i="19" s="1"/>
  <c r="Z158" i="19" a="1"/>
  <c r="Z158" i="19" s="1"/>
  <c r="BG158" i="19" a="1"/>
  <c r="BG158" i="19" s="1"/>
  <c r="Z228" i="14" a="1"/>
  <c r="Z228" i="14" s="1"/>
  <c r="S228" i="14" a="1"/>
  <c r="S228" i="14" s="1"/>
  <c r="AP228" i="14" a="1"/>
  <c r="AP228" i="14" s="1"/>
  <c r="BD228" i="14" a="1"/>
  <c r="BD228" i="14" s="1"/>
  <c r="AQ228" i="14" a="1"/>
  <c r="AQ228" i="14" s="1"/>
  <c r="BE228" i="14" a="1"/>
  <c r="BE228" i="14" s="1"/>
  <c r="BH228" i="14" a="1"/>
  <c r="BH228" i="14" s="1"/>
  <c r="AI228" i="14" a="1"/>
  <c r="AI228" i="14" s="1"/>
  <c r="AC228" i="14" a="1"/>
  <c r="AC228" i="14" s="1"/>
  <c r="AS228" i="14" a="1"/>
  <c r="AS228" i="14" s="1"/>
  <c r="Q228" i="14" a="1"/>
  <c r="Q228" i="14" s="1"/>
  <c r="AE228" i="14" a="1"/>
  <c r="AE228" i="14" s="1"/>
  <c r="AV228" i="14" a="1"/>
  <c r="AV228" i="14" s="1"/>
  <c r="AK228" i="14" a="1"/>
  <c r="AK228" i="14" s="1"/>
  <c r="R228" i="14" a="1"/>
  <c r="R228" i="14" s="1"/>
  <c r="AU228" i="14" a="1"/>
  <c r="AU228" i="14" s="1"/>
  <c r="BC228" i="14" a="1"/>
  <c r="BC228" i="14" s="1"/>
  <c r="AA228" i="14" a="1"/>
  <c r="AA228" i="14" s="1"/>
  <c r="BG228" i="14" a="1"/>
  <c r="BG228" i="14" s="1"/>
  <c r="AH228" i="14" a="1"/>
  <c r="AH228" i="14" s="1"/>
  <c r="X228" i="14" a="1"/>
  <c r="X228" i="14" s="1"/>
  <c r="V228" i="14" a="1"/>
  <c r="V228" i="14" s="1"/>
  <c r="AL228" i="14" a="1"/>
  <c r="AL228" i="14" s="1"/>
  <c r="Y228" i="14" a="1"/>
  <c r="Y228" i="14" s="1"/>
  <c r="BF228" i="14" a="1"/>
  <c r="BF228" i="14" s="1"/>
  <c r="BA228" i="14" a="1"/>
  <c r="BA228" i="14" s="1"/>
  <c r="AR228" i="14" a="1"/>
  <c r="AR228" i="14" s="1"/>
  <c r="U228" i="14" a="1"/>
  <c r="U228" i="14" s="1"/>
  <c r="AW228" i="14" a="1"/>
  <c r="AW228" i="14" s="1"/>
  <c r="AT228" i="14" a="1"/>
  <c r="AT228" i="14" s="1"/>
  <c r="AY228" i="14" a="1"/>
  <c r="AY228" i="14" s="1"/>
  <c r="AB228" i="14" a="1"/>
  <c r="AB228" i="14" s="1"/>
  <c r="BB228" i="14" a="1"/>
  <c r="BB228" i="14" s="1"/>
  <c r="I165" i="19" a="1"/>
  <c r="I165" i="19" s="1"/>
  <c r="AJ228" i="14" a="1"/>
  <c r="AJ228" i="14" s="1"/>
  <c r="AF228" i="14" a="1"/>
  <c r="AF228" i="14" s="1"/>
  <c r="W228" i="14" a="1"/>
  <c r="W228" i="14" s="1"/>
  <c r="AN228" i="14" a="1"/>
  <c r="AN228" i="14" s="1"/>
  <c r="AM228" i="14" a="1"/>
  <c r="AM228" i="14" s="1"/>
  <c r="AO228" i="14" a="1"/>
  <c r="AO228" i="14" s="1"/>
  <c r="AZ228" i="14" a="1"/>
  <c r="AZ228" i="14" s="1"/>
  <c r="I228" i="14" a="1"/>
  <c r="I228" i="14" s="1"/>
  <c r="AX228" i="14" a="1"/>
  <c r="AX228" i="14" s="1"/>
  <c r="AD228" i="14" a="1"/>
  <c r="AD228" i="14" s="1"/>
  <c r="T228" i="14" a="1"/>
  <c r="T228" i="14" s="1"/>
  <c r="J228" i="14" a="1"/>
  <c r="J228" i="14" s="1"/>
  <c r="AG228" i="14" a="1"/>
  <c r="AG228" i="14" s="1"/>
  <c r="AR162" i="19" a="1"/>
  <c r="AR162" i="19" s="1"/>
  <c r="AJ162" i="19" a="1"/>
  <c r="AJ162" i="19" s="1"/>
  <c r="AY162" i="19" a="1"/>
  <c r="AY162" i="19" s="1"/>
  <c r="BG162" i="19" a="1"/>
  <c r="BG162" i="19" s="1"/>
  <c r="AT162" i="19" a="1"/>
  <c r="AT162" i="19" s="1"/>
  <c r="AD162" i="19" a="1"/>
  <c r="AD162" i="19" s="1"/>
  <c r="AZ162" i="19" a="1"/>
  <c r="AZ162" i="19" s="1"/>
  <c r="AM162" i="19" a="1"/>
  <c r="AM162" i="19" s="1"/>
  <c r="U162" i="19" a="1"/>
  <c r="U162" i="19" s="1"/>
  <c r="AX162" i="19" a="1"/>
  <c r="AX162" i="19" s="1"/>
  <c r="AU162" i="19" a="1"/>
  <c r="AU162" i="19" s="1"/>
  <c r="BD162" i="19" a="1"/>
  <c r="BD162" i="19" s="1"/>
  <c r="AL162" i="19" a="1"/>
  <c r="AL162" i="19" s="1"/>
  <c r="AB162" i="19" a="1"/>
  <c r="AB162" i="19" s="1"/>
  <c r="BA162" i="19" a="1"/>
  <c r="BA162" i="19" s="1"/>
  <c r="BF162" i="19" a="1"/>
  <c r="BF162" i="19" s="1"/>
  <c r="Q162" i="19" a="1"/>
  <c r="Q162" i="19" s="1"/>
  <c r="Z162" i="19" a="1"/>
  <c r="Z162" i="19" s="1"/>
  <c r="BH162" i="19" a="1"/>
  <c r="BH162" i="19" s="1"/>
  <c r="AA162" i="19" a="1"/>
  <c r="AA162" i="19" s="1"/>
  <c r="BB162" i="19" a="1"/>
  <c r="BB162" i="19" s="1"/>
  <c r="X162" i="19" a="1"/>
  <c r="X162" i="19" s="1"/>
  <c r="AI162" i="19" a="1"/>
  <c r="AI162" i="19" s="1"/>
  <c r="AH162" i="19" a="1"/>
  <c r="AH162" i="19" s="1"/>
  <c r="AQ162" i="19" a="1"/>
  <c r="AQ162" i="19" s="1"/>
  <c r="AS162" i="19" a="1"/>
  <c r="AS162" i="19" s="1"/>
  <c r="S162" i="19" a="1"/>
  <c r="S162" i="19" s="1"/>
  <c r="AK162" i="19" a="1"/>
  <c r="AK162" i="19" s="1"/>
  <c r="AO162" i="19" a="1"/>
  <c r="AO162" i="19" s="1"/>
  <c r="AC162" i="19" a="1"/>
  <c r="AC162" i="19" s="1"/>
  <c r="Y162" i="19" a="1"/>
  <c r="Y162" i="19" s="1"/>
  <c r="AV162" i="19" a="1"/>
  <c r="AV162" i="19" s="1"/>
  <c r="BE162" i="19" a="1"/>
  <c r="BE162" i="19" s="1"/>
  <c r="R162" i="19" a="1"/>
  <c r="R162" i="19" s="1"/>
  <c r="W162" i="19" a="1"/>
  <c r="W162" i="19" s="1"/>
  <c r="AG162" i="19" a="1"/>
  <c r="AG162" i="19" s="1"/>
  <c r="T162" i="19" a="1"/>
  <c r="T162" i="19" s="1"/>
  <c r="AP162" i="19" a="1"/>
  <c r="AP162" i="19" s="1"/>
  <c r="AN162" i="19" a="1"/>
  <c r="AN162" i="19" s="1"/>
  <c r="AW162" i="19" a="1"/>
  <c r="AW162" i="19" s="1"/>
  <c r="J162" i="19" a="1"/>
  <c r="J162" i="19" s="1"/>
  <c r="AF162" i="19" a="1"/>
  <c r="AF162" i="19" s="1"/>
  <c r="BC162" i="19" a="1"/>
  <c r="BC162" i="19" s="1"/>
  <c r="V162" i="19" a="1"/>
  <c r="V162" i="19" s="1"/>
  <c r="AE162" i="19" a="1"/>
  <c r="AE162" i="19" s="1"/>
  <c r="AD247" i="14" a="1"/>
  <c r="AD247" i="14" s="1"/>
  <c r="AY247" i="14" a="1"/>
  <c r="AY247" i="14" s="1"/>
  <c r="AV247" i="14" a="1"/>
  <c r="AV247" i="14" s="1"/>
  <c r="Y247" i="14" a="1"/>
  <c r="Y247" i="14" s="1"/>
  <c r="AK247" i="14" a="1"/>
  <c r="AK247" i="14" s="1"/>
  <c r="W247" i="14" a="1"/>
  <c r="W247" i="14" s="1"/>
  <c r="BB247" i="14" a="1"/>
  <c r="BB247" i="14" s="1"/>
  <c r="V247" i="14" a="1"/>
  <c r="V247" i="14" s="1"/>
  <c r="BD247" i="14" a="1"/>
  <c r="BD247" i="14" s="1"/>
  <c r="AX247" i="14" a="1"/>
  <c r="AX247" i="14" s="1"/>
  <c r="AM247" i="14" a="1"/>
  <c r="AM247" i="14" s="1"/>
  <c r="AP247" i="14" a="1"/>
  <c r="AP247" i="14" s="1"/>
  <c r="AJ247" i="14" a="1"/>
  <c r="AJ247" i="14" s="1"/>
  <c r="Q247" i="14" a="1"/>
  <c r="Q247" i="14" s="1"/>
  <c r="AG247" i="14" a="1"/>
  <c r="AG247" i="14" s="1"/>
  <c r="AH247" i="14" a="1"/>
  <c r="AH247" i="14" s="1"/>
  <c r="AF247" i="14" a="1"/>
  <c r="AF247" i="14" s="1"/>
  <c r="S247" i="14" a="1"/>
  <c r="S247" i="14" s="1"/>
  <c r="BC247" i="14" a="1"/>
  <c r="BC247" i="14" s="1"/>
  <c r="J247" i="14" a="1"/>
  <c r="J247" i="14" s="1"/>
  <c r="BG247" i="14" a="1"/>
  <c r="BG247" i="14" s="1"/>
  <c r="AB247" i="14" a="1"/>
  <c r="AB247" i="14" s="1"/>
  <c r="AW247" i="14" a="1"/>
  <c r="AW247" i="14" s="1"/>
  <c r="BF247" i="14" a="1"/>
  <c r="BF247" i="14" s="1"/>
  <c r="AE247" i="14" a="1"/>
  <c r="AE247" i="14" s="1"/>
  <c r="AZ247" i="14" a="1"/>
  <c r="AZ247" i="14" s="1"/>
  <c r="AI247" i="14" a="1"/>
  <c r="AI247" i="14" s="1"/>
  <c r="AC247" i="14" a="1"/>
  <c r="AC247" i="14" s="1"/>
  <c r="Z247" i="14" a="1"/>
  <c r="Z247" i="14" s="1"/>
  <c r="AU247" i="14" a="1"/>
  <c r="AU247" i="14" s="1"/>
  <c r="R247" i="14" a="1"/>
  <c r="R247" i="14" s="1"/>
  <c r="T247" i="14" a="1"/>
  <c r="T247" i="14" s="1"/>
  <c r="AQ247" i="14" a="1"/>
  <c r="AQ247" i="14" s="1"/>
  <c r="BE247" i="14" a="1"/>
  <c r="BE247" i="14" s="1"/>
  <c r="AO247" i="14" a="1"/>
  <c r="AO247" i="14" s="1"/>
  <c r="AN247" i="14" a="1"/>
  <c r="AN247" i="14" s="1"/>
  <c r="X247" i="14" a="1"/>
  <c r="X247" i="14" s="1"/>
  <c r="BA247" i="14" a="1"/>
  <c r="BA247" i="14" s="1"/>
  <c r="J242" i="14" a="1"/>
  <c r="J242" i="14" s="1"/>
  <c r="AR242" i="14" a="1"/>
  <c r="AR242" i="14" s="1"/>
  <c r="T242" i="14" a="1"/>
  <c r="T242" i="14" s="1"/>
  <c r="BE242" i="14" a="1"/>
  <c r="BE242" i="14" s="1"/>
  <c r="AB242" i="14" a="1"/>
  <c r="AB242" i="14" s="1"/>
  <c r="S242" i="14" a="1"/>
  <c r="S242" i="14" s="1"/>
  <c r="AN242" i="14" a="1"/>
  <c r="AN242" i="14" s="1"/>
  <c r="AH242" i="14" a="1"/>
  <c r="AH242" i="14" s="1"/>
  <c r="I242" i="14" a="1"/>
  <c r="I242" i="14" s="1"/>
  <c r="BH242" i="14" a="1"/>
  <c r="BH242" i="14" s="1"/>
  <c r="AQ242" i="14" a="1"/>
  <c r="AQ242" i="14" s="1"/>
  <c r="AD242" i="14" a="1"/>
  <c r="AD242" i="14" s="1"/>
  <c r="AC242" i="14" a="1"/>
  <c r="AC242" i="14" s="1"/>
  <c r="BC242" i="14" a="1"/>
  <c r="BC242" i="14" s="1"/>
  <c r="AM242" i="14" a="1"/>
  <c r="AM242" i="14" s="1"/>
  <c r="BA242" i="14" a="1"/>
  <c r="BA242" i="14" s="1"/>
  <c r="AX242" i="14" a="1"/>
  <c r="AX242" i="14" s="1"/>
  <c r="AU242" i="14" a="1"/>
  <c r="AU242" i="14" s="1"/>
  <c r="Q242" i="14" a="1"/>
  <c r="Q242" i="14" s="1"/>
  <c r="AS242" i="14" a="1"/>
  <c r="AS242" i="14" s="1"/>
  <c r="BF242" i="14" a="1"/>
  <c r="BF242" i="14" s="1"/>
  <c r="AJ242" i="14" a="1"/>
  <c r="AJ242" i="14" s="1"/>
  <c r="AV242" i="14" a="1"/>
  <c r="AV242" i="14" s="1"/>
  <c r="AA242" i="14" a="1"/>
  <c r="AA242" i="14" s="1"/>
  <c r="AL242" i="14" a="1"/>
  <c r="AL242" i="14" s="1"/>
  <c r="X242" i="14" a="1"/>
  <c r="X242" i="14" s="1"/>
  <c r="AW242" i="14" a="1"/>
  <c r="AW242" i="14" s="1"/>
  <c r="AT242" i="14" a="1"/>
  <c r="AT242" i="14" s="1"/>
  <c r="W242" i="14" a="1"/>
  <c r="W242" i="14" s="1"/>
  <c r="BG242" i="14" a="1"/>
  <c r="BG242" i="14" s="1"/>
  <c r="AE242" i="14" a="1"/>
  <c r="AE242" i="14" s="1"/>
  <c r="BD242" i="14" a="1"/>
  <c r="BD242" i="14" s="1"/>
  <c r="R242" i="14" a="1"/>
  <c r="R242" i="14" s="1"/>
  <c r="BB242" i="14" a="1"/>
  <c r="BB242" i="14" s="1"/>
  <c r="V242" i="14" a="1"/>
  <c r="V242" i="14" s="1"/>
  <c r="AZ242" i="14" a="1"/>
  <c r="AZ242" i="14" s="1"/>
  <c r="U242" i="14" a="1"/>
  <c r="U242" i="14" s="1"/>
  <c r="AY242" i="14" a="1"/>
  <c r="AY242" i="14" s="1"/>
  <c r="AG242" i="14" a="1"/>
  <c r="AG242" i="14" s="1"/>
  <c r="Y242" i="14" a="1"/>
  <c r="Y242" i="14" s="1"/>
  <c r="AP242" i="14" a="1"/>
  <c r="AP242" i="14" s="1"/>
  <c r="AI242" i="14" a="1"/>
  <c r="AI242" i="14" s="1"/>
  <c r="Z242" i="14" a="1"/>
  <c r="Z242" i="14" s="1"/>
  <c r="AF242" i="14" a="1"/>
  <c r="AF242" i="14" s="1"/>
  <c r="AK242" i="14" a="1"/>
  <c r="AK242" i="14" s="1"/>
  <c r="AO242" i="14" a="1"/>
  <c r="AO242" i="14" s="1"/>
  <c r="AO248" i="14" a="1"/>
  <c r="AO248" i="14" s="1"/>
  <c r="R248" i="14" a="1"/>
  <c r="R248" i="14" s="1"/>
  <c r="AD248" i="14" a="1"/>
  <c r="AD248" i="14" s="1"/>
  <c r="BE248" i="14" a="1"/>
  <c r="BE248" i="14" s="1"/>
  <c r="AL248" i="14" a="1"/>
  <c r="AL248" i="14" s="1"/>
  <c r="W248" i="14" a="1"/>
  <c r="W248" i="14" s="1"/>
  <c r="AF248" i="14" a="1"/>
  <c r="AF248" i="14" s="1"/>
  <c r="AP248" i="14" a="1"/>
  <c r="AP248" i="14" s="1"/>
  <c r="Q248" i="14" a="1"/>
  <c r="Q248" i="14" s="1"/>
  <c r="BH248" i="14" a="1"/>
  <c r="BH248" i="14" s="1"/>
  <c r="AW248" i="14" a="1"/>
  <c r="AW248" i="14" s="1"/>
  <c r="BF248" i="14" a="1"/>
  <c r="BF248" i="14" s="1"/>
  <c r="AH248" i="14" a="1"/>
  <c r="AH248" i="14" s="1"/>
  <c r="I248" i="14" a="1"/>
  <c r="I248" i="14" s="1"/>
  <c r="BC248" i="14" a="1"/>
  <c r="BC248" i="14" s="1"/>
  <c r="S248" i="14" a="1"/>
  <c r="S248" i="14" s="1"/>
  <c r="AC248" i="14" a="1"/>
  <c r="AC248" i="14" s="1"/>
  <c r="V248" i="14" a="1"/>
  <c r="V248" i="14" s="1"/>
  <c r="AX248" i="14" a="1"/>
  <c r="AX248" i="14" s="1"/>
  <c r="AM248" i="14" a="1"/>
  <c r="AM248" i="14" s="1"/>
  <c r="AT248" i="14" a="1"/>
  <c r="AT248" i="14" s="1"/>
  <c r="BA248" i="14" a="1"/>
  <c r="BA248" i="14" s="1"/>
  <c r="AA248" i="14" a="1"/>
  <c r="AA248" i="14" s="1"/>
  <c r="AJ248" i="14" a="1"/>
  <c r="AJ248" i="14" s="1"/>
  <c r="Y248" i="14" a="1"/>
  <c r="Y248" i="14" s="1"/>
  <c r="AK248" i="14" a="1"/>
  <c r="AK248" i="14" s="1"/>
  <c r="Z248" i="14" a="1"/>
  <c r="Z248" i="14" s="1"/>
  <c r="T248" i="14" a="1"/>
  <c r="T248" i="14" s="1"/>
  <c r="U248" i="14" a="1"/>
  <c r="U248" i="14" s="1"/>
  <c r="AN248" i="14" a="1"/>
  <c r="AN248" i="14" s="1"/>
  <c r="AQ248" i="14" a="1"/>
  <c r="AQ248" i="14" s="1"/>
  <c r="AI248" i="14" a="1"/>
  <c r="AI248" i="14" s="1"/>
  <c r="AB248" i="14" a="1"/>
  <c r="AB248" i="14" s="1"/>
  <c r="AZ248" i="14" a="1"/>
  <c r="AZ248" i="14" s="1"/>
  <c r="X248" i="14" a="1"/>
  <c r="X248" i="14" s="1"/>
  <c r="AS248" i="14" a="1"/>
  <c r="AS248" i="14" s="1"/>
  <c r="BB236" i="14" a="1"/>
  <c r="BB236" i="14" s="1"/>
  <c r="AE235" i="14" a="1"/>
  <c r="AE235" i="14" s="1"/>
  <c r="AJ238" i="14" a="1"/>
  <c r="AJ238" i="14" s="1"/>
  <c r="AQ234" i="14" a="1"/>
  <c r="AQ234" i="14" s="1"/>
  <c r="BG248" i="14" a="1"/>
  <c r="BG248" i="14" s="1"/>
  <c r="BA254" i="14" a="1"/>
  <c r="BA254" i="14" s="1"/>
  <c r="AB234" i="14" a="1"/>
  <c r="AB234" i="14" s="1"/>
  <c r="S243" i="14" a="1"/>
  <c r="S243" i="14" s="1"/>
  <c r="BH247" i="14" a="1"/>
  <c r="BH247" i="14" s="1"/>
  <c r="AN240" i="14" a="1"/>
  <c r="AN240" i="14" s="1"/>
  <c r="AG234" i="14" a="1"/>
  <c r="AG234" i="14" s="1"/>
  <c r="AN163" i="19" a="1"/>
  <c r="AN163" i="19" s="1"/>
  <c r="AR169" i="19" a="1"/>
  <c r="AR169" i="19" s="1"/>
  <c r="AH169" i="19" a="1"/>
  <c r="AH169" i="19" s="1"/>
  <c r="AT169" i="19" a="1"/>
  <c r="AT169" i="19" s="1"/>
  <c r="BH169" i="19" a="1"/>
  <c r="BH169" i="19" s="1"/>
  <c r="AV169" i="19" a="1"/>
  <c r="AV169" i="19" s="1"/>
  <c r="AQ166" i="19" a="1"/>
  <c r="AQ166" i="19" s="1"/>
  <c r="W166" i="19" a="1"/>
  <c r="W166" i="19" s="1"/>
  <c r="AM166" i="19" a="1"/>
  <c r="AM166" i="19" s="1"/>
  <c r="AA166" i="19" a="1"/>
  <c r="AA166" i="19" s="1"/>
  <c r="AE166" i="19" a="1"/>
  <c r="AE166" i="19" s="1"/>
  <c r="AE163" i="19" a="1"/>
  <c r="AE163" i="19" s="1"/>
  <c r="Y163" i="19" a="1"/>
  <c r="Y163" i="19" s="1"/>
  <c r="AU163" i="19" a="1"/>
  <c r="AU163" i="19" s="1"/>
  <c r="BG163" i="19" a="1"/>
  <c r="BG163" i="19" s="1"/>
  <c r="AW163" i="19" a="1"/>
  <c r="AW163" i="19" s="1"/>
  <c r="AW244" i="14" a="1"/>
  <c r="AW244" i="14" s="1"/>
  <c r="AH244" i="14" a="1"/>
  <c r="AH244" i="14" s="1"/>
  <c r="Y171" i="19" a="1"/>
  <c r="Y171" i="19" s="1"/>
  <c r="Z171" i="19" a="1"/>
  <c r="Z171" i="19" s="1"/>
  <c r="AO171" i="19" a="1"/>
  <c r="AO171" i="19" s="1"/>
  <c r="AY171" i="19" a="1"/>
  <c r="AY171" i="19" s="1"/>
  <c r="AX171" i="19" a="1"/>
  <c r="AX171" i="19" s="1"/>
  <c r="X171" i="19" a="1"/>
  <c r="X171" i="19" s="1"/>
  <c r="AC171" i="19" a="1"/>
  <c r="AC171" i="19" s="1"/>
  <c r="W171" i="19" a="1"/>
  <c r="W171" i="19" s="1"/>
  <c r="AH171" i="19" a="1"/>
  <c r="AH171" i="19" s="1"/>
  <c r="BH171" i="19" a="1"/>
  <c r="BH171" i="19" s="1"/>
  <c r="BE171" i="19" a="1"/>
  <c r="BE171" i="19" s="1"/>
  <c r="BA171" i="19" a="1"/>
  <c r="BA171" i="19" s="1"/>
  <c r="AZ171" i="19" a="1"/>
  <c r="AZ171" i="19" s="1"/>
  <c r="AJ171" i="19" a="1"/>
  <c r="AJ171" i="19" s="1"/>
  <c r="R171" i="19" a="1"/>
  <c r="R171" i="19" s="1"/>
  <c r="AL171" i="19" a="1"/>
  <c r="AL171" i="19" s="1"/>
  <c r="AN171" i="19" a="1"/>
  <c r="AN171" i="19" s="1"/>
  <c r="AR171" i="19" a="1"/>
  <c r="AR171" i="19" s="1"/>
  <c r="AP171" i="19" a="1"/>
  <c r="AP171" i="19" s="1"/>
  <c r="AU171" i="19" a="1"/>
  <c r="AU171" i="19" s="1"/>
  <c r="BC171" i="19" a="1"/>
  <c r="BC171" i="19" s="1"/>
  <c r="AM171" i="19" a="1"/>
  <c r="AM171" i="19" s="1"/>
  <c r="AS171" i="19" a="1"/>
  <c r="AS171" i="19" s="1"/>
  <c r="AE171" i="19" a="1"/>
  <c r="AE171" i="19" s="1"/>
  <c r="AG171" i="19" a="1"/>
  <c r="AG171" i="19" s="1"/>
  <c r="U171" i="19" a="1"/>
  <c r="U171" i="19" s="1"/>
  <c r="S171" i="19" a="1"/>
  <c r="S171" i="19" s="1"/>
  <c r="Q171" i="19" a="1"/>
  <c r="Q171" i="19" s="1"/>
  <c r="AT171" i="19" a="1"/>
  <c r="AT171" i="19" s="1"/>
  <c r="BF171" i="19" a="1"/>
  <c r="BF171" i="19" s="1"/>
  <c r="J171" i="19" a="1"/>
  <c r="J171" i="19" s="1"/>
  <c r="BB171" i="19" a="1"/>
  <c r="BB171" i="19" s="1"/>
  <c r="T171" i="19" a="1"/>
  <c r="T171" i="19" s="1"/>
  <c r="AA171" i="19" a="1"/>
  <c r="AA171" i="19" s="1"/>
  <c r="AB171" i="19" a="1"/>
  <c r="AB171" i="19" s="1"/>
  <c r="AI171" i="19" a="1"/>
  <c r="AI171" i="19" s="1"/>
  <c r="BD171" i="19" a="1"/>
  <c r="BD171" i="19" s="1"/>
  <c r="AD171" i="19" a="1"/>
  <c r="AD171" i="19" s="1"/>
  <c r="AQ171" i="19" a="1"/>
  <c r="AQ171" i="19" s="1"/>
  <c r="V171" i="19" a="1"/>
  <c r="V171" i="19" s="1"/>
  <c r="AF171" i="19" a="1"/>
  <c r="AF171" i="19" s="1"/>
  <c r="BG171" i="19" a="1"/>
  <c r="BG171" i="19" s="1"/>
  <c r="AK171" i="19" a="1"/>
  <c r="AK171" i="19" s="1"/>
  <c r="AW171" i="19" a="1"/>
  <c r="AW171" i="19" s="1"/>
  <c r="AV171" i="19" a="1"/>
  <c r="AV171" i="19" s="1"/>
  <c r="AG235" i="14" a="1"/>
  <c r="AG235" i="14" s="1"/>
  <c r="AK235" i="14" a="1"/>
  <c r="AK235" i="14" s="1"/>
  <c r="AZ235" i="14" a="1"/>
  <c r="AZ235" i="14" s="1"/>
  <c r="AS235" i="14" a="1"/>
  <c r="AS235" i="14" s="1"/>
  <c r="AN235" i="14" a="1"/>
  <c r="AN235" i="14" s="1"/>
  <c r="AU235" i="14" a="1"/>
  <c r="AU235" i="14" s="1"/>
  <c r="AJ235" i="14" a="1"/>
  <c r="AJ235" i="14" s="1"/>
  <c r="BH235" i="14" a="1"/>
  <c r="BH235" i="14" s="1"/>
  <c r="AV235" i="14" a="1"/>
  <c r="AV235" i="14" s="1"/>
  <c r="BF235" i="14" a="1"/>
  <c r="BF235" i="14" s="1"/>
  <c r="AQ235" i="14" a="1"/>
  <c r="AQ235" i="14" s="1"/>
  <c r="U235" i="14" a="1"/>
  <c r="U235" i="14" s="1"/>
  <c r="AR235" i="14" a="1"/>
  <c r="AR235" i="14" s="1"/>
  <c r="Y235" i="14" a="1"/>
  <c r="Y235" i="14" s="1"/>
  <c r="AX235" i="14" a="1"/>
  <c r="AX235" i="14" s="1"/>
  <c r="BA235" i="14" a="1"/>
  <c r="BA235" i="14" s="1"/>
  <c r="AM235" i="14" a="1"/>
  <c r="AM235" i="14" s="1"/>
  <c r="Z235" i="14" a="1"/>
  <c r="Z235" i="14" s="1"/>
  <c r="AY235" i="14" a="1"/>
  <c r="AY235" i="14" s="1"/>
  <c r="S235" i="14" a="1"/>
  <c r="S235" i="14" s="1"/>
  <c r="BG235" i="14" a="1"/>
  <c r="BG235" i="14" s="1"/>
  <c r="BE235" i="14" a="1"/>
  <c r="BE235" i="14" s="1"/>
  <c r="AW235" i="14" a="1"/>
  <c r="AW235" i="14" s="1"/>
  <c r="AC235" i="14" a="1"/>
  <c r="AC235" i="14" s="1"/>
  <c r="AB235" i="14" a="1"/>
  <c r="AB235" i="14" s="1"/>
  <c r="X235" i="14" a="1"/>
  <c r="X235" i="14" s="1"/>
  <c r="AP235" i="14" a="1"/>
  <c r="AP235" i="14" s="1"/>
  <c r="AL235" i="14" a="1"/>
  <c r="AL235" i="14" s="1"/>
  <c r="AH235" i="14" a="1"/>
  <c r="AH235" i="14" s="1"/>
  <c r="AT235" i="14" a="1"/>
  <c r="AT235" i="14" s="1"/>
  <c r="Q235" i="14" a="1"/>
  <c r="Q235" i="14" s="1"/>
  <c r="I235" i="14" a="1"/>
  <c r="I235" i="14" s="1"/>
  <c r="V235" i="14" a="1"/>
  <c r="V235" i="14" s="1"/>
  <c r="AD235" i="14" a="1"/>
  <c r="AD235" i="14" s="1"/>
  <c r="AF235" i="14" a="1"/>
  <c r="AF235" i="14" s="1"/>
  <c r="AW169" i="19" a="1"/>
  <c r="AW169" i="19" s="1"/>
  <c r="AH164" i="19" a="1"/>
  <c r="AH164" i="19" s="1"/>
  <c r="BE164" i="19" a="1"/>
  <c r="BE164" i="19" s="1"/>
  <c r="X164" i="19" a="1"/>
  <c r="X164" i="19" s="1"/>
  <c r="AP164" i="19" a="1"/>
  <c r="AP164" i="19" s="1"/>
  <c r="BA164" i="19" a="1"/>
  <c r="BA164" i="19" s="1"/>
  <c r="BC164" i="19" a="1"/>
  <c r="BC164" i="19" s="1"/>
  <c r="W164" i="19" a="1"/>
  <c r="W164" i="19" s="1"/>
  <c r="AL164" i="19" a="1"/>
  <c r="AL164" i="19" s="1"/>
  <c r="BB164" i="19" a="1"/>
  <c r="BB164" i="19" s="1"/>
  <c r="AD164" i="19" a="1"/>
  <c r="AD164" i="19" s="1"/>
  <c r="AM164" i="19" a="1"/>
  <c r="AM164" i="19" s="1"/>
  <c r="AW164" i="19" a="1"/>
  <c r="AW164" i="19" s="1"/>
  <c r="AZ164" i="19" a="1"/>
  <c r="AZ164" i="19" s="1"/>
  <c r="Z164" i="19" a="1"/>
  <c r="Z164" i="19" s="1"/>
  <c r="BH164" i="19" a="1"/>
  <c r="BH164" i="19" s="1"/>
  <c r="S164" i="19" a="1"/>
  <c r="S164" i="19" s="1"/>
  <c r="AC164" i="19" a="1"/>
  <c r="AC164" i="19" s="1"/>
  <c r="Y164" i="19" a="1"/>
  <c r="Y164" i="19" s="1"/>
  <c r="AE164" i="19" a="1"/>
  <c r="AE164" i="19" s="1"/>
  <c r="BD164" i="19" a="1"/>
  <c r="BD164" i="19" s="1"/>
  <c r="BG164" i="19" a="1"/>
  <c r="BG164" i="19" s="1"/>
  <c r="AT164" i="19" a="1"/>
  <c r="AT164" i="19" s="1"/>
  <c r="AR164" i="19" a="1"/>
  <c r="AR164" i="19" s="1"/>
  <c r="V164" i="19" a="1"/>
  <c r="V164" i="19" s="1"/>
  <c r="AK164" i="19" a="1"/>
  <c r="AK164" i="19" s="1"/>
  <c r="T164" i="19" a="1"/>
  <c r="T164" i="19" s="1"/>
  <c r="AS164" i="19" a="1"/>
  <c r="AS164" i="19" s="1"/>
  <c r="AN164" i="19" a="1"/>
  <c r="AN164" i="19" s="1"/>
  <c r="AA164" i="19" a="1"/>
  <c r="AA164" i="19" s="1"/>
  <c r="AU164" i="19" a="1"/>
  <c r="AU164" i="19" s="1"/>
  <c r="Q164" i="19" a="1"/>
  <c r="Q164" i="19" s="1"/>
  <c r="AI164" i="19" a="1"/>
  <c r="AI164" i="19" s="1"/>
  <c r="AB164" i="19" a="1"/>
  <c r="AB164" i="19" s="1"/>
  <c r="AF164" i="19" a="1"/>
  <c r="AF164" i="19" s="1"/>
  <c r="AQ164" i="19" a="1"/>
  <c r="AQ164" i="19" s="1"/>
  <c r="AV164" i="19" a="1"/>
  <c r="AV164" i="19" s="1"/>
  <c r="R164" i="19" a="1"/>
  <c r="R164" i="19" s="1"/>
  <c r="AO164" i="19" a="1"/>
  <c r="AO164" i="19" s="1"/>
  <c r="BF164" i="19" a="1"/>
  <c r="BF164" i="19" s="1"/>
  <c r="AG164" i="19" a="1"/>
  <c r="AG164" i="19" s="1"/>
  <c r="U164" i="19" a="1"/>
  <c r="U164" i="19" s="1"/>
  <c r="AJ164" i="19" a="1"/>
  <c r="AJ164" i="19" s="1"/>
  <c r="AY164" i="19" a="1"/>
  <c r="AY164" i="19" s="1"/>
  <c r="J164" i="19" a="1"/>
  <c r="J164" i="19" s="1"/>
  <c r="AX164" i="19" a="1"/>
  <c r="AX164" i="19" s="1"/>
  <c r="AL169" i="19" a="1"/>
  <c r="AL169" i="19" s="1"/>
  <c r="AS156" i="19" a="1"/>
  <c r="AS156" i="19" s="1"/>
  <c r="AX156" i="19" a="1"/>
  <c r="AX156" i="19" s="1"/>
  <c r="AW156" i="19" a="1"/>
  <c r="AW156" i="19" s="1"/>
  <c r="AR156" i="19" a="1"/>
  <c r="AR156" i="19" s="1"/>
  <c r="AT156" i="19" a="1"/>
  <c r="AT156" i="19" s="1"/>
  <c r="S156" i="19" a="1"/>
  <c r="S156" i="19" s="1"/>
  <c r="AE156" i="19" a="1"/>
  <c r="AE156" i="19" s="1"/>
  <c r="V156" i="19" a="1"/>
  <c r="V156" i="19" s="1"/>
  <c r="BB156" i="19" a="1"/>
  <c r="BB156" i="19" s="1"/>
  <c r="Z156" i="19" a="1"/>
  <c r="Z156" i="19" s="1"/>
  <c r="Q156" i="19" a="1"/>
  <c r="Q156" i="19" s="1"/>
  <c r="BG156" i="19" a="1"/>
  <c r="BG156" i="19" s="1"/>
  <c r="AG156" i="19" a="1"/>
  <c r="AG156" i="19" s="1"/>
  <c r="AZ156" i="19" a="1"/>
  <c r="AZ156" i="19" s="1"/>
  <c r="BH156" i="19" a="1"/>
  <c r="BH156" i="19" s="1"/>
  <c r="AP156" i="19" a="1"/>
  <c r="AP156" i="19" s="1"/>
  <c r="J156" i="19" a="1"/>
  <c r="J156" i="19" s="1"/>
  <c r="AU156" i="19" a="1"/>
  <c r="AU156" i="19" s="1"/>
  <c r="AO156" i="19" a="1"/>
  <c r="AO156" i="19" s="1"/>
  <c r="BD156" i="19" a="1"/>
  <c r="BD156" i="19" s="1"/>
  <c r="AN156" i="19" a="1"/>
  <c r="AN156" i="19" s="1"/>
  <c r="AV156" i="19" a="1"/>
  <c r="AV156" i="19" s="1"/>
  <c r="T156" i="19" a="1"/>
  <c r="T156" i="19" s="1"/>
  <c r="AL156" i="19" a="1"/>
  <c r="AL156" i="19" s="1"/>
  <c r="AM156" i="19" a="1"/>
  <c r="AM156" i="19" s="1"/>
  <c r="X156" i="19" a="1"/>
  <c r="X156" i="19" s="1"/>
  <c r="BE156" i="19" a="1"/>
  <c r="BE156" i="19" s="1"/>
  <c r="AI156" i="19" a="1"/>
  <c r="AI156" i="19" s="1"/>
  <c r="AH156" i="19" a="1"/>
  <c r="AH156" i="19" s="1"/>
  <c r="BC156" i="19" a="1"/>
  <c r="BC156" i="19" s="1"/>
  <c r="AB156" i="19" a="1"/>
  <c r="AB156" i="19" s="1"/>
  <c r="AK156" i="19" a="1"/>
  <c r="AK156" i="19" s="1"/>
  <c r="AJ156" i="19" a="1"/>
  <c r="AJ156" i="19" s="1"/>
  <c r="BF156" i="19" a="1"/>
  <c r="BF156" i="19" s="1"/>
  <c r="AD156" i="19" a="1"/>
  <c r="AD156" i="19" s="1"/>
  <c r="AA156" i="19" a="1"/>
  <c r="AA156" i="19" s="1"/>
  <c r="AY156" i="19" a="1"/>
  <c r="AY156" i="19" s="1"/>
  <c r="R156" i="19" a="1"/>
  <c r="R156" i="19" s="1"/>
  <c r="W156" i="19" a="1"/>
  <c r="W156" i="19" s="1"/>
  <c r="U156" i="19" a="1"/>
  <c r="U156" i="19" s="1"/>
  <c r="AQ156" i="19" a="1"/>
  <c r="AQ156" i="19" s="1"/>
  <c r="AC156" i="19" a="1"/>
  <c r="AC156" i="19" s="1"/>
  <c r="AF156" i="19" a="1"/>
  <c r="AF156" i="19" s="1"/>
  <c r="Y156" i="19" a="1"/>
  <c r="Y156" i="19" s="1"/>
  <c r="BA156" i="19" a="1"/>
  <c r="BA156" i="19" s="1"/>
  <c r="BB241" i="14" a="1"/>
  <c r="BB241" i="14" s="1"/>
  <c r="AC241" i="14" a="1"/>
  <c r="AC241" i="14" s="1"/>
  <c r="AD241" i="14" a="1"/>
  <c r="AD241" i="14" s="1"/>
  <c r="AO241" i="14" a="1"/>
  <c r="AO241" i="14" s="1"/>
  <c r="W241" i="14" a="1"/>
  <c r="W241" i="14" s="1"/>
  <c r="AQ241" i="14" a="1"/>
  <c r="AQ241" i="14" s="1"/>
  <c r="AH241" i="14" a="1"/>
  <c r="AH241" i="14" s="1"/>
  <c r="U241" i="14" a="1"/>
  <c r="U241" i="14" s="1"/>
  <c r="BD241" i="14" a="1"/>
  <c r="BD241" i="14" s="1"/>
  <c r="BH241" i="14" a="1"/>
  <c r="BH241" i="14" s="1"/>
  <c r="AK241" i="14" a="1"/>
  <c r="AK241" i="14" s="1"/>
  <c r="S241" i="14" a="1"/>
  <c r="S241" i="14" s="1"/>
  <c r="X241" i="14" a="1"/>
  <c r="X241" i="14" s="1"/>
  <c r="BE241" i="14" a="1"/>
  <c r="BE241" i="14" s="1"/>
  <c r="AI241" i="14" a="1"/>
  <c r="AI241" i="14" s="1"/>
  <c r="AL241" i="14" a="1"/>
  <c r="AL241" i="14" s="1"/>
  <c r="BA241" i="14" a="1"/>
  <c r="BA241" i="14" s="1"/>
  <c r="V241" i="14" a="1"/>
  <c r="V241" i="14" s="1"/>
  <c r="AP241" i="14" a="1"/>
  <c r="AP241" i="14" s="1"/>
  <c r="J241" i="14" a="1"/>
  <c r="J241" i="14" s="1"/>
  <c r="AF241" i="14" a="1"/>
  <c r="AF241" i="14" s="1"/>
  <c r="AW241" i="14" a="1"/>
  <c r="AW241" i="14" s="1"/>
  <c r="Q241" i="14" a="1"/>
  <c r="Q241" i="14" s="1"/>
  <c r="AZ241" i="14" a="1"/>
  <c r="AZ241" i="14" s="1"/>
  <c r="AA241" i="14" a="1"/>
  <c r="AA241" i="14" s="1"/>
  <c r="BF241" i="14" a="1"/>
  <c r="BF241" i="14" s="1"/>
  <c r="R241" i="14" a="1"/>
  <c r="R241" i="14" s="1"/>
  <c r="T241" i="14" a="1"/>
  <c r="T241" i="14" s="1"/>
  <c r="AU241" i="14" a="1"/>
  <c r="AU241" i="14" s="1"/>
  <c r="Y241" i="14" a="1"/>
  <c r="Y241" i="14" s="1"/>
  <c r="BC241" i="14" a="1"/>
  <c r="BC241" i="14" s="1"/>
  <c r="AV241" i="14" a="1"/>
  <c r="AV241" i="14" s="1"/>
  <c r="AS241" i="14" a="1"/>
  <c r="AS241" i="14" s="1"/>
  <c r="Z241" i="14" a="1"/>
  <c r="Z241" i="14" s="1"/>
  <c r="AJ241" i="14" a="1"/>
  <c r="AJ241" i="14" s="1"/>
  <c r="BD239" i="14" a="1"/>
  <c r="BD239" i="14" s="1"/>
  <c r="AJ239" i="14" a="1"/>
  <c r="AJ239" i="14" s="1"/>
  <c r="AC239" i="14" a="1"/>
  <c r="AC239" i="14" s="1"/>
  <c r="AH239" i="14" a="1"/>
  <c r="AH239" i="14" s="1"/>
  <c r="J239" i="14" a="1"/>
  <c r="J239" i="14" s="1"/>
  <c r="AK239" i="14" a="1"/>
  <c r="AK239" i="14" s="1"/>
  <c r="AP239" i="14" a="1"/>
  <c r="AP239" i="14" s="1"/>
  <c r="T239" i="14" a="1"/>
  <c r="T239" i="14" s="1"/>
  <c r="AI239" i="14" a="1"/>
  <c r="AI239" i="14" s="1"/>
  <c r="AS239" i="14" a="1"/>
  <c r="AS239" i="14" s="1"/>
  <c r="BH239" i="14" a="1"/>
  <c r="BH239" i="14" s="1"/>
  <c r="AO239" i="14" a="1"/>
  <c r="AO239" i="14" s="1"/>
  <c r="AD239" i="14" a="1"/>
  <c r="AD239" i="14" s="1"/>
  <c r="AX239" i="14" a="1"/>
  <c r="AX239" i="14" s="1"/>
  <c r="AU239" i="14" a="1"/>
  <c r="AU239" i="14" s="1"/>
  <c r="AM239" i="14" a="1"/>
  <c r="AM239" i="14" s="1"/>
  <c r="AR239" i="14" a="1"/>
  <c r="AR239" i="14" s="1"/>
  <c r="BG239" i="14" a="1"/>
  <c r="BG239" i="14" s="1"/>
  <c r="R239" i="14" a="1"/>
  <c r="R239" i="14" s="1"/>
  <c r="AW239" i="14" a="1"/>
  <c r="AW239" i="14" s="1"/>
  <c r="X239" i="14" a="1"/>
  <c r="X239" i="14" s="1"/>
  <c r="AY239" i="14" a="1"/>
  <c r="AY239" i="14" s="1"/>
  <c r="BA239" i="14" a="1"/>
  <c r="BA239" i="14" s="1"/>
  <c r="AF239" i="14" a="1"/>
  <c r="AF239" i="14" s="1"/>
  <c r="AL239" i="14" a="1"/>
  <c r="AL239" i="14" s="1"/>
  <c r="AQ239" i="14" a="1"/>
  <c r="AQ239" i="14" s="1"/>
  <c r="AA239" i="14" a="1"/>
  <c r="AA239" i="14" s="1"/>
  <c r="V239" i="14" a="1"/>
  <c r="V239" i="14" s="1"/>
  <c r="AV239" i="14" a="1"/>
  <c r="AV239" i="14" s="1"/>
  <c r="Q239" i="14" a="1"/>
  <c r="Q239" i="14" s="1"/>
  <c r="Z239" i="14" a="1"/>
  <c r="Z239" i="14" s="1"/>
  <c r="AG239" i="14" a="1"/>
  <c r="AG239" i="14" s="1"/>
  <c r="AE239" i="14" a="1"/>
  <c r="AE239" i="14" s="1"/>
  <c r="W239" i="14" a="1"/>
  <c r="W239" i="14" s="1"/>
  <c r="I239" i="14" a="1"/>
  <c r="I239" i="14" s="1"/>
  <c r="U239" i="14" a="1"/>
  <c r="U239" i="14" s="1"/>
  <c r="Y239" i="14" a="1"/>
  <c r="Y239" i="14" s="1"/>
  <c r="X154" i="19" a="1"/>
  <c r="X154" i="19" s="1"/>
  <c r="AP154" i="19" a="1"/>
  <c r="AP154" i="19" s="1"/>
  <c r="J154" i="19" a="1"/>
  <c r="J154" i="19" s="1"/>
  <c r="BB154" i="19" a="1"/>
  <c r="BB154" i="19" s="1"/>
  <c r="AT154" i="19" a="1"/>
  <c r="AT154" i="19" s="1"/>
  <c r="BC154" i="19" a="1"/>
  <c r="BC154" i="19" s="1"/>
  <c r="AY154" i="19" a="1"/>
  <c r="AY154" i="19" s="1"/>
  <c r="Q154" i="19" a="1"/>
  <c r="Q154" i="19" s="1"/>
  <c r="AU154" i="19" a="1"/>
  <c r="AU154" i="19" s="1"/>
  <c r="AS154" i="19" a="1"/>
  <c r="AS154" i="19" s="1"/>
  <c r="BD154" i="19" a="1"/>
  <c r="BD154" i="19" s="1"/>
  <c r="AX154" i="19" a="1"/>
  <c r="AX154" i="19" s="1"/>
  <c r="BG154" i="19" a="1"/>
  <c r="BG154" i="19" s="1"/>
  <c r="AL154" i="19" a="1"/>
  <c r="AL154" i="19" s="1"/>
  <c r="Y154" i="19" a="1"/>
  <c r="Y154" i="19" s="1"/>
  <c r="AW154" i="19" a="1"/>
  <c r="AW154" i="19" s="1"/>
  <c r="AH154" i="19" a="1"/>
  <c r="AH154" i="19" s="1"/>
  <c r="AC154" i="19" a="1"/>
  <c r="AC154" i="19" s="1"/>
  <c r="AK154" i="19" a="1"/>
  <c r="AK154" i="19" s="1"/>
  <c r="AI154" i="19" a="1"/>
  <c r="AI154" i="19" s="1"/>
  <c r="AG154" i="19" a="1"/>
  <c r="AG154" i="19" s="1"/>
  <c r="T154" i="19" a="1"/>
  <c r="T154" i="19" s="1"/>
  <c r="Z154" i="19" a="1"/>
  <c r="Z154" i="19" s="1"/>
  <c r="BA154" i="19" a="1"/>
  <c r="BA154" i="19" s="1"/>
  <c r="R154" i="19" a="1"/>
  <c r="R154" i="19" s="1"/>
  <c r="AA154" i="19" a="1"/>
  <c r="AA154" i="19" s="1"/>
  <c r="V154" i="19" a="1"/>
  <c r="V154" i="19" s="1"/>
  <c r="AJ154" i="19" a="1"/>
  <c r="AJ154" i="19" s="1"/>
  <c r="S154" i="19" a="1"/>
  <c r="S154" i="19" s="1"/>
  <c r="U154" i="19" a="1"/>
  <c r="U154" i="19" s="1"/>
  <c r="AM154" i="19" a="1"/>
  <c r="AM154" i="19" s="1"/>
  <c r="AO154" i="19" a="1"/>
  <c r="AO154" i="19" s="1"/>
  <c r="AN154" i="19" a="1"/>
  <c r="AN154" i="19" s="1"/>
  <c r="AD154" i="19" a="1"/>
  <c r="AD154" i="19" s="1"/>
  <c r="AQ154" i="19" a="1"/>
  <c r="AQ154" i="19" s="1"/>
  <c r="AV154" i="19" a="1"/>
  <c r="AV154" i="19" s="1"/>
  <c r="AR154" i="19" a="1"/>
  <c r="AR154" i="19" s="1"/>
  <c r="AZ154" i="19" a="1"/>
  <c r="AZ154" i="19" s="1"/>
  <c r="BE154" i="19" a="1"/>
  <c r="BE154" i="19" s="1"/>
  <c r="AB154" i="19" a="1"/>
  <c r="AB154" i="19" s="1"/>
  <c r="BF154" i="19" a="1"/>
  <c r="BF154" i="19" s="1"/>
  <c r="BH154" i="19" a="1"/>
  <c r="BH154" i="19" s="1"/>
  <c r="AF154" i="19" a="1"/>
  <c r="AF154" i="19" s="1"/>
  <c r="AE154" i="19" a="1"/>
  <c r="AE154" i="19" s="1"/>
  <c r="W154" i="19" a="1"/>
  <c r="W154" i="19" s="1"/>
  <c r="Z237" i="14" a="1"/>
  <c r="Z237" i="14" s="1"/>
  <c r="AQ237" i="14" a="1"/>
  <c r="AQ237" i="14" s="1"/>
  <c r="AK237" i="14" a="1"/>
  <c r="AK237" i="14" s="1"/>
  <c r="AA237" i="14" a="1"/>
  <c r="AA237" i="14" s="1"/>
  <c r="W237" i="14" a="1"/>
  <c r="W237" i="14" s="1"/>
  <c r="AG237" i="14" a="1"/>
  <c r="AG237" i="14" s="1"/>
  <c r="AX237" i="14" a="1"/>
  <c r="AX237" i="14" s="1"/>
  <c r="BF237" i="14" a="1"/>
  <c r="BF237" i="14" s="1"/>
  <c r="AB237" i="14" a="1"/>
  <c r="AB237" i="14" s="1"/>
  <c r="AV237" i="14" a="1"/>
  <c r="AV237" i="14" s="1"/>
  <c r="AL237" i="14" a="1"/>
  <c r="AL237" i="14" s="1"/>
  <c r="AI237" i="14" a="1"/>
  <c r="AI237" i="14" s="1"/>
  <c r="AE237" i="14" a="1"/>
  <c r="AE237" i="14" s="1"/>
  <c r="X237" i="14" a="1"/>
  <c r="X237" i="14" s="1"/>
  <c r="I237" i="14" a="1"/>
  <c r="I237" i="14" s="1"/>
  <c r="AP237" i="14" a="1"/>
  <c r="AP237" i="14" s="1"/>
  <c r="Q237" i="14" a="1"/>
  <c r="Q237" i="14" s="1"/>
  <c r="AZ237" i="14" a="1"/>
  <c r="AZ237" i="14" s="1"/>
  <c r="Y237" i="14" a="1"/>
  <c r="Y237" i="14" s="1"/>
  <c r="AC237" i="14" a="1"/>
  <c r="AC237" i="14" s="1"/>
  <c r="U237" i="14" a="1"/>
  <c r="U237" i="14" s="1"/>
  <c r="J237" i="14" a="1"/>
  <c r="J237" i="14" s="1"/>
  <c r="BA237" i="14" a="1"/>
  <c r="BA237" i="14" s="1"/>
  <c r="AM237" i="14" a="1"/>
  <c r="AM237" i="14" s="1"/>
  <c r="AT237" i="14" a="1"/>
  <c r="AT237" i="14" s="1"/>
  <c r="AR237" i="14" a="1"/>
  <c r="AR237" i="14" s="1"/>
  <c r="AW237" i="14" a="1"/>
  <c r="AW237" i="14" s="1"/>
  <c r="V237" i="14" a="1"/>
  <c r="V237" i="14" s="1"/>
  <c r="AJ237" i="14" a="1"/>
  <c r="AJ237" i="14" s="1"/>
  <c r="AS237" i="14" a="1"/>
  <c r="AS237" i="14" s="1"/>
  <c r="BD237" i="14" a="1"/>
  <c r="BD237" i="14" s="1"/>
  <c r="BE237" i="14" a="1"/>
  <c r="BE237" i="14" s="1"/>
  <c r="AH237" i="14" a="1"/>
  <c r="AH237" i="14" s="1"/>
  <c r="BG237" i="14" a="1"/>
  <c r="BG237" i="14" s="1"/>
  <c r="T237" i="14" a="1"/>
  <c r="T237" i="14" s="1"/>
  <c r="S237" i="14" a="1"/>
  <c r="S237" i="14" s="1"/>
  <c r="AU220" i="14" a="1"/>
  <c r="AU220" i="14" s="1"/>
  <c r="AJ220" i="14" a="1"/>
  <c r="AJ220" i="14" s="1"/>
  <c r="AX220" i="14" a="1"/>
  <c r="AX220" i="14" s="1"/>
  <c r="V220" i="14" a="1"/>
  <c r="V220" i="14" s="1"/>
  <c r="BB220" i="14" a="1"/>
  <c r="BB220" i="14" s="1"/>
  <c r="AQ220" i="14" a="1"/>
  <c r="AQ220" i="14" s="1"/>
  <c r="AB220" i="14" a="1"/>
  <c r="AB220" i="14" s="1"/>
  <c r="AR220" i="14" a="1"/>
  <c r="AR220" i="14" s="1"/>
  <c r="S220" i="14" a="1"/>
  <c r="S220" i="14" s="1"/>
  <c r="W220" i="14" a="1"/>
  <c r="W220" i="14" s="1"/>
  <c r="BA220" i="14" a="1"/>
  <c r="BA220" i="14" s="1"/>
  <c r="AL220" i="14" a="1"/>
  <c r="AL220" i="14" s="1"/>
  <c r="AS220" i="14" a="1"/>
  <c r="AS220" i="14" s="1"/>
  <c r="U220" i="14" a="1"/>
  <c r="U220" i="14" s="1"/>
  <c r="R220" i="14" a="1"/>
  <c r="R220" i="14" s="1"/>
  <c r="I157" i="19" a="1"/>
  <c r="I157" i="19" s="1"/>
  <c r="AI220" i="14" a="1"/>
  <c r="AI220" i="14" s="1"/>
  <c r="AW220" i="14" a="1"/>
  <c r="AW220" i="14" s="1"/>
  <c r="T220" i="14" a="1"/>
  <c r="T220" i="14" s="1"/>
  <c r="AE220" i="14" a="1"/>
  <c r="AE220" i="14" s="1"/>
  <c r="BE220" i="14" a="1"/>
  <c r="BE220" i="14" s="1"/>
  <c r="AF220" i="14" a="1"/>
  <c r="AF220" i="14" s="1"/>
  <c r="AY220" i="14" a="1"/>
  <c r="AY220" i="14" s="1"/>
  <c r="BD220" i="14" a="1"/>
  <c r="BD220" i="14" s="1"/>
  <c r="J220" i="14" a="1"/>
  <c r="J220" i="14" s="1"/>
  <c r="AZ220" i="14" a="1"/>
  <c r="AZ220" i="14" s="1"/>
  <c r="BG220" i="14" a="1"/>
  <c r="BG220" i="14" s="1"/>
  <c r="AA220" i="14" a="1"/>
  <c r="AA220" i="14" s="1"/>
  <c r="X220" i="14" a="1"/>
  <c r="X220" i="14" s="1"/>
  <c r="AM220" i="14" a="1"/>
  <c r="AM220" i="14" s="1"/>
  <c r="Q220" i="14" a="1"/>
  <c r="Q220" i="14" s="1"/>
  <c r="I220" i="14" a="1"/>
  <c r="I220" i="14" s="1"/>
  <c r="AD220" i="14" a="1"/>
  <c r="AD220" i="14" s="1"/>
  <c r="AH220" i="14" a="1"/>
  <c r="AH220" i="14" s="1"/>
  <c r="AN220" i="14" a="1"/>
  <c r="AN220" i="14" s="1"/>
  <c r="BC220" i="14" a="1"/>
  <c r="BC220" i="14" s="1"/>
  <c r="Z220" i="14" a="1"/>
  <c r="Z220" i="14" s="1"/>
  <c r="AT220" i="14" a="1"/>
  <c r="AT220" i="14" s="1"/>
  <c r="Y220" i="14" a="1"/>
  <c r="Y220" i="14" s="1"/>
  <c r="AV220" i="14" a="1"/>
  <c r="AV220" i="14" s="1"/>
  <c r="BH220" i="14" a="1"/>
  <c r="BH220" i="14" s="1"/>
  <c r="AC220" i="14" a="1"/>
  <c r="AC220" i="14" s="1"/>
  <c r="AK220" i="14" a="1"/>
  <c r="AK220" i="14" s="1"/>
  <c r="AP220" i="14" a="1"/>
  <c r="AP220" i="14" s="1"/>
  <c r="AG220" i="14" a="1"/>
  <c r="AG220" i="14" s="1"/>
  <c r="AO220" i="14" a="1"/>
  <c r="AO220" i="14" s="1"/>
  <c r="BF220" i="14" a="1"/>
  <c r="BF220" i="14" s="1"/>
  <c r="T226" i="14" a="1"/>
  <c r="T226" i="14" s="1"/>
  <c r="V226" i="14" a="1"/>
  <c r="V226" i="14" s="1"/>
  <c r="J226" i="14" a="1"/>
  <c r="J226" i="14" s="1"/>
  <c r="Z226" i="14" a="1"/>
  <c r="Z226" i="14" s="1"/>
  <c r="BD226" i="14" a="1"/>
  <c r="BD226" i="14" s="1"/>
  <c r="Q226" i="14" a="1"/>
  <c r="Q226" i="14" s="1"/>
  <c r="AX226" i="14" a="1"/>
  <c r="AX226" i="14" s="1"/>
  <c r="AZ226" i="14" a="1"/>
  <c r="AZ226" i="14" s="1"/>
  <c r="BE226" i="14" a="1"/>
  <c r="BE226" i="14" s="1"/>
  <c r="AA226" i="14" a="1"/>
  <c r="AA226" i="14" s="1"/>
  <c r="AB226" i="14" a="1"/>
  <c r="AB226" i="14" s="1"/>
  <c r="AO226" i="14" a="1"/>
  <c r="AO226" i="14" s="1"/>
  <c r="AC226" i="14" a="1"/>
  <c r="AC226" i="14" s="1"/>
  <c r="AH226" i="14" a="1"/>
  <c r="AH226" i="14" s="1"/>
  <c r="BB226" i="14" a="1"/>
  <c r="BB226" i="14" s="1"/>
  <c r="AG226" i="14" a="1"/>
  <c r="AG226" i="14" s="1"/>
  <c r="AT226" i="14" a="1"/>
  <c r="AT226" i="14" s="1"/>
  <c r="AS226" i="14" a="1"/>
  <c r="AS226" i="14" s="1"/>
  <c r="I226" i="14" a="1"/>
  <c r="I226" i="14" s="1"/>
  <c r="AJ226" i="14" a="1"/>
  <c r="AJ226" i="14" s="1"/>
  <c r="AP226" i="14" a="1"/>
  <c r="AP226" i="14" s="1"/>
  <c r="I163" i="19" a="1"/>
  <c r="I163" i="19" s="1"/>
  <c r="BG226" i="14" a="1"/>
  <c r="BG226" i="14" s="1"/>
  <c r="AQ226" i="14" a="1"/>
  <c r="AQ226" i="14" s="1"/>
  <c r="BC226" i="14" a="1"/>
  <c r="BC226" i="14" s="1"/>
  <c r="R226" i="14" a="1"/>
  <c r="R226" i="14" s="1"/>
  <c r="AU226" i="14" a="1"/>
  <c r="AU226" i="14" s="1"/>
  <c r="W226" i="14" a="1"/>
  <c r="W226" i="14" s="1"/>
  <c r="AI226" i="14" a="1"/>
  <c r="AI226" i="14" s="1"/>
  <c r="AN226" i="14" a="1"/>
  <c r="AN226" i="14" s="1"/>
  <c r="AR226" i="14" a="1"/>
  <c r="AR226" i="14" s="1"/>
  <c r="AL226" i="14" a="1"/>
  <c r="AL226" i="14" s="1"/>
  <c r="AF226" i="14" a="1"/>
  <c r="AF226" i="14" s="1"/>
  <c r="AV226" i="14" a="1"/>
  <c r="AV226" i="14" s="1"/>
  <c r="BA226" i="14" a="1"/>
  <c r="BA226" i="14" s="1"/>
  <c r="BH226" i="14" a="1"/>
  <c r="BH226" i="14" s="1"/>
  <c r="U226" i="14" a="1"/>
  <c r="U226" i="14" s="1"/>
  <c r="AD226" i="14" a="1"/>
  <c r="AD226" i="14" s="1"/>
  <c r="AY226" i="14" a="1"/>
  <c r="AY226" i="14" s="1"/>
  <c r="AW226" i="14" a="1"/>
  <c r="AW226" i="14" s="1"/>
  <c r="BF226" i="14" a="1"/>
  <c r="BF226" i="14" s="1"/>
  <c r="Y226" i="14" a="1"/>
  <c r="Y226" i="14" s="1"/>
  <c r="AK226" i="14" a="1"/>
  <c r="AK226" i="14" s="1"/>
  <c r="S226" i="14" a="1"/>
  <c r="S226" i="14" s="1"/>
  <c r="X226" i="14" a="1"/>
  <c r="X226" i="14" s="1"/>
  <c r="AM226" i="14" a="1"/>
  <c r="AM226" i="14" s="1"/>
  <c r="AE226" i="14" a="1"/>
  <c r="AE226" i="14" s="1"/>
  <c r="AI229" i="14" a="1"/>
  <c r="AI229" i="14" s="1"/>
  <c r="AD229" i="14" a="1"/>
  <c r="AD229" i="14" s="1"/>
  <c r="AR229" i="14" a="1"/>
  <c r="AR229" i="14" s="1"/>
  <c r="W229" i="14" a="1"/>
  <c r="W229" i="14" s="1"/>
  <c r="S229" i="14" a="1"/>
  <c r="S229" i="14" s="1"/>
  <c r="AO229" i="14" a="1"/>
  <c r="AO229" i="14" s="1"/>
  <c r="Z229" i="14" a="1"/>
  <c r="Z229" i="14" s="1"/>
  <c r="AE229" i="14" a="1"/>
  <c r="AE229" i="14" s="1"/>
  <c r="Y229" i="14" a="1"/>
  <c r="Y229" i="14" s="1"/>
  <c r="U229" i="14" a="1"/>
  <c r="U229" i="14" s="1"/>
  <c r="T229" i="14" a="1"/>
  <c r="T229" i="14" s="1"/>
  <c r="AN229" i="14" a="1"/>
  <c r="AN229" i="14" s="1"/>
  <c r="AY229" i="14" a="1"/>
  <c r="AY229" i="14" s="1"/>
  <c r="AX229" i="14" a="1"/>
  <c r="AX229" i="14" s="1"/>
  <c r="AM229" i="14" a="1"/>
  <c r="AM229" i="14" s="1"/>
  <c r="AS229" i="14" a="1"/>
  <c r="AS229" i="14" s="1"/>
  <c r="BC229" i="14" a="1"/>
  <c r="BC229" i="14" s="1"/>
  <c r="I229" i="14" a="1"/>
  <c r="I229" i="14" s="1"/>
  <c r="AV229" i="14" a="1"/>
  <c r="AV229" i="14" s="1"/>
  <c r="BF229" i="14" a="1"/>
  <c r="BF229" i="14" s="1"/>
  <c r="AC229" i="14" a="1"/>
  <c r="AC229" i="14" s="1"/>
  <c r="R229" i="14" a="1"/>
  <c r="R229" i="14" s="1"/>
  <c r="AT229" i="14" a="1"/>
  <c r="AT229" i="14" s="1"/>
  <c r="J229" i="14" a="1"/>
  <c r="J229" i="14" s="1"/>
  <c r="BE229" i="14" a="1"/>
  <c r="BE229" i="14" s="1"/>
  <c r="BA229" i="14" a="1"/>
  <c r="BA229" i="14" s="1"/>
  <c r="X229" i="14" a="1"/>
  <c r="X229" i="14" s="1"/>
  <c r="AA229" i="14" a="1"/>
  <c r="AA229" i="14" s="1"/>
  <c r="AB229" i="14" a="1"/>
  <c r="AB229" i="14" s="1"/>
  <c r="BB229" i="14" a="1"/>
  <c r="BB229" i="14" s="1"/>
  <c r="AG229" i="14" a="1"/>
  <c r="AG229" i="14" s="1"/>
  <c r="AH229" i="14" a="1"/>
  <c r="AH229" i="14" s="1"/>
  <c r="AP229" i="14" a="1"/>
  <c r="AP229" i="14" s="1"/>
  <c r="AQ229" i="14" a="1"/>
  <c r="AQ229" i="14" s="1"/>
  <c r="AJ229" i="14" a="1"/>
  <c r="AJ229" i="14" s="1"/>
  <c r="I166" i="19" a="1"/>
  <c r="I166" i="19" s="1"/>
  <c r="Q229" i="14" a="1"/>
  <c r="Q229" i="14" s="1"/>
  <c r="V229" i="14" a="1"/>
  <c r="V229" i="14" s="1"/>
  <c r="AZ229" i="14" a="1"/>
  <c r="AZ229" i="14" s="1"/>
  <c r="AK229" i="14" a="1"/>
  <c r="AK229" i="14" s="1"/>
  <c r="BH229" i="14" a="1"/>
  <c r="BH229" i="14" s="1"/>
  <c r="BD229" i="14" a="1"/>
  <c r="BD229" i="14" s="1"/>
  <c r="BG229" i="14" a="1"/>
  <c r="BG229" i="14" s="1"/>
  <c r="AW229" i="14" a="1"/>
  <c r="AW229" i="14" s="1"/>
  <c r="AL229" i="14" a="1"/>
  <c r="AL229" i="14" s="1"/>
  <c r="AF229" i="14" a="1"/>
  <c r="AF229" i="14" s="1"/>
  <c r="AU229" i="14" a="1"/>
  <c r="AU229" i="14" s="1"/>
  <c r="BH236" i="14" a="1"/>
  <c r="BH236" i="14" s="1"/>
  <c r="BE239" i="14" a="1"/>
  <c r="BE239" i="14" s="1"/>
  <c r="AS247" i="14" a="1"/>
  <c r="AS247" i="14" s="1"/>
  <c r="BD235" i="14" a="1"/>
  <c r="BD235" i="14" s="1"/>
  <c r="W235" i="14" a="1"/>
  <c r="W235" i="14" s="1"/>
  <c r="V238" i="14" a="1"/>
  <c r="V238" i="14" s="1"/>
  <c r="AF237" i="14" a="1"/>
  <c r="AF237" i="14" s="1"/>
  <c r="AX245" i="14" a="1"/>
  <c r="AX245" i="14" s="1"/>
  <c r="AV248" i="14" a="1"/>
  <c r="AV248" i="14" s="1"/>
  <c r="AS245" i="14" a="1"/>
  <c r="AS245" i="14" s="1"/>
  <c r="V243" i="14" a="1"/>
  <c r="V243" i="14" s="1"/>
  <c r="AE241" i="14" a="1"/>
  <c r="AE241" i="14" s="1"/>
  <c r="BG241" i="14" a="1"/>
  <c r="BG241" i="14" s="1"/>
  <c r="Y240" i="14" a="1"/>
  <c r="Y240" i="14" s="1"/>
  <c r="AS163" i="19" a="1"/>
  <c r="AS163" i="19" s="1"/>
  <c r="Z166" i="19" a="1"/>
  <c r="Z166" i="19" s="1"/>
  <c r="AF169" i="19" a="1"/>
  <c r="AF169" i="19" s="1"/>
  <c r="AD169" i="19" a="1"/>
  <c r="AD169" i="19" s="1"/>
  <c r="U169" i="19" a="1"/>
  <c r="U169" i="19" s="1"/>
  <c r="BC169" i="19" a="1"/>
  <c r="BC169" i="19" s="1"/>
  <c r="AK169" i="19" a="1"/>
  <c r="AK169" i="19" s="1"/>
  <c r="AY166" i="19" a="1"/>
  <c r="AY166" i="19" s="1"/>
  <c r="AO166" i="19" a="1"/>
  <c r="AO166" i="19" s="1"/>
  <c r="AT166" i="19" a="1"/>
  <c r="AT166" i="19" s="1"/>
  <c r="AI166" i="19" a="1"/>
  <c r="AI166" i="19" s="1"/>
  <c r="BA166" i="19" a="1"/>
  <c r="BA166" i="19" s="1"/>
  <c r="U163" i="19" a="1"/>
  <c r="U163" i="19" s="1"/>
  <c r="AP163" i="19" a="1"/>
  <c r="AP163" i="19" s="1"/>
  <c r="AL163" i="19" a="1"/>
  <c r="AL163" i="19" s="1"/>
  <c r="AZ163" i="19" a="1"/>
  <c r="AZ163" i="19" s="1"/>
  <c r="AZ244" i="14" a="1"/>
  <c r="AZ244" i="14" s="1"/>
  <c r="X244" i="14" a="1"/>
  <c r="X244" i="14" s="1"/>
  <c r="Z169" i="19" a="1"/>
  <c r="Z169" i="19" s="1"/>
  <c r="AE168" i="19" a="1"/>
  <c r="AE168" i="19" s="1"/>
  <c r="AG168" i="19" a="1"/>
  <c r="AG168" i="19" s="1"/>
  <c r="V168" i="19" a="1"/>
  <c r="V168" i="19" s="1"/>
  <c r="Q168" i="19" a="1"/>
  <c r="Q168" i="19" s="1"/>
  <c r="AN168" i="19" a="1"/>
  <c r="AN168" i="19" s="1"/>
  <c r="AA168" i="19" a="1"/>
  <c r="AA168" i="19" s="1"/>
  <c r="AW168" i="19" a="1"/>
  <c r="AW168" i="19" s="1"/>
  <c r="AH168" i="19" a="1"/>
  <c r="AH168" i="19" s="1"/>
  <c r="BH168" i="19" a="1"/>
  <c r="BH168" i="19" s="1"/>
  <c r="S168" i="19" a="1"/>
  <c r="S168" i="19" s="1"/>
  <c r="AC168" i="19" a="1"/>
  <c r="AC168" i="19" s="1"/>
  <c r="AS168" i="19" a="1"/>
  <c r="AS168" i="19" s="1"/>
  <c r="X168" i="19" a="1"/>
  <c r="X168" i="19" s="1"/>
  <c r="BF168" i="19" a="1"/>
  <c r="BF168" i="19" s="1"/>
  <c r="AY168" i="19" a="1"/>
  <c r="AY168" i="19" s="1"/>
  <c r="AZ168" i="19" a="1"/>
  <c r="AZ168" i="19" s="1"/>
  <c r="AO168" i="19" a="1"/>
  <c r="AO168" i="19" s="1"/>
  <c r="AT168" i="19" a="1"/>
  <c r="AT168" i="19" s="1"/>
  <c r="AF168" i="19" a="1"/>
  <c r="AF168" i="19" s="1"/>
  <c r="AK168" i="19" a="1"/>
  <c r="AK168" i="19" s="1"/>
  <c r="BA168" i="19" a="1"/>
  <c r="BA168" i="19" s="1"/>
  <c r="AU168" i="19" a="1"/>
  <c r="AU168" i="19" s="1"/>
  <c r="BE168" i="19" a="1"/>
  <c r="BE168" i="19" s="1"/>
  <c r="AI168" i="19" a="1"/>
  <c r="AI168" i="19" s="1"/>
  <c r="AD168" i="19" a="1"/>
  <c r="AD168" i="19" s="1"/>
  <c r="AX168" i="19" a="1"/>
  <c r="AX168" i="19" s="1"/>
  <c r="AP168" i="19" a="1"/>
  <c r="AP168" i="19" s="1"/>
  <c r="AB168" i="19" a="1"/>
  <c r="AB168" i="19" s="1"/>
  <c r="W168" i="19" a="1"/>
  <c r="W168" i="19" s="1"/>
  <c r="J168" i="19" a="1"/>
  <c r="J168" i="19" s="1"/>
  <c r="AV168" i="19" a="1"/>
  <c r="AV168" i="19" s="1"/>
  <c r="T168" i="19" a="1"/>
  <c r="T168" i="19" s="1"/>
  <c r="Z168" i="19" a="1"/>
  <c r="Z168" i="19" s="1"/>
  <c r="BB168" i="19" a="1"/>
  <c r="BB168" i="19" s="1"/>
  <c r="AR168" i="19" a="1"/>
  <c r="AR168" i="19" s="1"/>
  <c r="R168" i="19" a="1"/>
  <c r="R168" i="19" s="1"/>
  <c r="BC168" i="19" a="1"/>
  <c r="BC168" i="19" s="1"/>
  <c r="AJ168" i="19" a="1"/>
  <c r="AJ168" i="19" s="1"/>
  <c r="AQ168" i="19" a="1"/>
  <c r="AQ168" i="19" s="1"/>
  <c r="AL168" i="19" a="1"/>
  <c r="AL168" i="19" s="1"/>
  <c r="AM168" i="19" a="1"/>
  <c r="AM168" i="19" s="1"/>
  <c r="Y168" i="19" a="1"/>
  <c r="Y168" i="19" s="1"/>
  <c r="U168" i="19" a="1"/>
  <c r="U168" i="19" s="1"/>
  <c r="BG168" i="19" a="1"/>
  <c r="BG168" i="19" s="1"/>
  <c r="BD168" i="19" a="1"/>
  <c r="BD168" i="19" s="1"/>
  <c r="V254" i="14" a="1"/>
  <c r="V254" i="14" s="1"/>
  <c r="AL254" i="14" a="1"/>
  <c r="AL254" i="14" s="1"/>
  <c r="AG254" i="14" a="1"/>
  <c r="AG254" i="14" s="1"/>
  <c r="AD254" i="14" a="1"/>
  <c r="AD254" i="14" s="1"/>
  <c r="AR254" i="14" a="1"/>
  <c r="AR254" i="14" s="1"/>
  <c r="AO254" i="14" a="1"/>
  <c r="AO254" i="14" s="1"/>
  <c r="X254" i="14" a="1"/>
  <c r="X254" i="14" s="1"/>
  <c r="AS254" i="14" a="1"/>
  <c r="AS254" i="14" s="1"/>
  <c r="U254" i="14" a="1"/>
  <c r="U254" i="14" s="1"/>
  <c r="AU254" i="14" a="1"/>
  <c r="AU254" i="14" s="1"/>
  <c r="AY254" i="14" a="1"/>
  <c r="AY254" i="14" s="1"/>
  <c r="W254" i="14" a="1"/>
  <c r="W254" i="14" s="1"/>
  <c r="BF254" i="14" a="1"/>
  <c r="BF254" i="14" s="1"/>
  <c r="AQ254" i="14" a="1"/>
  <c r="AQ254" i="14" s="1"/>
  <c r="T254" i="14" a="1"/>
  <c r="T254" i="14" s="1"/>
  <c r="AW254" i="14" a="1"/>
  <c r="AW254" i="14" s="1"/>
  <c r="AF254" i="14" a="1"/>
  <c r="AF254" i="14" s="1"/>
  <c r="AP254" i="14" a="1"/>
  <c r="AP254" i="14" s="1"/>
  <c r="AE254" i="14" a="1"/>
  <c r="AE254" i="14" s="1"/>
  <c r="AK254" i="14" a="1"/>
  <c r="AK254" i="14" s="1"/>
  <c r="I254" i="14" a="1"/>
  <c r="I254" i="14" s="1"/>
  <c r="AT254" i="14" a="1"/>
  <c r="AT254" i="14" s="1"/>
  <c r="AB254" i="14" a="1"/>
  <c r="AB254" i="14" s="1"/>
  <c r="BD254" i="14" a="1"/>
  <c r="BD254" i="14" s="1"/>
  <c r="S254" i="14" a="1"/>
  <c r="S254" i="14" s="1"/>
  <c r="R254" i="14" a="1"/>
  <c r="R254" i="14" s="1"/>
  <c r="AA254" i="14" a="1"/>
  <c r="AA254" i="14" s="1"/>
  <c r="AJ254" i="14" a="1"/>
  <c r="AJ254" i="14" s="1"/>
  <c r="Z254" i="14" a="1"/>
  <c r="Z254" i="14" s="1"/>
  <c r="AN254" i="14" a="1"/>
  <c r="AN254" i="14" s="1"/>
  <c r="AM254" i="14" a="1"/>
  <c r="AM254" i="14" s="1"/>
  <c r="AH254" i="14" a="1"/>
  <c r="AH254" i="14" s="1"/>
  <c r="AI254" i="14" a="1"/>
  <c r="AI254" i="14" s="1"/>
  <c r="J254" i="14" a="1"/>
  <c r="J254" i="14" s="1"/>
  <c r="AX254" i="14" a="1"/>
  <c r="AX254" i="14" s="1"/>
  <c r="AL227" i="14" a="1"/>
  <c r="AL227" i="14" s="1"/>
  <c r="BD227" i="14" a="1"/>
  <c r="BD227" i="14" s="1"/>
  <c r="BG227" i="14" a="1"/>
  <c r="BG227" i="14" s="1"/>
  <c r="J227" i="14" a="1"/>
  <c r="J227" i="14" s="1"/>
  <c r="R227" i="14" a="1"/>
  <c r="R227" i="14" s="1"/>
  <c r="Y227" i="14" a="1"/>
  <c r="Y227" i="14" s="1"/>
  <c r="S227" i="14" a="1"/>
  <c r="S227" i="14" s="1"/>
  <c r="AX227" i="14" a="1"/>
  <c r="AX227" i="14" s="1"/>
  <c r="I164" i="19" a="1"/>
  <c r="I164" i="19" s="1"/>
  <c r="AW227" i="14" a="1"/>
  <c r="AW227" i="14" s="1"/>
  <c r="BE227" i="14" a="1"/>
  <c r="BE227" i="14" s="1"/>
  <c r="Q227" i="14" a="1"/>
  <c r="Q227" i="14" s="1"/>
  <c r="AD227" i="14" a="1"/>
  <c r="AD227" i="14" s="1"/>
  <c r="BF227" i="14" a="1"/>
  <c r="BF227" i="14" s="1"/>
  <c r="AY227" i="14" a="1"/>
  <c r="AY227" i="14" s="1"/>
  <c r="BC227" i="14" a="1"/>
  <c r="BC227" i="14" s="1"/>
  <c r="AA227" i="14" a="1"/>
  <c r="AA227" i="14" s="1"/>
  <c r="AO227" i="14" a="1"/>
  <c r="AO227" i="14" s="1"/>
  <c r="AZ227" i="14" a="1"/>
  <c r="AZ227" i="14" s="1"/>
  <c r="AK227" i="14" a="1"/>
  <c r="AK227" i="14" s="1"/>
  <c r="AT227" i="14" a="1"/>
  <c r="AT227" i="14" s="1"/>
  <c r="X227" i="14" a="1"/>
  <c r="X227" i="14" s="1"/>
  <c r="AR227" i="14" a="1"/>
  <c r="AR227" i="14" s="1"/>
  <c r="AC227" i="14" a="1"/>
  <c r="AC227" i="14" s="1"/>
  <c r="U227" i="14" a="1"/>
  <c r="U227" i="14" s="1"/>
  <c r="W227" i="14" a="1"/>
  <c r="W227" i="14" s="1"/>
  <c r="AE227" i="14" a="1"/>
  <c r="AE227" i="14" s="1"/>
  <c r="AV227" i="14" a="1"/>
  <c r="AV227" i="14" s="1"/>
  <c r="AP227" i="14" a="1"/>
  <c r="AP227" i="14" s="1"/>
  <c r="AF227" i="14" a="1"/>
  <c r="AF227" i="14" s="1"/>
  <c r="V227" i="14" a="1"/>
  <c r="V227" i="14" s="1"/>
  <c r="AU227" i="14" a="1"/>
  <c r="AU227" i="14" s="1"/>
  <c r="AI227" i="14" a="1"/>
  <c r="AI227" i="14" s="1"/>
  <c r="AM227" i="14" a="1"/>
  <c r="AM227" i="14" s="1"/>
  <c r="AH227" i="14" a="1"/>
  <c r="AH227" i="14" s="1"/>
  <c r="AN227" i="14" a="1"/>
  <c r="AN227" i="14" s="1"/>
  <c r="AG227" i="14" a="1"/>
  <c r="AG227" i="14" s="1"/>
  <c r="BA227" i="14" a="1"/>
  <c r="BA227" i="14" s="1"/>
  <c r="I227" i="14" a="1"/>
  <c r="I227" i="14" s="1"/>
  <c r="Z227" i="14" a="1"/>
  <c r="Z227" i="14" s="1"/>
  <c r="AB227" i="14" a="1"/>
  <c r="AB227" i="14" s="1"/>
  <c r="AS227" i="14" a="1"/>
  <c r="AS227" i="14" s="1"/>
  <c r="BB227" i="14" a="1"/>
  <c r="BB227" i="14" s="1"/>
  <c r="AQ227" i="14" a="1"/>
  <c r="AQ227" i="14" s="1"/>
  <c r="T227" i="14" a="1"/>
  <c r="T227" i="14" s="1"/>
  <c r="AJ227" i="14" a="1"/>
  <c r="AJ227" i="14" s="1"/>
  <c r="BH227" i="14" a="1"/>
  <c r="BH227" i="14" s="1"/>
  <c r="BG230" i="14" a="1"/>
  <c r="BG230" i="14" s="1"/>
  <c r="X230" i="14" a="1"/>
  <c r="X230" i="14" s="1"/>
  <c r="AT230" i="14" a="1"/>
  <c r="AT230" i="14" s="1"/>
  <c r="V230" i="14" a="1"/>
  <c r="V230" i="14" s="1"/>
  <c r="AR230" i="14" a="1"/>
  <c r="AR230" i="14" s="1"/>
  <c r="AQ230" i="14" a="1"/>
  <c r="AQ230" i="14" s="1"/>
  <c r="Z230" i="14" a="1"/>
  <c r="Z230" i="14" s="1"/>
  <c r="AI230" i="14" a="1"/>
  <c r="AI230" i="14" s="1"/>
  <c r="BF230" i="14" a="1"/>
  <c r="BF230" i="14" s="1"/>
  <c r="U230" i="14" a="1"/>
  <c r="U230" i="14" s="1"/>
  <c r="Y230" i="14" a="1"/>
  <c r="Y230" i="14" s="1"/>
  <c r="AG230" i="14" a="1"/>
  <c r="AG230" i="14" s="1"/>
  <c r="T230" i="14" a="1"/>
  <c r="T230" i="14" s="1"/>
  <c r="AO230" i="14" a="1"/>
  <c r="AO230" i="14" s="1"/>
  <c r="BA230" i="14" a="1"/>
  <c r="BA230" i="14" s="1"/>
  <c r="AB230" i="14" a="1"/>
  <c r="AB230" i="14" s="1"/>
  <c r="AF230" i="14" a="1"/>
  <c r="AF230" i="14" s="1"/>
  <c r="R230" i="14" a="1"/>
  <c r="R230" i="14" s="1"/>
  <c r="BD230" i="14" a="1"/>
  <c r="BD230" i="14" s="1"/>
  <c r="BC230" i="14" a="1"/>
  <c r="BC230" i="14" s="1"/>
  <c r="J230" i="14" a="1"/>
  <c r="J230" i="14" s="1"/>
  <c r="AY230" i="14" a="1"/>
  <c r="AY230" i="14" s="1"/>
  <c r="Q230" i="14" a="1"/>
  <c r="Q230" i="14" s="1"/>
  <c r="I230" i="14" a="1"/>
  <c r="I230" i="14" s="1"/>
  <c r="BE230" i="14" a="1"/>
  <c r="BE230" i="14" s="1"/>
  <c r="AK230" i="14" a="1"/>
  <c r="AK230" i="14" s="1"/>
  <c r="AZ230" i="14" a="1"/>
  <c r="AZ230" i="14" s="1"/>
  <c r="AV230" i="14" a="1"/>
  <c r="AV230" i="14" s="1"/>
  <c r="AH230" i="14" a="1"/>
  <c r="AH230" i="14" s="1"/>
  <c r="AN230" i="14" a="1"/>
  <c r="AN230" i="14" s="1"/>
  <c r="BB230" i="14" a="1"/>
  <c r="BB230" i="14" s="1"/>
  <c r="AS230" i="14" a="1"/>
  <c r="AS230" i="14" s="1"/>
  <c r="AX230" i="14" a="1"/>
  <c r="AX230" i="14" s="1"/>
  <c r="I167" i="19" a="1"/>
  <c r="I167" i="19" s="1"/>
  <c r="AC230" i="14" a="1"/>
  <c r="AC230" i="14" s="1"/>
  <c r="W230" i="14" a="1"/>
  <c r="W230" i="14" s="1"/>
  <c r="AU230" i="14" a="1"/>
  <c r="AU230" i="14" s="1"/>
  <c r="AD230" i="14" a="1"/>
  <c r="AD230" i="14" s="1"/>
  <c r="AP230" i="14" a="1"/>
  <c r="AP230" i="14" s="1"/>
  <c r="AJ230" i="14" a="1"/>
  <c r="AJ230" i="14" s="1"/>
  <c r="BH230" i="14" a="1"/>
  <c r="BH230" i="14" s="1"/>
  <c r="AM230" i="14" a="1"/>
  <c r="AM230" i="14" s="1"/>
  <c r="AW230" i="14" a="1"/>
  <c r="AW230" i="14" s="1"/>
  <c r="AL230" i="14" a="1"/>
  <c r="AL230" i="14" s="1"/>
  <c r="AA230" i="14" a="1"/>
  <c r="AA230" i="14" s="1"/>
  <c r="AE230" i="14" a="1"/>
  <c r="AE230" i="14" s="1"/>
  <c r="S230" i="14" a="1"/>
  <c r="S230" i="14" s="1"/>
  <c r="BC246" i="14" a="1"/>
  <c r="BC246" i="14" s="1"/>
  <c r="BA246" i="14" a="1"/>
  <c r="BA246" i="14" s="1"/>
  <c r="BG246" i="14" a="1"/>
  <c r="BG246" i="14" s="1"/>
  <c r="AF246" i="14" a="1"/>
  <c r="AF246" i="14" s="1"/>
  <c r="BF246" i="14" a="1"/>
  <c r="BF246" i="14" s="1"/>
  <c r="V246" i="14" a="1"/>
  <c r="V246" i="14" s="1"/>
  <c r="BD246" i="14" a="1"/>
  <c r="BD246" i="14" s="1"/>
  <c r="AI246" i="14" a="1"/>
  <c r="AI246" i="14" s="1"/>
  <c r="AP246" i="14" a="1"/>
  <c r="AP246" i="14" s="1"/>
  <c r="Z246" i="14" a="1"/>
  <c r="Z246" i="14" s="1"/>
  <c r="BH246" i="14" a="1"/>
  <c r="BH246" i="14" s="1"/>
  <c r="AT246" i="14" a="1"/>
  <c r="AT246" i="14" s="1"/>
  <c r="BB246" i="14" a="1"/>
  <c r="BB246" i="14" s="1"/>
  <c r="I246" i="14" a="1"/>
  <c r="I246" i="14" s="1"/>
  <c r="AQ246" i="14" a="1"/>
  <c r="AQ246" i="14" s="1"/>
  <c r="X246" i="14" a="1"/>
  <c r="X246" i="14" s="1"/>
  <c r="AK246" i="14" a="1"/>
  <c r="AK246" i="14" s="1"/>
  <c r="AB246" i="14" a="1"/>
  <c r="AB246" i="14" s="1"/>
  <c r="T246" i="14" a="1"/>
  <c r="T246" i="14" s="1"/>
  <c r="AS246" i="14" a="1"/>
  <c r="AS246" i="14" s="1"/>
  <c r="AG246" i="14" a="1"/>
  <c r="AG246" i="14" s="1"/>
  <c r="BE246" i="14" a="1"/>
  <c r="BE246" i="14" s="1"/>
  <c r="AR246" i="14" a="1"/>
  <c r="AR246" i="14" s="1"/>
  <c r="AC246" i="14" a="1"/>
  <c r="AC246" i="14" s="1"/>
  <c r="S246" i="14" a="1"/>
  <c r="S246" i="14" s="1"/>
  <c r="AO246" i="14" a="1"/>
  <c r="AO246" i="14" s="1"/>
  <c r="AN246" i="14" a="1"/>
  <c r="AN246" i="14" s="1"/>
  <c r="AM246" i="14" a="1"/>
  <c r="AM246" i="14" s="1"/>
  <c r="AV246" i="14" a="1"/>
  <c r="AV246" i="14" s="1"/>
  <c r="AZ246" i="14" a="1"/>
  <c r="AZ246" i="14" s="1"/>
  <c r="AH246" i="14" a="1"/>
  <c r="AH246" i="14" s="1"/>
  <c r="AU246" i="14" a="1"/>
  <c r="AU246" i="14" s="1"/>
  <c r="AW246" i="14" a="1"/>
  <c r="AW246" i="14" s="1"/>
  <c r="AE246" i="14" a="1"/>
  <c r="AE246" i="14" s="1"/>
  <c r="AA246" i="14" a="1"/>
  <c r="AA246" i="14" s="1"/>
  <c r="AY246" i="14" a="1"/>
  <c r="AY246" i="14" s="1"/>
  <c r="AX246" i="14" a="1"/>
  <c r="AX246" i="14" s="1"/>
  <c r="Y246" i="14" a="1"/>
  <c r="Y246" i="14" s="1"/>
  <c r="AL246" i="14" a="1"/>
  <c r="AL246" i="14" s="1"/>
  <c r="Q246" i="14" a="1"/>
  <c r="Q246" i="14" s="1"/>
  <c r="R246" i="14" a="1"/>
  <c r="R246" i="14" s="1"/>
  <c r="AJ246" i="14" a="1"/>
  <c r="AJ246" i="14" s="1"/>
  <c r="J246" i="14" a="1"/>
  <c r="J246" i="14" s="1"/>
  <c r="W246" i="14" a="1"/>
  <c r="W246" i="14" s="1"/>
  <c r="U246" i="14" a="1"/>
  <c r="U246" i="14" s="1"/>
  <c r="AD246" i="14" a="1"/>
  <c r="AD246" i="14" s="1"/>
  <c r="AX231" i="14" a="1"/>
  <c r="AX231" i="14" s="1"/>
  <c r="X231" i="14" a="1"/>
  <c r="X231" i="14" s="1"/>
  <c r="AI231" i="14" a="1"/>
  <c r="AI231" i="14" s="1"/>
  <c r="AL231" i="14" a="1"/>
  <c r="AL231" i="14" s="1"/>
  <c r="R231" i="14" a="1"/>
  <c r="R231" i="14" s="1"/>
  <c r="V231" i="14" a="1"/>
  <c r="V231" i="14" s="1"/>
  <c r="AY231" i="14" a="1"/>
  <c r="AY231" i="14" s="1"/>
  <c r="AT231" i="14" a="1"/>
  <c r="AT231" i="14" s="1"/>
  <c r="BE231" i="14" a="1"/>
  <c r="BE231" i="14" s="1"/>
  <c r="AM231" i="14" a="1"/>
  <c r="AM231" i="14" s="1"/>
  <c r="BC231" i="14" a="1"/>
  <c r="BC231" i="14" s="1"/>
  <c r="T231" i="14" a="1"/>
  <c r="T231" i="14" s="1"/>
  <c r="W231" i="14" a="1"/>
  <c r="W231" i="14" s="1"/>
  <c r="BH231" i="14" a="1"/>
  <c r="BH231" i="14" s="1"/>
  <c r="AP231" i="14" a="1"/>
  <c r="AP231" i="14" s="1"/>
  <c r="BG231" i="14" a="1"/>
  <c r="BG231" i="14" s="1"/>
  <c r="AV231" i="14" a="1"/>
  <c r="AV231" i="14" s="1"/>
  <c r="AB231" i="14" a="1"/>
  <c r="AB231" i="14" s="1"/>
  <c r="I168" i="19" a="1"/>
  <c r="I168" i="19" s="1"/>
  <c r="BB231" i="14" a="1"/>
  <c r="BB231" i="14" s="1"/>
  <c r="BD231" i="14" a="1"/>
  <c r="BD231" i="14" s="1"/>
  <c r="I231" i="14" a="1"/>
  <c r="I231" i="14" s="1"/>
  <c r="AK231" i="14" a="1"/>
  <c r="AK231" i="14" s="1"/>
  <c r="AQ231" i="14" a="1"/>
  <c r="AQ231" i="14" s="1"/>
  <c r="AG231" i="14" a="1"/>
  <c r="AG231" i="14" s="1"/>
  <c r="AD231" i="14" a="1"/>
  <c r="AD231" i="14" s="1"/>
  <c r="AJ231" i="14" a="1"/>
  <c r="AJ231" i="14" s="1"/>
  <c r="Q231" i="14" a="1"/>
  <c r="Q231" i="14" s="1"/>
  <c r="Z231" i="14" a="1"/>
  <c r="Z231" i="14" s="1"/>
  <c r="AF231" i="14" a="1"/>
  <c r="AF231" i="14" s="1"/>
  <c r="AW231" i="14" a="1"/>
  <c r="AW231" i="14" s="1"/>
  <c r="AU231" i="14" a="1"/>
  <c r="AU231" i="14" s="1"/>
  <c r="AO231" i="14" a="1"/>
  <c r="AO231" i="14" s="1"/>
  <c r="AZ231" i="14" a="1"/>
  <c r="AZ231" i="14" s="1"/>
  <c r="Y231" i="14" a="1"/>
  <c r="Y231" i="14" s="1"/>
  <c r="AE231" i="14" a="1"/>
  <c r="AE231" i="14" s="1"/>
  <c r="AR231" i="14" a="1"/>
  <c r="AR231" i="14" s="1"/>
  <c r="BA231" i="14" a="1"/>
  <c r="BA231" i="14" s="1"/>
  <c r="S231" i="14" a="1"/>
  <c r="S231" i="14" s="1"/>
  <c r="U231" i="14" a="1"/>
  <c r="U231" i="14" s="1"/>
  <c r="BF231" i="14" a="1"/>
  <c r="BF231" i="14" s="1"/>
  <c r="J231" i="14" a="1"/>
  <c r="J231" i="14" s="1"/>
  <c r="AA231" i="14" a="1"/>
  <c r="AA231" i="14" s="1"/>
  <c r="AS231" i="14" a="1"/>
  <c r="AS231" i="14" s="1"/>
  <c r="AC231" i="14" a="1"/>
  <c r="AC231" i="14" s="1"/>
  <c r="AH231" i="14" a="1"/>
  <c r="AH231" i="14" s="1"/>
  <c r="AN231" i="14" a="1"/>
  <c r="AN231" i="14" s="1"/>
  <c r="AT161" i="19" a="1"/>
  <c r="AT161" i="19" s="1"/>
  <c r="AN161" i="19" a="1"/>
  <c r="AN161" i="19" s="1"/>
  <c r="BE161" i="19" a="1"/>
  <c r="BE161" i="19" s="1"/>
  <c r="U161" i="19" a="1"/>
  <c r="U161" i="19" s="1"/>
  <c r="AP161" i="19" a="1"/>
  <c r="AP161" i="19" s="1"/>
  <c r="BF161" i="19" a="1"/>
  <c r="BF161" i="19" s="1"/>
  <c r="AL161" i="19" a="1"/>
  <c r="AL161" i="19" s="1"/>
  <c r="BG161" i="19" a="1"/>
  <c r="BG161" i="19" s="1"/>
  <c r="S161" i="19" a="1"/>
  <c r="S161" i="19" s="1"/>
  <c r="BH161" i="19" a="1"/>
  <c r="BH161" i="19" s="1"/>
  <c r="AC161" i="19" a="1"/>
  <c r="AC161" i="19" s="1"/>
  <c r="AU161" i="19" a="1"/>
  <c r="AU161" i="19" s="1"/>
  <c r="AZ161" i="19" a="1"/>
  <c r="AZ161" i="19" s="1"/>
  <c r="Z161" i="19" a="1"/>
  <c r="Z161" i="19" s="1"/>
  <c r="W161" i="19" a="1"/>
  <c r="W161" i="19" s="1"/>
  <c r="V161" i="19" a="1"/>
  <c r="V161" i="19" s="1"/>
  <c r="AS161" i="19" a="1"/>
  <c r="AS161" i="19" s="1"/>
  <c r="AQ161" i="19" a="1"/>
  <c r="AQ161" i="19" s="1"/>
  <c r="BA161" i="19" a="1"/>
  <c r="BA161" i="19" s="1"/>
  <c r="AD161" i="19" a="1"/>
  <c r="AD161" i="19" s="1"/>
  <c r="BD161" i="19" a="1"/>
  <c r="BD161" i="19" s="1"/>
  <c r="AX161" i="19" a="1"/>
  <c r="AX161" i="19" s="1"/>
  <c r="J161" i="19" a="1"/>
  <c r="J161" i="19" s="1"/>
  <c r="AI161" i="19" a="1"/>
  <c r="AI161" i="19" s="1"/>
  <c r="AJ161" i="19" a="1"/>
  <c r="AJ161" i="19" s="1"/>
  <c r="BB161" i="19" a="1"/>
  <c r="BB161" i="19" s="1"/>
  <c r="X161" i="19" a="1"/>
  <c r="X161" i="19" s="1"/>
  <c r="Y161" i="19" a="1"/>
  <c r="Y161" i="19" s="1"/>
  <c r="AR161" i="19" a="1"/>
  <c r="AR161" i="19" s="1"/>
  <c r="AM161" i="19" a="1"/>
  <c r="AM161" i="19" s="1"/>
  <c r="AW161" i="19" a="1"/>
  <c r="AW161" i="19" s="1"/>
  <c r="AV161" i="19" a="1"/>
  <c r="AV161" i="19" s="1"/>
  <c r="R161" i="19" a="1"/>
  <c r="R161" i="19" s="1"/>
  <c r="AB161" i="19" a="1"/>
  <c r="AB161" i="19" s="1"/>
  <c r="AE161" i="19" a="1"/>
  <c r="AE161" i="19" s="1"/>
  <c r="AF161" i="19" a="1"/>
  <c r="AF161" i="19" s="1"/>
  <c r="AH161" i="19" a="1"/>
  <c r="AH161" i="19" s="1"/>
  <c r="AK161" i="19" a="1"/>
  <c r="AK161" i="19" s="1"/>
  <c r="AY161" i="19" a="1"/>
  <c r="AY161" i="19" s="1"/>
  <c r="T161" i="19" a="1"/>
  <c r="T161" i="19" s="1"/>
  <c r="AA161" i="19" a="1"/>
  <c r="AA161" i="19" s="1"/>
  <c r="AO161" i="19" a="1"/>
  <c r="AO161" i="19" s="1"/>
  <c r="Q161" i="19" a="1"/>
  <c r="Q161" i="19" s="1"/>
  <c r="BC161" i="19" a="1"/>
  <c r="BC161" i="19" s="1"/>
  <c r="AG161" i="19" a="1"/>
  <c r="AG161" i="19" s="1"/>
  <c r="BF157" i="19" a="1"/>
  <c r="BF157" i="19" s="1"/>
  <c r="AE157" i="19" a="1"/>
  <c r="AE157" i="19" s="1"/>
  <c r="AD157" i="19" a="1"/>
  <c r="AD157" i="19" s="1"/>
  <c r="AF157" i="19" a="1"/>
  <c r="AF157" i="19" s="1"/>
  <c r="AH157" i="19" a="1"/>
  <c r="AH157" i="19" s="1"/>
  <c r="AR157" i="19" a="1"/>
  <c r="AR157" i="19" s="1"/>
  <c r="AA157" i="19" a="1"/>
  <c r="AA157" i="19" s="1"/>
  <c r="BB157" i="19" a="1"/>
  <c r="BB157" i="19" s="1"/>
  <c r="T157" i="19" a="1"/>
  <c r="T157" i="19" s="1"/>
  <c r="Y157" i="19" a="1"/>
  <c r="Y157" i="19" s="1"/>
  <c r="AP157" i="19" a="1"/>
  <c r="AP157" i="19" s="1"/>
  <c r="AT157" i="19" a="1"/>
  <c r="AT157" i="19" s="1"/>
  <c r="W157" i="19" a="1"/>
  <c r="W157" i="19" s="1"/>
  <c r="AB157" i="19" a="1"/>
  <c r="AB157" i="19" s="1"/>
  <c r="AN157" i="19" a="1"/>
  <c r="AN157" i="19" s="1"/>
  <c r="AW157" i="19" a="1"/>
  <c r="AW157" i="19" s="1"/>
  <c r="AI157" i="19" a="1"/>
  <c r="AI157" i="19" s="1"/>
  <c r="AZ157" i="19" a="1"/>
  <c r="AZ157" i="19" s="1"/>
  <c r="U157" i="19" a="1"/>
  <c r="U157" i="19" s="1"/>
  <c r="AJ157" i="19" a="1"/>
  <c r="AJ157" i="19" s="1"/>
  <c r="AX157" i="19" a="1"/>
  <c r="AX157" i="19" s="1"/>
  <c r="Z157" i="19" a="1"/>
  <c r="Z157" i="19" s="1"/>
  <c r="AY157" i="19" a="1"/>
  <c r="AY157" i="19" s="1"/>
  <c r="S157" i="19" a="1"/>
  <c r="S157" i="19" s="1"/>
  <c r="AV157" i="19" a="1"/>
  <c r="AV157" i="19" s="1"/>
  <c r="AQ157" i="19" a="1"/>
  <c r="AQ157" i="19" s="1"/>
  <c r="AM157" i="19" a="1"/>
  <c r="AM157" i="19" s="1"/>
  <c r="AK157" i="19" a="1"/>
  <c r="AK157" i="19" s="1"/>
  <c r="AG157" i="19" a="1"/>
  <c r="AG157" i="19" s="1"/>
  <c r="AC157" i="19" a="1"/>
  <c r="AC157" i="19" s="1"/>
  <c r="BA157" i="19" a="1"/>
  <c r="BA157" i="19" s="1"/>
  <c r="AU157" i="19" a="1"/>
  <c r="AU157" i="19" s="1"/>
  <c r="AO157" i="19" a="1"/>
  <c r="AO157" i="19" s="1"/>
  <c r="AS157" i="19" a="1"/>
  <c r="AS157" i="19" s="1"/>
  <c r="BC157" i="19" a="1"/>
  <c r="BC157" i="19" s="1"/>
  <c r="X157" i="19" a="1"/>
  <c r="X157" i="19" s="1"/>
  <c r="BH157" i="19" a="1"/>
  <c r="BH157" i="19" s="1"/>
  <c r="Q157" i="19" a="1"/>
  <c r="Q157" i="19" s="1"/>
  <c r="V157" i="19" a="1"/>
  <c r="V157" i="19" s="1"/>
  <c r="BG157" i="19" a="1"/>
  <c r="BG157" i="19" s="1"/>
  <c r="R157" i="19" a="1"/>
  <c r="R157" i="19" s="1"/>
  <c r="AL157" i="19" a="1"/>
  <c r="AL157" i="19" s="1"/>
  <c r="J157" i="19" a="1"/>
  <c r="J157" i="19" s="1"/>
  <c r="BE157" i="19" a="1"/>
  <c r="BE157" i="19" s="1"/>
  <c r="BD157" i="19" a="1"/>
  <c r="BD157" i="19" s="1"/>
  <c r="BD26" i="15"/>
  <c r="BD24" i="15"/>
  <c r="BD41" i="15"/>
  <c r="BD53" i="15"/>
  <c r="H53" i="15" s="1"/>
  <c r="AX117" i="15"/>
  <c r="AX126" i="15"/>
  <c r="AX131" i="15"/>
  <c r="BD20" i="15"/>
  <c r="H20" i="15" s="1"/>
  <c r="BD22" i="15"/>
  <c r="BD32" i="15"/>
  <c r="H32" i="15" s="1"/>
  <c r="BD46" i="15"/>
  <c r="AX120" i="15"/>
  <c r="AX119" i="15"/>
  <c r="AX133" i="15"/>
  <c r="BD48" i="15"/>
  <c r="BD17" i="15"/>
  <c r="H17" i="15" s="1"/>
  <c r="BD16" i="15"/>
  <c r="H16" i="15" s="1"/>
  <c r="BD33" i="15"/>
  <c r="H33" i="15" s="1"/>
  <c r="BD35" i="15"/>
  <c r="AX124" i="15"/>
  <c r="AX123" i="15"/>
  <c r="AX134" i="15"/>
  <c r="BD42" i="15"/>
  <c r="H42" i="15" s="1"/>
  <c r="BD50" i="15"/>
  <c r="H50" i="15" s="1"/>
  <c r="BD44" i="15"/>
  <c r="BD21" i="15"/>
  <c r="BD28" i="15"/>
  <c r="AX125" i="15"/>
  <c r="AX127" i="15"/>
  <c r="AX135" i="15"/>
  <c r="BD40" i="15"/>
  <c r="BD49" i="15"/>
  <c r="BD51" i="15"/>
  <c r="H51" i="15" s="1"/>
  <c r="BD31" i="15"/>
  <c r="H31" i="15" s="1"/>
  <c r="BD30" i="15"/>
  <c r="H30" i="15" s="1"/>
  <c r="AX122" i="15"/>
  <c r="AX129" i="15"/>
  <c r="BD37" i="15"/>
  <c r="BD36" i="15"/>
  <c r="H36" i="15" s="1"/>
  <c r="BD45" i="15"/>
  <c r="BD19" i="15"/>
  <c r="BD27" i="15"/>
  <c r="AX118" i="15"/>
  <c r="AX130" i="15"/>
  <c r="BD25" i="15"/>
  <c r="BD38" i="15"/>
  <c r="H38" i="15" s="1"/>
  <c r="L38" i="15" s="1"/>
  <c r="H111" i="14" s="1"/>
  <c r="BD39" i="15"/>
  <c r="BD52" i="15"/>
  <c r="H52" i="15" s="1"/>
  <c r="BD23" i="15"/>
  <c r="AX121" i="15"/>
  <c r="AX132" i="15"/>
  <c r="BD47" i="15"/>
  <c r="BD18" i="15"/>
  <c r="BD43" i="15"/>
  <c r="BD34" i="15"/>
  <c r="H34" i="15" s="1"/>
  <c r="BD29" i="15"/>
  <c r="AX116" i="15"/>
  <c r="AX128" i="15"/>
  <c r="AT239" i="14" a="1"/>
  <c r="AT239" i="14" s="1"/>
  <c r="AO235" i="14" a="1"/>
  <c r="AO235" i="14" s="1"/>
  <c r="J235" i="14" a="1"/>
  <c r="J235" i="14" s="1"/>
  <c r="BD238" i="14" a="1"/>
  <c r="BD238" i="14" s="1"/>
  <c r="AY237" i="14" a="1"/>
  <c r="AY237" i="14" s="1"/>
  <c r="AG248" i="14" a="1"/>
  <c r="AG248" i="14" s="1"/>
  <c r="BD248" i="14" a="1"/>
  <c r="BD248" i="14" s="1"/>
  <c r="BH254" i="14" a="1"/>
  <c r="BH254" i="14" s="1"/>
  <c r="AH243" i="14" a="1"/>
  <c r="AH243" i="14" s="1"/>
  <c r="AY10" i="14"/>
  <c r="AY11" i="14"/>
  <c r="AT241" i="14" a="1"/>
  <c r="AT241" i="14" s="1"/>
  <c r="AN241" i="14" a="1"/>
  <c r="AN241" i="14" s="1"/>
  <c r="AP240" i="14" a="1"/>
  <c r="AP240" i="14" s="1"/>
  <c r="BB166" i="19" a="1"/>
  <c r="BB166" i="19" s="1"/>
  <c r="AI169" i="19" a="1"/>
  <c r="AI169" i="19" s="1"/>
  <c r="AX169" i="19" a="1"/>
  <c r="AX169" i="19" s="1"/>
  <c r="AZ169" i="19" a="1"/>
  <c r="AZ169" i="19" s="1"/>
  <c r="W169" i="19" a="1"/>
  <c r="W169" i="19" s="1"/>
  <c r="BB169" i="19" a="1"/>
  <c r="BB169" i="19" s="1"/>
  <c r="AC166" i="19" a="1"/>
  <c r="AC166" i="19" s="1"/>
  <c r="AU166" i="19" a="1"/>
  <c r="AU166" i="19" s="1"/>
  <c r="BE166" i="19" a="1"/>
  <c r="BE166" i="19" s="1"/>
  <c r="Q166" i="19" a="1"/>
  <c r="Q166" i="19" s="1"/>
  <c r="AJ166" i="19" a="1"/>
  <c r="AJ166" i="19" s="1"/>
  <c r="BC166" i="19" a="1"/>
  <c r="BC166" i="19" s="1"/>
  <c r="S163" i="19" a="1"/>
  <c r="S163" i="19" s="1"/>
  <c r="AX163" i="19" a="1"/>
  <c r="AX163" i="19" s="1"/>
  <c r="AC163" i="19" a="1"/>
  <c r="AC163" i="19" s="1"/>
  <c r="BA163" i="19" a="1"/>
  <c r="BA163" i="19" s="1"/>
  <c r="AA163" i="19" a="1"/>
  <c r="AA163" i="19" s="1"/>
  <c r="AG244" i="14" a="1"/>
  <c r="AG244" i="14" s="1"/>
  <c r="AR244" i="14" a="1"/>
  <c r="AR244" i="14" s="1"/>
  <c r="AV217" i="14" a="1"/>
  <c r="AV217" i="14" s="1"/>
  <c r="AA217" i="14" a="1"/>
  <c r="AA217" i="14" s="1"/>
  <c r="T217" i="14" a="1"/>
  <c r="T217" i="14" s="1"/>
  <c r="AO217" i="14" a="1"/>
  <c r="AO217" i="14" s="1"/>
  <c r="AT217" i="14" a="1"/>
  <c r="AT217" i="14" s="1"/>
  <c r="Q217" i="14" a="1"/>
  <c r="Q217" i="14" s="1"/>
  <c r="AH217" i="14" a="1"/>
  <c r="AH217" i="14" s="1"/>
  <c r="I154" i="19" a="1"/>
  <c r="I154" i="19" s="1"/>
  <c r="Y217" i="14" a="1"/>
  <c r="Y217" i="14" s="1"/>
  <c r="AP217" i="14" a="1"/>
  <c r="AP217" i="14" s="1"/>
  <c r="BH217" i="14" a="1"/>
  <c r="BH217" i="14" s="1"/>
  <c r="BG217" i="14" a="1"/>
  <c r="BG217" i="14" s="1"/>
  <c r="AQ217" i="14" a="1"/>
  <c r="AQ217" i="14" s="1"/>
  <c r="AE217" i="14" a="1"/>
  <c r="AE217" i="14" s="1"/>
  <c r="AB217" i="14" a="1"/>
  <c r="AB217" i="14" s="1"/>
  <c r="BA217" i="14" a="1"/>
  <c r="BA217" i="14" s="1"/>
  <c r="AG217" i="14" a="1"/>
  <c r="AG217" i="14" s="1"/>
  <c r="W217" i="14" a="1"/>
  <c r="W217" i="14" s="1"/>
  <c r="BD217" i="14" a="1"/>
  <c r="BD217" i="14" s="1"/>
  <c r="AN217" i="14" a="1"/>
  <c r="AN217" i="14" s="1"/>
  <c r="AS217" i="14" a="1"/>
  <c r="AS217" i="14" s="1"/>
  <c r="AY217" i="14" a="1"/>
  <c r="AY217" i="14" s="1"/>
  <c r="AK217" i="14" a="1"/>
  <c r="AK217" i="14" s="1"/>
  <c r="BF217" i="14" a="1"/>
  <c r="BF217" i="14" s="1"/>
  <c r="X217" i="14" a="1"/>
  <c r="X217" i="14" s="1"/>
  <c r="AW217" i="14" a="1"/>
  <c r="AW217" i="14" s="1"/>
  <c r="AC217" i="14" a="1"/>
  <c r="AC217" i="14" s="1"/>
  <c r="AI217" i="14" a="1"/>
  <c r="AI217" i="14" s="1"/>
  <c r="AJ217" i="14" a="1"/>
  <c r="AJ217" i="14" s="1"/>
  <c r="BB217" i="14" a="1"/>
  <c r="BB217" i="14" s="1"/>
  <c r="R217" i="14" a="1"/>
  <c r="R217" i="14" s="1"/>
  <c r="U217" i="14" a="1"/>
  <c r="U217" i="14" s="1"/>
  <c r="AL217" i="14" a="1"/>
  <c r="AL217" i="14" s="1"/>
  <c r="AR217" i="14" a="1"/>
  <c r="AR217" i="14" s="1"/>
  <c r="AM217" i="14" a="1"/>
  <c r="AM217" i="14" s="1"/>
  <c r="BE217" i="14" a="1"/>
  <c r="BE217" i="14" s="1"/>
  <c r="J217" i="14" a="1"/>
  <c r="J217" i="14" s="1"/>
  <c r="V217" i="14" a="1"/>
  <c r="V217" i="14" s="1"/>
  <c r="AX217" i="14" a="1"/>
  <c r="AX217" i="14" s="1"/>
  <c r="S217" i="14" a="1"/>
  <c r="S217" i="14" s="1"/>
  <c r="AF217" i="14" a="1"/>
  <c r="AF217" i="14" s="1"/>
  <c r="AU217" i="14" a="1"/>
  <c r="AU217" i="14" s="1"/>
  <c r="Z217" i="14" a="1"/>
  <c r="Z217" i="14" s="1"/>
  <c r="AD217" i="14" a="1"/>
  <c r="AD217" i="14" s="1"/>
  <c r="I217" i="14" a="1"/>
  <c r="I217" i="14" s="1"/>
  <c r="BC217" i="14" a="1"/>
  <c r="BC217" i="14" s="1"/>
  <c r="AZ217" i="14" a="1"/>
  <c r="AZ217" i="14" s="1"/>
  <c r="AQ173" i="19" a="1"/>
  <c r="AQ173" i="19" s="1"/>
  <c r="Z173" i="19" a="1"/>
  <c r="Z173" i="19" s="1"/>
  <c r="AY173" i="19" a="1"/>
  <c r="AY173" i="19" s="1"/>
  <c r="AT173" i="19" a="1"/>
  <c r="AT173" i="19" s="1"/>
  <c r="Q173" i="19" a="1"/>
  <c r="Q173" i="19" s="1"/>
  <c r="AO173" i="19" a="1"/>
  <c r="AO173" i="19" s="1"/>
  <c r="T173" i="19" a="1"/>
  <c r="T173" i="19" s="1"/>
  <c r="AG173" i="19" a="1"/>
  <c r="AG173" i="19" s="1"/>
  <c r="AJ173" i="19" a="1"/>
  <c r="AJ173" i="19" s="1"/>
  <c r="U173" i="19" a="1"/>
  <c r="U173" i="19" s="1"/>
  <c r="AX173" i="19" a="1"/>
  <c r="AX173" i="19" s="1"/>
  <c r="V173" i="19" a="1"/>
  <c r="V173" i="19" s="1"/>
  <c r="AF173" i="19" a="1"/>
  <c r="AF173" i="19" s="1"/>
  <c r="AK173" i="19" a="1"/>
  <c r="AK173" i="19" s="1"/>
  <c r="AL173" i="19" a="1"/>
  <c r="AL173" i="19" s="1"/>
  <c r="AR173" i="19" a="1"/>
  <c r="AR173" i="19" s="1"/>
  <c r="W173" i="19" a="1"/>
  <c r="W173" i="19" s="1"/>
  <c r="AN173" i="19" a="1"/>
  <c r="AN173" i="19" s="1"/>
  <c r="AV173" i="19" a="1"/>
  <c r="AV173" i="19" s="1"/>
  <c r="AU173" i="19" a="1"/>
  <c r="AU173" i="19" s="1"/>
  <c r="AZ173" i="19" a="1"/>
  <c r="AZ173" i="19" s="1"/>
  <c r="BD173" i="19" a="1"/>
  <c r="BD173" i="19" s="1"/>
  <c r="AI173" i="19" a="1"/>
  <c r="AI173" i="19" s="1"/>
  <c r="AS173" i="19" a="1"/>
  <c r="AS173" i="19" s="1"/>
  <c r="S173" i="19" a="1"/>
  <c r="S173" i="19" s="1"/>
  <c r="AC173" i="19" a="1"/>
  <c r="AC173" i="19" s="1"/>
  <c r="AP173" i="19" a="1"/>
  <c r="AP173" i="19" s="1"/>
  <c r="Y173" i="19" a="1"/>
  <c r="Y173" i="19" s="1"/>
  <c r="BF173" i="19" a="1"/>
  <c r="BF173" i="19" s="1"/>
  <c r="X173" i="19" a="1"/>
  <c r="X173" i="19" s="1"/>
  <c r="AM173" i="19" a="1"/>
  <c r="AM173" i="19" s="1"/>
  <c r="BH173" i="19" a="1"/>
  <c r="BH173" i="19" s="1"/>
  <c r="BG173" i="19" a="1"/>
  <c r="BG173" i="19" s="1"/>
  <c r="AW173" i="19" a="1"/>
  <c r="AW173" i="19" s="1"/>
  <c r="BA173" i="19" a="1"/>
  <c r="BA173" i="19" s="1"/>
  <c r="AB173" i="19" a="1"/>
  <c r="AB173" i="19" s="1"/>
  <c r="BC173" i="19" a="1"/>
  <c r="BC173" i="19" s="1"/>
  <c r="BB173" i="19" a="1"/>
  <c r="BB173" i="19" s="1"/>
  <c r="AD173" i="19" a="1"/>
  <c r="AD173" i="19" s="1"/>
  <c r="BE173" i="19" a="1"/>
  <c r="BE173" i="19" s="1"/>
  <c r="R173" i="19" a="1"/>
  <c r="R173" i="19" s="1"/>
  <c r="AH173" i="19" a="1"/>
  <c r="AH173" i="19" s="1"/>
  <c r="AA173" i="19" a="1"/>
  <c r="AA173" i="19" s="1"/>
  <c r="AE173" i="19" a="1"/>
  <c r="AE173" i="19" s="1"/>
  <c r="J173" i="19" a="1"/>
  <c r="J173" i="19" s="1"/>
  <c r="Q169" i="19" a="1"/>
  <c r="Q169" i="19" s="1"/>
  <c r="AY169" i="19" a="1"/>
  <c r="AY169" i="19" s="1"/>
  <c r="BG251" i="14" a="1"/>
  <c r="BG251" i="14" s="1"/>
  <c r="V251" i="14" a="1"/>
  <c r="V251" i="14" s="1"/>
  <c r="AH251" i="14" a="1"/>
  <c r="AH251" i="14" s="1"/>
  <c r="AS251" i="14" a="1"/>
  <c r="AS251" i="14" s="1"/>
  <c r="X251" i="14" a="1"/>
  <c r="X251" i="14" s="1"/>
  <c r="AX251" i="14" a="1"/>
  <c r="AX251" i="14" s="1"/>
  <c r="AD251" i="14" a="1"/>
  <c r="AD251" i="14" s="1"/>
  <c r="AA251" i="14" a="1"/>
  <c r="AA251" i="14" s="1"/>
  <c r="AM251" i="14" a="1"/>
  <c r="AM251" i="14" s="1"/>
  <c r="BF251" i="14" a="1"/>
  <c r="BF251" i="14" s="1"/>
  <c r="AU251" i="14" a="1"/>
  <c r="AU251" i="14" s="1"/>
  <c r="AG251" i="14" a="1"/>
  <c r="AG251" i="14" s="1"/>
  <c r="AY251" i="14" a="1"/>
  <c r="AY251" i="14" s="1"/>
  <c r="AP251" i="14" a="1"/>
  <c r="AP251" i="14" s="1"/>
  <c r="BH251" i="14" a="1"/>
  <c r="BH251" i="14" s="1"/>
  <c r="W251" i="14" a="1"/>
  <c r="W251" i="14" s="1"/>
  <c r="AO251" i="14" a="1"/>
  <c r="AO251" i="14" s="1"/>
  <c r="AW251" i="14" a="1"/>
  <c r="AW251" i="14" s="1"/>
  <c r="AQ251" i="14" a="1"/>
  <c r="AQ251" i="14" s="1"/>
  <c r="AK251" i="14" a="1"/>
  <c r="AK251" i="14" s="1"/>
  <c r="J251" i="14" a="1"/>
  <c r="J251" i="14" s="1"/>
  <c r="AL251" i="14" a="1"/>
  <c r="AL251" i="14" s="1"/>
  <c r="AJ251" i="14" a="1"/>
  <c r="AJ251" i="14" s="1"/>
  <c r="AR251" i="14" a="1"/>
  <c r="AR251" i="14" s="1"/>
  <c r="AN251" i="14" a="1"/>
  <c r="AN251" i="14" s="1"/>
  <c r="BD251" i="14" a="1"/>
  <c r="BD251" i="14" s="1"/>
  <c r="AE251" i="14" a="1"/>
  <c r="AE251" i="14" s="1"/>
  <c r="S251" i="14" a="1"/>
  <c r="S251" i="14" s="1"/>
  <c r="BE251" i="14" a="1"/>
  <c r="BE251" i="14" s="1"/>
  <c r="Y251" i="14" a="1"/>
  <c r="Y251" i="14" s="1"/>
  <c r="T251" i="14" a="1"/>
  <c r="T251" i="14" s="1"/>
  <c r="AB251" i="14" a="1"/>
  <c r="AB251" i="14" s="1"/>
  <c r="AF251" i="14" a="1"/>
  <c r="AF251" i="14" s="1"/>
  <c r="Z251" i="14" a="1"/>
  <c r="Z251" i="14" s="1"/>
  <c r="AI251" i="14" a="1"/>
  <c r="AI251" i="14" s="1"/>
  <c r="BC251" i="14" a="1"/>
  <c r="BC251" i="14" s="1"/>
  <c r="AT251" i="14" a="1"/>
  <c r="AT251" i="14" s="1"/>
  <c r="R251" i="14" a="1"/>
  <c r="R251" i="14" s="1"/>
  <c r="U251" i="14" a="1"/>
  <c r="U251" i="14" s="1"/>
  <c r="AV251" i="14" a="1"/>
  <c r="AV251" i="14" s="1"/>
  <c r="Q251" i="14" a="1"/>
  <c r="Q251" i="14" s="1"/>
  <c r="AZ251" i="14" a="1"/>
  <c r="AZ251" i="14" s="1"/>
  <c r="BB251" i="14" a="1"/>
  <c r="BB251" i="14" s="1"/>
  <c r="AC251" i="14" a="1"/>
  <c r="AC251" i="14" s="1"/>
  <c r="I251" i="14" a="1"/>
  <c r="I251" i="14" s="1"/>
  <c r="BA251" i="14" a="1"/>
  <c r="BA251" i="14" s="1"/>
  <c r="AB243" i="14" a="1"/>
  <c r="AB243" i="14" s="1"/>
  <c r="AL243" i="14" a="1"/>
  <c r="AL243" i="14" s="1"/>
  <c r="AK243" i="14" a="1"/>
  <c r="AK243" i="14" s="1"/>
  <c r="AV243" i="14" a="1"/>
  <c r="AV243" i="14" s="1"/>
  <c r="I42" i="15"/>
  <c r="BC243" i="14" a="1"/>
  <c r="BC243" i="14" s="1"/>
  <c r="AE243" i="14" a="1"/>
  <c r="AE243" i="14" s="1"/>
  <c r="AI243" i="14" a="1"/>
  <c r="AI243" i="14" s="1"/>
  <c r="AW243" i="14" a="1"/>
  <c r="AW243" i="14" s="1"/>
  <c r="W243" i="14" a="1"/>
  <c r="W243" i="14" s="1"/>
  <c r="AY243" i="14" a="1"/>
  <c r="AY243" i="14" s="1"/>
  <c r="U243" i="14" a="1"/>
  <c r="U243" i="14" s="1"/>
  <c r="AJ243" i="14" a="1"/>
  <c r="AJ243" i="14" s="1"/>
  <c r="AX243" i="14" a="1"/>
  <c r="AX243" i="14" s="1"/>
  <c r="X243" i="14" a="1"/>
  <c r="X243" i="14" s="1"/>
  <c r="Z243" i="14" a="1"/>
  <c r="Z243" i="14" s="1"/>
  <c r="R243" i="14" a="1"/>
  <c r="R243" i="14" s="1"/>
  <c r="I243" i="14" a="1"/>
  <c r="I243" i="14" s="1"/>
  <c r="Y243" i="14" a="1"/>
  <c r="Y243" i="14" s="1"/>
  <c r="J243" i="14" a="1"/>
  <c r="J243" i="14" s="1"/>
  <c r="BA243" i="14" a="1"/>
  <c r="BA243" i="14" s="1"/>
  <c r="BD243" i="14" a="1"/>
  <c r="BD243" i="14" s="1"/>
  <c r="AA243" i="14" a="1"/>
  <c r="AA243" i="14" s="1"/>
  <c r="AN243" i="14" a="1"/>
  <c r="AN243" i="14" s="1"/>
  <c r="T243" i="14" a="1"/>
  <c r="T243" i="14" s="1"/>
  <c r="AO243" i="14" a="1"/>
  <c r="AO243" i="14" s="1"/>
  <c r="AP243" i="14" a="1"/>
  <c r="AP243" i="14" s="1"/>
  <c r="AG243" i="14" a="1"/>
  <c r="AG243" i="14" s="1"/>
  <c r="BE243" i="14" a="1"/>
  <c r="BE243" i="14" s="1"/>
  <c r="AF243" i="14" a="1"/>
  <c r="AF243" i="14" s="1"/>
  <c r="AU243" i="14" a="1"/>
  <c r="AU243" i="14" s="1"/>
  <c r="AM243" i="14" a="1"/>
  <c r="AM243" i="14" s="1"/>
  <c r="Q243" i="14" a="1"/>
  <c r="Q243" i="14" s="1"/>
  <c r="AZ243" i="14" a="1"/>
  <c r="AZ243" i="14" s="1"/>
  <c r="AQ243" i="14" a="1"/>
  <c r="AQ243" i="14" s="1"/>
  <c r="AD243" i="14" a="1"/>
  <c r="AD243" i="14" s="1"/>
  <c r="AT243" i="14" a="1"/>
  <c r="AT243" i="14" s="1"/>
  <c r="Y218" i="14" a="1"/>
  <c r="Y218" i="14" s="1"/>
  <c r="Z218" i="14" a="1"/>
  <c r="Z218" i="14" s="1"/>
  <c r="AG218" i="14" a="1"/>
  <c r="AG218" i="14" s="1"/>
  <c r="AA218" i="14" a="1"/>
  <c r="AA218" i="14" s="1"/>
  <c r="T218" i="14" a="1"/>
  <c r="T218" i="14" s="1"/>
  <c r="AL218" i="14" a="1"/>
  <c r="AL218" i="14" s="1"/>
  <c r="U218" i="14" a="1"/>
  <c r="U218" i="14" s="1"/>
  <c r="AV218" i="14" a="1"/>
  <c r="AV218" i="14" s="1"/>
  <c r="AC218" i="14" a="1"/>
  <c r="AC218" i="14" s="1"/>
  <c r="BA218" i="14" a="1"/>
  <c r="BA218" i="14" s="1"/>
  <c r="AF218" i="14" a="1"/>
  <c r="AF218" i="14" s="1"/>
  <c r="AX218" i="14" a="1"/>
  <c r="AX218" i="14" s="1"/>
  <c r="AT218" i="14" a="1"/>
  <c r="AT218" i="14" s="1"/>
  <c r="AU218" i="14" a="1"/>
  <c r="AU218" i="14" s="1"/>
  <c r="AE218" i="14" a="1"/>
  <c r="AE218" i="14" s="1"/>
  <c r="R218" i="14" a="1"/>
  <c r="R218" i="14" s="1"/>
  <c r="I155" i="19" a="1"/>
  <c r="I155" i="19" s="1"/>
  <c r="AJ218" i="14" a="1"/>
  <c r="AJ218" i="14" s="1"/>
  <c r="J218" i="14" a="1"/>
  <c r="J218" i="14" s="1"/>
  <c r="BF218" i="14" a="1"/>
  <c r="BF218" i="14" s="1"/>
  <c r="AN218" i="14" a="1"/>
  <c r="AN218" i="14" s="1"/>
  <c r="AP218" i="14" a="1"/>
  <c r="AP218" i="14" s="1"/>
  <c r="Q218" i="14" a="1"/>
  <c r="Q218" i="14" s="1"/>
  <c r="BE218" i="14" a="1"/>
  <c r="BE218" i="14" s="1"/>
  <c r="W218" i="14" a="1"/>
  <c r="W218" i="14" s="1"/>
  <c r="BB218" i="14" a="1"/>
  <c r="BB218" i="14" s="1"/>
  <c r="AQ218" i="14" a="1"/>
  <c r="AQ218" i="14" s="1"/>
  <c r="X218" i="14" a="1"/>
  <c r="X218" i="14" s="1"/>
  <c r="BH218" i="14" a="1"/>
  <c r="BH218" i="14" s="1"/>
  <c r="AO218" i="14" a="1"/>
  <c r="AO218" i="14" s="1"/>
  <c r="S218" i="14" a="1"/>
  <c r="S218" i="14" s="1"/>
  <c r="AD218" i="14" a="1"/>
  <c r="AD218" i="14" s="1"/>
  <c r="AZ218" i="14" a="1"/>
  <c r="AZ218" i="14" s="1"/>
  <c r="BC218" i="14" a="1"/>
  <c r="BC218" i="14" s="1"/>
  <c r="I218" i="14" a="1"/>
  <c r="I218" i="14" s="1"/>
  <c r="AW218" i="14" a="1"/>
  <c r="AW218" i="14" s="1"/>
  <c r="AH218" i="14" a="1"/>
  <c r="AH218" i="14" s="1"/>
  <c r="BG218" i="14" a="1"/>
  <c r="BG218" i="14" s="1"/>
  <c r="I17" i="15"/>
  <c r="AI218" i="14" a="1"/>
  <c r="AI218" i="14" s="1"/>
  <c r="AB218" i="14" a="1"/>
  <c r="AB218" i="14" s="1"/>
  <c r="AS218" i="14" a="1"/>
  <c r="AS218" i="14" s="1"/>
  <c r="V218" i="14" a="1"/>
  <c r="V218" i="14" s="1"/>
  <c r="BD218" i="14" a="1"/>
  <c r="BD218" i="14" s="1"/>
  <c r="AR218" i="14" a="1"/>
  <c r="AR218" i="14" s="1"/>
  <c r="AK218" i="14" a="1"/>
  <c r="AK218" i="14" s="1"/>
  <c r="AY218" i="14" a="1"/>
  <c r="AY218" i="14" s="1"/>
  <c r="AM218" i="14" a="1"/>
  <c r="AM218" i="14" s="1"/>
  <c r="Z233" i="14" a="1"/>
  <c r="Z233" i="14" s="1"/>
  <c r="AJ233" i="14" a="1"/>
  <c r="AJ233" i="14" s="1"/>
  <c r="AN233" i="14" a="1"/>
  <c r="AN233" i="14" s="1"/>
  <c r="AO233" i="14" a="1"/>
  <c r="AO233" i="14" s="1"/>
  <c r="U233" i="14" a="1"/>
  <c r="U233" i="14" s="1"/>
  <c r="AD233" i="14" a="1"/>
  <c r="AD233" i="14" s="1"/>
  <c r="BH233" i="14" a="1"/>
  <c r="BH233" i="14" s="1"/>
  <c r="R233" i="14" a="1"/>
  <c r="R233" i="14" s="1"/>
  <c r="AY233" i="14" a="1"/>
  <c r="AY233" i="14" s="1"/>
  <c r="S233" i="14" a="1"/>
  <c r="S233" i="14" s="1"/>
  <c r="BE233" i="14" a="1"/>
  <c r="BE233" i="14" s="1"/>
  <c r="AW233" i="14" a="1"/>
  <c r="AW233" i="14" s="1"/>
  <c r="AQ233" i="14" a="1"/>
  <c r="AQ233" i="14" s="1"/>
  <c r="AV233" i="14" a="1"/>
  <c r="AV233" i="14" s="1"/>
  <c r="BC233" i="14" a="1"/>
  <c r="BC233" i="14" s="1"/>
  <c r="I32" i="15"/>
  <c r="AH233" i="14" a="1"/>
  <c r="AH233" i="14" s="1"/>
  <c r="AC233" i="14" a="1"/>
  <c r="AC233" i="14" s="1"/>
  <c r="AB233" i="14" a="1"/>
  <c r="AB233" i="14" s="1"/>
  <c r="AZ233" i="14" a="1"/>
  <c r="AZ233" i="14" s="1"/>
  <c r="BA233" i="14" a="1"/>
  <c r="BA233" i="14" s="1"/>
  <c r="AP233" i="14" a="1"/>
  <c r="AP233" i="14" s="1"/>
  <c r="AM233" i="14" a="1"/>
  <c r="AM233" i="14" s="1"/>
  <c r="Y233" i="14" a="1"/>
  <c r="Y233" i="14" s="1"/>
  <c r="AA233" i="14" a="1"/>
  <c r="AA233" i="14" s="1"/>
  <c r="AT233" i="14" a="1"/>
  <c r="AT233" i="14" s="1"/>
  <c r="W233" i="14" a="1"/>
  <c r="W233" i="14" s="1"/>
  <c r="AI233" i="14" a="1"/>
  <c r="AI233" i="14" s="1"/>
  <c r="BD233" i="14" a="1"/>
  <c r="BD233" i="14" s="1"/>
  <c r="AK233" i="14" a="1"/>
  <c r="AK233" i="14" s="1"/>
  <c r="BF233" i="14" a="1"/>
  <c r="BF233" i="14" s="1"/>
  <c r="AS233" i="14" a="1"/>
  <c r="AS233" i="14" s="1"/>
  <c r="J233" i="14" a="1"/>
  <c r="J233" i="14" s="1"/>
  <c r="AE233" i="14" a="1"/>
  <c r="AE233" i="14" s="1"/>
  <c r="BG233" i="14" a="1"/>
  <c r="BG233" i="14" s="1"/>
  <c r="X233" i="14" a="1"/>
  <c r="X233" i="14" s="1"/>
  <c r="AL233" i="14" a="1"/>
  <c r="AL233" i="14" s="1"/>
  <c r="AU233" i="14" a="1"/>
  <c r="AU233" i="14" s="1"/>
  <c r="AR233" i="14" a="1"/>
  <c r="AR233" i="14" s="1"/>
  <c r="Q233" i="14" a="1"/>
  <c r="Q233" i="14" s="1"/>
  <c r="AF233" i="14" a="1"/>
  <c r="AF233" i="14" s="1"/>
  <c r="AG233" i="14" a="1"/>
  <c r="AG233" i="14" s="1"/>
  <c r="I233" i="14" a="1"/>
  <c r="I233" i="14" s="1"/>
  <c r="V233" i="14" a="1"/>
  <c r="V233" i="14" s="1"/>
  <c r="BB233" i="14" a="1"/>
  <c r="BB233" i="14" s="1"/>
  <c r="T233" i="14" a="1"/>
  <c r="T233" i="14" s="1"/>
  <c r="AX233" i="14" a="1"/>
  <c r="AX233" i="14" s="1"/>
  <c r="I170" i="19" a="1"/>
  <c r="I170" i="19" s="1"/>
  <c r="AY252" i="14" a="1"/>
  <c r="AY252" i="14" s="1"/>
  <c r="BH252" i="14" a="1"/>
  <c r="BH252" i="14" s="1"/>
  <c r="U252" i="14" a="1"/>
  <c r="U252" i="14" s="1"/>
  <c r="BG252" i="14" a="1"/>
  <c r="BG252" i="14" s="1"/>
  <c r="AZ252" i="14" a="1"/>
  <c r="AZ252" i="14" s="1"/>
  <c r="AF252" i="14" a="1"/>
  <c r="AF252" i="14" s="1"/>
  <c r="AT252" i="14" a="1"/>
  <c r="AT252" i="14" s="1"/>
  <c r="AX252" i="14" a="1"/>
  <c r="AX252" i="14" s="1"/>
  <c r="R252" i="14" a="1"/>
  <c r="R252" i="14" s="1"/>
  <c r="AK252" i="14" a="1"/>
  <c r="AK252" i="14" s="1"/>
  <c r="AS252" i="14" a="1"/>
  <c r="AS252" i="14" s="1"/>
  <c r="I252" i="14" a="1"/>
  <c r="I252" i="14" s="1"/>
  <c r="AM252" i="14" a="1"/>
  <c r="AM252" i="14" s="1"/>
  <c r="V252" i="14" a="1"/>
  <c r="V252" i="14" s="1"/>
  <c r="AP252" i="14" a="1"/>
  <c r="AP252" i="14" s="1"/>
  <c r="S252" i="14" a="1"/>
  <c r="S252" i="14" s="1"/>
  <c r="Q252" i="14" a="1"/>
  <c r="Q252" i="14" s="1"/>
  <c r="BC252" i="14" a="1"/>
  <c r="BC252" i="14" s="1"/>
  <c r="AD252" i="14" a="1"/>
  <c r="AD252" i="14" s="1"/>
  <c r="AH252" i="14" a="1"/>
  <c r="AH252" i="14" s="1"/>
  <c r="AU252" i="14" a="1"/>
  <c r="AU252" i="14" s="1"/>
  <c r="W252" i="14" a="1"/>
  <c r="W252" i="14" s="1"/>
  <c r="J252" i="14" a="1"/>
  <c r="J252" i="14" s="1"/>
  <c r="AR252" i="14" a="1"/>
  <c r="AR252" i="14" s="1"/>
  <c r="BD252" i="14" a="1"/>
  <c r="BD252" i="14" s="1"/>
  <c r="BB252" i="14" a="1"/>
  <c r="BB252" i="14" s="1"/>
  <c r="AJ252" i="14" a="1"/>
  <c r="AJ252" i="14" s="1"/>
  <c r="AG252" i="14" a="1"/>
  <c r="AG252" i="14" s="1"/>
  <c r="AL252" i="14" a="1"/>
  <c r="AL252" i="14" s="1"/>
  <c r="BF252" i="14" a="1"/>
  <c r="BF252" i="14" s="1"/>
  <c r="AV252" i="14" a="1"/>
  <c r="AV252" i="14" s="1"/>
  <c r="BA252" i="14" a="1"/>
  <c r="BA252" i="14" s="1"/>
  <c r="Z252" i="14" a="1"/>
  <c r="Z252" i="14" s="1"/>
  <c r="T252" i="14" a="1"/>
  <c r="T252" i="14" s="1"/>
  <c r="AN252" i="14" a="1"/>
  <c r="AN252" i="14" s="1"/>
  <c r="AW252" i="14" a="1"/>
  <c r="AW252" i="14" s="1"/>
  <c r="Y252" i="14" a="1"/>
  <c r="Y252" i="14" s="1"/>
  <c r="AQ252" i="14" a="1"/>
  <c r="AQ252" i="14" s="1"/>
  <c r="AA252" i="14" a="1"/>
  <c r="AA252" i="14" s="1"/>
  <c r="X252" i="14" a="1"/>
  <c r="X252" i="14" s="1"/>
  <c r="BE252" i="14" a="1"/>
  <c r="BE252" i="14" s="1"/>
  <c r="AE252" i="14" a="1"/>
  <c r="AE252" i="14" s="1"/>
  <c r="AC252" i="14" a="1"/>
  <c r="AC252" i="14" s="1"/>
  <c r="AB252" i="14" a="1"/>
  <c r="AB252" i="14" s="1"/>
  <c r="AO252" i="14" a="1"/>
  <c r="AO252" i="14" s="1"/>
  <c r="AI252" i="14" a="1"/>
  <c r="AI252" i="14" s="1"/>
  <c r="AR236" i="14" a="1"/>
  <c r="AR236" i="14" s="1"/>
  <c r="BD236" i="14" a="1"/>
  <c r="BD236" i="14" s="1"/>
  <c r="U236" i="14" a="1"/>
  <c r="U236" i="14" s="1"/>
  <c r="AL236" i="14" a="1"/>
  <c r="AL236" i="14" s="1"/>
  <c r="AO236" i="14" a="1"/>
  <c r="AO236" i="14" s="1"/>
  <c r="AS236" i="14" a="1"/>
  <c r="AS236" i="14" s="1"/>
  <c r="BA236" i="14" a="1"/>
  <c r="BA236" i="14" s="1"/>
  <c r="BE236" i="14" a="1"/>
  <c r="BE236" i="14" s="1"/>
  <c r="W236" i="14" a="1"/>
  <c r="W236" i="14" s="1"/>
  <c r="AJ236" i="14" a="1"/>
  <c r="AJ236" i="14" s="1"/>
  <c r="I236" i="14" a="1"/>
  <c r="I236" i="14" s="1"/>
  <c r="V236" i="14" a="1"/>
  <c r="V236" i="14" s="1"/>
  <c r="AX236" i="14" a="1"/>
  <c r="AX236" i="14" s="1"/>
  <c r="BF236" i="14" a="1"/>
  <c r="BF236" i="14" s="1"/>
  <c r="BG236" i="14" a="1"/>
  <c r="BG236" i="14" s="1"/>
  <c r="AY236" i="14" a="1"/>
  <c r="AY236" i="14" s="1"/>
  <c r="AB236" i="14" a="1"/>
  <c r="AB236" i="14" s="1"/>
  <c r="AC236" i="14" a="1"/>
  <c r="AC236" i="14" s="1"/>
  <c r="AQ236" i="14" a="1"/>
  <c r="AQ236" i="14" s="1"/>
  <c r="AK236" i="14" a="1"/>
  <c r="AK236" i="14" s="1"/>
  <c r="AF236" i="14" a="1"/>
  <c r="AF236" i="14" s="1"/>
  <c r="X236" i="14" a="1"/>
  <c r="X236" i="14" s="1"/>
  <c r="Q236" i="14" a="1"/>
  <c r="Q236" i="14" s="1"/>
  <c r="S236" i="14" a="1"/>
  <c r="S236" i="14" s="1"/>
  <c r="AH236" i="14" a="1"/>
  <c r="AH236" i="14" s="1"/>
  <c r="AV236" i="14" a="1"/>
  <c r="AV236" i="14" s="1"/>
  <c r="AA236" i="14" a="1"/>
  <c r="AA236" i="14" s="1"/>
  <c r="J236" i="14" a="1"/>
  <c r="J236" i="14" s="1"/>
  <c r="AZ236" i="14" a="1"/>
  <c r="AZ236" i="14" s="1"/>
  <c r="AN236" i="14" a="1"/>
  <c r="AN236" i="14" s="1"/>
  <c r="AE236" i="14" a="1"/>
  <c r="AE236" i="14" s="1"/>
  <c r="I173" i="19" a="1"/>
  <c r="I173" i="19" s="1"/>
  <c r="AW236" i="14" a="1"/>
  <c r="AW236" i="14" s="1"/>
  <c r="Y236" i="14" a="1"/>
  <c r="Y236" i="14" s="1"/>
  <c r="AU236" i="14" a="1"/>
  <c r="AU236" i="14" s="1"/>
  <c r="T236" i="14" a="1"/>
  <c r="T236" i="14" s="1"/>
  <c r="AT236" i="14" a="1"/>
  <c r="AT236" i="14" s="1"/>
  <c r="AI236" i="14" a="1"/>
  <c r="AI236" i="14" s="1"/>
  <c r="Z236" i="14" a="1"/>
  <c r="Z236" i="14" s="1"/>
  <c r="R236" i="14" a="1"/>
  <c r="R236" i="14" s="1"/>
  <c r="AD236" i="14" a="1"/>
  <c r="AD236" i="14" s="1"/>
  <c r="AT249" i="14" a="1"/>
  <c r="AT249" i="14" s="1"/>
  <c r="X249" i="14" a="1"/>
  <c r="X249" i="14" s="1"/>
  <c r="J249" i="14" a="1"/>
  <c r="J249" i="14" s="1"/>
  <c r="BG249" i="14" a="1"/>
  <c r="BG249" i="14" s="1"/>
  <c r="AJ249" i="14" a="1"/>
  <c r="AJ249" i="14" s="1"/>
  <c r="U249" i="14" a="1"/>
  <c r="U249" i="14" s="1"/>
  <c r="BD249" i="14" a="1"/>
  <c r="BD249" i="14" s="1"/>
  <c r="BF249" i="14" a="1"/>
  <c r="BF249" i="14" s="1"/>
  <c r="AD249" i="14" a="1"/>
  <c r="AD249" i="14" s="1"/>
  <c r="AZ249" i="14" a="1"/>
  <c r="AZ249" i="14" s="1"/>
  <c r="AK249" i="14" a="1"/>
  <c r="AK249" i="14" s="1"/>
  <c r="AC249" i="14" a="1"/>
  <c r="AC249" i="14" s="1"/>
  <c r="Q249" i="14" a="1"/>
  <c r="Q249" i="14" s="1"/>
  <c r="AB249" i="14" a="1"/>
  <c r="AB249" i="14" s="1"/>
  <c r="BE249" i="14" a="1"/>
  <c r="BE249" i="14" s="1"/>
  <c r="AE249" i="14" a="1"/>
  <c r="AE249" i="14" s="1"/>
  <c r="AL249" i="14" a="1"/>
  <c r="AL249" i="14" s="1"/>
  <c r="AY249" i="14" a="1"/>
  <c r="AY249" i="14" s="1"/>
  <c r="AH249" i="14" a="1"/>
  <c r="AH249" i="14" s="1"/>
  <c r="S249" i="14" a="1"/>
  <c r="S249" i="14" s="1"/>
  <c r="BC249" i="14" a="1"/>
  <c r="BC249" i="14" s="1"/>
  <c r="V249" i="14" a="1"/>
  <c r="V249" i="14" s="1"/>
  <c r="W249" i="14" a="1"/>
  <c r="W249" i="14" s="1"/>
  <c r="AF249" i="14" a="1"/>
  <c r="AF249" i="14" s="1"/>
  <c r="AS249" i="14" a="1"/>
  <c r="AS249" i="14" s="1"/>
  <c r="BB249" i="14" a="1"/>
  <c r="BB249" i="14" s="1"/>
  <c r="AM249" i="14" a="1"/>
  <c r="AM249" i="14" s="1"/>
  <c r="Y249" i="14" a="1"/>
  <c r="Y249" i="14" s="1"/>
  <c r="AQ249" i="14" a="1"/>
  <c r="AQ249" i="14" s="1"/>
  <c r="AX249" i="14" a="1"/>
  <c r="AX249" i="14" s="1"/>
  <c r="BA249" i="14" a="1"/>
  <c r="BA249" i="14" s="1"/>
  <c r="AA249" i="14" a="1"/>
  <c r="AA249" i="14" s="1"/>
  <c r="Z249" i="14" a="1"/>
  <c r="Z249" i="14" s="1"/>
  <c r="AN249" i="14" a="1"/>
  <c r="AN249" i="14" s="1"/>
  <c r="T249" i="14" a="1"/>
  <c r="T249" i="14" s="1"/>
  <c r="I249" i="14" a="1"/>
  <c r="I249" i="14" s="1"/>
  <c r="AG249" i="14" a="1"/>
  <c r="AG249" i="14" s="1"/>
  <c r="BH249" i="14" a="1"/>
  <c r="BH249" i="14" s="1"/>
  <c r="AP249" i="14" a="1"/>
  <c r="AP249" i="14" s="1"/>
  <c r="AI249" i="14" a="1"/>
  <c r="AI249" i="14" s="1"/>
  <c r="AV249" i="14" a="1"/>
  <c r="AV249" i="14" s="1"/>
  <c r="AW249" i="14" a="1"/>
  <c r="AW249" i="14" s="1"/>
  <c r="AU249" i="14" a="1"/>
  <c r="AU249" i="14" s="1"/>
  <c r="AR249" i="14" a="1"/>
  <c r="AR249" i="14" s="1"/>
  <c r="AO249" i="14" a="1"/>
  <c r="AO249" i="14" s="1"/>
  <c r="AE253" i="14" a="1"/>
  <c r="AE253" i="14" s="1"/>
  <c r="AM253" i="14" a="1"/>
  <c r="AM253" i="14" s="1"/>
  <c r="AR253" i="14" a="1"/>
  <c r="AR253" i="14" s="1"/>
  <c r="AU253" i="14" a="1"/>
  <c r="AU253" i="14" s="1"/>
  <c r="BC253" i="14" a="1"/>
  <c r="BC253" i="14" s="1"/>
  <c r="AI253" i="14" a="1"/>
  <c r="AI253" i="14" s="1"/>
  <c r="Q253" i="14" a="1"/>
  <c r="Q253" i="14" s="1"/>
  <c r="V253" i="14" a="1"/>
  <c r="V253" i="14" s="1"/>
  <c r="BA253" i="14" a="1"/>
  <c r="BA253" i="14" s="1"/>
  <c r="BG253" i="14" a="1"/>
  <c r="BG253" i="14" s="1"/>
  <c r="AN253" i="14" a="1"/>
  <c r="AN253" i="14" s="1"/>
  <c r="AP253" i="14" a="1"/>
  <c r="AP253" i="14" s="1"/>
  <c r="AB253" i="14" a="1"/>
  <c r="AB253" i="14" s="1"/>
  <c r="Z253" i="14" a="1"/>
  <c r="Z253" i="14" s="1"/>
  <c r="BF253" i="14" a="1"/>
  <c r="BF253" i="14" s="1"/>
  <c r="AY253" i="14" a="1"/>
  <c r="AY253" i="14" s="1"/>
  <c r="AJ253" i="14" a="1"/>
  <c r="AJ253" i="14" s="1"/>
  <c r="AW253" i="14" a="1"/>
  <c r="AW253" i="14" s="1"/>
  <c r="J253" i="14" a="1"/>
  <c r="J253" i="14" s="1"/>
  <c r="AO253" i="14" a="1"/>
  <c r="AO253" i="14" s="1"/>
  <c r="AA253" i="14" a="1"/>
  <c r="AA253" i="14" s="1"/>
  <c r="BE253" i="14" a="1"/>
  <c r="BE253" i="14" s="1"/>
  <c r="AV253" i="14" a="1"/>
  <c r="AV253" i="14" s="1"/>
  <c r="AK253" i="14" a="1"/>
  <c r="AK253" i="14" s="1"/>
  <c r="AF253" i="14" a="1"/>
  <c r="AF253" i="14" s="1"/>
  <c r="BB253" i="14" a="1"/>
  <c r="BB253" i="14" s="1"/>
  <c r="AD253" i="14" a="1"/>
  <c r="AD253" i="14" s="1"/>
  <c r="BD253" i="14" a="1"/>
  <c r="BD253" i="14" s="1"/>
  <c r="R253" i="14" a="1"/>
  <c r="R253" i="14" s="1"/>
  <c r="AC253" i="14" a="1"/>
  <c r="AC253" i="14" s="1"/>
  <c r="BH253" i="14" a="1"/>
  <c r="BH253" i="14" s="1"/>
  <c r="U253" i="14" a="1"/>
  <c r="U253" i="14" s="1"/>
  <c r="AS253" i="14" a="1"/>
  <c r="AS253" i="14" s="1"/>
  <c r="Y253" i="14" a="1"/>
  <c r="Y253" i="14" s="1"/>
  <c r="X253" i="14" a="1"/>
  <c r="X253" i="14" s="1"/>
  <c r="AL253" i="14" a="1"/>
  <c r="AL253" i="14" s="1"/>
  <c r="S253" i="14" a="1"/>
  <c r="S253" i="14" s="1"/>
  <c r="W253" i="14" a="1"/>
  <c r="W253" i="14" s="1"/>
  <c r="AX253" i="14" a="1"/>
  <c r="AX253" i="14" s="1"/>
  <c r="AH253" i="14" a="1"/>
  <c r="AH253" i="14" s="1"/>
  <c r="AT253" i="14" a="1"/>
  <c r="AT253" i="14" s="1"/>
  <c r="AZ253" i="14" a="1"/>
  <c r="AZ253" i="14" s="1"/>
  <c r="AG253" i="14" a="1"/>
  <c r="AG253" i="14" s="1"/>
  <c r="AQ253" i="14" a="1"/>
  <c r="AQ253" i="14" s="1"/>
  <c r="T253" i="14" a="1"/>
  <c r="T253" i="14" s="1"/>
  <c r="I253" i="14" a="1"/>
  <c r="I253" i="14" s="1"/>
  <c r="AP236" i="14" a="1"/>
  <c r="AP236" i="14" s="1"/>
  <c r="BC235" i="14" a="1"/>
  <c r="BC235" i="14" s="1"/>
  <c r="BB235" i="14" a="1"/>
  <c r="BB235" i="14" s="1"/>
  <c r="BC237" i="14" a="1"/>
  <c r="BC237" i="14" s="1"/>
  <c r="J248" i="14" a="1"/>
  <c r="J248" i="14" s="1"/>
  <c r="BB248" i="14" a="1"/>
  <c r="BB248" i="14" s="1"/>
  <c r="BG254" i="14" a="1"/>
  <c r="BG254" i="14" s="1"/>
  <c r="BF243" i="14" a="1"/>
  <c r="BF243" i="14" s="1"/>
  <c r="BB243" i="14" a="1"/>
  <c r="BB243" i="14" s="1"/>
  <c r="I247" i="14" a="1"/>
  <c r="I247" i="14" s="1"/>
  <c r="AG241" i="14" a="1"/>
  <c r="AG241" i="14" s="1"/>
  <c r="AR241" i="14" a="1"/>
  <c r="AR241" i="14" s="1"/>
  <c r="AI240" i="14" a="1"/>
  <c r="AI240" i="14" s="1"/>
  <c r="Z163" i="19" a="1"/>
  <c r="Z163" i="19" s="1"/>
  <c r="BA169" i="19" a="1"/>
  <c r="BA169" i="19" s="1"/>
  <c r="AJ169" i="19" a="1"/>
  <c r="AJ169" i="19" s="1"/>
  <c r="BE169" i="19" a="1"/>
  <c r="BE169" i="19" s="1"/>
  <c r="T169" i="19" a="1"/>
  <c r="T169" i="19" s="1"/>
  <c r="AN169" i="19" a="1"/>
  <c r="AN169" i="19" s="1"/>
  <c r="AZ166" i="19" a="1"/>
  <c r="AZ166" i="19" s="1"/>
  <c r="T166" i="19" a="1"/>
  <c r="T166" i="19" s="1"/>
  <c r="BD166" i="19" a="1"/>
  <c r="BD166" i="19" s="1"/>
  <c r="R166" i="19" a="1"/>
  <c r="R166" i="19" s="1"/>
  <c r="AF166" i="19" a="1"/>
  <c r="AF166" i="19" s="1"/>
  <c r="BD163" i="19" a="1"/>
  <c r="BD163" i="19" s="1"/>
  <c r="BF163" i="19" a="1"/>
  <c r="BF163" i="19" s="1"/>
  <c r="Q163" i="19" a="1"/>
  <c r="Q163" i="19" s="1"/>
  <c r="AJ163" i="19" a="1"/>
  <c r="AJ163" i="19" s="1"/>
  <c r="BC163" i="19" a="1"/>
  <c r="BC163" i="19" s="1"/>
  <c r="Y244" i="14" a="1"/>
  <c r="Y244" i="14" s="1"/>
  <c r="AQ244" i="14" a="1"/>
  <c r="AQ244" i="14" s="1"/>
  <c r="AY11" i="19"/>
  <c r="AY10" i="19"/>
  <c r="AW13" i="14"/>
  <c r="AW8" i="14" s="1"/>
  <c r="AX9" i="14"/>
  <c r="AW14" i="14"/>
  <c r="AT10" i="4"/>
  <c r="AT11" i="4"/>
  <c r="AR13" i="13"/>
  <c r="AR8" i="13" s="1"/>
  <c r="AS9" i="13"/>
  <c r="AR14" i="13"/>
  <c r="AT10" i="13"/>
  <c r="AT11" i="13"/>
  <c r="AR191" i="14"/>
  <c r="BH191" i="14"/>
  <c r="BG191" i="14"/>
  <c r="W191" i="14"/>
  <c r="Y191" i="14"/>
  <c r="AZ191" i="14"/>
  <c r="S191" i="14"/>
  <c r="AY191" i="14"/>
  <c r="AW191" i="14"/>
  <c r="AL191" i="14"/>
  <c r="AT191" i="14"/>
  <c r="AD191" i="14"/>
  <c r="AJ191" i="14"/>
  <c r="U191" i="14"/>
  <c r="BA191" i="14"/>
  <c r="J191" i="14"/>
  <c r="AX191" i="14"/>
  <c r="Q191" i="14"/>
  <c r="Z191" i="14"/>
  <c r="AU191" i="14"/>
  <c r="BC191" i="14"/>
  <c r="R191" i="14"/>
  <c r="X191" i="14"/>
  <c r="AG191" i="14"/>
  <c r="T191" i="14"/>
  <c r="AI191" i="14"/>
  <c r="BF191" i="14"/>
  <c r="AK191" i="14"/>
  <c r="AF191" i="14"/>
  <c r="AN191" i="14"/>
  <c r="I191" i="14"/>
  <c r="AH191" i="14"/>
  <c r="AP191" i="14"/>
  <c r="AO191" i="14"/>
  <c r="AC191" i="14"/>
  <c r="AB191" i="14"/>
  <c r="BD191" i="14"/>
  <c r="AE191" i="14"/>
  <c r="AV191" i="14"/>
  <c r="BB191" i="14"/>
  <c r="AQ191" i="14"/>
  <c r="V191" i="14"/>
  <c r="AS191" i="14"/>
  <c r="BE191" i="14"/>
  <c r="AA191" i="14"/>
  <c r="AM191" i="14"/>
  <c r="I50" i="15" l="1"/>
  <c r="I52" i="15"/>
  <c r="L52" i="15" s="1"/>
  <c r="H125" i="14" s="1"/>
  <c r="I30" i="15"/>
  <c r="J30" i="15" s="1"/>
  <c r="H143" i="15" a="1"/>
  <c r="M151" i="15" s="1"/>
  <c r="H23" i="15"/>
  <c r="I23" i="15"/>
  <c r="H19" i="15"/>
  <c r="I19" i="15"/>
  <c r="H44" i="15"/>
  <c r="I44" i="15"/>
  <c r="L16" i="15"/>
  <c r="H89" i="14" s="1"/>
  <c r="H22" i="15"/>
  <c r="I22" i="15"/>
  <c r="H26" i="15"/>
  <c r="I26" i="15"/>
  <c r="I53" i="15"/>
  <c r="H29" i="15"/>
  <c r="I29" i="15"/>
  <c r="J52" i="15"/>
  <c r="G52" i="15" s="1"/>
  <c r="H45" i="15"/>
  <c r="I45" i="15"/>
  <c r="H49" i="15"/>
  <c r="I49" i="15"/>
  <c r="J50" i="15"/>
  <c r="G50" i="15" s="1"/>
  <c r="L50" i="15"/>
  <c r="H123" i="14" s="1"/>
  <c r="J17" i="15"/>
  <c r="G17" i="15" s="1"/>
  <c r="L17" i="15"/>
  <c r="H90" i="14" s="1"/>
  <c r="H39" i="15"/>
  <c r="I39" i="15"/>
  <c r="I40" i="15"/>
  <c r="H40" i="15"/>
  <c r="J42" i="15"/>
  <c r="G42" i="15" s="1"/>
  <c r="L42" i="15"/>
  <c r="H115" i="14" s="1"/>
  <c r="H48" i="15"/>
  <c r="I48" i="15"/>
  <c r="AS13" i="4"/>
  <c r="AS8" i="4" s="1"/>
  <c r="AS14" i="4"/>
  <c r="AT9" i="4"/>
  <c r="I16" i="15"/>
  <c r="J16" i="15" s="1"/>
  <c r="G16" i="15" s="1"/>
  <c r="H43" i="15"/>
  <c r="I43" i="15"/>
  <c r="H37" i="15"/>
  <c r="I37" i="15"/>
  <c r="AX13" i="19"/>
  <c r="AX8" i="19" s="1"/>
  <c r="AX14" i="19"/>
  <c r="AY9" i="19"/>
  <c r="AZ10" i="14"/>
  <c r="AZ11" i="14"/>
  <c r="H18" i="15"/>
  <c r="I18" i="15"/>
  <c r="H25" i="15"/>
  <c r="I25" i="15"/>
  <c r="I34" i="15"/>
  <c r="J34" i="15" s="1"/>
  <c r="G34" i="15" s="1"/>
  <c r="I33" i="15"/>
  <c r="J33" i="15" s="1"/>
  <c r="G33" i="15" s="1"/>
  <c r="H47" i="15"/>
  <c r="I47" i="15"/>
  <c r="I36" i="15"/>
  <c r="L36" i="15" s="1"/>
  <c r="H109" i="14" s="1"/>
  <c r="I31" i="15"/>
  <c r="H28" i="15"/>
  <c r="I28" i="15"/>
  <c r="H35" i="15"/>
  <c r="I35" i="15"/>
  <c r="H46" i="15"/>
  <c r="I46" i="15"/>
  <c r="H41" i="15"/>
  <c r="I41" i="15"/>
  <c r="I51" i="15"/>
  <c r="J51" i="15" s="1"/>
  <c r="G51" i="15" s="1"/>
  <c r="H27" i="15"/>
  <c r="I27" i="15"/>
  <c r="H21" i="15"/>
  <c r="I21" i="15"/>
  <c r="L32" i="15"/>
  <c r="H105" i="14" s="1"/>
  <c r="J32" i="15"/>
  <c r="G32" i="15" s="1"/>
  <c r="H24" i="15"/>
  <c r="L24" i="15" s="1"/>
  <c r="H97" i="14" s="1"/>
  <c r="I24" i="15"/>
  <c r="I20" i="15"/>
  <c r="L20" i="15" s="1"/>
  <c r="H93" i="14" s="1"/>
  <c r="I38" i="15"/>
  <c r="J38" i="15" s="1"/>
  <c r="G38" i="15" s="1"/>
  <c r="H63" i="15" a="1"/>
  <c r="AY9" i="14"/>
  <c r="AX14" i="14"/>
  <c r="AX13" i="14"/>
  <c r="AX8" i="14" s="1"/>
  <c r="AZ10" i="19"/>
  <c r="AZ11" i="19"/>
  <c r="AU10" i="4"/>
  <c r="AU11" i="4"/>
  <c r="AS13" i="13"/>
  <c r="AS8" i="13" s="1"/>
  <c r="AT9" i="13"/>
  <c r="AS14" i="13"/>
  <c r="AU11" i="13"/>
  <c r="AU10" i="13"/>
  <c r="J24" i="15" l="1"/>
  <c r="G24" i="15" s="1"/>
  <c r="L19" i="15"/>
  <c r="H92" i="14" s="1"/>
  <c r="G30" i="15"/>
  <c r="L30" i="15"/>
  <c r="H103" i="14" s="1"/>
  <c r="Q174" i="15"/>
  <c r="V174" i="15"/>
  <c r="J165" i="15"/>
  <c r="S143" i="15"/>
  <c r="P169" i="15"/>
  <c r="M153" i="15"/>
  <c r="P152" i="15"/>
  <c r="R181" i="15"/>
  <c r="P178" i="15"/>
  <c r="J148" i="15"/>
  <c r="V178" i="15"/>
  <c r="K180" i="15"/>
  <c r="AH227" i="19" s="1" a="1"/>
  <c r="AH227" i="19" s="1"/>
  <c r="V157" i="15"/>
  <c r="Z181" i="15"/>
  <c r="V175" i="15"/>
  <c r="Z179" i="15"/>
  <c r="AA176" i="15"/>
  <c r="H174" i="15"/>
  <c r="L182" i="15"/>
  <c r="N184" i="15"/>
  <c r="Q143" i="15"/>
  <c r="Z144" i="15"/>
  <c r="Y145" i="15"/>
  <c r="H145" i="15"/>
  <c r="O170" i="15"/>
  <c r="P171" i="15"/>
  <c r="O181" i="15"/>
  <c r="Z171" i="15"/>
  <c r="M170" i="15"/>
  <c r="R173" i="15"/>
  <c r="R156" i="15"/>
  <c r="Q178" i="15"/>
  <c r="X156" i="15"/>
  <c r="U144" i="15"/>
  <c r="P173" i="15"/>
  <c r="L162" i="15"/>
  <c r="Q157" i="15"/>
  <c r="T180" i="15"/>
  <c r="N146" i="15"/>
  <c r="N149" i="15"/>
  <c r="T176" i="15"/>
  <c r="R154" i="15"/>
  <c r="AA177" i="15"/>
  <c r="K153" i="15"/>
  <c r="U157" i="15"/>
  <c r="U182" i="15"/>
  <c r="K147" i="15"/>
  <c r="L155" i="15"/>
  <c r="Q176" i="15"/>
  <c r="R172" i="15"/>
  <c r="AA152" i="15"/>
  <c r="R145" i="15"/>
  <c r="T172" i="15"/>
  <c r="Z172" i="15"/>
  <c r="O165" i="15"/>
  <c r="J182" i="15"/>
  <c r="R174" i="15"/>
  <c r="V162" i="15"/>
  <c r="S173" i="15"/>
  <c r="AA155" i="15"/>
  <c r="J183" i="15"/>
  <c r="M182" i="15"/>
  <c r="Q177" i="15"/>
  <c r="R177" i="15"/>
  <c r="R165" i="15"/>
  <c r="L154" i="15"/>
  <c r="I143" i="15"/>
  <c r="W164" i="15"/>
  <c r="J167" i="15"/>
  <c r="Q170" i="15"/>
  <c r="H177" i="15"/>
  <c r="Y173" i="15"/>
  <c r="H176" i="15"/>
  <c r="L177" i="15"/>
  <c r="V148" i="15"/>
  <c r="W161" i="15"/>
  <c r="Q151" i="15"/>
  <c r="M166" i="15"/>
  <c r="R180" i="15"/>
  <c r="T159" i="15"/>
  <c r="I168" i="15"/>
  <c r="M148" i="15"/>
  <c r="L145" i="15"/>
  <c r="W169" i="15"/>
  <c r="X184" i="15"/>
  <c r="R151" i="15"/>
  <c r="Z170" i="15"/>
  <c r="W152" i="15"/>
  <c r="J176" i="15"/>
  <c r="V185" i="15"/>
  <c r="T156" i="15"/>
  <c r="K171" i="15"/>
  <c r="J143" i="15"/>
  <c r="H179" i="15"/>
  <c r="Q164" i="15"/>
  <c r="Z145" i="15"/>
  <c r="L148" i="15"/>
  <c r="S164" i="15"/>
  <c r="R169" i="15"/>
  <c r="Y151" i="15"/>
  <c r="U155" i="15"/>
  <c r="Z163" i="15"/>
  <c r="T181" i="15"/>
  <c r="K143" i="15"/>
  <c r="N147" i="15"/>
  <c r="S185" i="15"/>
  <c r="I155" i="15"/>
  <c r="Y154" i="15"/>
  <c r="H185" i="15"/>
  <c r="J163" i="15"/>
  <c r="AA178" i="15"/>
  <c r="M159" i="15"/>
  <c r="H146" i="15"/>
  <c r="H170" i="15"/>
  <c r="Y149" i="15"/>
  <c r="T158" i="15"/>
  <c r="U158" i="15"/>
  <c r="N162" i="15"/>
  <c r="X168" i="15"/>
  <c r="T171" i="15"/>
  <c r="M175" i="15"/>
  <c r="V166" i="15"/>
  <c r="M145" i="15"/>
  <c r="T150" i="15"/>
  <c r="AA165" i="15"/>
  <c r="S152" i="15"/>
  <c r="Q171" i="15"/>
  <c r="L183" i="15"/>
  <c r="U163" i="15"/>
  <c r="T157" i="15"/>
  <c r="W149" i="15"/>
  <c r="Y185" i="15"/>
  <c r="V161" i="15"/>
  <c r="W175" i="15"/>
  <c r="V172" i="15"/>
  <c r="J147" i="15"/>
  <c r="K156" i="15"/>
  <c r="S169" i="15"/>
  <c r="M144" i="15"/>
  <c r="J177" i="15"/>
  <c r="I146" i="15"/>
  <c r="Z150" i="15"/>
  <c r="H183" i="15"/>
  <c r="R146" i="15"/>
  <c r="S175" i="15"/>
  <c r="O180" i="15"/>
  <c r="R185" i="15"/>
  <c r="W170" i="15"/>
  <c r="Y161" i="15"/>
  <c r="AA149" i="15"/>
  <c r="H151" i="15"/>
  <c r="Z162" i="15"/>
  <c r="R153" i="15"/>
  <c r="AA159" i="15"/>
  <c r="U177" i="15"/>
  <c r="N180" i="15"/>
  <c r="O153" i="15"/>
  <c r="X167" i="15"/>
  <c r="Y184" i="15"/>
  <c r="R164" i="15"/>
  <c r="L152" i="15"/>
  <c r="Z168" i="15"/>
  <c r="J155" i="15"/>
  <c r="S168" i="15"/>
  <c r="J150" i="15"/>
  <c r="R162" i="15"/>
  <c r="Q150" i="15"/>
  <c r="I177" i="15"/>
  <c r="Y181" i="15"/>
  <c r="J181" i="15"/>
  <c r="H159" i="15"/>
  <c r="M152" i="15"/>
  <c r="Y156" i="15"/>
  <c r="M179" i="15"/>
  <c r="X185" i="15"/>
  <c r="V170" i="15"/>
  <c r="R178" i="15"/>
  <c r="J169" i="15"/>
  <c r="Q172" i="15"/>
  <c r="Q153" i="15"/>
  <c r="T164" i="15"/>
  <c r="K161" i="15"/>
  <c r="R176" i="15"/>
  <c r="I157" i="15"/>
  <c r="N176" i="15"/>
  <c r="U170" i="15"/>
  <c r="AA148" i="15"/>
  <c r="R167" i="15"/>
  <c r="P159" i="15"/>
  <c r="I180" i="15"/>
  <c r="K154" i="15"/>
  <c r="V179" i="15"/>
  <c r="U181" i="15"/>
  <c r="O185" i="15"/>
  <c r="V168" i="15"/>
  <c r="J158" i="15"/>
  <c r="N144" i="15"/>
  <c r="S157" i="15"/>
  <c r="M165" i="15"/>
  <c r="I152" i="15"/>
  <c r="J164" i="15"/>
  <c r="X177" i="15"/>
  <c r="P157" i="15"/>
  <c r="O145" i="15"/>
  <c r="AA170" i="15"/>
  <c r="K148" i="15"/>
  <c r="H156" i="15"/>
  <c r="T182" i="15"/>
  <c r="S153" i="15"/>
  <c r="M162" i="15"/>
  <c r="X176" i="15"/>
  <c r="T161" i="15"/>
  <c r="W171" i="15"/>
  <c r="V167" i="15"/>
  <c r="S148" i="15"/>
  <c r="Z147" i="15"/>
  <c r="Q166" i="15"/>
  <c r="P176" i="15"/>
  <c r="L178" i="15"/>
  <c r="AA146" i="15"/>
  <c r="U151" i="15"/>
  <c r="W176" i="15"/>
  <c r="J156" i="15"/>
  <c r="Z167" i="15"/>
  <c r="P183" i="15"/>
  <c r="N177" i="15"/>
  <c r="AA154" i="15"/>
  <c r="Y167" i="15"/>
  <c r="U168" i="15"/>
  <c r="R163" i="15"/>
  <c r="Y166" i="15"/>
  <c r="K169" i="15"/>
  <c r="V151" i="15"/>
  <c r="M149" i="15"/>
  <c r="S161" i="15"/>
  <c r="X162" i="15"/>
  <c r="K183" i="15"/>
  <c r="P163" i="15"/>
  <c r="P153" i="15"/>
  <c r="T170" i="15"/>
  <c r="W162" i="15"/>
  <c r="H166" i="15"/>
  <c r="U160" i="15"/>
  <c r="J166" i="15"/>
  <c r="W151" i="15"/>
  <c r="T145" i="15"/>
  <c r="W153" i="15"/>
  <c r="L175" i="15"/>
  <c r="J26" i="15"/>
  <c r="L33" i="15"/>
  <c r="H106" i="14" s="1"/>
  <c r="J31" i="15"/>
  <c r="G31" i="15" s="1"/>
  <c r="L31" i="15"/>
  <c r="H104" i="14" s="1"/>
  <c r="AL184" i="14" s="1"/>
  <c r="L34" i="15"/>
  <c r="H107" i="14" s="1"/>
  <c r="J22" i="15"/>
  <c r="G22" i="15" s="1"/>
  <c r="L184" i="15"/>
  <c r="N160" i="15"/>
  <c r="Y177" i="15"/>
  <c r="R159" i="15"/>
  <c r="R179" i="15"/>
  <c r="W144" i="15"/>
  <c r="S176" i="15"/>
  <c r="V176" i="15"/>
  <c r="S163" i="15"/>
  <c r="W183" i="15"/>
  <c r="Z146" i="15"/>
  <c r="V180" i="15"/>
  <c r="I153" i="15"/>
  <c r="I175" i="15"/>
  <c r="V156" i="15"/>
  <c r="L176" i="15"/>
  <c r="J154" i="15"/>
  <c r="W172" i="15"/>
  <c r="Q152" i="15"/>
  <c r="O162" i="15"/>
  <c r="H161" i="15"/>
  <c r="S155" i="15"/>
  <c r="Y171" i="15"/>
  <c r="Z143" i="15"/>
  <c r="T175" i="15"/>
  <c r="N152" i="15"/>
  <c r="I165" i="15"/>
  <c r="P165" i="15"/>
  <c r="W156" i="15"/>
  <c r="T154" i="15"/>
  <c r="Z149" i="15"/>
  <c r="P185" i="15"/>
  <c r="U147" i="15"/>
  <c r="R148" i="15"/>
  <c r="R166" i="15"/>
  <c r="W173" i="15"/>
  <c r="V159" i="15"/>
  <c r="Z184" i="15"/>
  <c r="U143" i="15"/>
  <c r="X175" i="15"/>
  <c r="Y148" i="15"/>
  <c r="AA164" i="15"/>
  <c r="K167" i="15"/>
  <c r="W163" i="15"/>
  <c r="P166" i="15"/>
  <c r="H147" i="15"/>
  <c r="J160" i="15"/>
  <c r="Q144" i="15"/>
  <c r="H155" i="15"/>
  <c r="U171" i="15"/>
  <c r="Q156" i="15"/>
  <c r="O159" i="15"/>
  <c r="X145" i="15"/>
  <c r="W147" i="15"/>
  <c r="U169" i="15"/>
  <c r="L153" i="15"/>
  <c r="AA175" i="15"/>
  <c r="K172" i="15"/>
  <c r="Y152" i="15"/>
  <c r="O164" i="15"/>
  <c r="U162" i="15"/>
  <c r="J174" i="15"/>
  <c r="I160" i="15"/>
  <c r="X183" i="15"/>
  <c r="N171" i="15"/>
  <c r="U179" i="15"/>
  <c r="U153" i="15"/>
  <c r="P174" i="15"/>
  <c r="R168" i="15"/>
  <c r="L158" i="15"/>
  <c r="R183" i="15"/>
  <c r="I148" i="15"/>
  <c r="N183" i="15"/>
  <c r="K152" i="15"/>
  <c r="U180" i="15"/>
  <c r="H143" i="15"/>
  <c r="P179" i="15"/>
  <c r="Z148" i="15"/>
  <c r="Q145" i="15"/>
  <c r="I184" i="15"/>
  <c r="Q149" i="15"/>
  <c r="J180" i="15"/>
  <c r="P164" i="15"/>
  <c r="H172" i="15"/>
  <c r="T148" i="15"/>
  <c r="L164" i="15"/>
  <c r="X149" i="15"/>
  <c r="R155" i="15"/>
  <c r="Q173" i="15"/>
  <c r="X146" i="15"/>
  <c r="T143" i="15"/>
  <c r="L159" i="15"/>
  <c r="O169" i="15"/>
  <c r="O163" i="15"/>
  <c r="H182" i="15"/>
  <c r="S180" i="15"/>
  <c r="H158" i="15"/>
  <c r="N185" i="15"/>
  <c r="I176" i="15"/>
  <c r="AA145" i="15"/>
  <c r="AA174" i="15"/>
  <c r="L165" i="15"/>
  <c r="Z157" i="15"/>
  <c r="K163" i="15"/>
  <c r="Q181" i="15"/>
  <c r="AA153" i="15"/>
  <c r="Z183" i="15"/>
  <c r="K182" i="15"/>
  <c r="N148" i="15"/>
  <c r="X173" i="15"/>
  <c r="W178" i="15"/>
  <c r="N161" i="15"/>
  <c r="Z178" i="15"/>
  <c r="S150" i="15"/>
  <c r="O150" i="15"/>
  <c r="Z155" i="15"/>
  <c r="Y178" i="15"/>
  <c r="V169" i="15"/>
  <c r="Z152" i="15"/>
  <c r="H178" i="15"/>
  <c r="S177" i="15"/>
  <c r="I151" i="15"/>
  <c r="U150" i="15"/>
  <c r="Y180" i="15"/>
  <c r="O147" i="15"/>
  <c r="Z174" i="15"/>
  <c r="H152" i="15"/>
  <c r="L166" i="15"/>
  <c r="O156" i="15"/>
  <c r="Y162" i="15"/>
  <c r="S172" i="15"/>
  <c r="X158" i="15"/>
  <c r="I158" i="15"/>
  <c r="AA147" i="15"/>
  <c r="U161" i="15"/>
  <c r="K166" i="15"/>
  <c r="J172" i="15"/>
  <c r="I182" i="15"/>
  <c r="H160" i="15"/>
  <c r="U176" i="15"/>
  <c r="N165" i="15"/>
  <c r="Y155" i="15"/>
  <c r="H167" i="15"/>
  <c r="K144" i="15"/>
  <c r="AA184" i="15"/>
  <c r="W168" i="15"/>
  <c r="Y168" i="15"/>
  <c r="I144" i="15"/>
  <c r="K170" i="15"/>
  <c r="K160" i="15"/>
  <c r="R147" i="15"/>
  <c r="T173" i="15"/>
  <c r="S165" i="15"/>
  <c r="W166" i="15"/>
  <c r="R182" i="15"/>
  <c r="Z177" i="15"/>
  <c r="L156" i="15"/>
  <c r="P170" i="15"/>
  <c r="I172" i="15"/>
  <c r="N169" i="15"/>
  <c r="K176" i="15"/>
  <c r="H163" i="15"/>
  <c r="H157" i="15"/>
  <c r="P175" i="15"/>
  <c r="P145" i="15"/>
  <c r="M158" i="15"/>
  <c r="J179" i="15"/>
  <c r="U185" i="15"/>
  <c r="V145" i="15"/>
  <c r="U174" i="15"/>
  <c r="L174" i="15"/>
  <c r="Q159" i="15"/>
  <c r="T179" i="15"/>
  <c r="M168" i="15"/>
  <c r="V149" i="15"/>
  <c r="X181" i="15"/>
  <c r="Y144" i="15"/>
  <c r="N157" i="15"/>
  <c r="L147" i="15"/>
  <c r="Q183" i="15"/>
  <c r="O155" i="15"/>
  <c r="L144" i="15"/>
  <c r="T185" i="15"/>
  <c r="I169" i="15"/>
  <c r="O166" i="15"/>
  <c r="AA162" i="15"/>
  <c r="Q167" i="15"/>
  <c r="Y164" i="15"/>
  <c r="O172" i="15"/>
  <c r="O175" i="15"/>
  <c r="K185" i="15"/>
  <c r="I179" i="15"/>
  <c r="W146" i="15"/>
  <c r="S167" i="15"/>
  <c r="S162" i="15"/>
  <c r="N168" i="15"/>
  <c r="L161" i="15"/>
  <c r="N175" i="15"/>
  <c r="S179" i="15"/>
  <c r="H165" i="15"/>
  <c r="Y182" i="15"/>
  <c r="Y169" i="15"/>
  <c r="AA185" i="15"/>
  <c r="T153" i="15"/>
  <c r="M150" i="15"/>
  <c r="U146" i="15"/>
  <c r="Z161" i="15"/>
  <c r="X164" i="15"/>
  <c r="Z173" i="15"/>
  <c r="K178" i="15"/>
  <c r="L160" i="15"/>
  <c r="M185" i="15"/>
  <c r="H184" i="15"/>
  <c r="V184" i="15"/>
  <c r="W154" i="15"/>
  <c r="Z159" i="15"/>
  <c r="T146" i="15"/>
  <c r="Y157" i="15"/>
  <c r="V143" i="15"/>
  <c r="O151" i="15"/>
  <c r="AA183" i="15"/>
  <c r="Z151" i="15"/>
  <c r="Q158" i="15"/>
  <c r="H173" i="15"/>
  <c r="Z160" i="15"/>
  <c r="Z154" i="15"/>
  <c r="S156" i="15"/>
  <c r="K145" i="15"/>
  <c r="M146" i="15"/>
  <c r="S182" i="15"/>
  <c r="S183" i="15"/>
  <c r="R160" i="15"/>
  <c r="Q154" i="15"/>
  <c r="V171" i="15"/>
  <c r="AA179" i="15"/>
  <c r="T174" i="15"/>
  <c r="L168" i="15"/>
  <c r="T162" i="15"/>
  <c r="Z164" i="15"/>
  <c r="Y159" i="15"/>
  <c r="M156" i="15"/>
  <c r="J161" i="15"/>
  <c r="S158" i="15"/>
  <c r="Y146" i="15"/>
  <c r="W182" i="15"/>
  <c r="U175" i="15"/>
  <c r="AA158" i="15"/>
  <c r="V181" i="15"/>
  <c r="W167" i="15"/>
  <c r="J159" i="15"/>
  <c r="P155" i="15"/>
  <c r="T147" i="15"/>
  <c r="AA143" i="15"/>
  <c r="S146" i="15"/>
  <c r="T160" i="15"/>
  <c r="AA182" i="15"/>
  <c r="AA171" i="15"/>
  <c r="M181" i="15"/>
  <c r="AA150" i="15"/>
  <c r="Y174" i="15"/>
  <c r="V165" i="15"/>
  <c r="O168" i="15"/>
  <c r="J152" i="15"/>
  <c r="O158" i="15"/>
  <c r="J175" i="15"/>
  <c r="T177" i="15"/>
  <c r="R150" i="15"/>
  <c r="S154" i="15"/>
  <c r="O154" i="15"/>
  <c r="AA144" i="15"/>
  <c r="H168" i="15"/>
  <c r="T149" i="15"/>
  <c r="J170" i="15"/>
  <c r="K179" i="15"/>
  <c r="X161" i="15"/>
  <c r="O149" i="15"/>
  <c r="L181" i="15"/>
  <c r="J168" i="15"/>
  <c r="BB215" i="19" s="1" a="1"/>
  <c r="BB215" i="19" s="1"/>
  <c r="AX127" i="13" s="1"/>
  <c r="N166" i="15"/>
  <c r="W158" i="15"/>
  <c r="AA151" i="15"/>
  <c r="W145" i="15"/>
  <c r="Z176" i="15"/>
  <c r="AA181" i="15"/>
  <c r="L169" i="15"/>
  <c r="O184" i="15"/>
  <c r="K174" i="15"/>
  <c r="Z182" i="15"/>
  <c r="V152" i="15"/>
  <c r="H149" i="15"/>
  <c r="P144" i="15"/>
  <c r="R144" i="15"/>
  <c r="O143" i="15"/>
  <c r="Q148" i="15"/>
  <c r="W179" i="15"/>
  <c r="X169" i="15"/>
  <c r="O174" i="15"/>
  <c r="L185" i="15"/>
  <c r="I170" i="15"/>
  <c r="O148" i="15"/>
  <c r="V150" i="15"/>
  <c r="H153" i="15"/>
  <c r="I145" i="15"/>
  <c r="V147" i="15"/>
  <c r="Q168" i="15"/>
  <c r="AA168" i="15"/>
  <c r="O160" i="15"/>
  <c r="T165" i="15"/>
  <c r="N178" i="15"/>
  <c r="P146" i="15"/>
  <c r="X160" i="15"/>
  <c r="K175" i="15"/>
  <c r="Q155" i="15"/>
  <c r="X143" i="15"/>
  <c r="Q161" i="15"/>
  <c r="P182" i="15"/>
  <c r="R143" i="15"/>
  <c r="P160" i="15"/>
  <c r="N173" i="15"/>
  <c r="W180" i="15"/>
  <c r="X179" i="15"/>
  <c r="X172" i="15"/>
  <c r="Y175" i="15"/>
  <c r="X148" i="15"/>
  <c r="I147" i="15"/>
  <c r="L149" i="15"/>
  <c r="T152" i="15"/>
  <c r="Y160" i="15"/>
  <c r="U159" i="15"/>
  <c r="K158" i="15"/>
  <c r="P181" i="15"/>
  <c r="T169" i="15"/>
  <c r="X182" i="15"/>
  <c r="O161" i="15"/>
  <c r="J208" i="19" s="1" a="1"/>
  <c r="J208" i="19" s="1"/>
  <c r="F117" i="13" s="1"/>
  <c r="J149" i="15"/>
  <c r="N151" i="15"/>
  <c r="T151" i="15"/>
  <c r="R152" i="15"/>
  <c r="M161" i="15"/>
  <c r="X163" i="15"/>
  <c r="W159" i="15"/>
  <c r="I174" i="15"/>
  <c r="AC221" i="19" s="1" a="1"/>
  <c r="AC221" i="19" s="1"/>
  <c r="Y136" i="13" s="1"/>
  <c r="O183" i="15"/>
  <c r="T167" i="15"/>
  <c r="L180" i="15"/>
  <c r="X144" i="15"/>
  <c r="AA161" i="15"/>
  <c r="N155" i="15"/>
  <c r="T155" i="15"/>
  <c r="N164" i="15"/>
  <c r="Y176" i="15"/>
  <c r="T184" i="15"/>
  <c r="O144" i="15"/>
  <c r="Z175" i="15"/>
  <c r="L179" i="15"/>
  <c r="X157" i="15"/>
  <c r="W157" i="15"/>
  <c r="Q180" i="15"/>
  <c r="N158" i="15"/>
  <c r="P162" i="15"/>
  <c r="L172" i="15"/>
  <c r="X152" i="15"/>
  <c r="Z158" i="15"/>
  <c r="T163" i="15"/>
  <c r="P161" i="15"/>
  <c r="Y163" i="15"/>
  <c r="U184" i="15"/>
  <c r="Q163" i="15"/>
  <c r="H181" i="15"/>
  <c r="V144" i="15"/>
  <c r="X153" i="15"/>
  <c r="V146" i="15"/>
  <c r="Q146" i="15"/>
  <c r="M167" i="15"/>
  <c r="Y172" i="15"/>
  <c r="Q169" i="15"/>
  <c r="M184" i="15"/>
  <c r="T183" i="15"/>
  <c r="R184" i="15"/>
  <c r="Y153" i="15"/>
  <c r="K159" i="15"/>
  <c r="K164" i="15"/>
  <c r="K155" i="15"/>
  <c r="L150" i="15"/>
  <c r="U167" i="15"/>
  <c r="AA169" i="15"/>
  <c r="P168" i="15"/>
  <c r="V182" i="15"/>
  <c r="I167" i="15"/>
  <c r="X178" i="15"/>
  <c r="U178" i="15"/>
  <c r="L151" i="15"/>
  <c r="V160" i="15"/>
  <c r="S166" i="15"/>
  <c r="AA163" i="15"/>
  <c r="V155" i="15"/>
  <c r="U164" i="15"/>
  <c r="P184" i="15"/>
  <c r="X150" i="15"/>
  <c r="W177" i="15"/>
  <c r="M178" i="15"/>
  <c r="Z166" i="15"/>
  <c r="W174" i="15"/>
  <c r="O157" i="15"/>
  <c r="Z156" i="15"/>
  <c r="J171" i="15"/>
  <c r="M164" i="15"/>
  <c r="P151" i="15"/>
  <c r="M163" i="15"/>
  <c r="L170" i="15"/>
  <c r="L173" i="15"/>
  <c r="X165" i="15"/>
  <c r="I173" i="15"/>
  <c r="S159" i="15"/>
  <c r="AS206" i="19" s="1" a="1"/>
  <c r="AS206" i="19" s="1"/>
  <c r="AO114" i="13" s="1"/>
  <c r="J153" i="15"/>
  <c r="W165" i="15"/>
  <c r="U152" i="15"/>
  <c r="I156" i="15"/>
  <c r="V173" i="15"/>
  <c r="H175" i="15"/>
  <c r="M157" i="15"/>
  <c r="M173" i="15"/>
  <c r="AO220" i="19" s="1" a="1"/>
  <c r="AO220" i="19" s="1"/>
  <c r="AK135" i="13" s="1"/>
  <c r="T166" i="15"/>
  <c r="K184" i="15"/>
  <c r="H144" i="15"/>
  <c r="R161" i="15"/>
  <c r="K149" i="15"/>
  <c r="N153" i="15"/>
  <c r="L163" i="15"/>
  <c r="N172" i="15"/>
  <c r="AF219" i="19" s="1" a="1"/>
  <c r="AF219" i="19" s="1"/>
  <c r="AB134" i="13" s="1"/>
  <c r="O177" i="15"/>
  <c r="AA172" i="15"/>
  <c r="Q184" i="15"/>
  <c r="M180" i="15"/>
  <c r="Z180" i="15"/>
  <c r="S160" i="15"/>
  <c r="N150" i="15"/>
  <c r="P143" i="15"/>
  <c r="J162" i="15"/>
  <c r="I159" i="15"/>
  <c r="M155" i="15"/>
  <c r="Y170" i="15"/>
  <c r="L143" i="15"/>
  <c r="U145" i="15"/>
  <c r="P172" i="15"/>
  <c r="S151" i="15"/>
  <c r="Z165" i="15"/>
  <c r="W181" i="15"/>
  <c r="H180" i="15"/>
  <c r="V163" i="15"/>
  <c r="O179" i="15"/>
  <c r="P180" i="15"/>
  <c r="W150" i="15"/>
  <c r="Q185" i="15"/>
  <c r="N159" i="15"/>
  <c r="AA173" i="15"/>
  <c r="M177" i="15"/>
  <c r="T144" i="15"/>
  <c r="X170" i="15"/>
  <c r="AA166" i="15"/>
  <c r="V154" i="15"/>
  <c r="U154" i="15"/>
  <c r="H154" i="15"/>
  <c r="Q160" i="15"/>
  <c r="J146" i="15"/>
  <c r="X180" i="15"/>
  <c r="P156" i="15"/>
  <c r="Q165" i="15"/>
  <c r="N163" i="15"/>
  <c r="L146" i="15"/>
  <c r="P177" i="15"/>
  <c r="W148" i="15"/>
  <c r="W160" i="15"/>
  <c r="N170" i="15"/>
  <c r="S171" i="15"/>
  <c r="I150" i="15"/>
  <c r="H162" i="15"/>
  <c r="H148" i="15"/>
  <c r="AB195" i="19" s="1" a="1"/>
  <c r="AB195" i="19" s="1"/>
  <c r="X98" i="13" s="1"/>
  <c r="T178" i="15"/>
  <c r="I166" i="15"/>
  <c r="X159" i="15"/>
  <c r="N182" i="15"/>
  <c r="AA156" i="15"/>
  <c r="T168" i="15"/>
  <c r="N156" i="15"/>
  <c r="X174" i="15"/>
  <c r="Q147" i="15"/>
  <c r="M147" i="15"/>
  <c r="U183" i="15"/>
  <c r="P154" i="15"/>
  <c r="P149" i="15"/>
  <c r="U173" i="15"/>
  <c r="S178" i="15"/>
  <c r="AD225" i="19" s="1" a="1"/>
  <c r="AD225" i="19" s="1"/>
  <c r="Z144" i="13" s="1"/>
  <c r="S174" i="15"/>
  <c r="P158" i="15"/>
  <c r="O167" i="15"/>
  <c r="R158" i="15"/>
  <c r="S144" i="15"/>
  <c r="N167" i="15"/>
  <c r="L167" i="15"/>
  <c r="Q179" i="15"/>
  <c r="U149" i="15"/>
  <c r="I185" i="15"/>
  <c r="V164" i="15"/>
  <c r="Z169" i="15"/>
  <c r="M172" i="15"/>
  <c r="U148" i="15"/>
  <c r="W143" i="15"/>
  <c r="L171" i="15"/>
  <c r="N179" i="15"/>
  <c r="AZ226" i="19" s="1" a="1"/>
  <c r="AZ226" i="19" s="1"/>
  <c r="Q175" i="15"/>
  <c r="S181" i="15"/>
  <c r="V177" i="15"/>
  <c r="I171" i="15"/>
  <c r="R157" i="15"/>
  <c r="R170" i="15"/>
  <c r="M160" i="15"/>
  <c r="AA160" i="15"/>
  <c r="O176" i="15"/>
  <c r="Y179" i="15"/>
  <c r="S147" i="15"/>
  <c r="J185" i="15"/>
  <c r="M143" i="15"/>
  <c r="K157" i="15"/>
  <c r="J145" i="15"/>
  <c r="M154" i="15"/>
  <c r="K151" i="15"/>
  <c r="O173" i="15"/>
  <c r="Y183" i="15"/>
  <c r="P147" i="15"/>
  <c r="X171" i="15"/>
  <c r="V183" i="15"/>
  <c r="Z153" i="15"/>
  <c r="I163" i="15"/>
  <c r="S184" i="15"/>
  <c r="P148" i="15"/>
  <c r="AA157" i="15"/>
  <c r="V153" i="15"/>
  <c r="Y147" i="15"/>
  <c r="K168" i="15"/>
  <c r="Q182" i="15"/>
  <c r="J157" i="15"/>
  <c r="AS204" i="19" s="1" a="1"/>
  <c r="AS204" i="19" s="1"/>
  <c r="AO111" i="13" s="1"/>
  <c r="K146" i="15"/>
  <c r="K150" i="15"/>
  <c r="I164" i="15"/>
  <c r="M176" i="15"/>
  <c r="AI223" i="19" s="1" a="1"/>
  <c r="AI223" i="19" s="1"/>
  <c r="AE141" i="13" s="1"/>
  <c r="U166" i="15"/>
  <c r="O171" i="15"/>
  <c r="J144" i="15"/>
  <c r="L51" i="15"/>
  <c r="H124" i="14" s="1"/>
  <c r="AV204" i="14" s="1"/>
  <c r="X166" i="15"/>
  <c r="N143" i="15"/>
  <c r="S170" i="15"/>
  <c r="O146" i="15"/>
  <c r="K173" i="15"/>
  <c r="N181" i="15"/>
  <c r="X155" i="15"/>
  <c r="Z185" i="15"/>
  <c r="N174" i="15"/>
  <c r="O178" i="15"/>
  <c r="S149" i="15"/>
  <c r="K181" i="15"/>
  <c r="R149" i="15"/>
  <c r="R175" i="15"/>
  <c r="Y158" i="15"/>
  <c r="X151" i="15"/>
  <c r="M183" i="15"/>
  <c r="S145" i="15"/>
  <c r="M171" i="15"/>
  <c r="AA167" i="15"/>
  <c r="K177" i="15"/>
  <c r="P150" i="15"/>
  <c r="J173" i="15"/>
  <c r="I183" i="15"/>
  <c r="X147" i="15"/>
  <c r="I154" i="15"/>
  <c r="L157" i="15"/>
  <c r="K162" i="15"/>
  <c r="W155" i="15"/>
  <c r="AA180" i="15"/>
  <c r="H164" i="15"/>
  <c r="V158" i="15"/>
  <c r="W184" i="15"/>
  <c r="H169" i="15"/>
  <c r="U156" i="15"/>
  <c r="W185" i="15"/>
  <c r="Q162" i="15"/>
  <c r="J151" i="15"/>
  <c r="M174" i="15"/>
  <c r="I149" i="15"/>
  <c r="I181" i="15"/>
  <c r="P167" i="15"/>
  <c r="I162" i="15"/>
  <c r="K165" i="15"/>
  <c r="I161" i="15"/>
  <c r="R171" i="15"/>
  <c r="Y143" i="15"/>
  <c r="Y165" i="15"/>
  <c r="U165" i="15"/>
  <c r="H150" i="15"/>
  <c r="Y150" i="15"/>
  <c r="H171" i="15"/>
  <c r="X154" i="15"/>
  <c r="J178" i="15"/>
  <c r="U172" i="15"/>
  <c r="N145" i="15"/>
  <c r="I192" i="19" s="1" a="1"/>
  <c r="I192" i="19" s="1"/>
  <c r="N154" i="15"/>
  <c r="I178" i="15"/>
  <c r="M169" i="15"/>
  <c r="O152" i="15"/>
  <c r="J184" i="15"/>
  <c r="O182" i="15"/>
  <c r="AE173" i="14"/>
  <c r="Q173" i="14"/>
  <c r="Z173" i="14"/>
  <c r="AL173" i="14"/>
  <c r="AQ173" i="14"/>
  <c r="AJ173" i="14"/>
  <c r="BF173" i="14"/>
  <c r="AN173" i="14"/>
  <c r="AD173" i="14"/>
  <c r="AI173" i="14"/>
  <c r="AB173" i="14"/>
  <c r="R173" i="14"/>
  <c r="BD173" i="14"/>
  <c r="AW173" i="14"/>
  <c r="AV173" i="14"/>
  <c r="AY173" i="14"/>
  <c r="AG173" i="14"/>
  <c r="AU173" i="14"/>
  <c r="AH173" i="14"/>
  <c r="T173" i="14"/>
  <c r="AF173" i="14"/>
  <c r="AP173" i="14"/>
  <c r="AM173" i="14"/>
  <c r="U173" i="14"/>
  <c r="S173" i="14"/>
  <c r="BC173" i="14"/>
  <c r="W173" i="14"/>
  <c r="I173" i="14"/>
  <c r="AX173" i="14"/>
  <c r="J173" i="14"/>
  <c r="AK173" i="14"/>
  <c r="AR173" i="14"/>
  <c r="AS173" i="14"/>
  <c r="AZ173" i="14"/>
  <c r="BB173" i="14"/>
  <c r="BA173" i="14"/>
  <c r="X173" i="14"/>
  <c r="BE173" i="14"/>
  <c r="AC173" i="14"/>
  <c r="AA173" i="14"/>
  <c r="BG173" i="14"/>
  <c r="V173" i="14"/>
  <c r="AO173" i="14"/>
  <c r="Y173" i="14"/>
  <c r="AT173" i="14"/>
  <c r="BH173" i="14"/>
  <c r="AM189" i="14"/>
  <c r="AX189" i="14"/>
  <c r="AI189" i="14"/>
  <c r="J189" i="14"/>
  <c r="AC189" i="14"/>
  <c r="AA189" i="14"/>
  <c r="AP189" i="14"/>
  <c r="W189" i="14"/>
  <c r="AY189" i="14"/>
  <c r="AB189" i="14"/>
  <c r="AJ189" i="14"/>
  <c r="AE189" i="14"/>
  <c r="BG189" i="14"/>
  <c r="V189" i="14"/>
  <c r="BF189" i="14"/>
  <c r="AO189" i="14"/>
  <c r="BB189" i="14"/>
  <c r="AL189" i="14"/>
  <c r="AG189" i="14"/>
  <c r="U189" i="14"/>
  <c r="AF189" i="14"/>
  <c r="Q189" i="14"/>
  <c r="BC189" i="14"/>
  <c r="AU189" i="14"/>
  <c r="AW189" i="14"/>
  <c r="T189" i="14"/>
  <c r="AD189" i="14"/>
  <c r="BD189" i="14"/>
  <c r="S189" i="14"/>
  <c r="AR189" i="14"/>
  <c r="AT189" i="14"/>
  <c r="AH189" i="14"/>
  <c r="AV189" i="14"/>
  <c r="AQ189" i="14"/>
  <c r="Y189" i="14"/>
  <c r="Z189" i="14"/>
  <c r="AK189" i="14"/>
  <c r="AZ189" i="14"/>
  <c r="BE189" i="14"/>
  <c r="I189" i="14"/>
  <c r="R189" i="14"/>
  <c r="AN189" i="14"/>
  <c r="X189" i="14"/>
  <c r="BA189" i="14"/>
  <c r="BH189" i="14"/>
  <c r="AS189" i="14"/>
  <c r="J46" i="15"/>
  <c r="L46" i="15"/>
  <c r="H119" i="14" s="1"/>
  <c r="J37" i="15"/>
  <c r="G37" i="15" s="1"/>
  <c r="J48" i="15"/>
  <c r="G48" i="15" s="1"/>
  <c r="L48" i="15"/>
  <c r="H121" i="14" s="1"/>
  <c r="AQ185" i="14"/>
  <c r="Q185" i="14"/>
  <c r="BC185" i="14"/>
  <c r="AW185" i="14"/>
  <c r="BH185" i="14"/>
  <c r="AB185" i="14"/>
  <c r="I185" i="14"/>
  <c r="AM185" i="14"/>
  <c r="Z185" i="14"/>
  <c r="J185" i="14"/>
  <c r="AA185" i="14"/>
  <c r="AG185" i="14"/>
  <c r="T185" i="14"/>
  <c r="BF185" i="14"/>
  <c r="AY185" i="14"/>
  <c r="R185" i="14"/>
  <c r="AV185" i="14"/>
  <c r="BG185" i="14"/>
  <c r="AP185" i="14"/>
  <c r="AS185" i="14"/>
  <c r="AZ185" i="14"/>
  <c r="AN185" i="14"/>
  <c r="X185" i="14"/>
  <c r="BB185" i="14"/>
  <c r="AT185" i="14"/>
  <c r="AR185" i="14"/>
  <c r="AH185" i="14"/>
  <c r="S185" i="14"/>
  <c r="AK185" i="14"/>
  <c r="AF185" i="14"/>
  <c r="U185" i="14"/>
  <c r="AE185" i="14"/>
  <c r="BD185" i="14"/>
  <c r="BE185" i="14"/>
  <c r="AL185" i="14"/>
  <c r="AO185" i="14"/>
  <c r="AJ185" i="14"/>
  <c r="V185" i="14"/>
  <c r="AX185" i="14"/>
  <c r="AU185" i="14"/>
  <c r="AD185" i="14"/>
  <c r="Y185" i="14"/>
  <c r="AC185" i="14"/>
  <c r="AI185" i="14"/>
  <c r="BA185" i="14"/>
  <c r="W185" i="14"/>
  <c r="L18" i="15"/>
  <c r="H91" i="14" s="1"/>
  <c r="J18" i="15"/>
  <c r="G18" i="15" s="1"/>
  <c r="AP170" i="14"/>
  <c r="AL22" i="23" s="1"/>
  <c r="S170" i="14"/>
  <c r="O22" i="23" s="1"/>
  <c r="AG170" i="14"/>
  <c r="AC22" i="23" s="1"/>
  <c r="AN170" i="14"/>
  <c r="AJ22" i="23" s="1"/>
  <c r="BA170" i="14"/>
  <c r="AW22" i="23" s="1"/>
  <c r="AT170" i="14"/>
  <c r="AP22" i="23" s="1"/>
  <c r="AL170" i="14"/>
  <c r="AH22" i="23" s="1"/>
  <c r="AX170" i="14"/>
  <c r="AT22" i="23" s="1"/>
  <c r="Y170" i="14"/>
  <c r="U22" i="23" s="1"/>
  <c r="J170" i="14"/>
  <c r="F22" i="23" s="1"/>
  <c r="AZ170" i="14"/>
  <c r="AV22" i="23" s="1"/>
  <c r="AS170" i="14"/>
  <c r="AO22" i="23" s="1"/>
  <c r="BC170" i="14"/>
  <c r="AY22" i="23" s="1"/>
  <c r="AV170" i="14"/>
  <c r="AR22" i="23" s="1"/>
  <c r="V170" i="14"/>
  <c r="R22" i="23" s="1"/>
  <c r="AO170" i="14"/>
  <c r="AK22" i="23" s="1"/>
  <c r="AU170" i="14"/>
  <c r="AQ22" i="23" s="1"/>
  <c r="AC170" i="14"/>
  <c r="Y22" i="23" s="1"/>
  <c r="BD170" i="14"/>
  <c r="AZ22" i="23" s="1"/>
  <c r="R170" i="14"/>
  <c r="N22" i="23" s="1"/>
  <c r="AB170" i="14"/>
  <c r="X22" i="23" s="1"/>
  <c r="AH170" i="14"/>
  <c r="AD22" i="23" s="1"/>
  <c r="X170" i="14"/>
  <c r="T22" i="23" s="1"/>
  <c r="T170" i="14"/>
  <c r="P22" i="23" s="1"/>
  <c r="AI170" i="14"/>
  <c r="AE22" i="23" s="1"/>
  <c r="U170" i="14"/>
  <c r="Q22" i="23" s="1"/>
  <c r="AY170" i="14"/>
  <c r="AU22" i="23" s="1"/>
  <c r="AD170" i="14"/>
  <c r="Z22" i="23" s="1"/>
  <c r="AM170" i="14"/>
  <c r="AI22" i="23" s="1"/>
  <c r="AQ170" i="14"/>
  <c r="AM22" i="23" s="1"/>
  <c r="I170" i="14"/>
  <c r="E22" i="23" s="1"/>
  <c r="BF170" i="14"/>
  <c r="BB22" i="23" s="1"/>
  <c r="W170" i="14"/>
  <c r="S22" i="23" s="1"/>
  <c r="AR170" i="14"/>
  <c r="AN22" i="23" s="1"/>
  <c r="BG170" i="14"/>
  <c r="BC22" i="23" s="1"/>
  <c r="AK170" i="14"/>
  <c r="AG22" i="23" s="1"/>
  <c r="AA170" i="14"/>
  <c r="W22" i="23" s="1"/>
  <c r="AJ170" i="14"/>
  <c r="AF22" i="23" s="1"/>
  <c r="Z170" i="14"/>
  <c r="V22" i="23" s="1"/>
  <c r="AW170" i="14"/>
  <c r="AS22" i="23" s="1"/>
  <c r="AF170" i="14"/>
  <c r="AB22" i="23" s="1"/>
  <c r="BE170" i="14"/>
  <c r="BA22" i="23" s="1"/>
  <c r="BB170" i="14"/>
  <c r="AX22" i="23" s="1"/>
  <c r="AE170" i="14"/>
  <c r="AA22" i="23" s="1"/>
  <c r="BH170" i="14"/>
  <c r="BD22" i="23" s="1"/>
  <c r="Q170" i="14"/>
  <c r="M22" i="23" s="1"/>
  <c r="L45" i="15"/>
  <c r="H118" i="14" s="1"/>
  <c r="J45" i="15"/>
  <c r="G45" i="15" s="1"/>
  <c r="L26" i="15"/>
  <c r="H99" i="14" s="1"/>
  <c r="G26" i="15"/>
  <c r="AQ223" i="19" a="1"/>
  <c r="AQ223" i="19" s="1"/>
  <c r="AM141" i="13" s="1"/>
  <c r="J35" i="15"/>
  <c r="G35" i="15" s="1"/>
  <c r="L35" i="15"/>
  <c r="H108" i="14" s="1"/>
  <c r="BA11" i="14"/>
  <c r="BA10" i="14"/>
  <c r="L43" i="15"/>
  <c r="H116" i="14" s="1"/>
  <c r="J43" i="15"/>
  <c r="G43" i="15" s="1"/>
  <c r="BG195" i="14"/>
  <c r="AE195" i="14"/>
  <c r="V195" i="14"/>
  <c r="BA195" i="14"/>
  <c r="AC195" i="14"/>
  <c r="Z195" i="14"/>
  <c r="AG195" i="14"/>
  <c r="AI195" i="14"/>
  <c r="BD195" i="14"/>
  <c r="AY195" i="14"/>
  <c r="Y195" i="14"/>
  <c r="AN195" i="14"/>
  <c r="AH195" i="14"/>
  <c r="T195" i="14"/>
  <c r="BC195" i="14"/>
  <c r="W195" i="14"/>
  <c r="AX195" i="14"/>
  <c r="AW195" i="14"/>
  <c r="AA195" i="14"/>
  <c r="AB195" i="14"/>
  <c r="R195" i="14"/>
  <c r="AL195" i="14"/>
  <c r="S195" i="14"/>
  <c r="AO195" i="14"/>
  <c r="BF195" i="14"/>
  <c r="BB195" i="14"/>
  <c r="I195" i="14"/>
  <c r="J195" i="14"/>
  <c r="AQ195" i="14"/>
  <c r="Q195" i="14"/>
  <c r="AP195" i="14"/>
  <c r="AM195" i="14"/>
  <c r="AS195" i="14"/>
  <c r="AF195" i="14"/>
  <c r="AR195" i="14"/>
  <c r="AD195" i="14"/>
  <c r="AJ195" i="14"/>
  <c r="AT195" i="14"/>
  <c r="BH195" i="14"/>
  <c r="AZ195" i="14"/>
  <c r="U195" i="14"/>
  <c r="BE195" i="14"/>
  <c r="AK195" i="14"/>
  <c r="X195" i="14"/>
  <c r="AV195" i="14"/>
  <c r="AU195" i="14"/>
  <c r="J39" i="15"/>
  <c r="G39" i="15" s="1"/>
  <c r="L39" i="15"/>
  <c r="H112" i="14" s="1"/>
  <c r="AO172" i="14"/>
  <c r="U172" i="14"/>
  <c r="AP172" i="14"/>
  <c r="AS172" i="14"/>
  <c r="AE172" i="14"/>
  <c r="AZ172" i="14"/>
  <c r="BE172" i="14"/>
  <c r="AH172" i="14"/>
  <c r="BF172" i="14"/>
  <c r="BG172" i="14"/>
  <c r="Y172" i="14"/>
  <c r="AA172" i="14"/>
  <c r="AV172" i="14"/>
  <c r="J172" i="14"/>
  <c r="AQ172" i="14"/>
  <c r="BC172" i="14"/>
  <c r="V172" i="14"/>
  <c r="I172" i="14"/>
  <c r="X172" i="14"/>
  <c r="Z172" i="14"/>
  <c r="AD172" i="14"/>
  <c r="BH172" i="14"/>
  <c r="AF172" i="14"/>
  <c r="AY172" i="14"/>
  <c r="AB172" i="14"/>
  <c r="AJ172" i="14"/>
  <c r="AI172" i="14"/>
  <c r="AT172" i="14"/>
  <c r="AU172" i="14"/>
  <c r="Q172" i="14"/>
  <c r="AL172" i="14"/>
  <c r="AM172" i="14"/>
  <c r="AN172" i="14"/>
  <c r="W172" i="14"/>
  <c r="AR172" i="14"/>
  <c r="AW172" i="14"/>
  <c r="BB172" i="14"/>
  <c r="BD172" i="14"/>
  <c r="AC172" i="14"/>
  <c r="T172" i="14"/>
  <c r="AX172" i="14"/>
  <c r="BA172" i="14"/>
  <c r="AK172" i="14"/>
  <c r="R172" i="14"/>
  <c r="S172" i="14"/>
  <c r="AG172" i="14"/>
  <c r="BA227" i="19" a="1"/>
  <c r="BA227" i="19" s="1"/>
  <c r="AW148" i="13" s="1"/>
  <c r="AM208" i="19" a="1"/>
  <c r="AM208" i="19" s="1"/>
  <c r="AI117" i="13" s="1"/>
  <c r="AK223" i="19" a="1"/>
  <c r="AK223" i="19" s="1"/>
  <c r="AG141" i="13" s="1"/>
  <c r="AH223" i="19" a="1"/>
  <c r="AH223" i="19" s="1"/>
  <c r="AD141" i="13" s="1"/>
  <c r="AU223" i="19" a="1"/>
  <c r="AU223" i="19" s="1"/>
  <c r="AQ141" i="13" s="1"/>
  <c r="W223" i="19" a="1"/>
  <c r="W223" i="19" s="1"/>
  <c r="S141" i="13" s="1"/>
  <c r="V223" i="19" a="1"/>
  <c r="V223" i="19" s="1"/>
  <c r="R141" i="13" s="1"/>
  <c r="BA223" i="19" a="1"/>
  <c r="BA223" i="19" s="1"/>
  <c r="AW141" i="13" s="1"/>
  <c r="S230" i="19" a="1"/>
  <c r="S230" i="19" s="1"/>
  <c r="O151" i="13" s="1"/>
  <c r="AA225" i="19" a="1"/>
  <c r="AA225" i="19" s="1"/>
  <c r="W144" i="13" s="1"/>
  <c r="AZ204" i="19" a="1"/>
  <c r="AZ204" i="19" s="1"/>
  <c r="AV111" i="13" s="1"/>
  <c r="AX221" i="19" a="1"/>
  <c r="AX221" i="19" s="1"/>
  <c r="AT136" i="13" s="1"/>
  <c r="AY206" i="19" a="1"/>
  <c r="AY206" i="19" s="1"/>
  <c r="AU114" i="13" s="1"/>
  <c r="W63" i="15"/>
  <c r="M70" i="15"/>
  <c r="W74" i="15"/>
  <c r="H66" i="15"/>
  <c r="T72" i="15"/>
  <c r="AH75" i="15"/>
  <c r="AG72" i="15"/>
  <c r="AP77" i="15"/>
  <c r="AF64" i="15"/>
  <c r="H75" i="15"/>
  <c r="K79" i="15"/>
  <c r="AE73" i="15"/>
  <c r="T81" i="15"/>
  <c r="AH84" i="15"/>
  <c r="AR71" i="15"/>
  <c r="AQ80" i="15"/>
  <c r="S84" i="15"/>
  <c r="AR80" i="15"/>
  <c r="AQ86" i="15"/>
  <c r="S90" i="15"/>
  <c r="AG93" i="15"/>
  <c r="I97" i="15"/>
  <c r="AM76" i="15"/>
  <c r="AC85" i="15"/>
  <c r="R89" i="15"/>
  <c r="AF92" i="15"/>
  <c r="H96" i="15"/>
  <c r="R78" i="15"/>
  <c r="AE89" i="15"/>
  <c r="U96" i="15"/>
  <c r="AS100" i="15"/>
  <c r="U104" i="15"/>
  <c r="AE87" i="15"/>
  <c r="AE86" i="15"/>
  <c r="X93" i="15"/>
  <c r="AB99" i="15"/>
  <c r="AP102" i="15"/>
  <c r="AB79" i="15"/>
  <c r="Q92" i="15"/>
  <c r="S102" i="15"/>
  <c r="AH88" i="15"/>
  <c r="P87" i="15"/>
  <c r="U82" i="15"/>
  <c r="AL99" i="15"/>
  <c r="AG96" i="15"/>
  <c r="AH96" i="15"/>
  <c r="M67" i="15"/>
  <c r="AI70" i="15"/>
  <c r="R70" i="15"/>
  <c r="T71" i="15"/>
  <c r="AL70" i="15"/>
  <c r="H63" i="15"/>
  <c r="AI69" i="15"/>
  <c r="O74" i="15"/>
  <c r="AD65" i="15"/>
  <c r="L72" i="15"/>
  <c r="Z75" i="15"/>
  <c r="Q72" i="15"/>
  <c r="AH77" i="15"/>
  <c r="AL63" i="15"/>
  <c r="AD74" i="15"/>
  <c r="AO78" i="15"/>
  <c r="AK72" i="15"/>
  <c r="L81" i="15"/>
  <c r="Z84" i="15"/>
  <c r="T70" i="15"/>
  <c r="AA80" i="15"/>
  <c r="K84" i="15"/>
  <c r="N80" i="15"/>
  <c r="AF86" i="15"/>
  <c r="K90" i="15"/>
  <c r="Y93" i="15"/>
  <c r="AM96" i="15"/>
  <c r="AB75" i="15"/>
  <c r="O85" i="15"/>
  <c r="J89" i="15"/>
  <c r="X92" i="15"/>
  <c r="K65" i="15"/>
  <c r="AM71" i="15"/>
  <c r="Q75" i="15"/>
  <c r="AH67" i="15"/>
  <c r="N73" i="15"/>
  <c r="S63" i="15"/>
  <c r="U74" i="15"/>
  <c r="AJ78" i="15"/>
  <c r="H68" i="15"/>
  <c r="AC76" i="15"/>
  <c r="AQ79" i="15"/>
  <c r="AH76" i="15"/>
  <c r="N82" i="15"/>
  <c r="AB85" i="15"/>
  <c r="T75" i="15"/>
  <c r="AK81" i="15"/>
  <c r="M85" i="15"/>
  <c r="AF82" i="15"/>
  <c r="AK87" i="15"/>
  <c r="M91" i="15"/>
  <c r="AA94" i="15"/>
  <c r="AO97" i="15"/>
  <c r="O80" i="15"/>
  <c r="AG86" i="15"/>
  <c r="L90" i="15"/>
  <c r="Z93" i="15"/>
  <c r="AN96" i="15"/>
  <c r="AR82" i="15"/>
  <c r="S91" i="15"/>
  <c r="I98" i="15"/>
  <c r="AM101" i="15"/>
  <c r="O105" i="15"/>
  <c r="P68" i="15"/>
  <c r="V88" i="15"/>
  <c r="L95" i="15"/>
  <c r="V100" i="15"/>
  <c r="AJ103" i="15"/>
  <c r="X86" i="15"/>
  <c r="AE95" i="15"/>
  <c r="AS103" i="15"/>
  <c r="Q96" i="15"/>
  <c r="X95" i="15"/>
  <c r="AD90" i="15"/>
  <c r="Z101" i="15"/>
  <c r="M101" i="15"/>
  <c r="N101" i="15"/>
  <c r="AK63" i="15"/>
  <c r="AS63" i="15"/>
  <c r="AB63" i="15"/>
  <c r="AR67" i="15"/>
  <c r="J64" i="15"/>
  <c r="AG64" i="15"/>
  <c r="W71" i="15"/>
  <c r="I75" i="15"/>
  <c r="R67" i="15"/>
  <c r="AR72" i="15"/>
  <c r="T76" i="15"/>
  <c r="AQ73" i="15"/>
  <c r="AB78" i="15"/>
  <c r="N67" i="15"/>
  <c r="R76" i="15"/>
  <c r="AI79" i="15"/>
  <c r="M76" i="15"/>
  <c r="AR81" i="15"/>
  <c r="T85" i="15"/>
  <c r="Z74" i="15"/>
  <c r="AC81" i="15"/>
  <c r="AQ84" i="15"/>
  <c r="P82" i="15"/>
  <c r="AC87" i="15"/>
  <c r="AQ90" i="15"/>
  <c r="S94" i="15"/>
  <c r="AG97" i="15"/>
  <c r="U79" i="15"/>
  <c r="W86" i="15"/>
  <c r="AP89" i="15"/>
  <c r="AQ65" i="15"/>
  <c r="S72" i="15"/>
  <c r="AG75" i="15"/>
  <c r="AB68" i="15"/>
  <c r="AD73" i="15"/>
  <c r="AS64" i="15"/>
  <c r="O75" i="15"/>
  <c r="N79" i="15"/>
  <c r="AH69" i="15"/>
  <c r="AS76" i="15"/>
  <c r="U80" i="15"/>
  <c r="AB77" i="15"/>
  <c r="AD82" i="15"/>
  <c r="AR85" i="15"/>
  <c r="AI76" i="15"/>
  <c r="AK66" i="15"/>
  <c r="AI72" i="15"/>
  <c r="K76" i="15"/>
  <c r="V69" i="15"/>
  <c r="H74" i="15"/>
  <c r="AG66" i="15"/>
  <c r="I76" i="15"/>
  <c r="AD79" i="15"/>
  <c r="V71" i="15"/>
  <c r="W77" i="15"/>
  <c r="AK80" i="15"/>
  <c r="V78" i="15"/>
  <c r="H83" i="15"/>
  <c r="V86" i="15"/>
  <c r="AC77" i="15"/>
  <c r="AE82" i="15"/>
  <c r="M72" i="15"/>
  <c r="T84" i="15"/>
  <c r="AE88" i="15"/>
  <c r="AS91" i="15"/>
  <c r="U95" i="15"/>
  <c r="AI98" i="15"/>
  <c r="Q82" i="15"/>
  <c r="AD87" i="15"/>
  <c r="AR90" i="15"/>
  <c r="T94" i="15"/>
  <c r="AH97" i="15"/>
  <c r="H86" i="15"/>
  <c r="AS92" i="15"/>
  <c r="S99" i="15"/>
  <c r="AG102" i="15"/>
  <c r="AF105" i="15"/>
  <c r="AS79" i="15"/>
  <c r="J90" i="15"/>
  <c r="AL96" i="15"/>
  <c r="P101" i="15"/>
  <c r="AD104" i="15"/>
  <c r="AQ89" i="15"/>
  <c r="AN98" i="15"/>
  <c r="AG105" i="15"/>
  <c r="AQ100" i="15"/>
  <c r="AB100" i="15"/>
  <c r="AR93" i="15"/>
  <c r="X104" i="15"/>
  <c r="AA104" i="15"/>
  <c r="AB104" i="15"/>
  <c r="T69" i="15"/>
  <c r="N66" i="15"/>
  <c r="M69" i="15"/>
  <c r="AD64" i="15"/>
  <c r="AM66" i="15"/>
  <c r="U66" i="15"/>
  <c r="AA72" i="15"/>
  <c r="AO75" i="15"/>
  <c r="AR68" i="15"/>
  <c r="AL73" i="15"/>
  <c r="AM65" i="15"/>
  <c r="AE75" i="15"/>
  <c r="V79" i="15"/>
  <c r="AB70" i="15"/>
  <c r="O77" i="15"/>
  <c r="AC80" i="15"/>
  <c r="AR77" i="15"/>
  <c r="AL82" i="15"/>
  <c r="N86" i="15"/>
  <c r="M77" i="15"/>
  <c r="W82" i="15"/>
  <c r="AS68" i="15"/>
  <c r="AP83" i="15"/>
  <c r="W88" i="15"/>
  <c r="AK91" i="15"/>
  <c r="M95" i="15"/>
  <c r="AA98" i="15"/>
  <c r="AM81" i="15"/>
  <c r="V87" i="15"/>
  <c r="AJ90" i="15"/>
  <c r="AE67" i="15"/>
  <c r="M73" i="15"/>
  <c r="Z63" i="15"/>
  <c r="P70" i="15"/>
  <c r="X74" i="15"/>
  <c r="U68" i="15"/>
  <c r="AF76" i="15"/>
  <c r="H80" i="15"/>
  <c r="Z72" i="15"/>
  <c r="AM77" i="15"/>
  <c r="O65" i="15"/>
  <c r="P79" i="15"/>
  <c r="X83" i="15"/>
  <c r="AL86" i="15"/>
  <c r="W78" i="15"/>
  <c r="I83" i="15"/>
  <c r="AA75" i="15"/>
  <c r="N85" i="15"/>
  <c r="I89" i="15"/>
  <c r="W92" i="15"/>
  <c r="AK95" i="15"/>
  <c r="M99" i="15"/>
  <c r="K83" i="15"/>
  <c r="H88" i="15"/>
  <c r="V91" i="15"/>
  <c r="AJ94" i="15"/>
  <c r="L98" i="15"/>
  <c r="K87" i="15"/>
  <c r="AM93" i="15"/>
  <c r="AI99" i="15"/>
  <c r="K103" i="15"/>
  <c r="H77" i="15"/>
  <c r="M82" i="15"/>
  <c r="AP90" i="15"/>
  <c r="AF97" i="15"/>
  <c r="AF101" i="15"/>
  <c r="H105" i="15"/>
  <c r="AQ81" i="15"/>
  <c r="AK99" i="15"/>
  <c r="AR102" i="15"/>
  <c r="AE102" i="15"/>
  <c r="P102" i="15"/>
  <c r="AF95" i="15"/>
  <c r="AD72" i="15"/>
  <c r="R74" i="15"/>
  <c r="R63" i="15"/>
  <c r="AF67" i="15"/>
  <c r="AO71" i="15"/>
  <c r="Y67" i="15"/>
  <c r="J63" i="15"/>
  <c r="Y63" i="15"/>
  <c r="O67" i="15"/>
  <c r="AQ72" i="15"/>
  <c r="S76" i="15"/>
  <c r="AL69" i="15"/>
  <c r="P74" i="15"/>
  <c r="AA67" i="15"/>
  <c r="W76" i="15"/>
  <c r="AL79" i="15"/>
  <c r="J72" i="15"/>
  <c r="AE77" i="15"/>
  <c r="AA63" i="15"/>
  <c r="AL78" i="15"/>
  <c r="P83" i="15"/>
  <c r="AD86" i="15"/>
  <c r="AS77" i="15"/>
  <c r="AM82" i="15"/>
  <c r="AM73" i="15"/>
  <c r="AJ84" i="15"/>
  <c r="AM88" i="15"/>
  <c r="O92" i="15"/>
  <c r="AC95" i="15"/>
  <c r="AQ98" i="15"/>
  <c r="AG82" i="15"/>
  <c r="AL87" i="15"/>
  <c r="N91" i="15"/>
  <c r="AS73" i="15"/>
  <c r="AN74" i="15"/>
  <c r="T78" i="15"/>
  <c r="AG78" i="15"/>
  <c r="AN83" i="15"/>
  <c r="U81" i="15"/>
  <c r="AL81" i="15"/>
  <c r="AI90" i="15"/>
  <c r="Y97" i="15"/>
  <c r="L86" i="15"/>
  <c r="J93" i="15"/>
  <c r="R81" i="15"/>
  <c r="O97" i="15"/>
  <c r="AK104" i="15"/>
  <c r="AB87" i="15"/>
  <c r="AR99" i="15"/>
  <c r="AD83" i="15"/>
  <c r="M103" i="15"/>
  <c r="J92" i="15"/>
  <c r="AF100" i="15"/>
  <c r="Z99" i="15"/>
  <c r="U67" i="15"/>
  <c r="AF69" i="15"/>
  <c r="AM63" i="15"/>
  <c r="AE74" i="15"/>
  <c r="AB72" i="15"/>
  <c r="K73" i="15"/>
  <c r="Z65" i="15"/>
  <c r="S79" i="15"/>
  <c r="AB81" i="15"/>
  <c r="AL72" i="15"/>
  <c r="AA84" i="15"/>
  <c r="M87" i="15"/>
  <c r="AO93" i="15"/>
  <c r="AG77" i="15"/>
  <c r="Z89" i="15"/>
  <c r="AB94" i="15"/>
  <c r="AP97" i="15"/>
  <c r="AC86" i="15"/>
  <c r="W93" i="15"/>
  <c r="AA99" i="15"/>
  <c r="AO102" i="15"/>
  <c r="Y66" i="15"/>
  <c r="S81" i="15"/>
  <c r="Z90" i="15"/>
  <c r="P97" i="15"/>
  <c r="X101" i="15"/>
  <c r="AL104" i="15"/>
  <c r="AR75" i="15"/>
  <c r="U99" i="15"/>
  <c r="AH101" i="15"/>
  <c r="AK101" i="15"/>
  <c r="V101" i="15"/>
  <c r="AL94" i="15"/>
  <c r="R105" i="15"/>
  <c r="U105" i="15"/>
  <c r="V105" i="15"/>
  <c r="Z68" i="15"/>
  <c r="Z64" i="15"/>
  <c r="S68" i="15"/>
  <c r="AJ63" i="15"/>
  <c r="M65" i="15"/>
  <c r="AC66" i="15"/>
  <c r="AE72" i="15"/>
  <c r="AS75" i="15"/>
  <c r="N69" i="15"/>
  <c r="AP73" i="15"/>
  <c r="Q66" i="15"/>
  <c r="AM75" i="15"/>
  <c r="Z79" i="15"/>
  <c r="AR70" i="15"/>
  <c r="S77" i="15"/>
  <c r="AG80" i="15"/>
  <c r="N78" i="15"/>
  <c r="AP82" i="15"/>
  <c r="R86" i="15"/>
  <c r="U77" i="15"/>
  <c r="AA82" i="15"/>
  <c r="AG70" i="15"/>
  <c r="L84" i="15"/>
  <c r="AA88" i="15"/>
  <c r="AO91" i="15"/>
  <c r="Q95" i="15"/>
  <c r="AE98" i="15"/>
  <c r="I82" i="15"/>
  <c r="Z87" i="15"/>
  <c r="AN90" i="15"/>
  <c r="P94" i="15"/>
  <c r="AD97" i="15"/>
  <c r="AI85" i="15"/>
  <c r="AK92" i="15"/>
  <c r="O99" i="15"/>
  <c r="AC102" i="15"/>
  <c r="AQ105" i="15"/>
  <c r="M79" i="15"/>
  <c r="AN89" i="15"/>
  <c r="AD96" i="15"/>
  <c r="L101" i="15"/>
  <c r="Z104" i="15"/>
  <c r="AA89" i="15"/>
  <c r="AC98" i="15"/>
  <c r="Y105" i="15"/>
  <c r="AA100" i="15"/>
  <c r="L100" i="15"/>
  <c r="AB93" i="15"/>
  <c r="H104" i="15"/>
  <c r="K104" i="15"/>
  <c r="L104" i="15"/>
  <c r="AJ69" i="15"/>
  <c r="H67" i="15"/>
  <c r="AC69" i="15"/>
  <c r="H65" i="15"/>
  <c r="AG67" i="15"/>
  <c r="AM72" i="15"/>
  <c r="K67" i="15"/>
  <c r="AA77" i="15"/>
  <c r="Z86" i="15"/>
  <c r="AB84" i="15"/>
  <c r="AM98" i="15"/>
  <c r="X94" i="15"/>
  <c r="W99" i="15"/>
  <c r="R90" i="15"/>
  <c r="AB66" i="15"/>
  <c r="AR100" i="15"/>
  <c r="AR104" i="15"/>
  <c r="N64" i="15"/>
  <c r="AH63" i="15"/>
  <c r="AJ76" i="15"/>
  <c r="I66" i="15"/>
  <c r="AE78" i="15"/>
  <c r="M89" i="15"/>
  <c r="S83" i="15"/>
  <c r="P98" i="15"/>
  <c r="O103" i="15"/>
  <c r="AN97" i="15"/>
  <c r="AS99" i="15"/>
  <c r="J96" i="15"/>
  <c r="P67" i="15"/>
  <c r="AB71" i="15"/>
  <c r="R71" i="15"/>
  <c r="AB80" i="15"/>
  <c r="R80" i="15"/>
  <c r="AC83" i="15"/>
  <c r="AM74" i="15"/>
  <c r="R75" i="15"/>
  <c r="X80" i="15"/>
  <c r="AA79" i="15"/>
  <c r="R84" i="15"/>
  <c r="O82" i="15"/>
  <c r="Z83" i="15"/>
  <c r="AC91" i="15"/>
  <c r="S98" i="15"/>
  <c r="N87" i="15"/>
  <c r="AP93" i="15"/>
  <c r="AF84" i="15"/>
  <c r="AK98" i="15"/>
  <c r="AE105" i="15"/>
  <c r="P89" i="15"/>
  <c r="AL100" i="15"/>
  <c r="Y88" i="15"/>
  <c r="AM104" i="15"/>
  <c r="AJ98" i="15"/>
  <c r="AJ102" i="15"/>
  <c r="AN102" i="15"/>
  <c r="AB69" i="15"/>
  <c r="R66" i="15"/>
  <c r="AA65" i="15"/>
  <c r="Y75" i="15"/>
  <c r="V73" i="15"/>
  <c r="AK74" i="15"/>
  <c r="AN68" i="15"/>
  <c r="M80" i="15"/>
  <c r="V82" i="15"/>
  <c r="N76" i="15"/>
  <c r="U85" i="15"/>
  <c r="AS87" i="15"/>
  <c r="AI94" i="15"/>
  <c r="AS80" i="15"/>
  <c r="T90" i="15"/>
  <c r="AR94" i="15"/>
  <c r="T98" i="15"/>
  <c r="AA87" i="15"/>
  <c r="Q94" i="15"/>
  <c r="AQ99" i="15"/>
  <c r="S103" i="15"/>
  <c r="V80" i="15"/>
  <c r="AS82" i="15"/>
  <c r="T91" i="15"/>
  <c r="J98" i="15"/>
  <c r="AN101" i="15"/>
  <c r="P105" i="15"/>
  <c r="S85" i="15"/>
  <c r="O100" i="15"/>
  <c r="AL103" i="15"/>
  <c r="Y103" i="15"/>
  <c r="J103" i="15"/>
  <c r="T64" i="15"/>
  <c r="L76" i="15"/>
  <c r="AN80" i="15"/>
  <c r="AC68" i="15"/>
  <c r="L85" i="15"/>
  <c r="Y83" i="15"/>
  <c r="AL85" i="15"/>
  <c r="AM92" i="15"/>
  <c r="J69" i="15"/>
  <c r="X88" i="15"/>
  <c r="N95" i="15"/>
  <c r="AQ87" i="15"/>
  <c r="M100" i="15"/>
  <c r="T82" i="15"/>
  <c r="AJ91" i="15"/>
  <c r="J102" i="15"/>
  <c r="X87" i="15"/>
  <c r="AF104" i="15"/>
  <c r="AP103" i="15"/>
  <c r="AB89" i="15"/>
  <c r="AA70" i="15"/>
  <c r="K68" i="15"/>
  <c r="AE68" i="15"/>
  <c r="I68" i="15"/>
  <c r="AP63" i="15"/>
  <c r="AF74" i="15"/>
  <c r="AN76" i="15"/>
  <c r="AP72" i="15"/>
  <c r="AO66" i="15"/>
  <c r="AF83" i="15"/>
  <c r="AM78" i="15"/>
  <c r="AL76" i="15"/>
  <c r="Q89" i="15"/>
  <c r="AS95" i="15"/>
  <c r="AA83" i="15"/>
  <c r="AD91" i="15"/>
  <c r="V95" i="15"/>
  <c r="M68" i="15"/>
  <c r="U88" i="15"/>
  <c r="K95" i="15"/>
  <c r="U100" i="15"/>
  <c r="AI103" i="15"/>
  <c r="H84" i="15"/>
  <c r="AG84" i="15"/>
  <c r="N92" i="15"/>
  <c r="AL98" i="15"/>
  <c r="R102" i="15"/>
  <c r="AJ105" i="15"/>
  <c r="L89" i="15"/>
  <c r="I101" i="15"/>
  <c r="Z105" i="15"/>
  <c r="M105" i="15"/>
  <c r="AJ104" i="15"/>
  <c r="N98" i="15"/>
  <c r="AE91" i="15"/>
  <c r="AF91" i="15"/>
  <c r="AG69" i="15"/>
  <c r="L65" i="15"/>
  <c r="W66" i="15"/>
  <c r="AQ64" i="15"/>
  <c r="AQ66" i="15"/>
  <c r="T67" i="15"/>
  <c r="Q68" i="15"/>
  <c r="Y73" i="15"/>
  <c r="L64" i="15"/>
  <c r="AN70" i="15"/>
  <c r="AJ74" i="15"/>
  <c r="AE69" i="15"/>
  <c r="AR76" i="15"/>
  <c r="T80" i="15"/>
  <c r="L73" i="15"/>
  <c r="M78" i="15"/>
  <c r="AI67" i="15"/>
  <c r="AN79" i="15"/>
  <c r="AJ83" i="15"/>
  <c r="X64" i="15"/>
  <c r="I79" i="15"/>
  <c r="U83" i="15"/>
  <c r="P77" i="15"/>
  <c r="AG85" i="15"/>
  <c r="U89" i="15"/>
  <c r="AI92" i="15"/>
  <c r="K96" i="15"/>
  <c r="V67" i="15"/>
  <c r="AI83" i="15"/>
  <c r="T88" i="15"/>
  <c r="AH91" i="15"/>
  <c r="J95" i="15"/>
  <c r="X98" i="15"/>
  <c r="AI87" i="15"/>
  <c r="Y94" i="15"/>
  <c r="I100" i="15"/>
  <c r="W103" i="15"/>
  <c r="Z81" i="15"/>
  <c r="W83" i="15"/>
  <c r="AB91" i="15"/>
  <c r="R98" i="15"/>
  <c r="AR101" i="15"/>
  <c r="T105" i="15"/>
  <c r="Y86" i="15"/>
  <c r="W100" i="15"/>
  <c r="P104" i="15"/>
  <c r="AO103" i="15"/>
  <c r="Z103" i="15"/>
  <c r="AP96" i="15"/>
  <c r="AN87" i="15"/>
  <c r="J88" i="15"/>
  <c r="AQ70" i="15"/>
  <c r="V66" i="15"/>
  <c r="AQ68" i="15"/>
  <c r="O66" i="15"/>
  <c r="Y69" i="15"/>
  <c r="AN69" i="15"/>
  <c r="O76" i="15"/>
  <c r="Q76" i="15"/>
  <c r="AO80" i="15"/>
  <c r="AK77" i="15"/>
  <c r="AI88" i="15"/>
  <c r="Y82" i="15"/>
  <c r="AL97" i="15"/>
  <c r="AK102" i="15"/>
  <c r="H97" i="15"/>
  <c r="L99" i="15"/>
  <c r="V94" i="15"/>
  <c r="AP68" i="15"/>
  <c r="AS65" i="15"/>
  <c r="X70" i="15"/>
  <c r="L80" i="15"/>
  <c r="X79" i="15"/>
  <c r="M83" i="15"/>
  <c r="AA92" i="15"/>
  <c r="L88" i="15"/>
  <c r="S87" i="15"/>
  <c r="AH78" i="15"/>
  <c r="AJ101" i="15"/>
  <c r="V103" i="15"/>
  <c r="AK82" i="15"/>
  <c r="AE70" i="15"/>
  <c r="AG68" i="15"/>
  <c r="AR74" i="15"/>
  <c r="AB73" i="15"/>
  <c r="AR83" i="15"/>
  <c r="J78" i="15"/>
  <c r="S96" i="15"/>
  <c r="AP91" i="15"/>
  <c r="AO94" i="15"/>
  <c r="Q84" i="15"/>
  <c r="AB105" i="15"/>
  <c r="AI104" i="15"/>
  <c r="AL90" i="15"/>
  <c r="U65" i="15"/>
  <c r="K74" i="15"/>
  <c r="I72" i="15"/>
  <c r="AK78" i="15"/>
  <c r="Z69" i="15"/>
  <c r="AA86" i="15"/>
  <c r="AH74" i="15"/>
  <c r="AH95" i="15"/>
  <c r="AG100" i="15"/>
  <c r="AL92" i="15"/>
  <c r="AS90" i="15"/>
  <c r="AP69" i="15"/>
  <c r="W68" i="15"/>
  <c r="W64" i="15"/>
  <c r="AL89" i="15"/>
  <c r="AF85" i="15"/>
  <c r="Q98" i="15"/>
  <c r="AS86" i="15"/>
  <c r="AD101" i="15"/>
  <c r="AK75" i="15"/>
  <c r="Y80" i="15"/>
  <c r="S88" i="15"/>
  <c r="V97" i="15"/>
  <c r="N96" i="15"/>
  <c r="AH92" i="15"/>
  <c r="Q64" i="15"/>
  <c r="N65" i="15"/>
  <c r="I70" i="15"/>
  <c r="T66" i="15"/>
  <c r="AQ71" i="15"/>
  <c r="R65" i="15"/>
  <c r="AO83" i="15"/>
  <c r="U86" i="15"/>
  <c r="Q93" i="15"/>
  <c r="AN73" i="15"/>
  <c r="AN88" i="15"/>
  <c r="AD95" i="15"/>
  <c r="AK88" i="15"/>
  <c r="AC100" i="15"/>
  <c r="AD85" i="15"/>
  <c r="AD92" i="15"/>
  <c r="Z102" i="15"/>
  <c r="AC90" i="15"/>
  <c r="AO77" i="15"/>
  <c r="AD105" i="15"/>
  <c r="S93" i="15"/>
  <c r="AM68" i="15"/>
  <c r="AI64" i="15"/>
  <c r="Q65" i="15"/>
  <c r="AO68" i="15"/>
  <c r="AJ64" i="15"/>
  <c r="J75" i="15"/>
  <c r="R77" i="15"/>
  <c r="AJ73" i="15"/>
  <c r="Q70" i="15"/>
  <c r="J84" i="15"/>
  <c r="AG79" i="15"/>
  <c r="Z78" i="15"/>
  <c r="AG89" i="15"/>
  <c r="W96" i="15"/>
  <c r="U84" i="15"/>
  <c r="H92" i="15"/>
  <c r="AL95" i="15"/>
  <c r="AD76" i="15"/>
  <c r="O89" i="15"/>
  <c r="AQ95" i="15"/>
  <c r="AK100" i="15"/>
  <c r="M104" i="15"/>
  <c r="AI86" i="15"/>
  <c r="I86" i="15"/>
  <c r="H93" i="15"/>
  <c r="T99" i="15"/>
  <c r="AH102" i="15"/>
  <c r="AQ75" i="15"/>
  <c r="W91" i="15"/>
  <c r="AO101" i="15"/>
  <c r="Y84" i="15"/>
  <c r="AA81" i="15"/>
  <c r="I77" i="15"/>
  <c r="V99" i="15"/>
  <c r="AS94" i="15"/>
  <c r="H95" i="15"/>
  <c r="AS67" i="15"/>
  <c r="X63" i="15"/>
  <c r="I63" i="15"/>
  <c r="Q63" i="15"/>
  <c r="AC63" i="15"/>
  <c r="AR63" i="15"/>
  <c r="K69" i="15"/>
  <c r="AO73" i="15"/>
  <c r="AR64" i="15"/>
  <c r="AH71" i="15"/>
  <c r="N75" i="15"/>
  <c r="S71" i="15"/>
  <c r="V77" i="15"/>
  <c r="AJ80" i="15"/>
  <c r="AR73" i="15"/>
  <c r="AC78" i="15"/>
  <c r="K71" i="15"/>
  <c r="AH80" i="15"/>
  <c r="N84" i="15"/>
  <c r="AL67" i="15"/>
  <c r="AO79" i="15"/>
  <c r="AK83" i="15"/>
  <c r="AP78" i="15"/>
  <c r="P86" i="15"/>
  <c r="AK89" i="15"/>
  <c r="M93" i="15"/>
  <c r="AA96" i="15"/>
  <c r="H73" i="15"/>
  <c r="AC84" i="15"/>
  <c r="AJ88" i="15"/>
  <c r="L92" i="15"/>
  <c r="Z95" i="15"/>
  <c r="AA71" i="15"/>
  <c r="AC88" i="15"/>
  <c r="S95" i="15"/>
  <c r="Y100" i="15"/>
  <c r="AM103" i="15"/>
  <c r="AN84" i="15"/>
  <c r="K85" i="15"/>
  <c r="V92" i="15"/>
  <c r="AR98" i="15"/>
  <c r="V102" i="15"/>
  <c r="AR105" i="15"/>
  <c r="AR89" i="15"/>
  <c r="Q101" i="15"/>
  <c r="AP105" i="15"/>
  <c r="AC105" i="15"/>
  <c r="N105" i="15"/>
  <c r="AD98" i="15"/>
  <c r="Y92" i="15"/>
  <c r="Z92" i="15"/>
  <c r="Q69" i="15"/>
  <c r="AH64" i="15"/>
  <c r="AC65" i="15"/>
  <c r="AA64" i="15"/>
  <c r="K66" i="15"/>
  <c r="Z66" i="15"/>
  <c r="P66" i="15"/>
  <c r="H78" i="15"/>
  <c r="I74" i="15"/>
  <c r="I81" i="15"/>
  <c r="W90" i="15"/>
  <c r="AH85" i="15"/>
  <c r="L79" i="15"/>
  <c r="Y104" i="15"/>
  <c r="AF99" i="15"/>
  <c r="AA102" i="15"/>
  <c r="H100" i="15"/>
  <c r="AO69" i="15"/>
  <c r="Y64" i="15"/>
  <c r="AN72" i="15"/>
  <c r="AJ66" i="15"/>
  <c r="AN81" i="15"/>
  <c r="AM84" i="15"/>
  <c r="O94" i="15"/>
  <c r="AG90" i="15"/>
  <c r="AI89" i="15"/>
  <c r="X103" i="15"/>
  <c r="AI93" i="15"/>
  <c r="AO99" i="15"/>
  <c r="J66" i="15"/>
  <c r="AS71" i="15"/>
  <c r="AI63" i="15"/>
  <c r="AG76" i="15"/>
  <c r="AN82" i="15"/>
  <c r="AS97" i="15"/>
  <c r="AD93" i="15"/>
  <c r="AD88" i="15"/>
  <c r="R96" i="15"/>
  <c r="AB67" i="15"/>
  <c r="W75" i="15"/>
  <c r="AQ76" i="15"/>
  <c r="AE81" i="15"/>
  <c r="U102" i="15"/>
  <c r="AI97" i="15"/>
  <c r="Y68" i="15"/>
  <c r="AN66" i="15"/>
  <c r="AI71" i="15"/>
  <c r="T73" i="15"/>
  <c r="S75" i="15"/>
  <c r="AF68" i="15"/>
  <c r="AI84" i="15"/>
  <c r="U87" i="15"/>
  <c r="K94" i="15"/>
  <c r="AA78" i="15"/>
  <c r="AH89" i="15"/>
  <c r="X96" i="15"/>
  <c r="Y90" i="15"/>
  <c r="W101" i="15"/>
  <c r="K89" i="15"/>
  <c r="R94" i="15"/>
  <c r="T103" i="15"/>
  <c r="AQ93" i="15"/>
  <c r="AO92" i="15"/>
  <c r="AF87" i="15"/>
  <c r="Y99" i="15"/>
  <c r="Y65" i="15"/>
  <c r="AP66" i="15"/>
  <c r="X67" i="15"/>
  <c r="AC70" i="15"/>
  <c r="X66" i="15"/>
  <c r="AP75" i="15"/>
  <c r="L78" i="15"/>
  <c r="X75" i="15"/>
  <c r="Y74" i="15"/>
  <c r="AP84" i="15"/>
  <c r="M81" i="15"/>
  <c r="V81" i="15"/>
  <c r="AA90" i="15"/>
  <c r="Q97" i="15"/>
  <c r="AM85" i="15"/>
  <c r="AN92" i="15"/>
  <c r="P96" i="15"/>
  <c r="AR79" i="15"/>
  <c r="I90" i="15"/>
  <c r="AK96" i="15"/>
  <c r="O101" i="15"/>
  <c r="AC104" i="15"/>
  <c r="Q88" i="15"/>
  <c r="L87" i="15"/>
  <c r="AN93" i="15"/>
  <c r="AJ99" i="15"/>
  <c r="L103" i="15"/>
  <c r="AP81" i="15"/>
  <c r="K93" i="15"/>
  <c r="AI102" i="15"/>
  <c r="O91" i="15"/>
  <c r="V90" i="15"/>
  <c r="AE85" i="15"/>
  <c r="P100" i="15"/>
  <c r="U98" i="15"/>
  <c r="V98" i="15"/>
  <c r="S66" i="15"/>
  <c r="I69" i="15"/>
  <c r="AD68" i="15"/>
  <c r="Z70" i="15"/>
  <c r="L69" i="15"/>
  <c r="K63" i="15"/>
  <c r="AQ69" i="15"/>
  <c r="S74" i="15"/>
  <c r="AL65" i="15"/>
  <c r="P72" i="15"/>
  <c r="AD75" i="15"/>
  <c r="Y72" i="15"/>
  <c r="AL77" i="15"/>
  <c r="P64" i="15"/>
  <c r="AL74" i="15"/>
  <c r="AS78" i="15"/>
  <c r="O73" i="15"/>
  <c r="P81" i="15"/>
  <c r="AD84" i="15"/>
  <c r="N71" i="15"/>
  <c r="AI80" i="15"/>
  <c r="O84" i="15"/>
  <c r="AD80" i="15"/>
  <c r="AK86" i="15"/>
  <c r="O90" i="15"/>
  <c r="AC93" i="15"/>
  <c r="AQ96" i="15"/>
  <c r="V76" i="15"/>
  <c r="W85" i="15"/>
  <c r="N89" i="15"/>
  <c r="AB92" i="15"/>
  <c r="AP95" i="15"/>
  <c r="X77" i="15"/>
  <c r="W89" i="15"/>
  <c r="M96" i="15"/>
  <c r="AO100" i="15"/>
  <c r="Q104" i="15"/>
  <c r="O87" i="15"/>
  <c r="T86" i="15"/>
  <c r="P93" i="15"/>
  <c r="X99" i="15"/>
  <c r="AL102" i="15"/>
  <c r="AN77" i="15"/>
  <c r="AM91" i="15"/>
  <c r="K102" i="15"/>
  <c r="H87" i="15"/>
  <c r="AO84" i="15"/>
  <c r="W80" i="15"/>
  <c r="AD99" i="15"/>
  <c r="AM95" i="15"/>
  <c r="AN95" i="15"/>
  <c r="AC67" i="15"/>
  <c r="AC71" i="15"/>
  <c r="L71" i="15"/>
  <c r="AJ71" i="15"/>
  <c r="AF71" i="15"/>
  <c r="L63" i="15"/>
  <c r="AD69" i="15"/>
  <c r="AH79" i="15"/>
  <c r="AD78" i="15"/>
  <c r="AI82" i="15"/>
  <c r="K92" i="15"/>
  <c r="AH87" i="15"/>
  <c r="S86" i="15"/>
  <c r="AN105" i="15"/>
  <c r="T101" i="15"/>
  <c r="AO105" i="15"/>
  <c r="AN104" i="15"/>
  <c r="T65" i="15"/>
  <c r="AM67" i="15"/>
  <c r="AB74" i="15"/>
  <c r="AH72" i="15"/>
  <c r="AB83" i="15"/>
  <c r="U76" i="15"/>
  <c r="AO95" i="15"/>
  <c r="Z91" i="15"/>
  <c r="I94" i="15"/>
  <c r="AC82" i="15"/>
  <c r="L105" i="15"/>
  <c r="I103" i="15"/>
  <c r="O83" i="15"/>
  <c r="I67" i="15"/>
  <c r="AG73" i="15"/>
  <c r="Y70" i="15"/>
  <c r="U78" i="15"/>
  <c r="L66" i="15"/>
  <c r="AQ85" i="15"/>
  <c r="AJ70" i="15"/>
  <c r="R95" i="15"/>
  <c r="Q100" i="15"/>
  <c r="AR91" i="15"/>
  <c r="R88" i="15"/>
  <c r="T104" i="15"/>
  <c r="K70" i="15"/>
  <c r="AK67" i="15"/>
  <c r="V65" i="15"/>
  <c r="AD77" i="15"/>
  <c r="U72" i="15"/>
  <c r="S80" i="15"/>
  <c r="AS89" i="15"/>
  <c r="S69" i="15"/>
  <c r="J71" i="15"/>
  <c r="AA73" i="15"/>
  <c r="N74" i="15"/>
  <c r="J80" i="15"/>
  <c r="AF73" i="15"/>
  <c r="AE65" i="15"/>
  <c r="O88" i="15"/>
  <c r="AQ94" i="15"/>
  <c r="W81" i="15"/>
  <c r="AB90" i="15"/>
  <c r="R97" i="15"/>
  <c r="M92" i="15"/>
  <c r="Q102" i="15"/>
  <c r="AE76" i="15"/>
  <c r="AR95" i="15"/>
  <c r="N104" i="15"/>
  <c r="S97" i="15"/>
  <c r="Q99" i="15"/>
  <c r="R92" i="15"/>
  <c r="AM102" i="15"/>
  <c r="H71" i="15"/>
  <c r="AM70" i="15"/>
  <c r="O70" i="15"/>
  <c r="K72" i="15"/>
  <c r="L68" i="15"/>
  <c r="M64" i="15"/>
  <c r="AR78" i="15"/>
  <c r="AK76" i="15"/>
  <c r="L77" i="15"/>
  <c r="AJ85" i="15"/>
  <c r="AS81" i="15"/>
  <c r="J83" i="15"/>
  <c r="U91" i="15"/>
  <c r="K98" i="15"/>
  <c r="AR86" i="15"/>
  <c r="R93" i="15"/>
  <c r="AF96" i="15"/>
  <c r="L82" i="15"/>
  <c r="AO90" i="15"/>
  <c r="AE97" i="15"/>
  <c r="AE101" i="15"/>
  <c r="AS104" i="15"/>
  <c r="M90" i="15"/>
  <c r="AR87" i="15"/>
  <c r="AH94" i="15"/>
  <c r="N100" i="15"/>
  <c r="AB103" i="15"/>
  <c r="R85" i="15"/>
  <c r="AK94" i="15"/>
  <c r="AC103" i="15"/>
  <c r="AC94" i="15"/>
  <c r="AJ93" i="15"/>
  <c r="T89" i="15"/>
  <c r="J101" i="15"/>
  <c r="S100" i="15"/>
  <c r="T100" i="15"/>
  <c r="AE64" i="15"/>
  <c r="AG65" i="15"/>
  <c r="P65" i="15"/>
  <c r="AL68" i="15"/>
  <c r="AJ65" i="15"/>
  <c r="I64" i="15"/>
  <c r="AK70" i="15"/>
  <c r="AI74" i="15"/>
  <c r="AF66" i="15"/>
  <c r="AF72" i="15"/>
  <c r="H76" i="15"/>
  <c r="S73" i="15"/>
  <c r="P78" i="15"/>
  <c r="AP65" i="15"/>
  <c r="AF75" i="15"/>
  <c r="W79" i="15"/>
  <c r="AO74" i="15"/>
  <c r="AF81" i="15"/>
  <c r="H85" i="15"/>
  <c r="P73" i="15"/>
  <c r="Q81" i="15"/>
  <c r="AE84" i="15"/>
  <c r="AD81" i="15"/>
  <c r="Q87" i="15"/>
  <c r="AE90" i="15"/>
  <c r="AS93" i="15"/>
  <c r="U97" i="15"/>
  <c r="K78" i="15"/>
  <c r="AS85" i="15"/>
  <c r="AD89" i="15"/>
  <c r="AR92" i="15"/>
  <c r="T96" i="15"/>
  <c r="AL80" i="15"/>
  <c r="Q90" i="15"/>
  <c r="AS96" i="15"/>
  <c r="S101" i="15"/>
  <c r="AG104" i="15"/>
  <c r="AG88" i="15"/>
  <c r="T87" i="15"/>
  <c r="J94" i="15"/>
  <c r="AN99" i="15"/>
  <c r="P103" i="15"/>
  <c r="AJ82" i="15"/>
  <c r="AA93" i="15"/>
  <c r="AQ102" i="15"/>
  <c r="I92" i="15"/>
  <c r="P91" i="15"/>
  <c r="AJ86" i="15"/>
  <c r="X100" i="15"/>
  <c r="AS98" i="15"/>
  <c r="H99" i="15"/>
  <c r="AO65" i="15"/>
  <c r="O68" i="15"/>
  <c r="AJ67" i="15"/>
  <c r="J70" i="15"/>
  <c r="R68" i="15"/>
  <c r="AE63" i="15"/>
  <c r="X72" i="15"/>
  <c r="J65" i="15"/>
  <c r="X81" i="15"/>
  <c r="W84" i="15"/>
  <c r="AK93" i="15"/>
  <c r="V89" i="15"/>
  <c r="AM89" i="15"/>
  <c r="AM87" i="15"/>
  <c r="H103" i="15"/>
  <c r="U90" i="15"/>
  <c r="AA97" i="15"/>
  <c r="X69" i="15"/>
  <c r="O71" i="15"/>
  <c r="P76" i="15"/>
  <c r="J76" i="15"/>
  <c r="P85" i="15"/>
  <c r="H82" i="15"/>
  <c r="AC97" i="15"/>
  <c r="N93" i="15"/>
  <c r="W97" i="15"/>
  <c r="AJ87" i="15"/>
  <c r="X84" i="15"/>
  <c r="AP92" i="15"/>
  <c r="AP99" i="15"/>
  <c r="P69" i="15"/>
  <c r="U75" i="15"/>
  <c r="AC74" i="15"/>
  <c r="I80" i="15"/>
  <c r="AJ75" i="15"/>
  <c r="AO87" i="15"/>
  <c r="AE80" i="15"/>
  <c r="AR96" i="15"/>
  <c r="AQ101" i="15"/>
  <c r="T95" i="15"/>
  <c r="I96" i="15"/>
  <c r="H91" i="15"/>
  <c r="U63" i="15"/>
  <c r="P63" i="15"/>
  <c r="AJ68" i="15"/>
  <c r="R79" i="15"/>
  <c r="AJ77" i="15"/>
  <c r="S82" i="15"/>
  <c r="AG91" i="15"/>
  <c r="R87" i="15"/>
  <c r="J85" i="15"/>
  <c r="AI105" i="15"/>
  <c r="AP100" i="15"/>
  <c r="I105" i="15"/>
  <c r="N103" i="15"/>
  <c r="AH68" i="15"/>
  <c r="AS70" i="15"/>
  <c r="AP80" i="15"/>
  <c r="O96" i="15"/>
  <c r="AG94" i="15"/>
  <c r="X105" i="15"/>
  <c r="AJ89" i="15"/>
  <c r="U73" i="15"/>
  <c r="I78" i="15"/>
  <c r="AA85" i="15"/>
  <c r="AH93" i="15"/>
  <c r="Y98" i="15"/>
  <c r="AL88" i="15"/>
  <c r="W87" i="15"/>
  <c r="L97" i="15"/>
  <c r="AS101" i="15"/>
  <c r="AL66" i="15"/>
  <c r="X65" i="15"/>
  <c r="AE71" i="15"/>
  <c r="H70" i="15"/>
  <c r="AS74" i="15"/>
  <c r="Y76" i="15"/>
  <c r="H79" i="15"/>
  <c r="AA76" i="15"/>
  <c r="X82" i="15"/>
  <c r="S92" i="15"/>
  <c r="O81" i="15"/>
  <c r="V93" i="15"/>
  <c r="AN86" i="15"/>
  <c r="M102" i="15"/>
  <c r="N88" i="15"/>
  <c r="AB101" i="15"/>
  <c r="AO96" i="15"/>
  <c r="AD94" i="15"/>
  <c r="AH105" i="15"/>
  <c r="X71" i="15"/>
  <c r="V68" i="15"/>
  <c r="AA74" i="15"/>
  <c r="AL84" i="15"/>
  <c r="J91" i="15"/>
  <c r="AF93" i="15"/>
  <c r="AB97" i="15"/>
  <c r="AK68" i="15"/>
  <c r="Y81" i="15"/>
  <c r="AB96" i="15"/>
  <c r="AE83" i="15"/>
  <c r="AA66" i="15"/>
  <c r="AN78" i="15"/>
  <c r="AC89" i="15"/>
  <c r="AK64" i="15"/>
  <c r="AG98" i="15"/>
  <c r="AJ97" i="15"/>
  <c r="N68" i="15"/>
  <c r="V63" i="15"/>
  <c r="AS83" i="15"/>
  <c r="AS84" i="15"/>
  <c r="AI95" i="15"/>
  <c r="AD102" i="15"/>
  <c r="R99" i="15"/>
  <c r="AO63" i="15"/>
  <c r="M74" i="15"/>
  <c r="AH100" i="15"/>
  <c r="Q77" i="15"/>
  <c r="J100" i="15"/>
  <c r="J86" i="15"/>
  <c r="AC73" i="15"/>
  <c r="AJ81" i="15"/>
  <c r="AE96" i="15"/>
  <c r="AA95" i="15"/>
  <c r="AM69" i="15"/>
  <c r="T93" i="15"/>
  <c r="AK73" i="15"/>
  <c r="Y78" i="15"/>
  <c r="K86" i="15"/>
  <c r="L94" i="15"/>
  <c r="J99" i="15"/>
  <c r="AF89" i="15"/>
  <c r="S89" i="15"/>
  <c r="AH99" i="15"/>
  <c r="AG103" i="15"/>
  <c r="P71" i="15"/>
  <c r="S70" i="15"/>
  <c r="O72" i="15"/>
  <c r="J73" i="15"/>
  <c r="AB76" i="15"/>
  <c r="AO76" i="15"/>
  <c r="J82" i="15"/>
  <c r="O78" i="15"/>
  <c r="R83" i="15"/>
  <c r="W94" i="15"/>
  <c r="AO82" i="15"/>
  <c r="AL93" i="15"/>
  <c r="K91" i="15"/>
  <c r="AS102" i="15"/>
  <c r="H89" i="15"/>
  <c r="AF103" i="15"/>
  <c r="AC99" i="15"/>
  <c r="AR97" i="15"/>
  <c r="AI100" i="15"/>
  <c r="J68" i="15"/>
  <c r="AH66" i="15"/>
  <c r="L74" i="15"/>
  <c r="V72" i="15"/>
  <c r="AJ92" i="15"/>
  <c r="AH104" i="15"/>
  <c r="AI66" i="15"/>
  <c r="AI73" i="15"/>
  <c r="V85" i="15"/>
  <c r="AH81" i="15"/>
  <c r="U94" i="15"/>
  <c r="M71" i="15"/>
  <c r="X68" i="15"/>
  <c r="Q91" i="15"/>
  <c r="V83" i="15"/>
  <c r="Z100" i="15"/>
  <c r="AP101" i="15"/>
  <c r="M66" i="15"/>
  <c r="L70" i="15"/>
  <c r="S67" i="15"/>
  <c r="AR88" i="15"/>
  <c r="AP98" i="15"/>
  <c r="R104" i="15"/>
  <c r="N99" i="15"/>
  <c r="W70" i="15"/>
  <c r="L96" i="15"/>
  <c r="Y87" i="15"/>
  <c r="U103" i="15"/>
  <c r="AD66" i="15"/>
  <c r="AQ92" i="15"/>
  <c r="M88" i="15"/>
  <c r="N102" i="15"/>
  <c r="AA69" i="15"/>
  <c r="V74" i="15"/>
  <c r="AF90" i="15"/>
  <c r="I104" i="15"/>
  <c r="M94" i="15"/>
  <c r="AG63" i="15"/>
  <c r="K80" i="15"/>
  <c r="Y102" i="15"/>
  <c r="L93" i="15"/>
  <c r="AK69" i="15"/>
  <c r="T74" i="15"/>
  <c r="AM79" i="15"/>
  <c r="K82" i="15"/>
  <c r="AG95" i="15"/>
  <c r="AE93" i="15"/>
  <c r="AP94" i="15"/>
  <c r="AE104" i="15"/>
  <c r="AK105" i="15"/>
  <c r="AP64" i="15"/>
  <c r="N81" i="15"/>
  <c r="AP70" i="15"/>
  <c r="AM90" i="15"/>
  <c r="AF102" i="15"/>
  <c r="AP76" i="15"/>
  <c r="AA91" i="15"/>
  <c r="AC101" i="15"/>
  <c r="K77" i="15"/>
  <c r="M86" i="15"/>
  <c r="Q103" i="15"/>
  <c r="AS69" i="15"/>
  <c r="AN64" i="15"/>
  <c r="P95" i="15"/>
  <c r="V64" i="15"/>
  <c r="P75" i="15"/>
  <c r="K101" i="15"/>
  <c r="Q73" i="15"/>
  <c r="AQ78" i="15"/>
  <c r="AN100" i="15"/>
  <c r="Y79" i="15"/>
  <c r="S105" i="15"/>
  <c r="AH73" i="15"/>
  <c r="I95" i="15"/>
  <c r="AK85" i="15"/>
  <c r="AL64" i="15"/>
  <c r="AO89" i="15"/>
  <c r="W73" i="15"/>
  <c r="AO98" i="15"/>
  <c r="AF80" i="15"/>
  <c r="AG83" i="15"/>
  <c r="V104" i="15"/>
  <c r="W67" i="15"/>
  <c r="T77" i="15"/>
  <c r="AK79" i="15"/>
  <c r="AI81" i="15"/>
  <c r="U70" i="15"/>
  <c r="J74" i="15"/>
  <c r="K97" i="15"/>
  <c r="P99" i="15"/>
  <c r="AP71" i="15"/>
  <c r="Q79" i="15"/>
  <c r="AQ83" i="15"/>
  <c r="AA103" i="15"/>
  <c r="AE100" i="15"/>
  <c r="AR65" i="15"/>
  <c r="AF70" i="15"/>
  <c r="AF79" i="15"/>
  <c r="AE92" i="15"/>
  <c r="J97" i="15"/>
  <c r="I102" i="15"/>
  <c r="AB95" i="15"/>
  <c r="Y96" i="15"/>
  <c r="X91" i="15"/>
  <c r="O86" i="15"/>
  <c r="AN67" i="15"/>
  <c r="Y71" i="15"/>
  <c r="I73" i="15"/>
  <c r="Z73" i="15"/>
  <c r="AF78" i="15"/>
  <c r="AI77" i="15"/>
  <c r="Z82" i="15"/>
  <c r="AG81" i="15"/>
  <c r="AR84" i="15"/>
  <c r="AM94" i="15"/>
  <c r="AB86" i="15"/>
  <c r="AF94" i="15"/>
  <c r="AQ91" i="15"/>
  <c r="K105" i="15"/>
  <c r="AH90" i="15"/>
  <c r="J104" i="15"/>
  <c r="AK103" i="15"/>
  <c r="AL101" i="15"/>
  <c r="W102" i="15"/>
  <c r="AM64" i="15"/>
  <c r="T63" i="15"/>
  <c r="AL75" i="15"/>
  <c r="AS72" i="15"/>
  <c r="J81" i="15"/>
  <c r="AI68" i="15"/>
  <c r="X78" i="15"/>
  <c r="AM99" i="15"/>
  <c r="W69" i="15"/>
  <c r="AK90" i="15"/>
  <c r="AJ79" i="15"/>
  <c r="AC72" i="15"/>
  <c r="AQ103" i="15"/>
  <c r="Z97" i="15"/>
  <c r="M98" i="15"/>
  <c r="H102" i="15"/>
  <c r="AA68" i="15"/>
  <c r="J79" i="15"/>
  <c r="T83" i="15"/>
  <c r="AG87" i="15"/>
  <c r="J87" i="15"/>
  <c r="AA105" i="15"/>
  <c r="AP104" i="15"/>
  <c r="N90" i="15"/>
  <c r="V70" i="15"/>
  <c r="AO72" i="15"/>
  <c r="O93" i="15"/>
  <c r="AQ77" i="15"/>
  <c r="AA101" i="15"/>
  <c r="S65" i="15"/>
  <c r="AE94" i="15"/>
  <c r="AN103" i="15"/>
  <c r="W72" i="15"/>
  <c r="AH83" i="15"/>
  <c r="AO88" i="15"/>
  <c r="AN65" i="15"/>
  <c r="O98" i="15"/>
  <c r="O104" i="15"/>
  <c r="AC92" i="15"/>
  <c r="AG74" i="15"/>
  <c r="O64" i="15"/>
  <c r="N77" i="15"/>
  <c r="AJ72" i="15"/>
  <c r="AK84" i="15"/>
  <c r="Y101" i="15"/>
  <c r="R64" i="15"/>
  <c r="Z71" i="15"/>
  <c r="Z80" i="15"/>
  <c r="I93" i="15"/>
  <c r="V96" i="15"/>
  <c r="M75" i="15"/>
  <c r="AJ96" i="15"/>
  <c r="AG92" i="15"/>
  <c r="T92" i="15"/>
  <c r="AP85" i="15"/>
  <c r="AB102" i="15"/>
  <c r="J67" i="15"/>
  <c r="Q85" i="15"/>
  <c r="W98" i="15"/>
  <c r="AN63" i="15"/>
  <c r="J77" i="15"/>
  <c r="AF77" i="15"/>
  <c r="AL91" i="15"/>
  <c r="AM83" i="15"/>
  <c r="S104" i="15"/>
  <c r="AK65" i="15"/>
  <c r="O69" i="15"/>
  <c r="AD63" i="15"/>
  <c r="AH65" i="15"/>
  <c r="AL83" i="15"/>
  <c r="W105" i="15"/>
  <c r="AD100" i="15"/>
  <c r="W104" i="15"/>
  <c r="Z96" i="15"/>
  <c r="AH103" i="15"/>
  <c r="AG71" i="15"/>
  <c r="AH70" i="15"/>
  <c r="AC75" i="15"/>
  <c r="X76" i="15"/>
  <c r="AP79" i="15"/>
  <c r="Q80" i="15"/>
  <c r="X85" i="15"/>
  <c r="AQ82" i="15"/>
  <c r="K88" i="15"/>
  <c r="AK97" i="15"/>
  <c r="AP87" i="15"/>
  <c r="N97" i="15"/>
  <c r="AM97" i="15"/>
  <c r="Q74" i="15"/>
  <c r="AJ95" i="15"/>
  <c r="AO85" i="15"/>
  <c r="T102" i="15"/>
  <c r="AN91" i="15"/>
  <c r="AJ100" i="15"/>
  <c r="AF63" i="15"/>
  <c r="I71" i="15"/>
  <c r="AL71" i="15"/>
  <c r="I87" i="15"/>
  <c r="AC96" i="15"/>
  <c r="U101" i="15"/>
  <c r="AR69" i="15"/>
  <c r="AE79" i="15"/>
  <c r="H64" i="15"/>
  <c r="AO104" i="15"/>
  <c r="Z88" i="15"/>
  <c r="AB64" i="15"/>
  <c r="R82" i="15"/>
  <c r="M84" i="15"/>
  <c r="AE103" i="15"/>
  <c r="AM100" i="15"/>
  <c r="AB65" i="15"/>
  <c r="H72" i="15"/>
  <c r="H81" i="15"/>
  <c r="U93" i="15"/>
  <c r="H94" i="15"/>
  <c r="Y77" i="15"/>
  <c r="AG101" i="15"/>
  <c r="N94" i="15"/>
  <c r="U69" i="15"/>
  <c r="Z77" i="15"/>
  <c r="T79" i="15"/>
  <c r="P92" i="15"/>
  <c r="Z85" i="15"/>
  <c r="AS105" i="15"/>
  <c r="K64" i="15"/>
  <c r="AO70" i="15"/>
  <c r="AR66" i="15"/>
  <c r="N72" i="15"/>
  <c r="Y85" i="15"/>
  <c r="AM105" i="15"/>
  <c r="H101" i="15"/>
  <c r="Q105" i="15"/>
  <c r="L102" i="15"/>
  <c r="U71" i="15"/>
  <c r="AO64" i="15"/>
  <c r="O63" i="15"/>
  <c r="AC64" i="15"/>
  <c r="AD67" i="15"/>
  <c r="U64" i="15"/>
  <c r="AN85" i="15"/>
  <c r="I85" i="15"/>
  <c r="AQ88" i="15"/>
  <c r="H90" i="15"/>
  <c r="H98" i="15"/>
  <c r="AF98" i="15"/>
  <c r="X97" i="15"/>
  <c r="I88" i="15"/>
  <c r="W95" i="15"/>
  <c r="X102" i="15"/>
  <c r="S64" i="15"/>
  <c r="Y95" i="15"/>
  <c r="AP88" i="15"/>
  <c r="AI75" i="15"/>
  <c r="L91" i="15"/>
  <c r="AP67" i="15"/>
  <c r="AM86" i="15"/>
  <c r="M63" i="15"/>
  <c r="AH82" i="15"/>
  <c r="K75" i="15"/>
  <c r="R103" i="15"/>
  <c r="AF65" i="15"/>
  <c r="AF88" i="15"/>
  <c r="K100" i="15"/>
  <c r="T68" i="15"/>
  <c r="R72" i="15"/>
  <c r="R91" i="15"/>
  <c r="O95" i="15"/>
  <c r="L83" i="15"/>
  <c r="AN94" i="15"/>
  <c r="N63" i="15"/>
  <c r="AI78" i="15"/>
  <c r="K81" i="15"/>
  <c r="Q78" i="15"/>
  <c r="N70" i="15"/>
  <c r="AP74" i="15"/>
  <c r="P84" i="15"/>
  <c r="O102" i="15"/>
  <c r="AO86" i="15"/>
  <c r="I65" i="15"/>
  <c r="W65" i="15"/>
  <c r="AN75" i="15"/>
  <c r="Y89" i="15"/>
  <c r="AB98" i="15"/>
  <c r="Z98" i="15"/>
  <c r="T97" i="15"/>
  <c r="H69" i="15"/>
  <c r="P80" i="15"/>
  <c r="Q83" i="15"/>
  <c r="P88" i="15"/>
  <c r="AI91" i="15"/>
  <c r="X73" i="15"/>
  <c r="AR103" i="15"/>
  <c r="AQ97" i="15"/>
  <c r="AD103" i="15"/>
  <c r="AN71" i="15"/>
  <c r="AE66" i="15"/>
  <c r="AI65" i="15"/>
  <c r="Z67" i="15"/>
  <c r="AQ67" i="15"/>
  <c r="R69" i="15"/>
  <c r="Z76" i="15"/>
  <c r="AH86" i="15"/>
  <c r="AQ63" i="15"/>
  <c r="I91" i="15"/>
  <c r="I99" i="15"/>
  <c r="X90" i="15"/>
  <c r="AB82" i="15"/>
  <c r="AE99" i="15"/>
  <c r="L75" i="15"/>
  <c r="R100" i="15"/>
  <c r="AC79" i="15"/>
  <c r="AH98" i="15"/>
  <c r="R101" i="15"/>
  <c r="AL105" i="15"/>
  <c r="Q71" i="15"/>
  <c r="AS66" i="15"/>
  <c r="O79" i="15"/>
  <c r="M97" i="15"/>
  <c r="AM80" i="15"/>
  <c r="I84" i="15"/>
  <c r="AQ74" i="15"/>
  <c r="AP86" i="15"/>
  <c r="Q86" i="15"/>
  <c r="Z94" i="15"/>
  <c r="AK71" i="15"/>
  <c r="R73" i="15"/>
  <c r="AO81" i="15"/>
  <c r="AB88" i="15"/>
  <c r="N83" i="15"/>
  <c r="J105" i="15"/>
  <c r="Q67" i="15"/>
  <c r="V75" i="15"/>
  <c r="V84" i="15"/>
  <c r="AI96" i="15"/>
  <c r="AS88" i="15"/>
  <c r="X89" i="15"/>
  <c r="AG99" i="15"/>
  <c r="AD70" i="15"/>
  <c r="S78" i="15"/>
  <c r="Y91" i="15"/>
  <c r="AO67" i="15"/>
  <c r="P90" i="15"/>
  <c r="K99" i="15"/>
  <c r="L67" i="15"/>
  <c r="AI101" i="15"/>
  <c r="AQ104" i="15"/>
  <c r="AD71" i="15"/>
  <c r="U92" i="15"/>
  <c r="L27" i="15"/>
  <c r="H100" i="14" s="1"/>
  <c r="J27" i="15"/>
  <c r="G27" i="15" s="1"/>
  <c r="L47" i="15"/>
  <c r="H120" i="14" s="1"/>
  <c r="J47" i="15"/>
  <c r="G47" i="15" s="1"/>
  <c r="BA187" i="14"/>
  <c r="AT187" i="14"/>
  <c r="BF187" i="14"/>
  <c r="AL187" i="14"/>
  <c r="AE187" i="14"/>
  <c r="AA187" i="14"/>
  <c r="J187" i="14"/>
  <c r="BD187" i="14"/>
  <c r="AJ187" i="14"/>
  <c r="AN187" i="14"/>
  <c r="Q187" i="14"/>
  <c r="AF187" i="14"/>
  <c r="AI187" i="14"/>
  <c r="T187" i="14"/>
  <c r="AK187" i="14"/>
  <c r="Y187" i="14"/>
  <c r="AX187" i="14"/>
  <c r="AB187" i="14"/>
  <c r="AR187" i="14"/>
  <c r="W187" i="14"/>
  <c r="R187" i="14"/>
  <c r="AD187" i="14"/>
  <c r="AU187" i="14"/>
  <c r="Z187" i="14"/>
  <c r="BB187" i="14"/>
  <c r="BC187" i="14"/>
  <c r="AZ187" i="14"/>
  <c r="BG187" i="14"/>
  <c r="X187" i="14"/>
  <c r="AH187" i="14"/>
  <c r="BE187" i="14"/>
  <c r="AY187" i="14"/>
  <c r="AP187" i="14"/>
  <c r="AO187" i="14"/>
  <c r="AS187" i="14"/>
  <c r="AQ187" i="14"/>
  <c r="AC187" i="14"/>
  <c r="AM187" i="14"/>
  <c r="S187" i="14"/>
  <c r="AV187" i="14"/>
  <c r="V187" i="14"/>
  <c r="I187" i="14"/>
  <c r="BH187" i="14"/>
  <c r="AG187" i="14"/>
  <c r="AW187" i="14"/>
  <c r="U187" i="14"/>
  <c r="BD203" i="14"/>
  <c r="W203" i="14"/>
  <c r="AW203" i="14"/>
  <c r="I203" i="14"/>
  <c r="AC203" i="14"/>
  <c r="AZ203" i="14"/>
  <c r="AT203" i="14"/>
  <c r="AJ203" i="14"/>
  <c r="AF203" i="14"/>
  <c r="BE203" i="14"/>
  <c r="U203" i="14"/>
  <c r="AQ203" i="14"/>
  <c r="AN203" i="14"/>
  <c r="Z203" i="14"/>
  <c r="Q203" i="14"/>
  <c r="AO203" i="14"/>
  <c r="V203" i="14"/>
  <c r="T203" i="14"/>
  <c r="AL203" i="14"/>
  <c r="J203" i="14"/>
  <c r="AG203" i="14"/>
  <c r="AI203" i="14"/>
  <c r="BC203" i="14"/>
  <c r="AD203" i="14"/>
  <c r="X203" i="14"/>
  <c r="AE203" i="14"/>
  <c r="BB203" i="14"/>
  <c r="AP203" i="14"/>
  <c r="AU203" i="14"/>
  <c r="R203" i="14"/>
  <c r="BA203" i="14"/>
  <c r="BH203" i="14"/>
  <c r="AK203" i="14"/>
  <c r="Y203" i="14"/>
  <c r="AR203" i="14"/>
  <c r="AS203" i="14"/>
  <c r="AM203" i="14"/>
  <c r="BF203" i="14"/>
  <c r="AV203" i="14"/>
  <c r="AX203" i="14"/>
  <c r="S203" i="14"/>
  <c r="AB203" i="14"/>
  <c r="AH203" i="14"/>
  <c r="AY203" i="14"/>
  <c r="BG203" i="14"/>
  <c r="AA203" i="14"/>
  <c r="AK205" i="14"/>
  <c r="AB205" i="14"/>
  <c r="BF205" i="14"/>
  <c r="AN205" i="14"/>
  <c r="Q205" i="14"/>
  <c r="T205" i="14"/>
  <c r="BC205" i="14"/>
  <c r="BA205" i="14"/>
  <c r="AO205" i="14"/>
  <c r="BB205" i="14"/>
  <c r="AI205" i="14"/>
  <c r="AV205" i="14"/>
  <c r="S205" i="14"/>
  <c r="AX205" i="14"/>
  <c r="U205" i="14"/>
  <c r="BG205" i="14"/>
  <c r="AP205" i="14"/>
  <c r="AF205" i="14"/>
  <c r="AC205" i="14"/>
  <c r="AW205" i="14"/>
  <c r="AS205" i="14"/>
  <c r="AA205" i="14"/>
  <c r="Z205" i="14"/>
  <c r="AR205" i="14"/>
  <c r="AT205" i="14"/>
  <c r="BD205" i="14"/>
  <c r="AG205" i="14"/>
  <c r="AJ205" i="14"/>
  <c r="V205" i="14"/>
  <c r="AM205" i="14"/>
  <c r="AZ205" i="14"/>
  <c r="AY205" i="14"/>
  <c r="BE205" i="14"/>
  <c r="AH205" i="14"/>
  <c r="J205" i="14"/>
  <c r="BH205" i="14"/>
  <c r="I205" i="14"/>
  <c r="AD205" i="14"/>
  <c r="AU205" i="14"/>
  <c r="AL205" i="14"/>
  <c r="W205" i="14"/>
  <c r="R205" i="14"/>
  <c r="Y205" i="14"/>
  <c r="X205" i="14"/>
  <c r="AQ205" i="14"/>
  <c r="AE205" i="14"/>
  <c r="L22" i="15"/>
  <c r="H95" i="14" s="1"/>
  <c r="J19" i="15"/>
  <c r="G19" i="15" s="1"/>
  <c r="S195" i="19" a="1"/>
  <c r="S195" i="19" s="1"/>
  <c r="O98" i="13" s="1"/>
  <c r="AS220" i="19" a="1"/>
  <c r="AS220" i="19" s="1"/>
  <c r="AO135" i="13" s="1"/>
  <c r="AG227" i="19" a="1"/>
  <c r="AG227" i="19" s="1"/>
  <c r="AC148" i="13" s="1"/>
  <c r="AQ208" i="19" a="1"/>
  <c r="AQ208" i="19" s="1"/>
  <c r="AM117" i="13" s="1"/>
  <c r="I223" i="19" a="1"/>
  <c r="I223" i="19" s="1"/>
  <c r="AO223" i="19" a="1"/>
  <c r="AO223" i="19" s="1"/>
  <c r="AK141" i="13" s="1"/>
  <c r="AM223" i="19" a="1"/>
  <c r="AM223" i="19" s="1"/>
  <c r="AI141" i="13" s="1"/>
  <c r="R223" i="19" a="1"/>
  <c r="R223" i="19" s="1"/>
  <c r="N141" i="13" s="1"/>
  <c r="AP223" i="19" a="1"/>
  <c r="AP223" i="19" s="1"/>
  <c r="AL141" i="13" s="1"/>
  <c r="T223" i="19" a="1"/>
  <c r="T223" i="19" s="1"/>
  <c r="P141" i="13" s="1"/>
  <c r="AI230" i="19" a="1"/>
  <c r="AI230" i="19" s="1"/>
  <c r="AE151" i="13" s="1"/>
  <c r="AM225" i="19" a="1"/>
  <c r="AM225" i="19" s="1"/>
  <c r="AI144" i="13" s="1"/>
  <c r="AO204" i="19" a="1"/>
  <c r="AO204" i="19" s="1"/>
  <c r="AK111" i="13" s="1"/>
  <c r="AT221" i="19" a="1"/>
  <c r="AT221" i="19" s="1"/>
  <c r="AP136" i="13" s="1"/>
  <c r="W206" i="19" a="1"/>
  <c r="W206" i="19" s="1"/>
  <c r="S114" i="13" s="1"/>
  <c r="Q226" i="19" a="1"/>
  <c r="Q226" i="19" s="1"/>
  <c r="Z186" i="14"/>
  <c r="AI186" i="14"/>
  <c r="AA186" i="14"/>
  <c r="AG186" i="14"/>
  <c r="J186" i="14"/>
  <c r="BC186" i="14"/>
  <c r="AL186" i="14"/>
  <c r="AZ186" i="14"/>
  <c r="BG186" i="14"/>
  <c r="AD186" i="14"/>
  <c r="AJ186" i="14"/>
  <c r="AO186" i="14"/>
  <c r="R186" i="14"/>
  <c r="BA186" i="14"/>
  <c r="AN186" i="14"/>
  <c r="AP186" i="14"/>
  <c r="AC186" i="14"/>
  <c r="X186" i="14"/>
  <c r="AH186" i="14"/>
  <c r="AW186" i="14"/>
  <c r="AY186" i="14"/>
  <c r="BH186" i="14"/>
  <c r="AK186" i="14"/>
  <c r="BB186" i="14"/>
  <c r="AS186" i="14"/>
  <c r="S186" i="14"/>
  <c r="W186" i="14"/>
  <c r="BE186" i="14"/>
  <c r="AQ186" i="14"/>
  <c r="BD186" i="14"/>
  <c r="AT186" i="14"/>
  <c r="Q186" i="14"/>
  <c r="AF186" i="14"/>
  <c r="U186" i="14"/>
  <c r="AV186" i="14"/>
  <c r="AE186" i="14"/>
  <c r="AR186" i="14"/>
  <c r="AB186" i="14"/>
  <c r="AX186" i="14"/>
  <c r="V186" i="14"/>
  <c r="AM186" i="14"/>
  <c r="I186" i="14"/>
  <c r="Y186" i="14"/>
  <c r="BF186" i="14"/>
  <c r="AU186" i="14"/>
  <c r="T186" i="14"/>
  <c r="L28" i="15"/>
  <c r="H101" i="14" s="1"/>
  <c r="J28" i="15"/>
  <c r="G28" i="15" s="1"/>
  <c r="AY14" i="19"/>
  <c r="AZ9" i="19"/>
  <c r="AY13" i="19"/>
  <c r="AY8" i="19" s="1"/>
  <c r="AT13" i="4"/>
  <c r="AT8" i="4" s="1"/>
  <c r="AU9" i="4"/>
  <c r="AT14" i="4"/>
  <c r="J40" i="15"/>
  <c r="G40" i="15" s="1"/>
  <c r="L40" i="15"/>
  <c r="H113" i="14" s="1"/>
  <c r="AW169" i="14"/>
  <c r="X169" i="14"/>
  <c r="AD169" i="14"/>
  <c r="BG169" i="14"/>
  <c r="BC21" i="23" s="1"/>
  <c r="AV169" i="14"/>
  <c r="AR21" i="23" s="1"/>
  <c r="AC169" i="14"/>
  <c r="Y21" i="23" s="1"/>
  <c r="BD169" i="14"/>
  <c r="AZ21" i="23" s="1"/>
  <c r="AS169" i="14"/>
  <c r="AO21" i="23" s="1"/>
  <c r="BC169" i="14"/>
  <c r="AY21" i="23" s="1"/>
  <c r="AT169" i="14"/>
  <c r="AP21" i="23" s="1"/>
  <c r="AX169" i="14"/>
  <c r="AT21" i="23" s="1"/>
  <c r="AY169" i="14"/>
  <c r="AU21" i="23" s="1"/>
  <c r="BE169" i="14"/>
  <c r="BA21" i="23" s="1"/>
  <c r="W169" i="14"/>
  <c r="S21" i="23" s="1"/>
  <c r="AK169" i="14"/>
  <c r="AN169" i="14"/>
  <c r="AP169" i="14"/>
  <c r="AA169" i="14"/>
  <c r="W21" i="23" s="1"/>
  <c r="AF169" i="14"/>
  <c r="AB21" i="23" s="1"/>
  <c r="AZ169" i="14"/>
  <c r="AV21" i="23" s="1"/>
  <c r="AR169" i="14"/>
  <c r="AN21" i="23" s="1"/>
  <c r="Q169" i="14"/>
  <c r="M21" i="23" s="1"/>
  <c r="AO169" i="14"/>
  <c r="AK21" i="23" s="1"/>
  <c r="BB169" i="14"/>
  <c r="AX21" i="23" s="1"/>
  <c r="AE169" i="14"/>
  <c r="AA21" i="23" s="1"/>
  <c r="AJ169" i="14"/>
  <c r="AF21" i="23" s="1"/>
  <c r="S169" i="14"/>
  <c r="O21" i="23" s="1"/>
  <c r="AQ169" i="14"/>
  <c r="AM21" i="23" s="1"/>
  <c r="I169" i="14"/>
  <c r="E21" i="23" s="1"/>
  <c r="R169" i="14"/>
  <c r="N21" i="23" s="1"/>
  <c r="AH169" i="14"/>
  <c r="BA169" i="14"/>
  <c r="AW21" i="23" s="1"/>
  <c r="U169" i="14"/>
  <c r="Q21" i="23" s="1"/>
  <c r="Y169" i="14"/>
  <c r="U21" i="23" s="1"/>
  <c r="AM169" i="14"/>
  <c r="T169" i="14"/>
  <c r="AL169" i="14"/>
  <c r="AH21" i="23" s="1"/>
  <c r="BF169" i="14"/>
  <c r="BB21" i="23" s="1"/>
  <c r="AG169" i="14"/>
  <c r="AC21" i="23" s="1"/>
  <c r="AB169" i="14"/>
  <c r="AI169" i="14"/>
  <c r="AE21" i="23" s="1"/>
  <c r="AU169" i="14"/>
  <c r="AQ21" i="23" s="1"/>
  <c r="J169" i="14"/>
  <c r="F21" i="23" s="1"/>
  <c r="BH169" i="14"/>
  <c r="V169" i="14"/>
  <c r="R21" i="23" s="1"/>
  <c r="Z169" i="14"/>
  <c r="AU195" i="19" a="1"/>
  <c r="AU195" i="19" s="1"/>
  <c r="AQ98" i="13" s="1"/>
  <c r="AF192" i="19" a="1"/>
  <c r="AF192" i="19" s="1"/>
  <c r="AB95" i="13" s="1"/>
  <c r="AY227" i="19" a="1"/>
  <c r="AY227" i="19" s="1"/>
  <c r="BF208" i="19" a="1"/>
  <c r="BF208" i="19" s="1"/>
  <c r="BB117" i="13" s="1"/>
  <c r="AJ223" i="19" a="1"/>
  <c r="AJ223" i="19" s="1"/>
  <c r="AF141" i="13" s="1"/>
  <c r="J223" i="19" a="1"/>
  <c r="J223" i="19" s="1"/>
  <c r="F141" i="13" s="1"/>
  <c r="X223" i="19" a="1"/>
  <c r="X223" i="19" s="1"/>
  <c r="T141" i="13" s="1"/>
  <c r="AE223" i="19" a="1"/>
  <c r="AE223" i="19" s="1"/>
  <c r="AA141" i="13" s="1"/>
  <c r="AR223" i="19" a="1"/>
  <c r="AR223" i="19" s="1"/>
  <c r="AN141" i="13" s="1"/>
  <c r="X230" i="19" a="1"/>
  <c r="X230" i="19" s="1"/>
  <c r="T151" i="13" s="1"/>
  <c r="AV225" i="19" a="1"/>
  <c r="AV225" i="19" s="1"/>
  <c r="AR144" i="13" s="1"/>
  <c r="AD204" i="19" a="1"/>
  <c r="AD204" i="19" s="1"/>
  <c r="Z111" i="13" s="1"/>
  <c r="AW221" i="19" a="1"/>
  <c r="AW221" i="19" s="1"/>
  <c r="AS136" i="13" s="1"/>
  <c r="Z206" i="19" a="1"/>
  <c r="Z206" i="19" s="1"/>
  <c r="V114" i="13" s="1"/>
  <c r="AO226" i="19" a="1"/>
  <c r="AO226" i="19" s="1"/>
  <c r="AK147" i="13" s="1"/>
  <c r="J41" i="15"/>
  <c r="G41" i="15" s="1"/>
  <c r="J29" i="15"/>
  <c r="G29" i="15" s="1"/>
  <c r="J23" i="15"/>
  <c r="G23" i="15" s="1"/>
  <c r="L23" i="15"/>
  <c r="H96" i="14" s="1"/>
  <c r="AU208" i="19" a="1"/>
  <c r="AU208" i="19" s="1"/>
  <c r="AQ117" i="13" s="1"/>
  <c r="AT223" i="19" a="1"/>
  <c r="AT223" i="19" s="1"/>
  <c r="AP141" i="13" s="1"/>
  <c r="AC223" i="19" a="1"/>
  <c r="AC223" i="19" s="1"/>
  <c r="Y141" i="13" s="1"/>
  <c r="AD223" i="19" a="1"/>
  <c r="AD223" i="19" s="1"/>
  <c r="Z141" i="13" s="1"/>
  <c r="AL223" i="19" a="1"/>
  <c r="AL223" i="19" s="1"/>
  <c r="AH141" i="13" s="1"/>
  <c r="BC223" i="19" a="1"/>
  <c r="BC223" i="19" s="1"/>
  <c r="AY141" i="13" s="1"/>
  <c r="AX223" i="19" a="1"/>
  <c r="AX223" i="19" s="1"/>
  <c r="AT141" i="13" s="1"/>
  <c r="AF225" i="19" a="1"/>
  <c r="AF225" i="19" s="1"/>
  <c r="AB144" i="13" s="1"/>
  <c r="Z204" i="19" a="1"/>
  <c r="Z204" i="19" s="1"/>
  <c r="V111" i="13" s="1"/>
  <c r="T219" i="19" a="1"/>
  <c r="T219" i="19" s="1"/>
  <c r="P134" i="13" s="1"/>
  <c r="BB206" i="19" a="1"/>
  <c r="BB206" i="19" s="1"/>
  <c r="AX114" i="13" s="1"/>
  <c r="BD226" i="19" a="1"/>
  <c r="BD226" i="19" s="1"/>
  <c r="L41" i="15"/>
  <c r="H114" i="14" s="1"/>
  <c r="AW183" i="14"/>
  <c r="BG183" i="14"/>
  <c r="AM183" i="14"/>
  <c r="V183" i="14"/>
  <c r="BA183" i="14"/>
  <c r="AD183" i="14"/>
  <c r="AF183" i="14"/>
  <c r="Y183" i="14"/>
  <c r="BD183" i="14"/>
  <c r="AP183" i="14"/>
  <c r="J183" i="14"/>
  <c r="AJ183" i="14"/>
  <c r="AU183" i="14"/>
  <c r="I183" i="14"/>
  <c r="Q183" i="14"/>
  <c r="BF183" i="14"/>
  <c r="AT183" i="14"/>
  <c r="BB183" i="14"/>
  <c r="AA183" i="14"/>
  <c r="AR183" i="14"/>
  <c r="AC183" i="14"/>
  <c r="U183" i="14"/>
  <c r="AE183" i="14"/>
  <c r="X183" i="14"/>
  <c r="AY183" i="14"/>
  <c r="AI183" i="14"/>
  <c r="AZ183" i="14"/>
  <c r="AK183" i="14"/>
  <c r="S183" i="14"/>
  <c r="AS183" i="14"/>
  <c r="AO183" i="14"/>
  <c r="AG183" i="14"/>
  <c r="AH183" i="14"/>
  <c r="AV183" i="14"/>
  <c r="AQ183" i="14"/>
  <c r="AX183" i="14"/>
  <c r="BH183" i="14"/>
  <c r="AB183" i="14"/>
  <c r="R183" i="14"/>
  <c r="AN183" i="14"/>
  <c r="T183" i="14"/>
  <c r="W183" i="14"/>
  <c r="AL183" i="14"/>
  <c r="BC183" i="14"/>
  <c r="BE183" i="14"/>
  <c r="Z183" i="14"/>
  <c r="J36" i="15"/>
  <c r="G36" i="15" s="1"/>
  <c r="J20" i="15"/>
  <c r="G20" i="15" s="1"/>
  <c r="L29" i="15"/>
  <c r="H102" i="14" s="1"/>
  <c r="AI220" i="19" a="1"/>
  <c r="AI220" i="19" s="1"/>
  <c r="AE135" i="13" s="1"/>
  <c r="AV192" i="19" a="1"/>
  <c r="AV192" i="19" s="1"/>
  <c r="AR95" i="13" s="1"/>
  <c r="T208" i="19" a="1"/>
  <c r="T208" i="19" s="1"/>
  <c r="P117" i="13" s="1"/>
  <c r="AN223" i="19" a="1"/>
  <c r="AN223" i="19" s="1"/>
  <c r="AJ141" i="13" s="1"/>
  <c r="Z223" i="19" a="1"/>
  <c r="Z223" i="19" s="1"/>
  <c r="V141" i="13" s="1"/>
  <c r="AV223" i="19" a="1"/>
  <c r="AV223" i="19" s="1"/>
  <c r="AR141" i="13" s="1"/>
  <c r="AA223" i="19" a="1"/>
  <c r="AA223" i="19" s="1"/>
  <c r="W141" i="13" s="1"/>
  <c r="U223" i="19" a="1"/>
  <c r="U223" i="19" s="1"/>
  <c r="Q141" i="13" s="1"/>
  <c r="BG225" i="19" a="1"/>
  <c r="BG225" i="19" s="1"/>
  <c r="BC144" i="13" s="1"/>
  <c r="AU219" i="19" a="1"/>
  <c r="AU219" i="19" s="1"/>
  <c r="AQ134" i="13" s="1"/>
  <c r="Z221" i="19" a="1"/>
  <c r="Z221" i="19" s="1"/>
  <c r="V136" i="13" s="1"/>
  <c r="AL226" i="19" a="1"/>
  <c r="AL226" i="19" s="1"/>
  <c r="AM215" i="19" a="1"/>
  <c r="AM215" i="19" s="1"/>
  <c r="AI127" i="13" s="1"/>
  <c r="AZ177" i="14"/>
  <c r="W177" i="14"/>
  <c r="AY177" i="14"/>
  <c r="AG177" i="14"/>
  <c r="AC177" i="14"/>
  <c r="AQ177" i="14"/>
  <c r="AE177" i="14"/>
  <c r="AV177" i="14"/>
  <c r="BE177" i="14"/>
  <c r="AD177" i="14"/>
  <c r="AM177" i="14"/>
  <c r="AF177" i="14"/>
  <c r="AP177" i="14"/>
  <c r="AI177" i="14"/>
  <c r="I177" i="14"/>
  <c r="AR177" i="14"/>
  <c r="BC177" i="14"/>
  <c r="AA177" i="14"/>
  <c r="Q177" i="14"/>
  <c r="BD177" i="14"/>
  <c r="BG177" i="14"/>
  <c r="Y177" i="14"/>
  <c r="AT177" i="14"/>
  <c r="AJ177" i="14"/>
  <c r="BH177" i="14"/>
  <c r="X177" i="14"/>
  <c r="BF177" i="14"/>
  <c r="R177" i="14"/>
  <c r="AS177" i="14"/>
  <c r="AH177" i="14"/>
  <c r="S177" i="14"/>
  <c r="BA177" i="14"/>
  <c r="Z177" i="14"/>
  <c r="T177" i="14"/>
  <c r="J177" i="14"/>
  <c r="AN177" i="14"/>
  <c r="U177" i="14"/>
  <c r="AB177" i="14"/>
  <c r="BB177" i="14"/>
  <c r="AX177" i="14"/>
  <c r="AL177" i="14"/>
  <c r="AO177" i="14"/>
  <c r="AU177" i="14"/>
  <c r="AW177" i="14"/>
  <c r="V177" i="14"/>
  <c r="AK177" i="14"/>
  <c r="L21" i="15"/>
  <c r="H94" i="14" s="1"/>
  <c r="J21" i="15"/>
  <c r="G21" i="15" s="1"/>
  <c r="G46" i="15"/>
  <c r="L25" i="15"/>
  <c r="H98" i="14" s="1"/>
  <c r="J25" i="15"/>
  <c r="G25" i="15" s="1"/>
  <c r="L37" i="15"/>
  <c r="H110" i="14" s="1"/>
  <c r="L49" i="15"/>
  <c r="H122" i="14" s="1"/>
  <c r="J49" i="15"/>
  <c r="G49" i="15" s="1"/>
  <c r="J53" i="15"/>
  <c r="G53" i="15" s="1"/>
  <c r="L53" i="15"/>
  <c r="H126" i="14" s="1"/>
  <c r="J44" i="15"/>
  <c r="G44" i="15" s="1"/>
  <c r="L44" i="15"/>
  <c r="H117" i="14" s="1"/>
  <c r="AY13" i="14"/>
  <c r="AY8" i="14" s="1"/>
  <c r="AZ9" i="14"/>
  <c r="AY14" i="14"/>
  <c r="BA10" i="19"/>
  <c r="BA11" i="19"/>
  <c r="AV11" i="4"/>
  <c r="AV10" i="4"/>
  <c r="AU9" i="13"/>
  <c r="AT13" i="13"/>
  <c r="AT8" i="13" s="1"/>
  <c r="AT14" i="13"/>
  <c r="AV10" i="13"/>
  <c r="AV11" i="13"/>
  <c r="BF221" i="19" l="1" a="1"/>
  <c r="BF221" i="19" s="1"/>
  <c r="BB136" i="13" s="1"/>
  <c r="I208" i="19" a="1"/>
  <c r="I208" i="19" s="1"/>
  <c r="AF206" i="19" a="1"/>
  <c r="AF206" i="19" s="1"/>
  <c r="AB114" i="13" s="1"/>
  <c r="R219" i="19" a="1"/>
  <c r="R219" i="19" s="1"/>
  <c r="N134" i="13" s="1"/>
  <c r="BH204" i="19" a="1"/>
  <c r="BH204" i="19" s="1"/>
  <c r="BD111" i="13" s="1"/>
  <c r="W230" i="19" a="1"/>
  <c r="W230" i="19" s="1"/>
  <c r="AC208" i="19" a="1"/>
  <c r="AC208" i="19" s="1"/>
  <c r="Y117" i="13" s="1"/>
  <c r="BB226" i="19" a="1"/>
  <c r="BB226" i="19" s="1"/>
  <c r="AX147" i="13" s="1"/>
  <c r="U206" i="19" a="1"/>
  <c r="U206" i="19" s="1"/>
  <c r="Q114" i="13" s="1"/>
  <c r="AK221" i="19" a="1"/>
  <c r="AK221" i="19" s="1"/>
  <c r="AG136" i="13" s="1"/>
  <c r="AC204" i="19" a="1"/>
  <c r="AC204" i="19" s="1"/>
  <c r="Y111" i="13" s="1"/>
  <c r="AH225" i="19" a="1"/>
  <c r="AH225" i="19" s="1"/>
  <c r="AD144" i="13" s="1"/>
  <c r="AK230" i="19" a="1"/>
  <c r="AK230" i="19" s="1"/>
  <c r="AG151" i="13" s="1"/>
  <c r="AP208" i="19" a="1"/>
  <c r="AP208" i="19" s="1"/>
  <c r="AL117" i="13" s="1"/>
  <c r="AE227" i="19" a="1"/>
  <c r="AE227" i="19" s="1"/>
  <c r="AZ220" i="19" a="1"/>
  <c r="AZ220" i="19" s="1"/>
  <c r="AV135" i="13" s="1"/>
  <c r="V195" i="19" a="1"/>
  <c r="V195" i="19" s="1"/>
  <c r="R98" i="13" s="1"/>
  <c r="R206" i="19" a="1"/>
  <c r="R206" i="19" s="1"/>
  <c r="N114" i="13" s="1"/>
  <c r="AS219" i="19" a="1"/>
  <c r="AS219" i="19" s="1"/>
  <c r="AO134" i="13" s="1"/>
  <c r="AV204" i="19" a="1"/>
  <c r="AV204" i="19" s="1"/>
  <c r="AR111" i="13" s="1"/>
  <c r="S225" i="19" a="1"/>
  <c r="S225" i="19" s="1"/>
  <c r="O144" i="13" s="1"/>
  <c r="W208" i="19" a="1"/>
  <c r="W208" i="19" s="1"/>
  <c r="S117" i="13" s="1"/>
  <c r="AL227" i="19" a="1"/>
  <c r="AL227" i="19" s="1"/>
  <c r="AH148" i="13" s="1"/>
  <c r="AB220" i="19" a="1"/>
  <c r="AB220" i="19" s="1"/>
  <c r="X135" i="13" s="1"/>
  <c r="AP195" i="19" a="1"/>
  <c r="AP195" i="19" s="1"/>
  <c r="AL98" i="13" s="1"/>
  <c r="AS226" i="19" a="1"/>
  <c r="AS226" i="19" s="1"/>
  <c r="X206" i="19" a="1"/>
  <c r="X206" i="19" s="1"/>
  <c r="T114" i="13" s="1"/>
  <c r="Y221" i="19" a="1"/>
  <c r="Y221" i="19" s="1"/>
  <c r="U136" i="13" s="1"/>
  <c r="AU204" i="19" a="1"/>
  <c r="AU204" i="19" s="1"/>
  <c r="AQ111" i="13" s="1"/>
  <c r="AQ225" i="19" a="1"/>
  <c r="AQ225" i="19" s="1"/>
  <c r="AM144" i="13" s="1"/>
  <c r="Y230" i="19" a="1"/>
  <c r="Y230" i="19" s="1"/>
  <c r="U151" i="13" s="1"/>
  <c r="BE227" i="19" a="1"/>
  <c r="BE227" i="19" s="1"/>
  <c r="Q219" i="19" a="1"/>
  <c r="Q219" i="19" s="1"/>
  <c r="M134" i="13" s="1"/>
  <c r="BC221" i="19" a="1"/>
  <c r="BC221" i="19" s="1"/>
  <c r="AY136" i="13" s="1"/>
  <c r="AH220" i="19" a="1"/>
  <c r="AH220" i="19" s="1"/>
  <c r="AD135" i="13" s="1"/>
  <c r="BC192" i="19" a="1"/>
  <c r="BC192" i="19" s="1"/>
  <c r="AY95" i="13" s="1"/>
  <c r="U226" i="19" a="1"/>
  <c r="U226" i="19" s="1"/>
  <c r="Y219" i="19" a="1"/>
  <c r="Y219" i="19" s="1"/>
  <c r="U134" i="13" s="1"/>
  <c r="AB204" i="19" a="1"/>
  <c r="AB204" i="19" s="1"/>
  <c r="X111" i="13" s="1"/>
  <c r="Q220" i="19" a="1"/>
  <c r="Q220" i="19" s="1"/>
  <c r="M135" i="13" s="1"/>
  <c r="AU206" i="19" a="1"/>
  <c r="AU206" i="19" s="1"/>
  <c r="AQ114" i="13" s="1"/>
  <c r="I225" i="19" a="1"/>
  <c r="I225" i="19" s="1"/>
  <c r="AW230" i="19" a="1"/>
  <c r="AW230" i="19" s="1"/>
  <c r="AS151" i="13" s="1"/>
  <c r="AZ208" i="19" a="1"/>
  <c r="AZ208" i="19" s="1"/>
  <c r="AV117" i="13" s="1"/>
  <c r="AG195" i="19" a="1"/>
  <c r="AG195" i="19" s="1"/>
  <c r="AC98" i="13" s="1"/>
  <c r="R226" i="19" a="1"/>
  <c r="R226" i="19" s="1"/>
  <c r="AO221" i="19" a="1"/>
  <c r="AO221" i="19" s="1"/>
  <c r="AK136" i="13" s="1"/>
  <c r="R204" i="19" a="1"/>
  <c r="R204" i="19" s="1"/>
  <c r="N111" i="13" s="1"/>
  <c r="AK225" i="19" a="1"/>
  <c r="AK225" i="19" s="1"/>
  <c r="AG144" i="13" s="1"/>
  <c r="R227" i="19" a="1"/>
  <c r="R227" i="19" s="1"/>
  <c r="AO192" i="19" a="1"/>
  <c r="AO192" i="19" s="1"/>
  <c r="AK95" i="13" s="1"/>
  <c r="J195" i="19" a="1"/>
  <c r="J195" i="19" s="1"/>
  <c r="F98" i="13" s="1"/>
  <c r="AW226" i="19" a="1"/>
  <c r="AW226" i="19" s="1"/>
  <c r="AR221" i="19" a="1"/>
  <c r="AR221" i="19" s="1"/>
  <c r="AG219" i="19" a="1"/>
  <c r="AG219" i="19" s="1"/>
  <c r="AC134" i="13" s="1"/>
  <c r="AF204" i="19" a="1"/>
  <c r="AF204" i="19" s="1"/>
  <c r="AB111" i="13" s="1"/>
  <c r="AY230" i="19" a="1"/>
  <c r="AY230" i="19" s="1"/>
  <c r="AU151" i="13" s="1"/>
  <c r="AI208" i="19" a="1"/>
  <c r="AI208" i="19" s="1"/>
  <c r="AE117" i="13" s="1"/>
  <c r="BA226" i="19" a="1"/>
  <c r="BA226" i="19" s="1"/>
  <c r="AW206" i="19" a="1"/>
  <c r="AW206" i="19" s="1"/>
  <c r="AS114" i="13" s="1"/>
  <c r="AC219" i="19" a="1"/>
  <c r="AC219" i="19" s="1"/>
  <c r="Y134" i="13" s="1"/>
  <c r="BD204" i="19" a="1"/>
  <c r="BD204" i="19" s="1"/>
  <c r="AZ111" i="13" s="1"/>
  <c r="BB225" i="19" a="1"/>
  <c r="BB225" i="19" s="1"/>
  <c r="AX144" i="13" s="1"/>
  <c r="BB208" i="19" a="1"/>
  <c r="BB208" i="19" s="1"/>
  <c r="AX117" i="13" s="1"/>
  <c r="AI227" i="19" a="1"/>
  <c r="AI227" i="19" s="1"/>
  <c r="AE148" i="13" s="1"/>
  <c r="V220" i="19" a="1"/>
  <c r="V220" i="19" s="1"/>
  <c r="R135" i="13" s="1"/>
  <c r="AD226" i="19" a="1"/>
  <c r="AD226" i="19" s="1"/>
  <c r="I206" i="19" a="1"/>
  <c r="I206" i="19" s="1"/>
  <c r="J219" i="19" a="1"/>
  <c r="J219" i="19" s="1"/>
  <c r="F134" i="13" s="1"/>
  <c r="BA204" i="19" a="1"/>
  <c r="BA204" i="19" s="1"/>
  <c r="AW111" i="13" s="1"/>
  <c r="AT225" i="19" a="1"/>
  <c r="AT225" i="19" s="1"/>
  <c r="AP144" i="13" s="1"/>
  <c r="U208" i="19" a="1"/>
  <c r="U208" i="19" s="1"/>
  <c r="Q117" i="13" s="1"/>
  <c r="Y227" i="19" a="1"/>
  <c r="Y227" i="19" s="1"/>
  <c r="X220" i="19" a="1"/>
  <c r="X220" i="19" s="1"/>
  <c r="T135" i="13" s="1"/>
  <c r="AK195" i="19" a="1"/>
  <c r="AK195" i="19" s="1"/>
  <c r="AG98" i="13" s="1"/>
  <c r="AG226" i="19" a="1"/>
  <c r="AG226" i="19" s="1"/>
  <c r="BG206" i="19" a="1"/>
  <c r="BG206" i="19" s="1"/>
  <c r="BC114" i="13" s="1"/>
  <c r="AZ219" i="19" a="1"/>
  <c r="AZ219" i="19" s="1"/>
  <c r="AV134" i="13" s="1"/>
  <c r="U204" i="19" a="1"/>
  <c r="U204" i="19" s="1"/>
  <c r="Q111" i="13" s="1"/>
  <c r="U225" i="19" a="1"/>
  <c r="U225" i="19" s="1"/>
  <c r="Q144" i="13" s="1"/>
  <c r="BG208" i="19" a="1"/>
  <c r="BG208" i="19" s="1"/>
  <c r="BC117" i="13" s="1"/>
  <c r="AR227" i="19" a="1"/>
  <c r="AR227" i="19" s="1"/>
  <c r="BF226" i="19" a="1"/>
  <c r="BF226" i="19" s="1"/>
  <c r="BB147" i="13" s="1"/>
  <c r="T225" i="19" a="1"/>
  <c r="T225" i="19" s="1"/>
  <c r="P144" i="13" s="1"/>
  <c r="BE195" i="19" a="1"/>
  <c r="BE195" i="19" s="1"/>
  <c r="BA98" i="13" s="1"/>
  <c r="AP206" i="19" a="1"/>
  <c r="AP206" i="19" s="1"/>
  <c r="AL114" i="13" s="1"/>
  <c r="AM221" i="19" a="1"/>
  <c r="AM221" i="19" s="1"/>
  <c r="AI136" i="13" s="1"/>
  <c r="AG204" i="19" a="1"/>
  <c r="AG204" i="19" s="1"/>
  <c r="BC230" i="19" a="1"/>
  <c r="BC230" i="19" s="1"/>
  <c r="AY151" i="13" s="1"/>
  <c r="BH227" i="19" a="1"/>
  <c r="BH227" i="19" s="1"/>
  <c r="AT192" i="19" a="1"/>
  <c r="AT192" i="19" s="1"/>
  <c r="AE195" i="19" a="1"/>
  <c r="AE195" i="19" s="1"/>
  <c r="AV215" i="19" a="1"/>
  <c r="AV215" i="19" s="1"/>
  <c r="AR127" i="13" s="1"/>
  <c r="AF226" i="19" a="1"/>
  <c r="AF226" i="19" s="1"/>
  <c r="AB147" i="13" s="1"/>
  <c r="BG221" i="19" a="1"/>
  <c r="BG221" i="19" s="1"/>
  <c r="BC136" i="13" s="1"/>
  <c r="BB219" i="19" a="1"/>
  <c r="BB219" i="19" s="1"/>
  <c r="AX134" i="13" s="1"/>
  <c r="V225" i="19" a="1"/>
  <c r="V225" i="19" s="1"/>
  <c r="R144" i="13" s="1"/>
  <c r="AO230" i="19" a="1"/>
  <c r="AO230" i="19" s="1"/>
  <c r="AK151" i="13" s="1"/>
  <c r="BD227" i="19" a="1"/>
  <c r="BD227" i="19" s="1"/>
  <c r="BG226" i="19" a="1"/>
  <c r="BG226" i="19" s="1"/>
  <c r="Y206" i="19" a="1"/>
  <c r="Y206" i="19" s="1"/>
  <c r="U114" i="13" s="1"/>
  <c r="W219" i="19" a="1"/>
  <c r="W219" i="19" s="1"/>
  <c r="S134" i="13" s="1"/>
  <c r="W204" i="19" a="1"/>
  <c r="W204" i="19" s="1"/>
  <c r="S111" i="13" s="1"/>
  <c r="AN225" i="19" a="1"/>
  <c r="AN225" i="19" s="1"/>
  <c r="AJ144" i="13" s="1"/>
  <c r="AV208" i="19" a="1"/>
  <c r="AV208" i="19" s="1"/>
  <c r="AR117" i="13" s="1"/>
  <c r="AS192" i="19" a="1"/>
  <c r="AS192" i="19" s="1"/>
  <c r="AO95" i="13" s="1"/>
  <c r="AV220" i="19" a="1"/>
  <c r="AV220" i="19" s="1"/>
  <c r="AR135" i="13" s="1"/>
  <c r="AR195" i="19" a="1"/>
  <c r="AR195" i="19" s="1"/>
  <c r="AN98" i="13" s="1"/>
  <c r="AC226" i="19" a="1"/>
  <c r="AC226" i="19" s="1"/>
  <c r="Y147" i="13" s="1"/>
  <c r="AS221" i="19" a="1"/>
  <c r="AS221" i="19" s="1"/>
  <c r="AO136" i="13" s="1"/>
  <c r="AV219" i="19" a="1"/>
  <c r="AV219" i="19" s="1"/>
  <c r="AR134" i="13" s="1"/>
  <c r="BE204" i="19" a="1"/>
  <c r="BE204" i="19" s="1"/>
  <c r="BA111" i="13" s="1"/>
  <c r="AS230" i="19" a="1"/>
  <c r="AS230" i="19" s="1"/>
  <c r="AO151" i="13" s="1"/>
  <c r="AB208" i="19" a="1"/>
  <c r="AB208" i="19" s="1"/>
  <c r="X117" i="13" s="1"/>
  <c r="AZ192" i="19" a="1"/>
  <c r="AZ192" i="19" s="1"/>
  <c r="AV95" i="13" s="1"/>
  <c r="AG220" i="19" a="1"/>
  <c r="AG220" i="19" s="1"/>
  <c r="AC135" i="13" s="1"/>
  <c r="S226" i="19" a="1"/>
  <c r="S226" i="19" s="1"/>
  <c r="O147" i="13" s="1"/>
  <c r="T206" i="19" a="1"/>
  <c r="T206" i="19" s="1"/>
  <c r="P114" i="13" s="1"/>
  <c r="AD219" i="19" a="1"/>
  <c r="AD219" i="19" s="1"/>
  <c r="Z134" i="13" s="1"/>
  <c r="X204" i="19" a="1"/>
  <c r="X204" i="19" s="1"/>
  <c r="T111" i="13" s="1"/>
  <c r="Y225" i="19" a="1"/>
  <c r="Y225" i="19" s="1"/>
  <c r="U144" i="13" s="1"/>
  <c r="BC208" i="19" a="1"/>
  <c r="BC208" i="19" s="1"/>
  <c r="AY117" i="13" s="1"/>
  <c r="AJ227" i="19" a="1"/>
  <c r="AJ227" i="19" s="1"/>
  <c r="AF148" i="13" s="1"/>
  <c r="AT219" i="19" a="1"/>
  <c r="AT219" i="19" s="1"/>
  <c r="AP134" i="13" s="1"/>
  <c r="AX192" i="19" a="1"/>
  <c r="AX192" i="19" s="1"/>
  <c r="AT95" i="13" s="1"/>
  <c r="AI226" i="19" a="1"/>
  <c r="AI226" i="19" s="1"/>
  <c r="AL215" i="19" a="1"/>
  <c r="AL215" i="19" s="1"/>
  <c r="S206" i="19" a="1"/>
  <c r="S206" i="19" s="1"/>
  <c r="O114" i="13" s="1"/>
  <c r="I221" i="19" a="1"/>
  <c r="I221" i="19" s="1"/>
  <c r="BB204" i="19" a="1"/>
  <c r="BB204" i="19" s="1"/>
  <c r="AX111" i="13" s="1"/>
  <c r="AM230" i="19" a="1"/>
  <c r="AM230" i="19" s="1"/>
  <c r="AI151" i="13" s="1"/>
  <c r="U227" i="19" a="1"/>
  <c r="U227" i="19" s="1"/>
  <c r="AC220" i="19" a="1"/>
  <c r="AC220" i="19" s="1"/>
  <c r="Y135" i="13" s="1"/>
  <c r="BB195" i="19" a="1"/>
  <c r="BB195" i="19" s="1"/>
  <c r="AX98" i="13" s="1"/>
  <c r="AR215" i="19" a="1"/>
  <c r="AR215" i="19" s="1"/>
  <c r="AN127" i="13" s="1"/>
  <c r="AM206" i="19" a="1"/>
  <c r="AM206" i="19" s="1"/>
  <c r="AI114" i="13" s="1"/>
  <c r="AA221" i="19" a="1"/>
  <c r="AA221" i="19" s="1"/>
  <c r="W136" i="13" s="1"/>
  <c r="I219" i="19" a="1"/>
  <c r="I219" i="19" s="1"/>
  <c r="BF225" i="19" a="1"/>
  <c r="BF225" i="19" s="1"/>
  <c r="BB144" i="13" s="1"/>
  <c r="AV230" i="19" a="1"/>
  <c r="AV230" i="19" s="1"/>
  <c r="AR151" i="13" s="1"/>
  <c r="W227" i="19" a="1"/>
  <c r="W227" i="19" s="1"/>
  <c r="AQ226" i="19" a="1"/>
  <c r="AQ226" i="19" s="1"/>
  <c r="W221" i="19" a="1"/>
  <c r="W221" i="19" s="1"/>
  <c r="S136" i="13" s="1"/>
  <c r="Z219" i="19" a="1"/>
  <c r="Z219" i="19" s="1"/>
  <c r="V134" i="13" s="1"/>
  <c r="BF204" i="19" a="1"/>
  <c r="BF204" i="19" s="1"/>
  <c r="BB111" i="13" s="1"/>
  <c r="V230" i="19" a="1"/>
  <c r="V230" i="19" s="1"/>
  <c r="R151" i="13" s="1"/>
  <c r="AF208" i="19" a="1"/>
  <c r="AF208" i="19" s="1"/>
  <c r="AB117" i="13" s="1"/>
  <c r="AQ192" i="19" a="1"/>
  <c r="AQ192" i="19" s="1"/>
  <c r="AM95" i="13" s="1"/>
  <c r="AY220" i="19" a="1"/>
  <c r="AY220" i="19" s="1"/>
  <c r="AU135" i="13" s="1"/>
  <c r="AJ195" i="19" a="1"/>
  <c r="AJ195" i="19" s="1"/>
  <c r="AF98" i="13" s="1"/>
  <c r="I226" i="19" a="1"/>
  <c r="I226" i="19" s="1"/>
  <c r="AV221" i="19" a="1"/>
  <c r="AV221" i="19" s="1"/>
  <c r="AR136" i="13" s="1"/>
  <c r="BE219" i="19" a="1"/>
  <c r="BE219" i="19" s="1"/>
  <c r="BA134" i="13" s="1"/>
  <c r="Y204" i="19" a="1"/>
  <c r="Y204" i="19" s="1"/>
  <c r="U111" i="13" s="1"/>
  <c r="BD230" i="19" a="1"/>
  <c r="BD230" i="19" s="1"/>
  <c r="AZ151" i="13" s="1"/>
  <c r="AN208" i="19" a="1"/>
  <c r="AN208" i="19" s="1"/>
  <c r="AJ117" i="13" s="1"/>
  <c r="AN220" i="19" a="1"/>
  <c r="AN220" i="19" s="1"/>
  <c r="AJ135" i="13" s="1"/>
  <c r="BH226" i="19" a="1"/>
  <c r="BH226" i="19" s="1"/>
  <c r="AJ206" i="19" a="1"/>
  <c r="AJ206" i="19" s="1"/>
  <c r="AF114" i="13" s="1"/>
  <c r="AO219" i="19" a="1"/>
  <c r="AO219" i="19" s="1"/>
  <c r="AK134" i="13" s="1"/>
  <c r="BG204" i="19" a="1"/>
  <c r="BG204" i="19" s="1"/>
  <c r="BC111" i="13" s="1"/>
  <c r="AZ230" i="19" a="1"/>
  <c r="AZ230" i="19" s="1"/>
  <c r="AV151" i="13" s="1"/>
  <c r="AW208" i="19" a="1"/>
  <c r="AW208" i="19" s="1"/>
  <c r="AS117" i="13" s="1"/>
  <c r="AM220" i="19" a="1"/>
  <c r="AM220" i="19" s="1"/>
  <c r="AI135" i="13" s="1"/>
  <c r="AB221" i="19" a="1"/>
  <c r="AB221" i="19" s="1"/>
  <c r="X136" i="13" s="1"/>
  <c r="T227" i="19" a="1"/>
  <c r="T227" i="19" s="1"/>
  <c r="BF206" i="19" a="1"/>
  <c r="BF206" i="19" s="1"/>
  <c r="BB114" i="13" s="1"/>
  <c r="Z208" i="19" a="1"/>
  <c r="Z208" i="19" s="1"/>
  <c r="V117" i="13" s="1"/>
  <c r="AO215" i="19" a="1"/>
  <c r="AO215" i="19" s="1"/>
  <c r="AK127" i="13" s="1"/>
  <c r="V204" i="19" a="1"/>
  <c r="V204" i="19" s="1"/>
  <c r="R111" i="13" s="1"/>
  <c r="AW227" i="19" a="1"/>
  <c r="AW227" i="19" s="1"/>
  <c r="AK226" i="19" a="1"/>
  <c r="AK226" i="19" s="1"/>
  <c r="AG147" i="13" s="1"/>
  <c r="V221" i="19" a="1"/>
  <c r="V221" i="19" s="1"/>
  <c r="AP219" i="19" a="1"/>
  <c r="AP219" i="19" s="1"/>
  <c r="I204" i="19" a="1"/>
  <c r="I204" i="19" s="1"/>
  <c r="AP230" i="19" a="1"/>
  <c r="AP230" i="19" s="1"/>
  <c r="AL151" i="13" s="1"/>
  <c r="AS227" i="19" a="1"/>
  <c r="AS227" i="19" s="1"/>
  <c r="AO147" i="13" s="1"/>
  <c r="AG192" i="19" a="1"/>
  <c r="AG192" i="19" s="1"/>
  <c r="AC95" i="13" s="1"/>
  <c r="AE220" i="19" a="1"/>
  <c r="AE220" i="19" s="1"/>
  <c r="AA135" i="13" s="1"/>
  <c r="AS215" i="19" a="1"/>
  <c r="AS215" i="19" s="1"/>
  <c r="AO127" i="13" s="1"/>
  <c r="AZ206" i="19" a="1"/>
  <c r="AZ206" i="19" s="1"/>
  <c r="AV114" i="13" s="1"/>
  <c r="T221" i="19" a="1"/>
  <c r="T221" i="19" s="1"/>
  <c r="P136" i="13" s="1"/>
  <c r="BG219" i="19" a="1"/>
  <c r="BG219" i="19" s="1"/>
  <c r="BC134" i="13" s="1"/>
  <c r="AS225" i="19" a="1"/>
  <c r="AS225" i="19" s="1"/>
  <c r="AO144" i="13" s="1"/>
  <c r="BE230" i="19" a="1"/>
  <c r="BE230" i="19" s="1"/>
  <c r="BA151" i="13" s="1"/>
  <c r="AZ227" i="19" a="1"/>
  <c r="AZ227" i="19" s="1"/>
  <c r="AW192" i="19" a="1"/>
  <c r="AW192" i="19" s="1"/>
  <c r="AS95" i="13" s="1"/>
  <c r="AZ195" i="19" a="1"/>
  <c r="AZ195" i="19" s="1"/>
  <c r="AV98" i="13" s="1"/>
  <c r="AB226" i="19" a="1"/>
  <c r="AB226" i="19" s="1"/>
  <c r="AZ221" i="19" a="1"/>
  <c r="AZ221" i="19" s="1"/>
  <c r="AV136" i="13" s="1"/>
  <c r="BH219" i="19" a="1"/>
  <c r="BH219" i="19" s="1"/>
  <c r="BD134" i="13" s="1"/>
  <c r="AI204" i="19" a="1"/>
  <c r="AI204" i="19" s="1"/>
  <c r="AE111" i="13" s="1"/>
  <c r="BH230" i="19" a="1"/>
  <c r="BH230" i="19" s="1"/>
  <c r="BD151" i="13" s="1"/>
  <c r="AJ208" i="19" a="1"/>
  <c r="AJ208" i="19" s="1"/>
  <c r="AF117" i="13" s="1"/>
  <c r="R195" i="19" a="1"/>
  <c r="R195" i="19" s="1"/>
  <c r="N98" i="13" s="1"/>
  <c r="AI206" i="19" a="1"/>
  <c r="AI206" i="19" s="1"/>
  <c r="AE114" i="13" s="1"/>
  <c r="AX227" i="19" a="1"/>
  <c r="AX227" i="19" s="1"/>
  <c r="AQ227" i="19" a="1"/>
  <c r="AQ227" i="19" s="1"/>
  <c r="AM148" i="13" s="1"/>
  <c r="AE219" i="19" a="1"/>
  <c r="AE219" i="19" s="1"/>
  <c r="AA134" i="13" s="1"/>
  <c r="AC230" i="19" a="1"/>
  <c r="AC230" i="19" s="1"/>
  <c r="Y151" i="13" s="1"/>
  <c r="U220" i="19" a="1"/>
  <c r="U220" i="19" s="1"/>
  <c r="Q135" i="13" s="1"/>
  <c r="BE206" i="19" a="1"/>
  <c r="BE206" i="19" s="1"/>
  <c r="BA114" i="13" s="1"/>
  <c r="BA225" i="19" a="1"/>
  <c r="BA225" i="19" s="1"/>
  <c r="AW144" i="13" s="1"/>
  <c r="BD208" i="19" a="1"/>
  <c r="BD208" i="19" s="1"/>
  <c r="AZ117" i="13" s="1"/>
  <c r="AO206" i="19" a="1"/>
  <c r="AO206" i="19" s="1"/>
  <c r="AK114" i="13" s="1"/>
  <c r="AL219" i="19" a="1"/>
  <c r="AL219" i="19" s="1"/>
  <c r="AH134" i="13" s="1"/>
  <c r="BH225" i="19" a="1"/>
  <c r="BH225" i="19" s="1"/>
  <c r="BD144" i="13" s="1"/>
  <c r="Z230" i="19" a="1"/>
  <c r="Z230" i="19" s="1"/>
  <c r="V151" i="13" s="1"/>
  <c r="AL208" i="19" a="1"/>
  <c r="AL208" i="19" s="1"/>
  <c r="AH117" i="13" s="1"/>
  <c r="I227" i="19" a="1"/>
  <c r="I227" i="19" s="1"/>
  <c r="AA220" i="19" a="1"/>
  <c r="AA220" i="19" s="1"/>
  <c r="W135" i="13" s="1"/>
  <c r="AV226" i="19" a="1"/>
  <c r="AV226" i="19" s="1"/>
  <c r="Q206" i="19" a="1"/>
  <c r="Q206" i="19" s="1"/>
  <c r="M114" i="13" s="1"/>
  <c r="AU221" i="19" a="1"/>
  <c r="AU221" i="19" s="1"/>
  <c r="AQ136" i="13" s="1"/>
  <c r="AP204" i="19" a="1"/>
  <c r="AP204" i="19" s="1"/>
  <c r="AL111" i="13" s="1"/>
  <c r="X225" i="19" a="1"/>
  <c r="X225" i="19" s="1"/>
  <c r="T144" i="13" s="1"/>
  <c r="AN230" i="19" a="1"/>
  <c r="AN230" i="19" s="1"/>
  <c r="AJ151" i="13" s="1"/>
  <c r="BH208" i="19" a="1"/>
  <c r="BH208" i="19" s="1"/>
  <c r="BD117" i="13" s="1"/>
  <c r="Q227" i="19" a="1"/>
  <c r="Q227" i="19" s="1"/>
  <c r="W215" i="19" a="1"/>
  <c r="W215" i="19" s="1"/>
  <c r="S127" i="13" s="1"/>
  <c r="AQ206" i="19" a="1"/>
  <c r="AQ206" i="19" s="1"/>
  <c r="AM114" i="13" s="1"/>
  <c r="U221" i="19" a="1"/>
  <c r="U221" i="19" s="1"/>
  <c r="Q136" i="13" s="1"/>
  <c r="AQ219" i="19" a="1"/>
  <c r="AQ219" i="19" s="1"/>
  <c r="AM134" i="13" s="1"/>
  <c r="AC225" i="19" a="1"/>
  <c r="AC225" i="19" s="1"/>
  <c r="Y144" i="13" s="1"/>
  <c r="AU230" i="19" a="1"/>
  <c r="AU230" i="19" s="1"/>
  <c r="AQ151" i="13" s="1"/>
  <c r="AV227" i="19" a="1"/>
  <c r="AV227" i="19" s="1"/>
  <c r="AR148" i="13" s="1"/>
  <c r="AU192" i="19" a="1"/>
  <c r="AU192" i="19" s="1"/>
  <c r="AQ95" i="13" s="1"/>
  <c r="AF220" i="19" a="1"/>
  <c r="AF220" i="19" s="1"/>
  <c r="AB135" i="13" s="1"/>
  <c r="AW215" i="19" a="1"/>
  <c r="AW215" i="19" s="1"/>
  <c r="AS127" i="13" s="1"/>
  <c r="BC206" i="19" a="1"/>
  <c r="BC206" i="19" s="1"/>
  <c r="AY114" i="13" s="1"/>
  <c r="AY221" i="19" a="1"/>
  <c r="AY221" i="19" s="1"/>
  <c r="AU136" i="13" s="1"/>
  <c r="AI219" i="19" a="1"/>
  <c r="AI219" i="19" s="1"/>
  <c r="AE134" i="13" s="1"/>
  <c r="BD225" i="19" a="1"/>
  <c r="BD225" i="19" s="1"/>
  <c r="AZ144" i="13" s="1"/>
  <c r="AQ230" i="19" a="1"/>
  <c r="AQ230" i="19" s="1"/>
  <c r="AM151" i="13" s="1"/>
  <c r="X227" i="19" a="1"/>
  <c r="X227" i="19" s="1"/>
  <c r="W192" i="19" a="1"/>
  <c r="W192" i="19" s="1"/>
  <c r="S95" i="13" s="1"/>
  <c r="AH195" i="19" a="1"/>
  <c r="AH195" i="19" s="1"/>
  <c r="AD98" i="13" s="1"/>
  <c r="AT226" i="19" a="1"/>
  <c r="AT226" i="19" s="1"/>
  <c r="AP147" i="13" s="1"/>
  <c r="AD221" i="19" a="1"/>
  <c r="AD221" i="19" s="1"/>
  <c r="Z136" i="13" s="1"/>
  <c r="BD219" i="19" a="1"/>
  <c r="BD219" i="19" s="1"/>
  <c r="AZ134" i="13" s="1"/>
  <c r="AZ225" i="19" a="1"/>
  <c r="AZ225" i="19" s="1"/>
  <c r="AV144" i="13" s="1"/>
  <c r="BG230" i="19" a="1"/>
  <c r="BG230" i="19" s="1"/>
  <c r="BC151" i="13" s="1"/>
  <c r="AA227" i="19" a="1"/>
  <c r="AA227" i="19" s="1"/>
  <c r="W148" i="13" s="1"/>
  <c r="AA195" i="19" a="1"/>
  <c r="AA195" i="19" s="1"/>
  <c r="W98" i="13" s="1"/>
  <c r="AU227" i="19" a="1"/>
  <c r="AU227" i="19" s="1"/>
  <c r="AQ148" i="13" s="1"/>
  <c r="AO225" i="19" a="1"/>
  <c r="AO225" i="19" s="1"/>
  <c r="AK144" i="13" s="1"/>
  <c r="AT204" i="19" a="1"/>
  <c r="AT204" i="19" s="1"/>
  <c r="AP111" i="13" s="1"/>
  <c r="AD227" i="19" a="1"/>
  <c r="AD227" i="19" s="1"/>
  <c r="I195" i="19" a="1"/>
  <c r="I195" i="19" s="1"/>
  <c r="BB221" i="19" a="1"/>
  <c r="BB221" i="19" s="1"/>
  <c r="AX136" i="13" s="1"/>
  <c r="BA230" i="19" a="1"/>
  <c r="BA230" i="19" s="1"/>
  <c r="AW151" i="13" s="1"/>
  <c r="BF215" i="19" a="1"/>
  <c r="BF215" i="19" s="1"/>
  <c r="BB127" i="13" s="1"/>
  <c r="J226" i="19" a="1"/>
  <c r="J226" i="19" s="1"/>
  <c r="F147" i="13" s="1"/>
  <c r="V226" i="19" a="1"/>
  <c r="V226" i="19" s="1"/>
  <c r="AK206" i="19" a="1"/>
  <c r="AK206" i="19" s="1"/>
  <c r="AG114" i="13" s="1"/>
  <c r="BC219" i="19" a="1"/>
  <c r="BC219" i="19" s="1"/>
  <c r="AY134" i="13" s="1"/>
  <c r="W225" i="19" a="1"/>
  <c r="W225" i="19" s="1"/>
  <c r="S144" i="13" s="1"/>
  <c r="AF230" i="19" a="1"/>
  <c r="AF230" i="19" s="1"/>
  <c r="AB151" i="13" s="1"/>
  <c r="AO208" i="19" a="1"/>
  <c r="AO208" i="19" s="1"/>
  <c r="AK117" i="13" s="1"/>
  <c r="BB192" i="19" a="1"/>
  <c r="BB192" i="19" s="1"/>
  <c r="AX95" i="13" s="1"/>
  <c r="AM226" i="19" a="1"/>
  <c r="AM226" i="19" s="1"/>
  <c r="AA206" i="19" a="1"/>
  <c r="AA206" i="19" s="1"/>
  <c r="W114" i="13" s="1"/>
  <c r="AJ221" i="19" a="1"/>
  <c r="AJ221" i="19" s="1"/>
  <c r="AF136" i="13" s="1"/>
  <c r="T204" i="19" a="1"/>
  <c r="T204" i="19" s="1"/>
  <c r="P111" i="13" s="1"/>
  <c r="J225" i="19" a="1"/>
  <c r="J225" i="19" s="1"/>
  <c r="F144" i="13" s="1"/>
  <c r="AR208" i="19" a="1"/>
  <c r="AR208" i="19" s="1"/>
  <c r="AN117" i="13" s="1"/>
  <c r="AM227" i="19" a="1"/>
  <c r="AM227" i="19" s="1"/>
  <c r="BD206" i="19" a="1"/>
  <c r="BD206" i="19" s="1"/>
  <c r="AZ114" i="13" s="1"/>
  <c r="AQ221" i="19" a="1"/>
  <c r="AQ221" i="19" s="1"/>
  <c r="AM136" i="13" s="1"/>
  <c r="AK219" i="19" a="1"/>
  <c r="AK219" i="19" s="1"/>
  <c r="AG134" i="13" s="1"/>
  <c r="AW225" i="19" a="1"/>
  <c r="AW225" i="19" s="1"/>
  <c r="AS144" i="13" s="1"/>
  <c r="AH230" i="19" a="1"/>
  <c r="AH230" i="19" s="1"/>
  <c r="AD151" i="13" s="1"/>
  <c r="BA208" i="19" a="1"/>
  <c r="BA208" i="19" s="1"/>
  <c r="AW117" i="13" s="1"/>
  <c r="BG227" i="19" a="1"/>
  <c r="BG227" i="19" s="1"/>
  <c r="R192" i="19" a="1"/>
  <c r="R192" i="19" s="1"/>
  <c r="N95" i="13" s="1"/>
  <c r="AS195" i="19" a="1"/>
  <c r="AS195" i="19" s="1"/>
  <c r="AO98" i="13" s="1"/>
  <c r="BA206" i="19" a="1"/>
  <c r="BA206" i="19" s="1"/>
  <c r="AW114" i="13" s="1"/>
  <c r="Q221" i="19" a="1"/>
  <c r="Q221" i="19" s="1"/>
  <c r="M136" i="13" s="1"/>
  <c r="BB230" i="19" a="1"/>
  <c r="BB230" i="19" s="1"/>
  <c r="AX151" i="13" s="1"/>
  <c r="V227" i="19" a="1"/>
  <c r="V227" i="19" s="1"/>
  <c r="R148" i="13" s="1"/>
  <c r="V184" i="14"/>
  <c r="BC204" i="14"/>
  <c r="AK184" i="14"/>
  <c r="BD184" i="14"/>
  <c r="AD184" i="14"/>
  <c r="AB204" i="14"/>
  <c r="U204" i="14"/>
  <c r="BG204" i="14"/>
  <c r="R184" i="14"/>
  <c r="AD204" i="14"/>
  <c r="AF204" i="14"/>
  <c r="AX204" i="14"/>
  <c r="AC184" i="14"/>
  <c r="BC184" i="14"/>
  <c r="BE184" i="14"/>
  <c r="AF184" i="14"/>
  <c r="AK204" i="14"/>
  <c r="AE204" i="14"/>
  <c r="BD204" i="14"/>
  <c r="AC204" i="14"/>
  <c r="AH184" i="14"/>
  <c r="BA184" i="14"/>
  <c r="AM184" i="14"/>
  <c r="AA184" i="14"/>
  <c r="AO184" i="14"/>
  <c r="AG204" i="14"/>
  <c r="AQ204" i="14"/>
  <c r="BE204" i="14"/>
  <c r="AY204" i="14"/>
  <c r="AI184" i="14"/>
  <c r="AV184" i="14"/>
  <c r="AQ184" i="14"/>
  <c r="Z184" i="14"/>
  <c r="AT184" i="14"/>
  <c r="Y184" i="14"/>
  <c r="AT204" i="14"/>
  <c r="BF204" i="14"/>
  <c r="X204" i="14"/>
  <c r="J204" i="14"/>
  <c r="AR184" i="14"/>
  <c r="BB184" i="14"/>
  <c r="AB184" i="14"/>
  <c r="T184" i="14"/>
  <c r="AJ184" i="14"/>
  <c r="AR204" i="14"/>
  <c r="V204" i="14"/>
  <c r="BB204" i="14"/>
  <c r="AN204" i="14"/>
  <c r="I184" i="14"/>
  <c r="AW184" i="14"/>
  <c r="AS184" i="14"/>
  <c r="AZ184" i="14"/>
  <c r="AN184" i="14"/>
  <c r="AU204" i="14"/>
  <c r="Q204" i="14"/>
  <c r="AO204" i="14"/>
  <c r="AP184" i="14"/>
  <c r="W184" i="14"/>
  <c r="AY184" i="14"/>
  <c r="AG184" i="14"/>
  <c r="AX184" i="14"/>
  <c r="AP204" i="14"/>
  <c r="AH204" i="14"/>
  <c r="BH204" i="14"/>
  <c r="AW204" i="14"/>
  <c r="X184" i="14"/>
  <c r="BG184" i="14"/>
  <c r="AU184" i="14"/>
  <c r="U184" i="14"/>
  <c r="AE184" i="14"/>
  <c r="J206" i="19" a="1"/>
  <c r="J206" i="19" s="1"/>
  <c r="F114" i="13" s="1"/>
  <c r="AE230" i="19" a="1"/>
  <c r="AE230" i="19" s="1"/>
  <c r="AA151" i="13" s="1"/>
  <c r="AL206" i="19" a="1"/>
  <c r="AL206" i="19" s="1"/>
  <c r="AH114" i="13" s="1"/>
  <c r="AB227" i="19" a="1"/>
  <c r="AB227" i="19" s="1"/>
  <c r="AP220" i="19" a="1"/>
  <c r="AP220" i="19" s="1"/>
  <c r="AL135" i="13" s="1"/>
  <c r="AU226" i="19" a="1"/>
  <c r="AU226" i="19" s="1"/>
  <c r="AK208" i="19" a="1"/>
  <c r="AK208" i="19" s="1"/>
  <c r="AG117" i="13" s="1"/>
  <c r="AJ225" i="19" a="1"/>
  <c r="AJ225" i="19" s="1"/>
  <c r="AF144" i="13" s="1"/>
  <c r="AW223" i="19" a="1"/>
  <c r="AW223" i="19" s="1"/>
  <c r="AS141" i="13" s="1"/>
  <c r="AT206" i="19" a="1"/>
  <c r="AT206" i="19" s="1"/>
  <c r="AP114" i="13" s="1"/>
  <c r="Q147" i="13"/>
  <c r="AR192" i="19" a="1"/>
  <c r="AR192" i="19" s="1"/>
  <c r="AN95" i="13" s="1"/>
  <c r="AL221" i="19" a="1"/>
  <c r="AL221" i="19" s="1"/>
  <c r="AH136" i="13" s="1"/>
  <c r="X219" i="19" a="1"/>
  <c r="X219" i="19" s="1"/>
  <c r="T134" i="13" s="1"/>
  <c r="Q192" i="19" a="1"/>
  <c r="Q192" i="19" s="1"/>
  <c r="M95" i="13" s="1"/>
  <c r="I220" i="19" a="1"/>
  <c r="I220" i="19" s="1"/>
  <c r="AB219" i="19" a="1"/>
  <c r="AB219" i="19" s="1"/>
  <c r="X134" i="13" s="1"/>
  <c r="V208" i="19" a="1"/>
  <c r="V208" i="19" s="1"/>
  <c r="R117" i="13" s="1"/>
  <c r="AN227" i="19" a="1"/>
  <c r="AN227" i="19" s="1"/>
  <c r="AJ204" i="14"/>
  <c r="W204" i="14"/>
  <c r="AM204" i="14"/>
  <c r="I204" i="14"/>
  <c r="R204" i="14"/>
  <c r="Z192" i="19" a="1"/>
  <c r="Z192" i="19" s="1"/>
  <c r="V95" i="13" s="1"/>
  <c r="AA226" i="19" a="1"/>
  <c r="AA226" i="19" s="1"/>
  <c r="AR230" i="19" a="1"/>
  <c r="AR230" i="19" s="1"/>
  <c r="AN151" i="13" s="1"/>
  <c r="AN192" i="19" a="1"/>
  <c r="AN192" i="19" s="1"/>
  <c r="AJ95" i="13" s="1"/>
  <c r="AA192" i="19" a="1"/>
  <c r="AA192" i="19" s="1"/>
  <c r="W95" i="13" s="1"/>
  <c r="BC226" i="19" a="1"/>
  <c r="BC226" i="19" s="1"/>
  <c r="AY147" i="13" s="1"/>
  <c r="AW204" i="19" a="1"/>
  <c r="AW204" i="19" s="1"/>
  <c r="AS111" i="13" s="1"/>
  <c r="V192" i="19" a="1"/>
  <c r="V192" i="19" s="1"/>
  <c r="R95" i="13" s="1"/>
  <c r="AB225" i="19" a="1"/>
  <c r="AB225" i="19" s="1"/>
  <c r="X144" i="13" s="1"/>
  <c r="AJ192" i="19" a="1"/>
  <c r="AJ192" i="19" s="1"/>
  <c r="AF95" i="13" s="1"/>
  <c r="AX206" i="19" a="1"/>
  <c r="AX206" i="19" s="1"/>
  <c r="AT114" i="13" s="1"/>
  <c r="BA204" i="14"/>
  <c r="Y204" i="14"/>
  <c r="AI204" i="14"/>
  <c r="S204" i="14"/>
  <c r="Z204" i="14"/>
  <c r="AR220" i="19" a="1"/>
  <c r="AR220" i="19" s="1"/>
  <c r="AN135" i="13" s="1"/>
  <c r="AE206" i="19" a="1"/>
  <c r="AE206" i="19" s="1"/>
  <c r="AA114" i="13" s="1"/>
  <c r="BA221" i="19" a="1"/>
  <c r="BA221" i="19" s="1"/>
  <c r="AW136" i="13" s="1"/>
  <c r="BA219" i="19" a="1"/>
  <c r="BA219" i="19" s="1"/>
  <c r="AW134" i="13" s="1"/>
  <c r="AL225" i="19" a="1"/>
  <c r="AL225" i="19" s="1"/>
  <c r="AH144" i="13" s="1"/>
  <c r="J230" i="19" a="1"/>
  <c r="J230" i="19" s="1"/>
  <c r="BH223" i="19" a="1"/>
  <c r="BH223" i="19" s="1"/>
  <c r="BD141" i="13" s="1"/>
  <c r="AN226" i="19" a="1"/>
  <c r="AN226" i="19" s="1"/>
  <c r="AW219" i="19" a="1"/>
  <c r="AW219" i="19" s="1"/>
  <c r="AS134" i="13" s="1"/>
  <c r="AJ204" i="19" a="1"/>
  <c r="AJ204" i="19" s="1"/>
  <c r="AF111" i="13" s="1"/>
  <c r="AD230" i="19" a="1"/>
  <c r="AD230" i="19" s="1"/>
  <c r="Z151" i="13" s="1"/>
  <c r="AF223" i="19" a="1"/>
  <c r="AF223" i="19" s="1"/>
  <c r="AB141" i="13" s="1"/>
  <c r="BA192" i="19" a="1"/>
  <c r="BA192" i="19" s="1"/>
  <c r="AW95" i="13" s="1"/>
  <c r="BG192" i="19" a="1"/>
  <c r="BG192" i="19" s="1"/>
  <c r="BC95" i="13" s="1"/>
  <c r="BE221" i="19" a="1"/>
  <c r="BE221" i="19" s="1"/>
  <c r="BA136" i="13" s="1"/>
  <c r="S204" i="19" a="1"/>
  <c r="S204" i="19" s="1"/>
  <c r="O111" i="13" s="1"/>
  <c r="AG225" i="19" a="1"/>
  <c r="AG225" i="19" s="1"/>
  <c r="AC144" i="13" s="1"/>
  <c r="Q230" i="19" a="1"/>
  <c r="Q230" i="19" s="1"/>
  <c r="M151" i="13" s="1"/>
  <c r="AS208" i="19" a="1"/>
  <c r="AS208" i="19" s="1"/>
  <c r="AO117" i="13" s="1"/>
  <c r="AG206" i="19" a="1"/>
  <c r="AG206" i="19" s="1"/>
  <c r="AC114" i="13" s="1"/>
  <c r="AP221" i="19" a="1"/>
  <c r="AP221" i="19" s="1"/>
  <c r="AL136" i="13" s="1"/>
  <c r="AN219" i="19" a="1"/>
  <c r="AN219" i="19" s="1"/>
  <c r="AJ134" i="13" s="1"/>
  <c r="AR225" i="19" a="1"/>
  <c r="AR225" i="19" s="1"/>
  <c r="AN144" i="13" s="1"/>
  <c r="AJ230" i="19" a="1"/>
  <c r="AJ230" i="19" s="1"/>
  <c r="AF151" i="13" s="1"/>
  <c r="AX208" i="19" a="1"/>
  <c r="AX208" i="19" s="1"/>
  <c r="AT117" i="13" s="1"/>
  <c r="BH220" i="19" a="1"/>
  <c r="BH220" i="19" s="1"/>
  <c r="BD135" i="13" s="1"/>
  <c r="Z226" i="19" a="1"/>
  <c r="Z226" i="19" s="1"/>
  <c r="V147" i="13" s="1"/>
  <c r="AC206" i="19" a="1"/>
  <c r="AC206" i="19" s="1"/>
  <c r="Y114" i="13" s="1"/>
  <c r="AN221" i="19" a="1"/>
  <c r="AN221" i="19" s="1"/>
  <c r="AJ136" i="13" s="1"/>
  <c r="AH204" i="19" a="1"/>
  <c r="AH204" i="19" s="1"/>
  <c r="AD111" i="13" s="1"/>
  <c r="BC225" i="19" a="1"/>
  <c r="BC225" i="19" s="1"/>
  <c r="AY144" i="13" s="1"/>
  <c r="I230" i="19" a="1"/>
  <c r="I230" i="19" s="1"/>
  <c r="AH208" i="19" a="1"/>
  <c r="AH208" i="19" s="1"/>
  <c r="AD117" i="13" s="1"/>
  <c r="AH206" i="19" a="1"/>
  <c r="AH206" i="19" s="1"/>
  <c r="AD114" i="13" s="1"/>
  <c r="BD221" i="19" a="1"/>
  <c r="BD221" i="19" s="1"/>
  <c r="AZ136" i="13" s="1"/>
  <c r="BC204" i="19" a="1"/>
  <c r="BC204" i="19" s="1"/>
  <c r="AY111" i="13" s="1"/>
  <c r="AX225" i="19" a="1"/>
  <c r="AX225" i="19" s="1"/>
  <c r="AT144" i="13" s="1"/>
  <c r="AZ223" i="19" a="1"/>
  <c r="AZ223" i="19" s="1"/>
  <c r="AV141" i="13" s="1"/>
  <c r="S208" i="19" a="1"/>
  <c r="S208" i="19" s="1"/>
  <c r="O117" i="13" s="1"/>
  <c r="AK220" i="19" a="1"/>
  <c r="AK220" i="19" s="1"/>
  <c r="AG135" i="13" s="1"/>
  <c r="AD220" i="19" a="1"/>
  <c r="AD220" i="19" s="1"/>
  <c r="Z135" i="13" s="1"/>
  <c r="AX204" i="19" a="1"/>
  <c r="AX204" i="19" s="1"/>
  <c r="AT111" i="13" s="1"/>
  <c r="Q225" i="19" a="1"/>
  <c r="Q225" i="19" s="1"/>
  <c r="M144" i="13" s="1"/>
  <c r="AS223" i="19" a="1"/>
  <c r="AS223" i="19" s="1"/>
  <c r="AO141" i="13" s="1"/>
  <c r="AA208" i="19" a="1"/>
  <c r="AA208" i="19" s="1"/>
  <c r="W117" i="13" s="1"/>
  <c r="BE226" i="19" a="1"/>
  <c r="BE226" i="19" s="1"/>
  <c r="BA147" i="13" s="1"/>
  <c r="AB206" i="19" a="1"/>
  <c r="AB206" i="19" s="1"/>
  <c r="X114" i="13" s="1"/>
  <c r="AF221" i="19" a="1"/>
  <c r="AF221" i="19" s="1"/>
  <c r="AB136" i="13" s="1"/>
  <c r="AY225" i="19" a="1"/>
  <c r="AY225" i="19" s="1"/>
  <c r="AU144" i="13" s="1"/>
  <c r="AD208" i="19" a="1"/>
  <c r="AD208" i="19" s="1"/>
  <c r="Z117" i="13" s="1"/>
  <c r="AE226" i="19" a="1"/>
  <c r="AE226" i="19" s="1"/>
  <c r="AA147" i="13" s="1"/>
  <c r="AV206" i="19" a="1"/>
  <c r="AV206" i="19" s="1"/>
  <c r="AR114" i="13" s="1"/>
  <c r="AY219" i="19" a="1"/>
  <c r="AY219" i="19" s="1"/>
  <c r="AU134" i="13" s="1"/>
  <c r="AE204" i="19" a="1"/>
  <c r="AE204" i="19" s="1"/>
  <c r="AA111" i="13" s="1"/>
  <c r="BB223" i="19" a="1"/>
  <c r="BB223" i="19" s="1"/>
  <c r="AX141" i="13" s="1"/>
  <c r="AY208" i="19" a="1"/>
  <c r="AY208" i="19" s="1"/>
  <c r="AU117" i="13" s="1"/>
  <c r="AC192" i="19" a="1"/>
  <c r="AC192" i="19" s="1"/>
  <c r="Y95" i="13" s="1"/>
  <c r="X226" i="19" a="1"/>
  <c r="X226" i="19" s="1"/>
  <c r="T147" i="13" s="1"/>
  <c r="S221" i="19" a="1"/>
  <c r="S221" i="19" s="1"/>
  <c r="O136" i="13" s="1"/>
  <c r="AH219" i="19" a="1"/>
  <c r="AH219" i="19" s="1"/>
  <c r="AD134" i="13" s="1"/>
  <c r="J204" i="19" a="1"/>
  <c r="J204" i="19" s="1"/>
  <c r="F111" i="13" s="1"/>
  <c r="U230" i="19" a="1"/>
  <c r="U230" i="19" s="1"/>
  <c r="Q151" i="13" s="1"/>
  <c r="AB223" i="19" a="1"/>
  <c r="AB223" i="19" s="1"/>
  <c r="X141" i="13" s="1"/>
  <c r="Q208" i="19" a="1"/>
  <c r="Q208" i="19" s="1"/>
  <c r="M117" i="13" s="1"/>
  <c r="AY226" i="19" a="1"/>
  <c r="AY226" i="19" s="1"/>
  <c r="AU147" i="13" s="1"/>
  <c r="AA219" i="19" a="1"/>
  <c r="AA219" i="19" s="1"/>
  <c r="W134" i="13" s="1"/>
  <c r="AQ204" i="19" a="1"/>
  <c r="AQ204" i="19" s="1"/>
  <c r="AM111" i="13" s="1"/>
  <c r="AX230" i="19" a="1"/>
  <c r="AX230" i="19" s="1"/>
  <c r="AT151" i="13" s="1"/>
  <c r="BG223" i="19" a="1"/>
  <c r="BG223" i="19" s="1"/>
  <c r="BC141" i="13" s="1"/>
  <c r="AT208" i="19" a="1"/>
  <c r="AT208" i="19" s="1"/>
  <c r="AP117" i="13" s="1"/>
  <c r="T192" i="19" a="1"/>
  <c r="T192" i="19" s="1"/>
  <c r="P95" i="13" s="1"/>
  <c r="AV195" i="19" a="1"/>
  <c r="AV195" i="19" s="1"/>
  <c r="AR98" i="13" s="1"/>
  <c r="AQ220" i="19" a="1"/>
  <c r="AQ220" i="19" s="1"/>
  <c r="AM135" i="13" s="1"/>
  <c r="BE220" i="19" a="1"/>
  <c r="BE220" i="19" s="1"/>
  <c r="BA135" i="13" s="1"/>
  <c r="Y226" i="19" a="1"/>
  <c r="Y226" i="19" s="1"/>
  <c r="BH221" i="19" a="1"/>
  <c r="BH221" i="19" s="1"/>
  <c r="BD136" i="13" s="1"/>
  <c r="BF219" i="19" a="1"/>
  <c r="BF219" i="19" s="1"/>
  <c r="BB134" i="13" s="1"/>
  <c r="AN204" i="19" a="1"/>
  <c r="AN204" i="19" s="1"/>
  <c r="AJ111" i="13" s="1"/>
  <c r="BF230" i="19" a="1"/>
  <c r="BF230" i="19" s="1"/>
  <c r="BB151" i="13" s="1"/>
  <c r="BE223" i="19" a="1"/>
  <c r="BE223" i="19" s="1"/>
  <c r="BA141" i="13" s="1"/>
  <c r="Y195" i="19" a="1"/>
  <c r="Y195" i="19" s="1"/>
  <c r="U98" i="13" s="1"/>
  <c r="BG203" i="19" a="1"/>
  <c r="BG203" i="19" s="1"/>
  <c r="BC108" i="13" s="1"/>
  <c r="W220" i="19" a="1"/>
  <c r="W220" i="19" s="1"/>
  <c r="S135" i="13" s="1"/>
  <c r="AP226" i="19" a="1"/>
  <c r="AP226" i="19" s="1"/>
  <c r="AL147" i="13" s="1"/>
  <c r="AC195" i="19" a="1"/>
  <c r="AC195" i="19" s="1"/>
  <c r="Y98" i="13" s="1"/>
  <c r="AH192" i="19" a="1"/>
  <c r="AH192" i="19" s="1"/>
  <c r="AD95" i="13" s="1"/>
  <c r="BG215" i="19" a="1"/>
  <c r="BG215" i="19" s="1"/>
  <c r="BC127" i="13" s="1"/>
  <c r="T230" i="19" a="1"/>
  <c r="T230" i="19" s="1"/>
  <c r="P151" i="13" s="1"/>
  <c r="AD195" i="19" a="1"/>
  <c r="AD195" i="19" s="1"/>
  <c r="Z98" i="13" s="1"/>
  <c r="AI221" i="19" a="1"/>
  <c r="AI221" i="19" s="1"/>
  <c r="AE136" i="13" s="1"/>
  <c r="AL220" i="19" a="1"/>
  <c r="AL220" i="19" s="1"/>
  <c r="AH135" i="13" s="1"/>
  <c r="AW195" i="19" a="1"/>
  <c r="AW195" i="19" s="1"/>
  <c r="AS98" i="13" s="1"/>
  <c r="Q195" i="19" a="1"/>
  <c r="Q195" i="19" s="1"/>
  <c r="M98" i="13" s="1"/>
  <c r="AY204" i="19" a="1"/>
  <c r="AY204" i="19" s="1"/>
  <c r="AU111" i="13" s="1"/>
  <c r="T204" i="14"/>
  <c r="AS204" i="14"/>
  <c r="AA204" i="14"/>
  <c r="AL204" i="14"/>
  <c r="AZ204" i="14"/>
  <c r="Q184" i="14"/>
  <c r="BF184" i="14"/>
  <c r="BH184" i="14"/>
  <c r="J184" i="14"/>
  <c r="S184" i="14"/>
  <c r="AZ222" i="19" a="1"/>
  <c r="AZ222" i="19" s="1"/>
  <c r="AV139" i="13" s="1"/>
  <c r="BG222" i="19" a="1"/>
  <c r="BG222" i="19" s="1"/>
  <c r="BC139" i="13" s="1"/>
  <c r="S222" i="19" a="1"/>
  <c r="S222" i="19" s="1"/>
  <c r="O139" i="13" s="1"/>
  <c r="AV222" i="19" a="1"/>
  <c r="AV222" i="19" s="1"/>
  <c r="AR139" i="13" s="1"/>
  <c r="AC222" i="19" a="1"/>
  <c r="AC222" i="19" s="1"/>
  <c r="Y139" i="13" s="1"/>
  <c r="V222" i="19" a="1"/>
  <c r="V222" i="19" s="1"/>
  <c r="R139" i="13" s="1"/>
  <c r="AO222" i="19" a="1"/>
  <c r="AO222" i="19" s="1"/>
  <c r="AK139" i="13" s="1"/>
  <c r="AT222" i="19" a="1"/>
  <c r="AT222" i="19" s="1"/>
  <c r="AP139" i="13" s="1"/>
  <c r="AE222" i="19" a="1"/>
  <c r="AE222" i="19" s="1"/>
  <c r="AA139" i="13" s="1"/>
  <c r="X222" i="19" a="1"/>
  <c r="X222" i="19" s="1"/>
  <c r="T139" i="13" s="1"/>
  <c r="BE222" i="19" a="1"/>
  <c r="BE222" i="19" s="1"/>
  <c r="BA139" i="13" s="1"/>
  <c r="AW222" i="19" a="1"/>
  <c r="AW222" i="19" s="1"/>
  <c r="AS139" i="13" s="1"/>
  <c r="U222" i="19" a="1"/>
  <c r="U222" i="19" s="1"/>
  <c r="Q139" i="13" s="1"/>
  <c r="AR222" i="19" a="1"/>
  <c r="AR222" i="19" s="1"/>
  <c r="AN139" i="13" s="1"/>
  <c r="AI222" i="19" a="1"/>
  <c r="AI222" i="19" s="1"/>
  <c r="AE139" i="13" s="1"/>
  <c r="AS222" i="19" a="1"/>
  <c r="AS222" i="19" s="1"/>
  <c r="AO139" i="13" s="1"/>
  <c r="AG222" i="19" a="1"/>
  <c r="AG222" i="19" s="1"/>
  <c r="AC139" i="13" s="1"/>
  <c r="AM222" i="19" a="1"/>
  <c r="AM222" i="19" s="1"/>
  <c r="AI139" i="13" s="1"/>
  <c r="AQ222" i="19" a="1"/>
  <c r="AQ222" i="19" s="1"/>
  <c r="AM139" i="13" s="1"/>
  <c r="AX222" i="19" a="1"/>
  <c r="AX222" i="19" s="1"/>
  <c r="AT139" i="13" s="1"/>
  <c r="Z222" i="19" a="1"/>
  <c r="Z222" i="19" s="1"/>
  <c r="V139" i="13" s="1"/>
  <c r="BB222" i="19" a="1"/>
  <c r="BB222" i="19" s="1"/>
  <c r="AX139" i="13" s="1"/>
  <c r="R222" i="19" a="1"/>
  <c r="R222" i="19" s="1"/>
  <c r="N139" i="13" s="1"/>
  <c r="BA222" i="19" a="1"/>
  <c r="BA222" i="19" s="1"/>
  <c r="AW139" i="13" s="1"/>
  <c r="BC222" i="19" a="1"/>
  <c r="BC222" i="19" s="1"/>
  <c r="AY139" i="13" s="1"/>
  <c r="AN222" i="19" a="1"/>
  <c r="AN222" i="19" s="1"/>
  <c r="AJ139" i="13" s="1"/>
  <c r="AP222" i="19" a="1"/>
  <c r="AP222" i="19" s="1"/>
  <c r="AL139" i="13" s="1"/>
  <c r="J222" i="19" a="1"/>
  <c r="J222" i="19" s="1"/>
  <c r="F139" i="13" s="1"/>
  <c r="AL222" i="19" a="1"/>
  <c r="AL222" i="19" s="1"/>
  <c r="AH139" i="13" s="1"/>
  <c r="AK222" i="19" a="1"/>
  <c r="AK222" i="19" s="1"/>
  <c r="AG139" i="13" s="1"/>
  <c r="T222" i="19" a="1"/>
  <c r="T222" i="19" s="1"/>
  <c r="P139" i="13" s="1"/>
  <c r="AD222" i="19" a="1"/>
  <c r="AD222" i="19" s="1"/>
  <c r="Z139" i="13" s="1"/>
  <c r="W222" i="19" a="1"/>
  <c r="W222" i="19" s="1"/>
  <c r="S139" i="13" s="1"/>
  <c r="Y222" i="19" a="1"/>
  <c r="Y222" i="19" s="1"/>
  <c r="U139" i="13" s="1"/>
  <c r="AB222" i="19" a="1"/>
  <c r="AB222" i="19" s="1"/>
  <c r="X139" i="13" s="1"/>
  <c r="AA222" i="19" a="1"/>
  <c r="AA222" i="19" s="1"/>
  <c r="W139" i="13" s="1"/>
  <c r="BD222" i="19" a="1"/>
  <c r="BD222" i="19" s="1"/>
  <c r="AZ139" i="13" s="1"/>
  <c r="I222" i="19" a="1"/>
  <c r="I222" i="19" s="1"/>
  <c r="AH222" i="19" a="1"/>
  <c r="AH222" i="19" s="1"/>
  <c r="AD139" i="13" s="1"/>
  <c r="Q222" i="19" a="1"/>
  <c r="Q222" i="19" s="1"/>
  <c r="M139" i="13" s="1"/>
  <c r="AU222" i="19" a="1"/>
  <c r="AU222" i="19" s="1"/>
  <c r="AQ139" i="13" s="1"/>
  <c r="AJ222" i="19" a="1"/>
  <c r="AJ222" i="19" s="1"/>
  <c r="AF139" i="13" s="1"/>
  <c r="BH222" i="19" a="1"/>
  <c r="BH222" i="19" s="1"/>
  <c r="BD139" i="13" s="1"/>
  <c r="AY222" i="19" a="1"/>
  <c r="AY222" i="19" s="1"/>
  <c r="AU139" i="13" s="1"/>
  <c r="BF222" i="19" a="1"/>
  <c r="BF222" i="19" s="1"/>
  <c r="BB139" i="13" s="1"/>
  <c r="AF222" i="19" a="1"/>
  <c r="AF222" i="19" s="1"/>
  <c r="AB139" i="13" s="1"/>
  <c r="V205" i="19" a="1"/>
  <c r="V205" i="19" s="1"/>
  <c r="R112" i="13" s="1"/>
  <c r="U205" i="19" a="1"/>
  <c r="U205" i="19" s="1"/>
  <c r="Q112" i="13" s="1"/>
  <c r="AD205" i="19" a="1"/>
  <c r="AD205" i="19" s="1"/>
  <c r="Z112" i="13" s="1"/>
  <c r="AQ205" i="19" a="1"/>
  <c r="AQ205" i="19" s="1"/>
  <c r="AM112" i="13" s="1"/>
  <c r="BB205" i="19" a="1"/>
  <c r="BB205" i="19" s="1"/>
  <c r="AX112" i="13" s="1"/>
  <c r="AN205" i="19" a="1"/>
  <c r="AN205" i="19" s="1"/>
  <c r="AJ112" i="13" s="1"/>
  <c r="BA205" i="19" a="1"/>
  <c r="BA205" i="19" s="1"/>
  <c r="AW112" i="13" s="1"/>
  <c r="AE205" i="19" a="1"/>
  <c r="AE205" i="19" s="1"/>
  <c r="AA112" i="13" s="1"/>
  <c r="AO205" i="19" a="1"/>
  <c r="AO205" i="19" s="1"/>
  <c r="AK112" i="13" s="1"/>
  <c r="S205" i="19" a="1"/>
  <c r="S205" i="19" s="1"/>
  <c r="O112" i="13" s="1"/>
  <c r="AK205" i="19" a="1"/>
  <c r="AK205" i="19" s="1"/>
  <c r="AG112" i="13" s="1"/>
  <c r="AB205" i="19" a="1"/>
  <c r="AB205" i="19" s="1"/>
  <c r="X112" i="13" s="1"/>
  <c r="AG205" i="19" a="1"/>
  <c r="AG205" i="19" s="1"/>
  <c r="AC112" i="13" s="1"/>
  <c r="BF205" i="19" a="1"/>
  <c r="BF205" i="19" s="1"/>
  <c r="BB112" i="13" s="1"/>
  <c r="R205" i="19" a="1"/>
  <c r="R205" i="19" s="1"/>
  <c r="N112" i="13" s="1"/>
  <c r="AT205" i="19" a="1"/>
  <c r="AT205" i="19" s="1"/>
  <c r="AP112" i="13" s="1"/>
  <c r="AZ205" i="19" a="1"/>
  <c r="AZ205" i="19" s="1"/>
  <c r="AV112" i="13" s="1"/>
  <c r="X205" i="19" a="1"/>
  <c r="X205" i="19" s="1"/>
  <c r="T112" i="13" s="1"/>
  <c r="AL205" i="19" a="1"/>
  <c r="AL205" i="19" s="1"/>
  <c r="AH112" i="13" s="1"/>
  <c r="BC205" i="19" a="1"/>
  <c r="BC205" i="19" s="1"/>
  <c r="AY112" i="13" s="1"/>
  <c r="AP205" i="19" a="1"/>
  <c r="AP205" i="19" s="1"/>
  <c r="AL112" i="13" s="1"/>
  <c r="AI205" i="19" a="1"/>
  <c r="AI205" i="19" s="1"/>
  <c r="AE112" i="13" s="1"/>
  <c r="AS205" i="19" a="1"/>
  <c r="AS205" i="19" s="1"/>
  <c r="AO112" i="13" s="1"/>
  <c r="AM205" i="19" a="1"/>
  <c r="AM205" i="19" s="1"/>
  <c r="AI112" i="13" s="1"/>
  <c r="AR205" i="19" a="1"/>
  <c r="AR205" i="19" s="1"/>
  <c r="AN112" i="13" s="1"/>
  <c r="Q205" i="19" a="1"/>
  <c r="Q205" i="19" s="1"/>
  <c r="M112" i="13" s="1"/>
  <c r="T205" i="19" a="1"/>
  <c r="T205" i="19" s="1"/>
  <c r="P112" i="13" s="1"/>
  <c r="AF205" i="19" a="1"/>
  <c r="AF205" i="19" s="1"/>
  <c r="AB112" i="13" s="1"/>
  <c r="AY205" i="19" a="1"/>
  <c r="AY205" i="19" s="1"/>
  <c r="AU112" i="13" s="1"/>
  <c r="AU205" i="19" a="1"/>
  <c r="AU205" i="19" s="1"/>
  <c r="AQ112" i="13" s="1"/>
  <c r="Z205" i="19" a="1"/>
  <c r="Z205" i="19" s="1"/>
  <c r="V112" i="13" s="1"/>
  <c r="BE205" i="19" a="1"/>
  <c r="BE205" i="19" s="1"/>
  <c r="BA112" i="13" s="1"/>
  <c r="AC205" i="19" a="1"/>
  <c r="AC205" i="19" s="1"/>
  <c r="Y112" i="13" s="1"/>
  <c r="AJ205" i="19" a="1"/>
  <c r="AJ205" i="19" s="1"/>
  <c r="AF112" i="13" s="1"/>
  <c r="AX205" i="19" a="1"/>
  <c r="AX205" i="19" s="1"/>
  <c r="AT112" i="13" s="1"/>
  <c r="AW205" i="19" a="1"/>
  <c r="AW205" i="19" s="1"/>
  <c r="AS112" i="13" s="1"/>
  <c r="W205" i="19" a="1"/>
  <c r="W205" i="19" s="1"/>
  <c r="S112" i="13" s="1"/>
  <c r="J205" i="19" a="1"/>
  <c r="J205" i="19" s="1"/>
  <c r="F112" i="13" s="1"/>
  <c r="AV205" i="19" a="1"/>
  <c r="AV205" i="19" s="1"/>
  <c r="AR112" i="13" s="1"/>
  <c r="I205" i="19" a="1"/>
  <c r="I205" i="19" s="1"/>
  <c r="BG205" i="19" a="1"/>
  <c r="BG205" i="19" s="1"/>
  <c r="BC112" i="13" s="1"/>
  <c r="AA205" i="19" a="1"/>
  <c r="AA205" i="19" s="1"/>
  <c r="W112" i="13" s="1"/>
  <c r="BD205" i="19" a="1"/>
  <c r="BD205" i="19" s="1"/>
  <c r="AZ112" i="13" s="1"/>
  <c r="BH205" i="19" a="1"/>
  <c r="BH205" i="19" s="1"/>
  <c r="BD112" i="13" s="1"/>
  <c r="AH205" i="19" a="1"/>
  <c r="AH205" i="19" s="1"/>
  <c r="AD112" i="13" s="1"/>
  <c r="Y205" i="19" a="1"/>
  <c r="Y205" i="19" s="1"/>
  <c r="U112" i="13" s="1"/>
  <c r="AE202" i="19" a="1"/>
  <c r="AE202" i="19" s="1"/>
  <c r="AA107" i="13" s="1"/>
  <c r="BH202" i="19" a="1"/>
  <c r="BH202" i="19" s="1"/>
  <c r="BD107" i="13" s="1"/>
  <c r="AL202" i="19" a="1"/>
  <c r="AL202" i="19" s="1"/>
  <c r="AH107" i="13" s="1"/>
  <c r="AR202" i="19" a="1"/>
  <c r="AR202" i="19" s="1"/>
  <c r="AN107" i="13" s="1"/>
  <c r="AT202" i="19" a="1"/>
  <c r="AT202" i="19" s="1"/>
  <c r="AP107" i="13" s="1"/>
  <c r="AS202" i="19" a="1"/>
  <c r="AS202" i="19" s="1"/>
  <c r="AO107" i="13" s="1"/>
  <c r="W202" i="19" a="1"/>
  <c r="W202" i="19" s="1"/>
  <c r="S107" i="13" s="1"/>
  <c r="BF202" i="19" a="1"/>
  <c r="BF202" i="19" s="1"/>
  <c r="BB107" i="13" s="1"/>
  <c r="AP202" i="19" a="1"/>
  <c r="AP202" i="19" s="1"/>
  <c r="AL107" i="13" s="1"/>
  <c r="R202" i="19" a="1"/>
  <c r="R202" i="19" s="1"/>
  <c r="N107" i="13" s="1"/>
  <c r="I202" i="19" a="1"/>
  <c r="I202" i="19" s="1"/>
  <c r="AZ202" i="19" a="1"/>
  <c r="AZ202" i="19" s="1"/>
  <c r="AV107" i="13" s="1"/>
  <c r="BG202" i="19" a="1"/>
  <c r="BG202" i="19" s="1"/>
  <c r="BC107" i="13" s="1"/>
  <c r="Z202" i="19" a="1"/>
  <c r="Z202" i="19" s="1"/>
  <c r="V107" i="13" s="1"/>
  <c r="V202" i="19" a="1"/>
  <c r="V202" i="19" s="1"/>
  <c r="R107" i="13" s="1"/>
  <c r="T202" i="19" a="1"/>
  <c r="T202" i="19" s="1"/>
  <c r="P107" i="13" s="1"/>
  <c r="AI202" i="19" a="1"/>
  <c r="AI202" i="19" s="1"/>
  <c r="AE107" i="13" s="1"/>
  <c r="AA202" i="19" a="1"/>
  <c r="AA202" i="19" s="1"/>
  <c r="W107" i="13" s="1"/>
  <c r="J202" i="19" a="1"/>
  <c r="J202" i="19" s="1"/>
  <c r="F107" i="13" s="1"/>
  <c r="BE202" i="19" a="1"/>
  <c r="BE202" i="19" s="1"/>
  <c r="BA107" i="13" s="1"/>
  <c r="AC202" i="19" a="1"/>
  <c r="AC202" i="19" s="1"/>
  <c r="Y107" i="13" s="1"/>
  <c r="BA202" i="19" a="1"/>
  <c r="BA202" i="19" s="1"/>
  <c r="AW107" i="13" s="1"/>
  <c r="AN202" i="19" a="1"/>
  <c r="AN202" i="19" s="1"/>
  <c r="AJ107" i="13" s="1"/>
  <c r="S202" i="19" a="1"/>
  <c r="S202" i="19" s="1"/>
  <c r="O107" i="13" s="1"/>
  <c r="AB202" i="19" a="1"/>
  <c r="AB202" i="19" s="1"/>
  <c r="X107" i="13" s="1"/>
  <c r="BD202" i="19" a="1"/>
  <c r="BD202" i="19" s="1"/>
  <c r="AZ107" i="13" s="1"/>
  <c r="AU202" i="19" a="1"/>
  <c r="AU202" i="19" s="1"/>
  <c r="AQ107" i="13" s="1"/>
  <c r="AJ202" i="19" a="1"/>
  <c r="AJ202" i="19" s="1"/>
  <c r="AF107" i="13" s="1"/>
  <c r="U202" i="19" a="1"/>
  <c r="U202" i="19" s="1"/>
  <c r="Q107" i="13" s="1"/>
  <c r="X202" i="19" a="1"/>
  <c r="X202" i="19" s="1"/>
  <c r="T107" i="13" s="1"/>
  <c r="AV202" i="19" a="1"/>
  <c r="AV202" i="19" s="1"/>
  <c r="AR107" i="13" s="1"/>
  <c r="AY202" i="19" a="1"/>
  <c r="AY202" i="19" s="1"/>
  <c r="AU107" i="13" s="1"/>
  <c r="AH202" i="19" a="1"/>
  <c r="AH202" i="19" s="1"/>
  <c r="AD107" i="13" s="1"/>
  <c r="AF202" i="19" a="1"/>
  <c r="AF202" i="19" s="1"/>
  <c r="AB107" i="13" s="1"/>
  <c r="BC202" i="19" a="1"/>
  <c r="BC202" i="19" s="1"/>
  <c r="AY107" i="13" s="1"/>
  <c r="AO202" i="19" a="1"/>
  <c r="AO202" i="19" s="1"/>
  <c r="AK107" i="13" s="1"/>
  <c r="AD202" i="19" a="1"/>
  <c r="AD202" i="19" s="1"/>
  <c r="Z107" i="13" s="1"/>
  <c r="AX202" i="19" a="1"/>
  <c r="AX202" i="19" s="1"/>
  <c r="AT107" i="13" s="1"/>
  <c r="AW202" i="19" a="1"/>
  <c r="AW202" i="19" s="1"/>
  <c r="AS107" i="13" s="1"/>
  <c r="Y202" i="19" a="1"/>
  <c r="Y202" i="19" s="1"/>
  <c r="U107" i="13" s="1"/>
  <c r="Q202" i="19" a="1"/>
  <c r="Q202" i="19" s="1"/>
  <c r="M107" i="13" s="1"/>
  <c r="BB202" i="19" a="1"/>
  <c r="BB202" i="19" s="1"/>
  <c r="AX107" i="13" s="1"/>
  <c r="AM202" i="19" a="1"/>
  <c r="AM202" i="19" s="1"/>
  <c r="AI107" i="13" s="1"/>
  <c r="AG202" i="19" a="1"/>
  <c r="AG202" i="19" s="1"/>
  <c r="AC107" i="13" s="1"/>
  <c r="AQ202" i="19" a="1"/>
  <c r="AQ202" i="19" s="1"/>
  <c r="AM107" i="13" s="1"/>
  <c r="AK202" i="19" a="1"/>
  <c r="AK202" i="19" s="1"/>
  <c r="AG107" i="13" s="1"/>
  <c r="BF203" i="19" a="1"/>
  <c r="BF203" i="19" s="1"/>
  <c r="BB108" i="13" s="1"/>
  <c r="BD203" i="19" a="1"/>
  <c r="BD203" i="19" s="1"/>
  <c r="AZ108" i="13" s="1"/>
  <c r="W224" i="19" a="1"/>
  <c r="W224" i="19" s="1"/>
  <c r="S143" i="13" s="1"/>
  <c r="AG224" i="19" a="1"/>
  <c r="AG224" i="19" s="1"/>
  <c r="AC143" i="13" s="1"/>
  <c r="BC224" i="19" a="1"/>
  <c r="BC224" i="19" s="1"/>
  <c r="AY143" i="13" s="1"/>
  <c r="AR224" i="19" a="1"/>
  <c r="AR224" i="19" s="1"/>
  <c r="AN143" i="13" s="1"/>
  <c r="AU224" i="19" a="1"/>
  <c r="AU224" i="19" s="1"/>
  <c r="AQ143" i="13" s="1"/>
  <c r="AK224" i="19" a="1"/>
  <c r="AK224" i="19" s="1"/>
  <c r="AG143" i="13" s="1"/>
  <c r="AC224" i="19" a="1"/>
  <c r="AC224" i="19" s="1"/>
  <c r="Y143" i="13" s="1"/>
  <c r="AL224" i="19" a="1"/>
  <c r="AL224" i="19" s="1"/>
  <c r="AH143" i="13" s="1"/>
  <c r="Q224" i="19" a="1"/>
  <c r="Q224" i="19" s="1"/>
  <c r="M143" i="13" s="1"/>
  <c r="BG224" i="19" a="1"/>
  <c r="BG224" i="19" s="1"/>
  <c r="BC143" i="13" s="1"/>
  <c r="AT224" i="19" a="1"/>
  <c r="AT224" i="19" s="1"/>
  <c r="AP143" i="13" s="1"/>
  <c r="AS224" i="19" a="1"/>
  <c r="AS224" i="19" s="1"/>
  <c r="AO143" i="13" s="1"/>
  <c r="BA224" i="19" a="1"/>
  <c r="BA224" i="19" s="1"/>
  <c r="AW143" i="13" s="1"/>
  <c r="R224" i="19" a="1"/>
  <c r="R224" i="19" s="1"/>
  <c r="N143" i="13" s="1"/>
  <c r="AY224" i="19" a="1"/>
  <c r="AY224" i="19" s="1"/>
  <c r="AU143" i="13" s="1"/>
  <c r="V224" i="19" a="1"/>
  <c r="V224" i="19" s="1"/>
  <c r="R143" i="13" s="1"/>
  <c r="AF224" i="19" a="1"/>
  <c r="AF224" i="19" s="1"/>
  <c r="AB143" i="13" s="1"/>
  <c r="AZ224" i="19" a="1"/>
  <c r="AZ224" i="19" s="1"/>
  <c r="AV143" i="13" s="1"/>
  <c r="AD224" i="19" a="1"/>
  <c r="AD224" i="19" s="1"/>
  <c r="Z143" i="13" s="1"/>
  <c r="BE224" i="19" a="1"/>
  <c r="BE224" i="19" s="1"/>
  <c r="BA143" i="13" s="1"/>
  <c r="AX224" i="19" a="1"/>
  <c r="AX224" i="19" s="1"/>
  <c r="AT143" i="13" s="1"/>
  <c r="T224" i="19" a="1"/>
  <c r="T224" i="19" s="1"/>
  <c r="P143" i="13" s="1"/>
  <c r="Y224" i="19" a="1"/>
  <c r="Y224" i="19" s="1"/>
  <c r="U143" i="13" s="1"/>
  <c r="S224" i="19" a="1"/>
  <c r="S224" i="19" s="1"/>
  <c r="O143" i="13" s="1"/>
  <c r="AH224" i="19" a="1"/>
  <c r="AH224" i="19" s="1"/>
  <c r="AD143" i="13" s="1"/>
  <c r="AV224" i="19" a="1"/>
  <c r="AV224" i="19" s="1"/>
  <c r="AR143" i="13" s="1"/>
  <c r="X224" i="19" a="1"/>
  <c r="X224" i="19" s="1"/>
  <c r="T143" i="13" s="1"/>
  <c r="BD224" i="19" a="1"/>
  <c r="BD224" i="19" s="1"/>
  <c r="AZ143" i="13" s="1"/>
  <c r="I224" i="19" a="1"/>
  <c r="I224" i="19" s="1"/>
  <c r="U224" i="19" a="1"/>
  <c r="U224" i="19" s="1"/>
  <c r="Q143" i="13" s="1"/>
  <c r="AO224" i="19" a="1"/>
  <c r="AO224" i="19" s="1"/>
  <c r="AK143" i="13" s="1"/>
  <c r="BF224" i="19" a="1"/>
  <c r="BF224" i="19" s="1"/>
  <c r="BB143" i="13" s="1"/>
  <c r="J224" i="19" a="1"/>
  <c r="J224" i="19" s="1"/>
  <c r="F143" i="13" s="1"/>
  <c r="AJ224" i="19" a="1"/>
  <c r="AJ224" i="19" s="1"/>
  <c r="AF143" i="13" s="1"/>
  <c r="Z224" i="19" a="1"/>
  <c r="Z224" i="19" s="1"/>
  <c r="V143" i="13" s="1"/>
  <c r="AA224" i="19" a="1"/>
  <c r="AA224" i="19" s="1"/>
  <c r="W143" i="13" s="1"/>
  <c r="BB224" i="19" a="1"/>
  <c r="BB224" i="19" s="1"/>
  <c r="AX143" i="13" s="1"/>
  <c r="AW224" i="19" a="1"/>
  <c r="AW224" i="19" s="1"/>
  <c r="AS143" i="13" s="1"/>
  <c r="AB224" i="19" a="1"/>
  <c r="AB224" i="19" s="1"/>
  <c r="X143" i="13" s="1"/>
  <c r="AI224" i="19" a="1"/>
  <c r="AI224" i="19" s="1"/>
  <c r="AE143" i="13" s="1"/>
  <c r="AP224" i="19" a="1"/>
  <c r="AP224" i="19" s="1"/>
  <c r="AL143" i="13" s="1"/>
  <c r="AE224" i="19" a="1"/>
  <c r="AE224" i="19" s="1"/>
  <c r="AA143" i="13" s="1"/>
  <c r="BH224" i="19" a="1"/>
  <c r="BH224" i="19" s="1"/>
  <c r="BD143" i="13" s="1"/>
  <c r="AQ224" i="19" a="1"/>
  <c r="AQ224" i="19" s="1"/>
  <c r="AM143" i="13" s="1"/>
  <c r="AM224" i="19" a="1"/>
  <c r="AM224" i="19" s="1"/>
  <c r="AI143" i="13" s="1"/>
  <c r="AN224" i="19" a="1"/>
  <c r="AN224" i="19" s="1"/>
  <c r="AJ143" i="13" s="1"/>
  <c r="AG217" i="19" a="1"/>
  <c r="AG217" i="19" s="1"/>
  <c r="AC131" i="13" s="1"/>
  <c r="W217" i="19" a="1"/>
  <c r="W217" i="19" s="1"/>
  <c r="S131" i="13" s="1"/>
  <c r="AX217" i="19" a="1"/>
  <c r="AX217" i="19" s="1"/>
  <c r="AT131" i="13" s="1"/>
  <c r="J217" i="19" a="1"/>
  <c r="J217" i="19" s="1"/>
  <c r="F131" i="13" s="1"/>
  <c r="BH217" i="19" a="1"/>
  <c r="BH217" i="19" s="1"/>
  <c r="BD131" i="13" s="1"/>
  <c r="AT217" i="19" a="1"/>
  <c r="AT217" i="19" s="1"/>
  <c r="AP131" i="13" s="1"/>
  <c r="AL217" i="19" a="1"/>
  <c r="AL217" i="19" s="1"/>
  <c r="AH131" i="13" s="1"/>
  <c r="T217" i="19" a="1"/>
  <c r="T217" i="19" s="1"/>
  <c r="P131" i="13" s="1"/>
  <c r="AE217" i="19" a="1"/>
  <c r="AE217" i="19" s="1"/>
  <c r="AA131" i="13" s="1"/>
  <c r="AV217" i="19" a="1"/>
  <c r="AV217" i="19" s="1"/>
  <c r="AR131" i="13" s="1"/>
  <c r="BF217" i="19" a="1"/>
  <c r="BF217" i="19" s="1"/>
  <c r="BB131" i="13" s="1"/>
  <c r="I217" i="19" a="1"/>
  <c r="I217" i="19" s="1"/>
  <c r="AR217" i="19" a="1"/>
  <c r="AR217" i="19" s="1"/>
  <c r="AN131" i="13" s="1"/>
  <c r="X217" i="19" a="1"/>
  <c r="X217" i="19" s="1"/>
  <c r="T131" i="13" s="1"/>
  <c r="AP217" i="19" a="1"/>
  <c r="AP217" i="19" s="1"/>
  <c r="AL131" i="13" s="1"/>
  <c r="AB217" i="19" a="1"/>
  <c r="AB217" i="19" s="1"/>
  <c r="X131" i="13" s="1"/>
  <c r="AN217" i="19" a="1"/>
  <c r="AN217" i="19" s="1"/>
  <c r="AJ131" i="13" s="1"/>
  <c r="R217" i="19" a="1"/>
  <c r="R217" i="19" s="1"/>
  <c r="N131" i="13" s="1"/>
  <c r="BB217" i="19" a="1"/>
  <c r="BB217" i="19" s="1"/>
  <c r="AX131" i="13" s="1"/>
  <c r="BE217" i="19" a="1"/>
  <c r="BE217" i="19" s="1"/>
  <c r="BA131" i="13" s="1"/>
  <c r="AM217" i="19" a="1"/>
  <c r="AM217" i="19" s="1"/>
  <c r="AI131" i="13" s="1"/>
  <c r="AI217" i="19" a="1"/>
  <c r="AI217" i="19" s="1"/>
  <c r="AE131" i="13" s="1"/>
  <c r="AZ217" i="19" a="1"/>
  <c r="AZ217" i="19" s="1"/>
  <c r="AV131" i="13" s="1"/>
  <c r="AO217" i="19" a="1"/>
  <c r="AO217" i="19" s="1"/>
  <c r="AK131" i="13" s="1"/>
  <c r="AQ217" i="19" a="1"/>
  <c r="AQ217" i="19" s="1"/>
  <c r="AM131" i="13" s="1"/>
  <c r="BG217" i="19" a="1"/>
  <c r="BG217" i="19" s="1"/>
  <c r="BC131" i="13" s="1"/>
  <c r="AH217" i="19" a="1"/>
  <c r="AH217" i="19" s="1"/>
  <c r="AD131" i="13" s="1"/>
  <c r="AF217" i="19" a="1"/>
  <c r="AF217" i="19" s="1"/>
  <c r="AB131" i="13" s="1"/>
  <c r="AS217" i="19" a="1"/>
  <c r="AS217" i="19" s="1"/>
  <c r="AO131" i="13" s="1"/>
  <c r="AW217" i="19" a="1"/>
  <c r="AW217" i="19" s="1"/>
  <c r="AS131" i="13" s="1"/>
  <c r="AA217" i="19" a="1"/>
  <c r="AA217" i="19" s="1"/>
  <c r="W131" i="13" s="1"/>
  <c r="V217" i="19" a="1"/>
  <c r="V217" i="19" s="1"/>
  <c r="R131" i="13" s="1"/>
  <c r="AC217" i="19" a="1"/>
  <c r="AC217" i="19" s="1"/>
  <c r="Y131" i="13" s="1"/>
  <c r="AJ217" i="19" a="1"/>
  <c r="AJ217" i="19" s="1"/>
  <c r="AF131" i="13" s="1"/>
  <c r="Q217" i="19" a="1"/>
  <c r="Q217" i="19" s="1"/>
  <c r="M131" i="13" s="1"/>
  <c r="S217" i="19" a="1"/>
  <c r="S217" i="19" s="1"/>
  <c r="O131" i="13" s="1"/>
  <c r="U217" i="19" a="1"/>
  <c r="U217" i="19" s="1"/>
  <c r="Q131" i="13" s="1"/>
  <c r="BD217" i="19" a="1"/>
  <c r="BD217" i="19" s="1"/>
  <c r="AZ131" i="13" s="1"/>
  <c r="AD217" i="19" a="1"/>
  <c r="AD217" i="19" s="1"/>
  <c r="Z131" i="13" s="1"/>
  <c r="AK217" i="19" a="1"/>
  <c r="AK217" i="19" s="1"/>
  <c r="AG131" i="13" s="1"/>
  <c r="AY217" i="19" a="1"/>
  <c r="AY217" i="19" s="1"/>
  <c r="AU131" i="13" s="1"/>
  <c r="Z217" i="19" a="1"/>
  <c r="Z217" i="19" s="1"/>
  <c r="V131" i="13" s="1"/>
  <c r="BC217" i="19" a="1"/>
  <c r="BC217" i="19" s="1"/>
  <c r="AY131" i="13" s="1"/>
  <c r="BA217" i="19" a="1"/>
  <c r="BA217" i="19" s="1"/>
  <c r="AW131" i="13" s="1"/>
  <c r="AU217" i="19" a="1"/>
  <c r="AU217" i="19" s="1"/>
  <c r="AQ131" i="13" s="1"/>
  <c r="Y217" i="19" a="1"/>
  <c r="Y217" i="19" s="1"/>
  <c r="U131" i="13" s="1"/>
  <c r="AL230" i="19" a="1"/>
  <c r="AL230" i="19" s="1"/>
  <c r="AH151" i="13" s="1"/>
  <c r="AU225" i="19" a="1"/>
  <c r="AU225" i="19" s="1"/>
  <c r="AQ144" i="13" s="1"/>
  <c r="R225" i="19" a="1"/>
  <c r="R225" i="19" s="1"/>
  <c r="N144" i="13" s="1"/>
  <c r="Z225" i="19" a="1"/>
  <c r="Z225" i="19" s="1"/>
  <c r="V144" i="13" s="1"/>
  <c r="BE225" i="19" a="1"/>
  <c r="BE225" i="19" s="1"/>
  <c r="BA144" i="13" s="1"/>
  <c r="AE225" i="19" a="1"/>
  <c r="AE225" i="19" s="1"/>
  <c r="AA144" i="13" s="1"/>
  <c r="AI225" i="19" a="1"/>
  <c r="AI225" i="19" s="1"/>
  <c r="AE144" i="13" s="1"/>
  <c r="AR203" i="19" a="1"/>
  <c r="AR203" i="19" s="1"/>
  <c r="AN108" i="13" s="1"/>
  <c r="AJ226" i="19" a="1"/>
  <c r="AJ226" i="19" s="1"/>
  <c r="S218" i="19" a="1"/>
  <c r="S218" i="19" s="1"/>
  <c r="O132" i="13" s="1"/>
  <c r="BF218" i="19" a="1"/>
  <c r="BF218" i="19" s="1"/>
  <c r="BB132" i="13" s="1"/>
  <c r="AW218" i="19" a="1"/>
  <c r="AW218" i="19" s="1"/>
  <c r="AS132" i="13" s="1"/>
  <c r="AV218" i="19" a="1"/>
  <c r="AV218" i="19" s="1"/>
  <c r="AR132" i="13" s="1"/>
  <c r="BA218" i="19" a="1"/>
  <c r="BA218" i="19" s="1"/>
  <c r="AW132" i="13" s="1"/>
  <c r="I218" i="19" a="1"/>
  <c r="I218" i="19" s="1"/>
  <c r="Q218" i="19" a="1"/>
  <c r="Q218" i="19" s="1"/>
  <c r="M132" i="13" s="1"/>
  <c r="AL218" i="19" a="1"/>
  <c r="AL218" i="19" s="1"/>
  <c r="AH132" i="13" s="1"/>
  <c r="AU218" i="19" a="1"/>
  <c r="AU218" i="19" s="1"/>
  <c r="AQ132" i="13" s="1"/>
  <c r="AO218" i="19" a="1"/>
  <c r="AO218" i="19" s="1"/>
  <c r="AK132" i="13" s="1"/>
  <c r="AT218" i="19" a="1"/>
  <c r="AT218" i="19" s="1"/>
  <c r="AP132" i="13" s="1"/>
  <c r="T218" i="19" a="1"/>
  <c r="T218" i="19" s="1"/>
  <c r="P132" i="13" s="1"/>
  <c r="AE218" i="19" a="1"/>
  <c r="AE218" i="19" s="1"/>
  <c r="AA132" i="13" s="1"/>
  <c r="W218" i="19" a="1"/>
  <c r="W218" i="19" s="1"/>
  <c r="S132" i="13" s="1"/>
  <c r="Z218" i="19" a="1"/>
  <c r="Z218" i="19" s="1"/>
  <c r="V132" i="13" s="1"/>
  <c r="AF218" i="19" a="1"/>
  <c r="AF218" i="19" s="1"/>
  <c r="AB132" i="13" s="1"/>
  <c r="AX218" i="19" a="1"/>
  <c r="AX218" i="19" s="1"/>
  <c r="AT132" i="13" s="1"/>
  <c r="X218" i="19" a="1"/>
  <c r="X218" i="19" s="1"/>
  <c r="T132" i="13" s="1"/>
  <c r="AG218" i="19" a="1"/>
  <c r="AG218" i="19" s="1"/>
  <c r="AC132" i="13" s="1"/>
  <c r="AK218" i="19" a="1"/>
  <c r="AK218" i="19" s="1"/>
  <c r="AG132" i="13" s="1"/>
  <c r="BG218" i="19" a="1"/>
  <c r="BG218" i="19" s="1"/>
  <c r="BC132" i="13" s="1"/>
  <c r="AY218" i="19" a="1"/>
  <c r="AY218" i="19" s="1"/>
  <c r="AU132" i="13" s="1"/>
  <c r="BE218" i="19" a="1"/>
  <c r="BE218" i="19" s="1"/>
  <c r="BA132" i="13" s="1"/>
  <c r="Y218" i="19" a="1"/>
  <c r="Y218" i="19" s="1"/>
  <c r="U132" i="13" s="1"/>
  <c r="AC218" i="19" a="1"/>
  <c r="AC218" i="19" s="1"/>
  <c r="Y132" i="13" s="1"/>
  <c r="AR218" i="19" a="1"/>
  <c r="AR218" i="19" s="1"/>
  <c r="AN132" i="13" s="1"/>
  <c r="BD218" i="19" a="1"/>
  <c r="BD218" i="19" s="1"/>
  <c r="AZ132" i="13" s="1"/>
  <c r="AJ218" i="19" a="1"/>
  <c r="AJ218" i="19" s="1"/>
  <c r="AF132" i="13" s="1"/>
  <c r="AM218" i="19" a="1"/>
  <c r="AM218" i="19" s="1"/>
  <c r="AI132" i="13" s="1"/>
  <c r="R218" i="19" a="1"/>
  <c r="R218" i="19" s="1"/>
  <c r="N132" i="13" s="1"/>
  <c r="AB218" i="19" a="1"/>
  <c r="AB218" i="19" s="1"/>
  <c r="X132" i="13" s="1"/>
  <c r="AQ218" i="19" a="1"/>
  <c r="AQ218" i="19" s="1"/>
  <c r="AM132" i="13" s="1"/>
  <c r="V218" i="19" a="1"/>
  <c r="V218" i="19" s="1"/>
  <c r="R132" i="13" s="1"/>
  <c r="AH218" i="19" a="1"/>
  <c r="AH218" i="19" s="1"/>
  <c r="AD132" i="13" s="1"/>
  <c r="AS218" i="19" a="1"/>
  <c r="AS218" i="19" s="1"/>
  <c r="AO132" i="13" s="1"/>
  <c r="AA218" i="19" a="1"/>
  <c r="AA218" i="19" s="1"/>
  <c r="W132" i="13" s="1"/>
  <c r="J218" i="19" a="1"/>
  <c r="J218" i="19" s="1"/>
  <c r="F132" i="13" s="1"/>
  <c r="BB218" i="19" a="1"/>
  <c r="BB218" i="19" s="1"/>
  <c r="AX132" i="13" s="1"/>
  <c r="AZ218" i="19" a="1"/>
  <c r="AZ218" i="19" s="1"/>
  <c r="AV132" i="13" s="1"/>
  <c r="BC218" i="19" a="1"/>
  <c r="BC218" i="19" s="1"/>
  <c r="AY132" i="13" s="1"/>
  <c r="AD218" i="19" a="1"/>
  <c r="AD218" i="19" s="1"/>
  <c r="Z132" i="13" s="1"/>
  <c r="AN218" i="19" a="1"/>
  <c r="AN218" i="19" s="1"/>
  <c r="AJ132" i="13" s="1"/>
  <c r="U218" i="19" a="1"/>
  <c r="U218" i="19" s="1"/>
  <c r="Q132" i="13" s="1"/>
  <c r="AP218" i="19" a="1"/>
  <c r="AP218" i="19" s="1"/>
  <c r="AL132" i="13" s="1"/>
  <c r="BH218" i="19" a="1"/>
  <c r="BH218" i="19" s="1"/>
  <c r="BD132" i="13" s="1"/>
  <c r="AI218" i="19" a="1"/>
  <c r="AI218" i="19" s="1"/>
  <c r="AE132" i="13" s="1"/>
  <c r="AG203" i="19" a="1"/>
  <c r="AG203" i="19" s="1"/>
  <c r="AC108" i="13" s="1"/>
  <c r="X203" i="19" a="1"/>
  <c r="X203" i="19" s="1"/>
  <c r="T108" i="13" s="1"/>
  <c r="AD203" i="19" a="1"/>
  <c r="AD203" i="19" s="1"/>
  <c r="Z108" i="13" s="1"/>
  <c r="Y203" i="19" a="1"/>
  <c r="Y203" i="19" s="1"/>
  <c r="U108" i="13" s="1"/>
  <c r="AP203" i="19" a="1"/>
  <c r="AP203" i="19" s="1"/>
  <c r="AL108" i="13" s="1"/>
  <c r="AU203" i="19" a="1"/>
  <c r="AU203" i="19" s="1"/>
  <c r="AQ108" i="13" s="1"/>
  <c r="BB203" i="19" a="1"/>
  <c r="BB203" i="19" s="1"/>
  <c r="AX108" i="13" s="1"/>
  <c r="AJ203" i="19" a="1"/>
  <c r="AJ203" i="19" s="1"/>
  <c r="AF108" i="13" s="1"/>
  <c r="AQ203" i="19" a="1"/>
  <c r="AQ203" i="19" s="1"/>
  <c r="AM108" i="13" s="1"/>
  <c r="AX203" i="19" a="1"/>
  <c r="AX203" i="19" s="1"/>
  <c r="AT108" i="13" s="1"/>
  <c r="BH203" i="19" a="1"/>
  <c r="BH203" i="19" s="1"/>
  <c r="BD108" i="13" s="1"/>
  <c r="Q203" i="19" a="1"/>
  <c r="Q203" i="19" s="1"/>
  <c r="M108" i="13" s="1"/>
  <c r="AO203" i="19" a="1"/>
  <c r="AO203" i="19" s="1"/>
  <c r="AK108" i="13" s="1"/>
  <c r="AW203" i="19" a="1"/>
  <c r="AW203" i="19" s="1"/>
  <c r="AS108" i="13" s="1"/>
  <c r="AS203" i="19" a="1"/>
  <c r="AS203" i="19" s="1"/>
  <c r="AO108" i="13" s="1"/>
  <c r="R203" i="19" a="1"/>
  <c r="R203" i="19" s="1"/>
  <c r="N108" i="13" s="1"/>
  <c r="BC203" i="19" a="1"/>
  <c r="BC203" i="19" s="1"/>
  <c r="AY108" i="13" s="1"/>
  <c r="AA203" i="19" a="1"/>
  <c r="AA203" i="19" s="1"/>
  <c r="W108" i="13" s="1"/>
  <c r="W203" i="19" a="1"/>
  <c r="W203" i="19" s="1"/>
  <c r="S108" i="13" s="1"/>
  <c r="AY203" i="19" a="1"/>
  <c r="AY203" i="19" s="1"/>
  <c r="AU108" i="13" s="1"/>
  <c r="AI203" i="19" a="1"/>
  <c r="AI203" i="19" s="1"/>
  <c r="AE108" i="13" s="1"/>
  <c r="S203" i="19" a="1"/>
  <c r="S203" i="19" s="1"/>
  <c r="O108" i="13" s="1"/>
  <c r="AC203" i="19" a="1"/>
  <c r="AC203" i="19" s="1"/>
  <c r="Y108" i="13" s="1"/>
  <c r="V203" i="19" a="1"/>
  <c r="V203" i="19" s="1"/>
  <c r="R108" i="13" s="1"/>
  <c r="AK203" i="19" a="1"/>
  <c r="AK203" i="19" s="1"/>
  <c r="AG108" i="13" s="1"/>
  <c r="AE203" i="19" a="1"/>
  <c r="AE203" i="19" s="1"/>
  <c r="AA108" i="13" s="1"/>
  <c r="J203" i="19" a="1"/>
  <c r="J203" i="19" s="1"/>
  <c r="F108" i="13" s="1"/>
  <c r="T203" i="19" a="1"/>
  <c r="T203" i="19" s="1"/>
  <c r="P108" i="13" s="1"/>
  <c r="AF203" i="19" a="1"/>
  <c r="AF203" i="19" s="1"/>
  <c r="AB108" i="13" s="1"/>
  <c r="T196" i="19" a="1"/>
  <c r="T196" i="19" s="1"/>
  <c r="P99" i="13" s="1"/>
  <c r="BC196" i="19" a="1"/>
  <c r="BC196" i="19" s="1"/>
  <c r="AY99" i="13" s="1"/>
  <c r="AU196" i="19" a="1"/>
  <c r="AU196" i="19" s="1"/>
  <c r="AQ99" i="13" s="1"/>
  <c r="AQ196" i="19" a="1"/>
  <c r="AQ196" i="19" s="1"/>
  <c r="AM99" i="13" s="1"/>
  <c r="AJ196" i="19" a="1"/>
  <c r="AJ196" i="19" s="1"/>
  <c r="AF99" i="13" s="1"/>
  <c r="BA196" i="19" a="1"/>
  <c r="BA196" i="19" s="1"/>
  <c r="AW99" i="13" s="1"/>
  <c r="AX196" i="19" a="1"/>
  <c r="AX196" i="19" s="1"/>
  <c r="AT99" i="13" s="1"/>
  <c r="AH196" i="19" a="1"/>
  <c r="AH196" i="19" s="1"/>
  <c r="AD99" i="13" s="1"/>
  <c r="AA196" i="19" a="1"/>
  <c r="AA196" i="19" s="1"/>
  <c r="W99" i="13" s="1"/>
  <c r="AF196" i="19" a="1"/>
  <c r="AF196" i="19" s="1"/>
  <c r="AB99" i="13" s="1"/>
  <c r="AS196" i="19" a="1"/>
  <c r="AS196" i="19" s="1"/>
  <c r="AO99" i="13" s="1"/>
  <c r="AV196" i="19" a="1"/>
  <c r="AV196" i="19" s="1"/>
  <c r="AR99" i="13" s="1"/>
  <c r="AG196" i="19" a="1"/>
  <c r="AG196" i="19" s="1"/>
  <c r="AC99" i="13" s="1"/>
  <c r="Q196" i="19" a="1"/>
  <c r="Q196" i="19" s="1"/>
  <c r="M99" i="13" s="1"/>
  <c r="AE196" i="19" a="1"/>
  <c r="AE196" i="19" s="1"/>
  <c r="AA99" i="13" s="1"/>
  <c r="Y196" i="19" a="1"/>
  <c r="Y196" i="19" s="1"/>
  <c r="U99" i="13" s="1"/>
  <c r="AZ196" i="19" a="1"/>
  <c r="AZ196" i="19" s="1"/>
  <c r="AV99" i="13" s="1"/>
  <c r="AD196" i="19" a="1"/>
  <c r="AD196" i="19" s="1"/>
  <c r="Z99" i="13" s="1"/>
  <c r="AL196" i="19" a="1"/>
  <c r="AL196" i="19" s="1"/>
  <c r="AH99" i="13" s="1"/>
  <c r="J196" i="19" a="1"/>
  <c r="J196" i="19" s="1"/>
  <c r="F99" i="13" s="1"/>
  <c r="AR196" i="19" a="1"/>
  <c r="AR196" i="19" s="1"/>
  <c r="AN99" i="13" s="1"/>
  <c r="I196" i="19" a="1"/>
  <c r="I196" i="19" s="1"/>
  <c r="AY196" i="19" a="1"/>
  <c r="AY196" i="19" s="1"/>
  <c r="AU99" i="13" s="1"/>
  <c r="X196" i="19" a="1"/>
  <c r="X196" i="19" s="1"/>
  <c r="T99" i="13" s="1"/>
  <c r="AP196" i="19" a="1"/>
  <c r="AP196" i="19" s="1"/>
  <c r="AL99" i="13" s="1"/>
  <c r="AB196" i="19" a="1"/>
  <c r="AB196" i="19" s="1"/>
  <c r="X99" i="13" s="1"/>
  <c r="R196" i="19" a="1"/>
  <c r="R196" i="19" s="1"/>
  <c r="N99" i="13" s="1"/>
  <c r="AI196" i="19" a="1"/>
  <c r="AI196" i="19" s="1"/>
  <c r="AE99" i="13" s="1"/>
  <c r="Z196" i="19" a="1"/>
  <c r="Z196" i="19" s="1"/>
  <c r="V99" i="13" s="1"/>
  <c r="BF196" i="19" a="1"/>
  <c r="BF196" i="19" s="1"/>
  <c r="BB99" i="13" s="1"/>
  <c r="BG196" i="19" a="1"/>
  <c r="BG196" i="19" s="1"/>
  <c r="BC99" i="13" s="1"/>
  <c r="AM196" i="19" a="1"/>
  <c r="AM196" i="19" s="1"/>
  <c r="AI99" i="13" s="1"/>
  <c r="V196" i="19" a="1"/>
  <c r="V196" i="19" s="1"/>
  <c r="R99" i="13" s="1"/>
  <c r="AK196" i="19" a="1"/>
  <c r="AK196" i="19" s="1"/>
  <c r="AG99" i="13" s="1"/>
  <c r="W196" i="19" a="1"/>
  <c r="W196" i="19" s="1"/>
  <c r="S99" i="13" s="1"/>
  <c r="S196" i="19" a="1"/>
  <c r="S196" i="19" s="1"/>
  <c r="O99" i="13" s="1"/>
  <c r="AC196" i="19" a="1"/>
  <c r="AC196" i="19" s="1"/>
  <c r="Y99" i="13" s="1"/>
  <c r="BB196" i="19" a="1"/>
  <c r="BB196" i="19" s="1"/>
  <c r="AX99" i="13" s="1"/>
  <c r="AO196" i="19" a="1"/>
  <c r="AO196" i="19" s="1"/>
  <c r="AK99" i="13" s="1"/>
  <c r="AT196" i="19" a="1"/>
  <c r="AT196" i="19" s="1"/>
  <c r="AP99" i="13" s="1"/>
  <c r="BE196" i="19" a="1"/>
  <c r="BE196" i="19" s="1"/>
  <c r="BA99" i="13" s="1"/>
  <c r="U196" i="19" a="1"/>
  <c r="U196" i="19" s="1"/>
  <c r="Q99" i="13" s="1"/>
  <c r="BD196" i="19" a="1"/>
  <c r="BD196" i="19" s="1"/>
  <c r="AZ99" i="13" s="1"/>
  <c r="AW196" i="19" a="1"/>
  <c r="AW196" i="19" s="1"/>
  <c r="AS99" i="13" s="1"/>
  <c r="BH196" i="19" a="1"/>
  <c r="BH196" i="19" s="1"/>
  <c r="BD99" i="13" s="1"/>
  <c r="AN196" i="19" a="1"/>
  <c r="AN196" i="19" s="1"/>
  <c r="AJ99" i="13" s="1"/>
  <c r="V206" i="19" a="1"/>
  <c r="V206" i="19" s="1"/>
  <c r="R114" i="13" s="1"/>
  <c r="AS214" i="19" a="1"/>
  <c r="AS214" i="19" s="1"/>
  <c r="AO126" i="13" s="1"/>
  <c r="W214" i="19" a="1"/>
  <c r="W214" i="19" s="1"/>
  <c r="S126" i="13" s="1"/>
  <c r="BC214" i="19" a="1"/>
  <c r="BC214" i="19" s="1"/>
  <c r="AY126" i="13" s="1"/>
  <c r="BG214" i="19" a="1"/>
  <c r="BG214" i="19" s="1"/>
  <c r="BC126" i="13" s="1"/>
  <c r="AE214" i="19" a="1"/>
  <c r="AE214" i="19" s="1"/>
  <c r="AA126" i="13" s="1"/>
  <c r="Y214" i="19" a="1"/>
  <c r="Y214" i="19" s="1"/>
  <c r="U126" i="13" s="1"/>
  <c r="AZ214" i="19" a="1"/>
  <c r="AZ214" i="19" s="1"/>
  <c r="AV126" i="13" s="1"/>
  <c r="BA214" i="19" a="1"/>
  <c r="BA214" i="19" s="1"/>
  <c r="AW126" i="13" s="1"/>
  <c r="J214" i="19" a="1"/>
  <c r="J214" i="19" s="1"/>
  <c r="F126" i="13" s="1"/>
  <c r="AC214" i="19" a="1"/>
  <c r="AC214" i="19" s="1"/>
  <c r="Y126" i="13" s="1"/>
  <c r="AR214" i="19" a="1"/>
  <c r="AR214" i="19" s="1"/>
  <c r="AN126" i="13" s="1"/>
  <c r="AJ214" i="19" a="1"/>
  <c r="AJ214" i="19" s="1"/>
  <c r="AF126" i="13" s="1"/>
  <c r="U214" i="19" a="1"/>
  <c r="U214" i="19" s="1"/>
  <c r="Q126" i="13" s="1"/>
  <c r="X214" i="19" a="1"/>
  <c r="X214" i="19" s="1"/>
  <c r="T126" i="13" s="1"/>
  <c r="AB214" i="19" a="1"/>
  <c r="AB214" i="19" s="1"/>
  <c r="X126" i="13" s="1"/>
  <c r="BD214" i="19" a="1"/>
  <c r="BD214" i="19" s="1"/>
  <c r="AZ126" i="13" s="1"/>
  <c r="Z214" i="19" a="1"/>
  <c r="Z214" i="19" s="1"/>
  <c r="V126" i="13" s="1"/>
  <c r="AF214" i="19" a="1"/>
  <c r="AF214" i="19" s="1"/>
  <c r="AB126" i="13" s="1"/>
  <c r="Q214" i="19" a="1"/>
  <c r="Q214" i="19" s="1"/>
  <c r="M126" i="13" s="1"/>
  <c r="AH214" i="19" a="1"/>
  <c r="AH214" i="19" s="1"/>
  <c r="AD126" i="13" s="1"/>
  <c r="AO214" i="19" a="1"/>
  <c r="AO214" i="19" s="1"/>
  <c r="AK126" i="13" s="1"/>
  <c r="AV214" i="19" a="1"/>
  <c r="AV214" i="19" s="1"/>
  <c r="AR126" i="13" s="1"/>
  <c r="BE214" i="19" a="1"/>
  <c r="BE214" i="19" s="1"/>
  <c r="BA126" i="13" s="1"/>
  <c r="I214" i="19" a="1"/>
  <c r="I214" i="19" s="1"/>
  <c r="AX214" i="19" a="1"/>
  <c r="AX214" i="19" s="1"/>
  <c r="AT126" i="13" s="1"/>
  <c r="BB214" i="19" a="1"/>
  <c r="BB214" i="19" s="1"/>
  <c r="AX126" i="13" s="1"/>
  <c r="AU214" i="19" a="1"/>
  <c r="AU214" i="19" s="1"/>
  <c r="AQ126" i="13" s="1"/>
  <c r="AD214" i="19" a="1"/>
  <c r="AD214" i="19" s="1"/>
  <c r="Z126" i="13" s="1"/>
  <c r="V214" i="19" a="1"/>
  <c r="V214" i="19" s="1"/>
  <c r="R126" i="13" s="1"/>
  <c r="AK214" i="19" a="1"/>
  <c r="AK214" i="19" s="1"/>
  <c r="AG126" i="13" s="1"/>
  <c r="AG214" i="19" a="1"/>
  <c r="AG214" i="19" s="1"/>
  <c r="AC126" i="13" s="1"/>
  <c r="BF214" i="19" a="1"/>
  <c r="BF214" i="19" s="1"/>
  <c r="BB126" i="13" s="1"/>
  <c r="AA214" i="19" a="1"/>
  <c r="AA214" i="19" s="1"/>
  <c r="W126" i="13" s="1"/>
  <c r="BH214" i="19" a="1"/>
  <c r="BH214" i="19" s="1"/>
  <c r="BD126" i="13" s="1"/>
  <c r="T214" i="19" a="1"/>
  <c r="T214" i="19" s="1"/>
  <c r="P126" i="13" s="1"/>
  <c r="AT214" i="19" a="1"/>
  <c r="AT214" i="19" s="1"/>
  <c r="AP126" i="13" s="1"/>
  <c r="AL214" i="19" a="1"/>
  <c r="AL214" i="19" s="1"/>
  <c r="AH126" i="13" s="1"/>
  <c r="AQ214" i="19" a="1"/>
  <c r="AQ214" i="19" s="1"/>
  <c r="AM126" i="13" s="1"/>
  <c r="AY214" i="19" a="1"/>
  <c r="AY214" i="19" s="1"/>
  <c r="AU126" i="13" s="1"/>
  <c r="AW214" i="19" a="1"/>
  <c r="AW214" i="19" s="1"/>
  <c r="AS126" i="13" s="1"/>
  <c r="AM214" i="19" a="1"/>
  <c r="AM214" i="19" s="1"/>
  <c r="AI126" i="13" s="1"/>
  <c r="AN214" i="19" a="1"/>
  <c r="AN214" i="19" s="1"/>
  <c r="AJ126" i="13" s="1"/>
  <c r="AP214" i="19" a="1"/>
  <c r="AP214" i="19" s="1"/>
  <c r="AL126" i="13" s="1"/>
  <c r="S214" i="19" a="1"/>
  <c r="S214" i="19" s="1"/>
  <c r="O126" i="13" s="1"/>
  <c r="R214" i="19" a="1"/>
  <c r="R214" i="19" s="1"/>
  <c r="N126" i="13" s="1"/>
  <c r="AI214" i="19" a="1"/>
  <c r="AI214" i="19" s="1"/>
  <c r="AE126" i="13" s="1"/>
  <c r="AZ199" i="19" a="1"/>
  <c r="AZ199" i="19" s="1"/>
  <c r="AV103" i="13" s="1"/>
  <c r="AG199" i="19" a="1"/>
  <c r="AG199" i="19" s="1"/>
  <c r="AC103" i="13" s="1"/>
  <c r="AB199" i="19" a="1"/>
  <c r="AB199" i="19" s="1"/>
  <c r="X103" i="13" s="1"/>
  <c r="BB199" i="19" a="1"/>
  <c r="BB199" i="19" s="1"/>
  <c r="AX103" i="13" s="1"/>
  <c r="R199" i="19" a="1"/>
  <c r="R199" i="19" s="1"/>
  <c r="N103" i="13" s="1"/>
  <c r="S199" i="19" a="1"/>
  <c r="S199" i="19" s="1"/>
  <c r="O103" i="13" s="1"/>
  <c r="AM199" i="19" a="1"/>
  <c r="AM199" i="19" s="1"/>
  <c r="AI103" i="13" s="1"/>
  <c r="AH199" i="19" a="1"/>
  <c r="AH199" i="19" s="1"/>
  <c r="AD103" i="13" s="1"/>
  <c r="AI199" i="19" a="1"/>
  <c r="AI199" i="19" s="1"/>
  <c r="AE103" i="13" s="1"/>
  <c r="AS199" i="19" a="1"/>
  <c r="AS199" i="19" s="1"/>
  <c r="AO103" i="13" s="1"/>
  <c r="W199" i="19" a="1"/>
  <c r="W199" i="19" s="1"/>
  <c r="S103" i="13" s="1"/>
  <c r="AE199" i="19" a="1"/>
  <c r="AE199" i="19" s="1"/>
  <c r="AA103" i="13" s="1"/>
  <c r="AU199" i="19" a="1"/>
  <c r="AU199" i="19" s="1"/>
  <c r="AQ103" i="13" s="1"/>
  <c r="BH199" i="19" a="1"/>
  <c r="BH199" i="19" s="1"/>
  <c r="BD103" i="13" s="1"/>
  <c r="I199" i="19" a="1"/>
  <c r="I199" i="19" s="1"/>
  <c r="AC199" i="19" a="1"/>
  <c r="AC199" i="19" s="1"/>
  <c r="Y103" i="13" s="1"/>
  <c r="BG199" i="19" a="1"/>
  <c r="BG199" i="19" s="1"/>
  <c r="BC103" i="13" s="1"/>
  <c r="AR199" i="19" a="1"/>
  <c r="AR199" i="19" s="1"/>
  <c r="AN103" i="13" s="1"/>
  <c r="U199" i="19" a="1"/>
  <c r="U199" i="19" s="1"/>
  <c r="Q103" i="13" s="1"/>
  <c r="AQ199" i="19" a="1"/>
  <c r="AQ199" i="19" s="1"/>
  <c r="AM103" i="13" s="1"/>
  <c r="AJ199" i="19" a="1"/>
  <c r="AJ199" i="19" s="1"/>
  <c r="AF103" i="13" s="1"/>
  <c r="AW199" i="19" a="1"/>
  <c r="AW199" i="19" s="1"/>
  <c r="AS103" i="13" s="1"/>
  <c r="T199" i="19" a="1"/>
  <c r="T199" i="19" s="1"/>
  <c r="P103" i="13" s="1"/>
  <c r="Z199" i="19" a="1"/>
  <c r="Z199" i="19" s="1"/>
  <c r="V103" i="13" s="1"/>
  <c r="AX199" i="19" a="1"/>
  <c r="AX199" i="19" s="1"/>
  <c r="AT103" i="13" s="1"/>
  <c r="AK199" i="19" a="1"/>
  <c r="AK199" i="19" s="1"/>
  <c r="AG103" i="13" s="1"/>
  <c r="AA199" i="19" a="1"/>
  <c r="AA199" i="19" s="1"/>
  <c r="W103" i="13" s="1"/>
  <c r="J199" i="19" a="1"/>
  <c r="J199" i="19" s="1"/>
  <c r="F103" i="13" s="1"/>
  <c r="AP199" i="19" a="1"/>
  <c r="AP199" i="19" s="1"/>
  <c r="AL103" i="13" s="1"/>
  <c r="AL199" i="19" a="1"/>
  <c r="AL199" i="19" s="1"/>
  <c r="AH103" i="13" s="1"/>
  <c r="AF199" i="19" a="1"/>
  <c r="AF199" i="19" s="1"/>
  <c r="AB103" i="13" s="1"/>
  <c r="BC199" i="19" a="1"/>
  <c r="BC199" i="19" s="1"/>
  <c r="AY103" i="13" s="1"/>
  <c r="AD199" i="19" a="1"/>
  <c r="AD199" i="19" s="1"/>
  <c r="Z103" i="13" s="1"/>
  <c r="BE199" i="19" a="1"/>
  <c r="BE199" i="19" s="1"/>
  <c r="BA103" i="13" s="1"/>
  <c r="V199" i="19" a="1"/>
  <c r="V199" i="19" s="1"/>
  <c r="R103" i="13" s="1"/>
  <c r="AT199" i="19" a="1"/>
  <c r="AT199" i="19" s="1"/>
  <c r="AP103" i="13" s="1"/>
  <c r="Q199" i="19" a="1"/>
  <c r="Q199" i="19" s="1"/>
  <c r="M103" i="13" s="1"/>
  <c r="AO199" i="19" a="1"/>
  <c r="AO199" i="19" s="1"/>
  <c r="AK103" i="13" s="1"/>
  <c r="BD199" i="19" a="1"/>
  <c r="BD199" i="19" s="1"/>
  <c r="AZ103" i="13" s="1"/>
  <c r="BA199" i="19" a="1"/>
  <c r="BA199" i="19" s="1"/>
  <c r="AW103" i="13" s="1"/>
  <c r="Y199" i="19" a="1"/>
  <c r="Y199" i="19" s="1"/>
  <c r="U103" i="13" s="1"/>
  <c r="AY199" i="19" a="1"/>
  <c r="AY199" i="19" s="1"/>
  <c r="AU103" i="13" s="1"/>
  <c r="BF199" i="19" a="1"/>
  <c r="BF199" i="19" s="1"/>
  <c r="BB103" i="13" s="1"/>
  <c r="X199" i="19" a="1"/>
  <c r="X199" i="19" s="1"/>
  <c r="T103" i="13" s="1"/>
  <c r="AV199" i="19" a="1"/>
  <c r="AV199" i="19" s="1"/>
  <c r="AR103" i="13" s="1"/>
  <c r="AN199" i="19" a="1"/>
  <c r="AN199" i="19" s="1"/>
  <c r="AJ103" i="13" s="1"/>
  <c r="AS229" i="19" a="1"/>
  <c r="AS229" i="19" s="1"/>
  <c r="AO150" i="13" s="1"/>
  <c r="V229" i="19" a="1"/>
  <c r="V229" i="19" s="1"/>
  <c r="R150" i="13" s="1"/>
  <c r="AV229" i="19" a="1"/>
  <c r="AV229" i="19" s="1"/>
  <c r="AR150" i="13" s="1"/>
  <c r="AR229" i="19" a="1"/>
  <c r="AR229" i="19" s="1"/>
  <c r="AN150" i="13" s="1"/>
  <c r="S229" i="19" a="1"/>
  <c r="S229" i="19" s="1"/>
  <c r="O150" i="13" s="1"/>
  <c r="AF229" i="19" a="1"/>
  <c r="AF229" i="19" s="1"/>
  <c r="AB150" i="13" s="1"/>
  <c r="AZ229" i="19" a="1"/>
  <c r="AZ229" i="19" s="1"/>
  <c r="AV150" i="13" s="1"/>
  <c r="BD229" i="19" a="1"/>
  <c r="BD229" i="19" s="1"/>
  <c r="AZ150" i="13" s="1"/>
  <c r="AO229" i="19" a="1"/>
  <c r="AO229" i="19" s="1"/>
  <c r="AK150" i="13" s="1"/>
  <c r="R229" i="19" a="1"/>
  <c r="R229" i="19" s="1"/>
  <c r="N150" i="13" s="1"/>
  <c r="AL229" i="19" a="1"/>
  <c r="AL229" i="19" s="1"/>
  <c r="AH150" i="13" s="1"/>
  <c r="AN229" i="19" a="1"/>
  <c r="AN229" i="19" s="1"/>
  <c r="AJ150" i="13" s="1"/>
  <c r="AA229" i="19" a="1"/>
  <c r="AA229" i="19" s="1"/>
  <c r="W150" i="13" s="1"/>
  <c r="BA229" i="19" a="1"/>
  <c r="BA229" i="19" s="1"/>
  <c r="AW150" i="13" s="1"/>
  <c r="AH229" i="19" a="1"/>
  <c r="AH229" i="19" s="1"/>
  <c r="AD150" i="13" s="1"/>
  <c r="AP229" i="19" a="1"/>
  <c r="AP229" i="19" s="1"/>
  <c r="AL150" i="13" s="1"/>
  <c r="BE229" i="19" a="1"/>
  <c r="BE229" i="19" s="1"/>
  <c r="BA150" i="13" s="1"/>
  <c r="AT229" i="19" a="1"/>
  <c r="AT229" i="19" s="1"/>
  <c r="AP150" i="13" s="1"/>
  <c r="U229" i="19" a="1"/>
  <c r="U229" i="19" s="1"/>
  <c r="Q150" i="13" s="1"/>
  <c r="BB229" i="19" a="1"/>
  <c r="BB229" i="19" s="1"/>
  <c r="AX150" i="13" s="1"/>
  <c r="AW229" i="19" a="1"/>
  <c r="AW229" i="19" s="1"/>
  <c r="AS150" i="13" s="1"/>
  <c r="W229" i="19" a="1"/>
  <c r="W229" i="19" s="1"/>
  <c r="S150" i="13" s="1"/>
  <c r="BG229" i="19" a="1"/>
  <c r="BG229" i="19" s="1"/>
  <c r="BC150" i="13" s="1"/>
  <c r="AI229" i="19" a="1"/>
  <c r="AI229" i="19" s="1"/>
  <c r="AE150" i="13" s="1"/>
  <c r="BC229" i="19" a="1"/>
  <c r="BC229" i="19" s="1"/>
  <c r="AY150" i="13" s="1"/>
  <c r="Q229" i="19" a="1"/>
  <c r="Q229" i="19" s="1"/>
  <c r="M150" i="13" s="1"/>
  <c r="AQ229" i="19" a="1"/>
  <c r="AQ229" i="19" s="1"/>
  <c r="AM150" i="13" s="1"/>
  <c r="AD229" i="19" a="1"/>
  <c r="AD229" i="19" s="1"/>
  <c r="Z150" i="13" s="1"/>
  <c r="AB229" i="19" a="1"/>
  <c r="AB229" i="19" s="1"/>
  <c r="X150" i="13" s="1"/>
  <c r="Y229" i="19" a="1"/>
  <c r="Y229" i="19" s="1"/>
  <c r="U150" i="13" s="1"/>
  <c r="AY229" i="19" a="1"/>
  <c r="AY229" i="19" s="1"/>
  <c r="AU150" i="13" s="1"/>
  <c r="T229" i="19" a="1"/>
  <c r="T229" i="19" s="1"/>
  <c r="P150" i="13" s="1"/>
  <c r="AM229" i="19" a="1"/>
  <c r="AM229" i="19" s="1"/>
  <c r="AI150" i="13" s="1"/>
  <c r="X229" i="19" a="1"/>
  <c r="X229" i="19" s="1"/>
  <c r="T150" i="13" s="1"/>
  <c r="AJ229" i="19" a="1"/>
  <c r="AJ229" i="19" s="1"/>
  <c r="AF150" i="13" s="1"/>
  <c r="AG229" i="19" a="1"/>
  <c r="AG229" i="19" s="1"/>
  <c r="AC150" i="13" s="1"/>
  <c r="AC229" i="19" a="1"/>
  <c r="AC229" i="19" s="1"/>
  <c r="Y150" i="13" s="1"/>
  <c r="AX229" i="19" a="1"/>
  <c r="AX229" i="19" s="1"/>
  <c r="AT150" i="13" s="1"/>
  <c r="AU229" i="19" a="1"/>
  <c r="AU229" i="19" s="1"/>
  <c r="AQ150" i="13" s="1"/>
  <c r="BH229" i="19" a="1"/>
  <c r="BH229" i="19" s="1"/>
  <c r="BD150" i="13" s="1"/>
  <c r="AK229" i="19" a="1"/>
  <c r="AK229" i="19" s="1"/>
  <c r="AG150" i="13" s="1"/>
  <c r="Z229" i="19" a="1"/>
  <c r="Z229" i="19" s="1"/>
  <c r="V150" i="13" s="1"/>
  <c r="J229" i="19" a="1"/>
  <c r="J229" i="19" s="1"/>
  <c r="F150" i="13" s="1"/>
  <c r="AE229" i="19" a="1"/>
  <c r="AE229" i="19" s="1"/>
  <c r="AA150" i="13" s="1"/>
  <c r="BF229" i="19" a="1"/>
  <c r="BF229" i="19" s="1"/>
  <c r="BB150" i="13" s="1"/>
  <c r="I229" i="19" a="1"/>
  <c r="I229" i="19" s="1"/>
  <c r="AM203" i="19" a="1"/>
  <c r="AM203" i="19" s="1"/>
  <c r="AI108" i="13" s="1"/>
  <c r="AZ203" i="19" a="1"/>
  <c r="AZ203" i="19" s="1"/>
  <c r="AV108" i="13" s="1"/>
  <c r="AH226" i="19" a="1"/>
  <c r="AH226" i="19" s="1"/>
  <c r="AD147" i="13" s="1"/>
  <c r="Z193" i="19" a="1"/>
  <c r="Z193" i="19" s="1"/>
  <c r="V96" i="13" s="1"/>
  <c r="X193" i="19" a="1"/>
  <c r="X193" i="19" s="1"/>
  <c r="T96" i="13" s="1"/>
  <c r="AE193" i="19" a="1"/>
  <c r="AE193" i="19" s="1"/>
  <c r="AA96" i="13" s="1"/>
  <c r="BB193" i="19" a="1"/>
  <c r="BB193" i="19" s="1"/>
  <c r="AX96" i="13" s="1"/>
  <c r="AB193" i="19" a="1"/>
  <c r="AB193" i="19" s="1"/>
  <c r="X96" i="13" s="1"/>
  <c r="I193" i="19" a="1"/>
  <c r="I193" i="19" s="1"/>
  <c r="BE193" i="19" a="1"/>
  <c r="BE193" i="19" s="1"/>
  <c r="BA96" i="13" s="1"/>
  <c r="AU193" i="19" a="1"/>
  <c r="AU193" i="19" s="1"/>
  <c r="AQ96" i="13" s="1"/>
  <c r="AG193" i="19" a="1"/>
  <c r="AG193" i="19" s="1"/>
  <c r="AC96" i="13" s="1"/>
  <c r="BH193" i="19" a="1"/>
  <c r="BH193" i="19" s="1"/>
  <c r="BD96" i="13" s="1"/>
  <c r="AO193" i="19" a="1"/>
  <c r="AO193" i="19" s="1"/>
  <c r="AK96" i="13" s="1"/>
  <c r="AJ193" i="19" a="1"/>
  <c r="AJ193" i="19" s="1"/>
  <c r="AF96" i="13" s="1"/>
  <c r="AW193" i="19" a="1"/>
  <c r="AW193" i="19" s="1"/>
  <c r="AS96" i="13" s="1"/>
  <c r="AP193" i="19" a="1"/>
  <c r="AP193" i="19" s="1"/>
  <c r="AL96" i="13" s="1"/>
  <c r="AY193" i="19" a="1"/>
  <c r="AY193" i="19" s="1"/>
  <c r="AU96" i="13" s="1"/>
  <c r="Y193" i="19" a="1"/>
  <c r="Y193" i="19" s="1"/>
  <c r="U96" i="13" s="1"/>
  <c r="AS193" i="19" a="1"/>
  <c r="AS193" i="19" s="1"/>
  <c r="AO96" i="13" s="1"/>
  <c r="U193" i="19" a="1"/>
  <c r="U193" i="19" s="1"/>
  <c r="Q96" i="13" s="1"/>
  <c r="AA193" i="19" a="1"/>
  <c r="AA193" i="19" s="1"/>
  <c r="W96" i="13" s="1"/>
  <c r="W193" i="19" a="1"/>
  <c r="W193" i="19" s="1"/>
  <c r="S96" i="13" s="1"/>
  <c r="BG193" i="19" a="1"/>
  <c r="BG193" i="19" s="1"/>
  <c r="BC96" i="13" s="1"/>
  <c r="AN193" i="19" a="1"/>
  <c r="AN193" i="19" s="1"/>
  <c r="AJ96" i="13" s="1"/>
  <c r="AZ193" i="19" a="1"/>
  <c r="AZ193" i="19" s="1"/>
  <c r="AV96" i="13" s="1"/>
  <c r="AL193" i="19" a="1"/>
  <c r="AL193" i="19" s="1"/>
  <c r="AH96" i="13" s="1"/>
  <c r="S193" i="19" a="1"/>
  <c r="S193" i="19" s="1"/>
  <c r="O96" i="13" s="1"/>
  <c r="V193" i="19" a="1"/>
  <c r="V193" i="19" s="1"/>
  <c r="R96" i="13" s="1"/>
  <c r="BD193" i="19" a="1"/>
  <c r="BD193" i="19" s="1"/>
  <c r="AZ96" i="13" s="1"/>
  <c r="AT193" i="19" a="1"/>
  <c r="AT193" i="19" s="1"/>
  <c r="AP96" i="13" s="1"/>
  <c r="BC193" i="19" a="1"/>
  <c r="BC193" i="19" s="1"/>
  <c r="AY96" i="13" s="1"/>
  <c r="T193" i="19" a="1"/>
  <c r="T193" i="19" s="1"/>
  <c r="P96" i="13" s="1"/>
  <c r="Q193" i="19" a="1"/>
  <c r="Q193" i="19" s="1"/>
  <c r="M96" i="13" s="1"/>
  <c r="AV193" i="19" a="1"/>
  <c r="AV193" i="19" s="1"/>
  <c r="AR96" i="13" s="1"/>
  <c r="BA193" i="19" a="1"/>
  <c r="BA193" i="19" s="1"/>
  <c r="AW96" i="13" s="1"/>
  <c r="AI193" i="19" a="1"/>
  <c r="AI193" i="19" s="1"/>
  <c r="AE96" i="13" s="1"/>
  <c r="R193" i="19" a="1"/>
  <c r="R193" i="19" s="1"/>
  <c r="N96" i="13" s="1"/>
  <c r="AC193" i="19" a="1"/>
  <c r="AC193" i="19" s="1"/>
  <c r="Y96" i="13" s="1"/>
  <c r="AX193" i="19" a="1"/>
  <c r="AX193" i="19" s="1"/>
  <c r="AT96" i="13" s="1"/>
  <c r="AM193" i="19" a="1"/>
  <c r="AM193" i="19" s="1"/>
  <c r="AI96" i="13" s="1"/>
  <c r="J193" i="19" a="1"/>
  <c r="J193" i="19" s="1"/>
  <c r="F96" i="13" s="1"/>
  <c r="AF193" i="19" a="1"/>
  <c r="AF193" i="19" s="1"/>
  <c r="AB96" i="13" s="1"/>
  <c r="AD193" i="19" a="1"/>
  <c r="AD193" i="19" s="1"/>
  <c r="Z96" i="13" s="1"/>
  <c r="AH193" i="19" a="1"/>
  <c r="AH193" i="19" s="1"/>
  <c r="AD96" i="13" s="1"/>
  <c r="AR193" i="19" a="1"/>
  <c r="AR193" i="19" s="1"/>
  <c r="AN96" i="13" s="1"/>
  <c r="AQ193" i="19" a="1"/>
  <c r="AQ193" i="19" s="1"/>
  <c r="AM96" i="13" s="1"/>
  <c r="BF193" i="19" a="1"/>
  <c r="BF193" i="19" s="1"/>
  <c r="BB96" i="13" s="1"/>
  <c r="AK193" i="19" a="1"/>
  <c r="AK193" i="19" s="1"/>
  <c r="AG96" i="13" s="1"/>
  <c r="BF227" i="19" a="1"/>
  <c r="BF227" i="19" s="1"/>
  <c r="AT227" i="19" a="1"/>
  <c r="AT227" i="19" s="1"/>
  <c r="BC227" i="19" a="1"/>
  <c r="BC227" i="19" s="1"/>
  <c r="AF227" i="19" a="1"/>
  <c r="AF227" i="19" s="1"/>
  <c r="J227" i="19" a="1"/>
  <c r="J227" i="19" s="1"/>
  <c r="F148" i="13" s="1"/>
  <c r="AK227" i="19" a="1"/>
  <c r="AK227" i="19" s="1"/>
  <c r="BB227" i="19" a="1"/>
  <c r="BB227" i="19" s="1"/>
  <c r="AO227" i="19" a="1"/>
  <c r="AO227" i="19" s="1"/>
  <c r="Z227" i="19" a="1"/>
  <c r="Z227" i="19" s="1"/>
  <c r="S227" i="19" a="1"/>
  <c r="S227" i="19" s="1"/>
  <c r="O148" i="13" s="1"/>
  <c r="AC227" i="19" a="1"/>
  <c r="AC227" i="19" s="1"/>
  <c r="Y148" i="13" s="1"/>
  <c r="BG191" i="19" a="1"/>
  <c r="BG191" i="19" s="1"/>
  <c r="BC94" i="13" s="1"/>
  <c r="AA191" i="19" a="1"/>
  <c r="AA191" i="19" s="1"/>
  <c r="W94" i="13" s="1"/>
  <c r="V191" i="19" a="1"/>
  <c r="V191" i="19" s="1"/>
  <c r="R94" i="13" s="1"/>
  <c r="AV191" i="19" a="1"/>
  <c r="AV191" i="19" s="1"/>
  <c r="AR94" i="13" s="1"/>
  <c r="AM191" i="19" a="1"/>
  <c r="AM191" i="19" s="1"/>
  <c r="AI94" i="13" s="1"/>
  <c r="AJ191" i="19" a="1"/>
  <c r="AJ191" i="19" s="1"/>
  <c r="AF94" i="13" s="1"/>
  <c r="T191" i="19" a="1"/>
  <c r="T191" i="19" s="1"/>
  <c r="P94" i="13" s="1"/>
  <c r="S191" i="19" a="1"/>
  <c r="S191" i="19" s="1"/>
  <c r="O94" i="13" s="1"/>
  <c r="AD191" i="19" a="1"/>
  <c r="AD191" i="19" s="1"/>
  <c r="Z94" i="13" s="1"/>
  <c r="AQ191" i="19" a="1"/>
  <c r="AQ191" i="19" s="1"/>
  <c r="AM94" i="13" s="1"/>
  <c r="AK191" i="19" a="1"/>
  <c r="AK191" i="19" s="1"/>
  <c r="AG94" i="13" s="1"/>
  <c r="BD191" i="19" a="1"/>
  <c r="BD191" i="19" s="1"/>
  <c r="AZ94" i="13" s="1"/>
  <c r="Q191" i="19" a="1"/>
  <c r="Q191" i="19" s="1"/>
  <c r="M94" i="13" s="1"/>
  <c r="AB191" i="19" a="1"/>
  <c r="AB191" i="19" s="1"/>
  <c r="X94" i="13" s="1"/>
  <c r="AX191" i="19" a="1"/>
  <c r="AX191" i="19" s="1"/>
  <c r="AT94" i="13" s="1"/>
  <c r="AT191" i="19" a="1"/>
  <c r="AT191" i="19" s="1"/>
  <c r="AP94" i="13" s="1"/>
  <c r="AZ191" i="19" a="1"/>
  <c r="AZ191" i="19" s="1"/>
  <c r="AV94" i="13" s="1"/>
  <c r="X191" i="19" a="1"/>
  <c r="X191" i="19" s="1"/>
  <c r="T94" i="13" s="1"/>
  <c r="AY191" i="19" a="1"/>
  <c r="AY191" i="19" s="1"/>
  <c r="AU94" i="13" s="1"/>
  <c r="AU191" i="19" a="1"/>
  <c r="AU191" i="19" s="1"/>
  <c r="AQ94" i="13" s="1"/>
  <c r="Z191" i="19" a="1"/>
  <c r="Z191" i="19" s="1"/>
  <c r="V94" i="13" s="1"/>
  <c r="AN191" i="19" a="1"/>
  <c r="AN191" i="19" s="1"/>
  <c r="AJ94" i="13" s="1"/>
  <c r="AS191" i="19" a="1"/>
  <c r="AS191" i="19" s="1"/>
  <c r="AO94" i="13" s="1"/>
  <c r="AO191" i="19" a="1"/>
  <c r="AO191" i="19" s="1"/>
  <c r="AK94" i="13" s="1"/>
  <c r="AL191" i="19" a="1"/>
  <c r="AL191" i="19" s="1"/>
  <c r="AH94" i="13" s="1"/>
  <c r="BF191" i="19" a="1"/>
  <c r="BF191" i="19" s="1"/>
  <c r="BB94" i="13" s="1"/>
  <c r="W191" i="19" a="1"/>
  <c r="W191" i="19" s="1"/>
  <c r="S94" i="13" s="1"/>
  <c r="AI191" i="19" a="1"/>
  <c r="AI191" i="19" s="1"/>
  <c r="AE94" i="13" s="1"/>
  <c r="BC191" i="19" a="1"/>
  <c r="BC191" i="19" s="1"/>
  <c r="AY94" i="13" s="1"/>
  <c r="AH191" i="19" a="1"/>
  <c r="AH191" i="19" s="1"/>
  <c r="AD94" i="13" s="1"/>
  <c r="R191" i="19" a="1"/>
  <c r="R191" i="19" s="1"/>
  <c r="N94" i="13" s="1"/>
  <c r="AW191" i="19" a="1"/>
  <c r="AW191" i="19" s="1"/>
  <c r="AS94" i="13" s="1"/>
  <c r="AC191" i="19" a="1"/>
  <c r="AC191" i="19" s="1"/>
  <c r="Y94" i="13" s="1"/>
  <c r="AF191" i="19" a="1"/>
  <c r="AF191" i="19" s="1"/>
  <c r="AB94" i="13" s="1"/>
  <c r="AE191" i="19" a="1"/>
  <c r="AE191" i="19" s="1"/>
  <c r="AA94" i="13" s="1"/>
  <c r="BB191" i="19" a="1"/>
  <c r="BB191" i="19" s="1"/>
  <c r="AX94" i="13" s="1"/>
  <c r="AP191" i="19" a="1"/>
  <c r="AP191" i="19" s="1"/>
  <c r="AL94" i="13" s="1"/>
  <c r="U191" i="19" a="1"/>
  <c r="U191" i="19" s="1"/>
  <c r="Q94" i="13" s="1"/>
  <c r="BA191" i="19" a="1"/>
  <c r="BA191" i="19" s="1"/>
  <c r="AW94" i="13" s="1"/>
  <c r="Y191" i="19" a="1"/>
  <c r="Y191" i="19" s="1"/>
  <c r="U94" i="13" s="1"/>
  <c r="AG191" i="19" a="1"/>
  <c r="AG191" i="19" s="1"/>
  <c r="AC94" i="13" s="1"/>
  <c r="BH191" i="19" a="1"/>
  <c r="BH191" i="19" s="1"/>
  <c r="BD94" i="13" s="1"/>
  <c r="BE191" i="19" a="1"/>
  <c r="BE191" i="19" s="1"/>
  <c r="BA94" i="13" s="1"/>
  <c r="AR191" i="19" a="1"/>
  <c r="AR191" i="19" s="1"/>
  <c r="AN94" i="13" s="1"/>
  <c r="J191" i="19" a="1"/>
  <c r="J191" i="19" s="1"/>
  <c r="F94" i="13" s="1"/>
  <c r="I191" i="19" a="1"/>
  <c r="I191" i="19" s="1"/>
  <c r="AA228" i="19" a="1"/>
  <c r="AA228" i="19" s="1"/>
  <c r="W149" i="13" s="1"/>
  <c r="AU228" i="19" a="1"/>
  <c r="AU228" i="19" s="1"/>
  <c r="AQ149" i="13" s="1"/>
  <c r="BG228" i="19" a="1"/>
  <c r="BG228" i="19" s="1"/>
  <c r="BC149" i="13" s="1"/>
  <c r="AC228" i="19" a="1"/>
  <c r="AC228" i="19" s="1"/>
  <c r="Y149" i="13" s="1"/>
  <c r="AV228" i="19" a="1"/>
  <c r="AV228" i="19" s="1"/>
  <c r="AR149" i="13" s="1"/>
  <c r="AF228" i="19" a="1"/>
  <c r="AF228" i="19" s="1"/>
  <c r="Y228" i="19" a="1"/>
  <c r="Y228" i="19" s="1"/>
  <c r="U149" i="13" s="1"/>
  <c r="AE228" i="19" a="1"/>
  <c r="AE228" i="19" s="1"/>
  <c r="AA149" i="13" s="1"/>
  <c r="BB228" i="19" a="1"/>
  <c r="BB228" i="19" s="1"/>
  <c r="BF228" i="19" a="1"/>
  <c r="BF228" i="19" s="1"/>
  <c r="AD228" i="19" a="1"/>
  <c r="AD228" i="19" s="1"/>
  <c r="Z149" i="13" s="1"/>
  <c r="AN228" i="19" a="1"/>
  <c r="AN228" i="19" s="1"/>
  <c r="AJ149" i="13" s="1"/>
  <c r="R228" i="19" a="1"/>
  <c r="R228" i="19" s="1"/>
  <c r="N149" i="13" s="1"/>
  <c r="AQ228" i="19" a="1"/>
  <c r="AQ228" i="19" s="1"/>
  <c r="AM149" i="13" s="1"/>
  <c r="AM228" i="19" a="1"/>
  <c r="AM228" i="19" s="1"/>
  <c r="AI149" i="13" s="1"/>
  <c r="X228" i="19" a="1"/>
  <c r="X228" i="19" s="1"/>
  <c r="T149" i="13" s="1"/>
  <c r="AK228" i="19" a="1"/>
  <c r="AK228" i="19" s="1"/>
  <c r="AR228" i="19" a="1"/>
  <c r="AR228" i="19" s="1"/>
  <c r="AN149" i="13" s="1"/>
  <c r="Z228" i="19" a="1"/>
  <c r="Z228" i="19" s="1"/>
  <c r="U228" i="19" a="1"/>
  <c r="U228" i="19" s="1"/>
  <c r="Q149" i="13" s="1"/>
  <c r="S228" i="19" a="1"/>
  <c r="S228" i="19" s="1"/>
  <c r="O149" i="13" s="1"/>
  <c r="AO228" i="19" a="1"/>
  <c r="AO228" i="19" s="1"/>
  <c r="AH228" i="19" a="1"/>
  <c r="AH228" i="19" s="1"/>
  <c r="AD149" i="13" s="1"/>
  <c r="AT228" i="19" a="1"/>
  <c r="AT228" i="19" s="1"/>
  <c r="BE228" i="19" a="1"/>
  <c r="BE228" i="19" s="1"/>
  <c r="BA149" i="13" s="1"/>
  <c r="AY228" i="19" a="1"/>
  <c r="AY228" i="19" s="1"/>
  <c r="AU149" i="13" s="1"/>
  <c r="Q228" i="19" a="1"/>
  <c r="Q228" i="19" s="1"/>
  <c r="M149" i="13" s="1"/>
  <c r="AW228" i="19" a="1"/>
  <c r="AW228" i="19" s="1"/>
  <c r="AS149" i="13" s="1"/>
  <c r="BH228" i="19" a="1"/>
  <c r="BH228" i="19" s="1"/>
  <c r="BD149" i="13" s="1"/>
  <c r="AJ228" i="19" a="1"/>
  <c r="AJ228" i="19" s="1"/>
  <c r="AF149" i="13" s="1"/>
  <c r="V228" i="19" a="1"/>
  <c r="V228" i="19" s="1"/>
  <c r="R149" i="13" s="1"/>
  <c r="AX228" i="19" a="1"/>
  <c r="AX228" i="19" s="1"/>
  <c r="AT149" i="13" s="1"/>
  <c r="AG228" i="19" a="1"/>
  <c r="AG228" i="19" s="1"/>
  <c r="AC149" i="13" s="1"/>
  <c r="BC228" i="19" a="1"/>
  <c r="BC228" i="19" s="1"/>
  <c r="I228" i="19" a="1"/>
  <c r="I228" i="19" s="1"/>
  <c r="J228" i="19" a="1"/>
  <c r="J228" i="19" s="1"/>
  <c r="F149" i="13" s="1"/>
  <c r="AS228" i="19" a="1"/>
  <c r="AS228" i="19" s="1"/>
  <c r="AO149" i="13" s="1"/>
  <c r="AL228" i="19" a="1"/>
  <c r="AL228" i="19" s="1"/>
  <c r="AH149" i="13" s="1"/>
  <c r="AZ228" i="19" a="1"/>
  <c r="AZ228" i="19" s="1"/>
  <c r="AV149" i="13" s="1"/>
  <c r="AB228" i="19" a="1"/>
  <c r="AB228" i="19" s="1"/>
  <c r="X149" i="13" s="1"/>
  <c r="W228" i="19" a="1"/>
  <c r="W228" i="19" s="1"/>
  <c r="S149" i="13" s="1"/>
  <c r="T228" i="19" a="1"/>
  <c r="T228" i="19" s="1"/>
  <c r="P149" i="13" s="1"/>
  <c r="BD228" i="19" a="1"/>
  <c r="BD228" i="19" s="1"/>
  <c r="AZ149" i="13" s="1"/>
  <c r="AI228" i="19" a="1"/>
  <c r="AI228" i="19" s="1"/>
  <c r="AE149" i="13" s="1"/>
  <c r="BA228" i="19" a="1"/>
  <c r="BA228" i="19" s="1"/>
  <c r="AW149" i="13" s="1"/>
  <c r="AP228" i="19" a="1"/>
  <c r="AP228" i="19" s="1"/>
  <c r="AL149" i="13" s="1"/>
  <c r="W194" i="19" a="1"/>
  <c r="W194" i="19" s="1"/>
  <c r="S97" i="13" s="1"/>
  <c r="AQ194" i="19" a="1"/>
  <c r="AQ194" i="19" s="1"/>
  <c r="AM97" i="13" s="1"/>
  <c r="BA194" i="19" a="1"/>
  <c r="BA194" i="19" s="1"/>
  <c r="AW97" i="13" s="1"/>
  <c r="AG194" i="19" a="1"/>
  <c r="AG194" i="19" s="1"/>
  <c r="AC97" i="13" s="1"/>
  <c r="AU194" i="19" a="1"/>
  <c r="AU194" i="19" s="1"/>
  <c r="AQ97" i="13" s="1"/>
  <c r="Y194" i="19" a="1"/>
  <c r="Y194" i="19" s="1"/>
  <c r="U97" i="13" s="1"/>
  <c r="BE194" i="19" a="1"/>
  <c r="BE194" i="19" s="1"/>
  <c r="BA97" i="13" s="1"/>
  <c r="S194" i="19" a="1"/>
  <c r="S194" i="19" s="1"/>
  <c r="O97" i="13" s="1"/>
  <c r="J194" i="19" a="1"/>
  <c r="J194" i="19" s="1"/>
  <c r="F97" i="13" s="1"/>
  <c r="BG194" i="19" a="1"/>
  <c r="BG194" i="19" s="1"/>
  <c r="BC97" i="13" s="1"/>
  <c r="BF194" i="19" a="1"/>
  <c r="BF194" i="19" s="1"/>
  <c r="BB97" i="13" s="1"/>
  <c r="I194" i="19" a="1"/>
  <c r="I194" i="19" s="1"/>
  <c r="AD194" i="19" a="1"/>
  <c r="AD194" i="19" s="1"/>
  <c r="Z97" i="13" s="1"/>
  <c r="BC194" i="19" a="1"/>
  <c r="BC194" i="19" s="1"/>
  <c r="AY97" i="13" s="1"/>
  <c r="AH194" i="19" a="1"/>
  <c r="AH194" i="19" s="1"/>
  <c r="AD97" i="13" s="1"/>
  <c r="V194" i="19" a="1"/>
  <c r="V194" i="19" s="1"/>
  <c r="R97" i="13" s="1"/>
  <c r="AW194" i="19" a="1"/>
  <c r="AW194" i="19" s="1"/>
  <c r="AS97" i="13" s="1"/>
  <c r="AN194" i="19" a="1"/>
  <c r="AN194" i="19" s="1"/>
  <c r="AJ97" i="13" s="1"/>
  <c r="X194" i="19" a="1"/>
  <c r="X194" i="19" s="1"/>
  <c r="T97" i="13" s="1"/>
  <c r="Q194" i="19" a="1"/>
  <c r="Q194" i="19" s="1"/>
  <c r="M97" i="13" s="1"/>
  <c r="BH194" i="19" a="1"/>
  <c r="BH194" i="19" s="1"/>
  <c r="BD97" i="13" s="1"/>
  <c r="T194" i="19" a="1"/>
  <c r="T194" i="19" s="1"/>
  <c r="P97" i="13" s="1"/>
  <c r="AT194" i="19" a="1"/>
  <c r="AT194" i="19" s="1"/>
  <c r="AP97" i="13" s="1"/>
  <c r="AZ194" i="19" a="1"/>
  <c r="AZ194" i="19" s="1"/>
  <c r="AV97" i="13" s="1"/>
  <c r="AO194" i="19" a="1"/>
  <c r="AO194" i="19" s="1"/>
  <c r="AK97" i="13" s="1"/>
  <c r="AY194" i="19" a="1"/>
  <c r="AY194" i="19" s="1"/>
  <c r="AU97" i="13" s="1"/>
  <c r="BD194" i="19" a="1"/>
  <c r="BD194" i="19" s="1"/>
  <c r="AZ97" i="13" s="1"/>
  <c r="AJ194" i="19" a="1"/>
  <c r="AJ194" i="19" s="1"/>
  <c r="AF97" i="13" s="1"/>
  <c r="AS194" i="19" a="1"/>
  <c r="AS194" i="19" s="1"/>
  <c r="AO97" i="13" s="1"/>
  <c r="AA194" i="19" a="1"/>
  <c r="AA194" i="19" s="1"/>
  <c r="W97" i="13" s="1"/>
  <c r="AR194" i="19" a="1"/>
  <c r="AR194" i="19" s="1"/>
  <c r="AN97" i="13" s="1"/>
  <c r="U194" i="19" a="1"/>
  <c r="U194" i="19" s="1"/>
  <c r="Q97" i="13" s="1"/>
  <c r="AV194" i="19" a="1"/>
  <c r="AV194" i="19" s="1"/>
  <c r="AR97" i="13" s="1"/>
  <c r="AK194" i="19" a="1"/>
  <c r="AK194" i="19" s="1"/>
  <c r="AG97" i="13" s="1"/>
  <c r="R194" i="19" a="1"/>
  <c r="R194" i="19" s="1"/>
  <c r="N97" i="13" s="1"/>
  <c r="AL194" i="19" a="1"/>
  <c r="AL194" i="19" s="1"/>
  <c r="AH97" i="13" s="1"/>
  <c r="AP194" i="19" a="1"/>
  <c r="AP194" i="19" s="1"/>
  <c r="AL97" i="13" s="1"/>
  <c r="AX194" i="19" a="1"/>
  <c r="AX194" i="19" s="1"/>
  <c r="AT97" i="13" s="1"/>
  <c r="AB194" i="19" a="1"/>
  <c r="AB194" i="19" s="1"/>
  <c r="X97" i="13" s="1"/>
  <c r="AI194" i="19" a="1"/>
  <c r="AI194" i="19" s="1"/>
  <c r="AE97" i="13" s="1"/>
  <c r="Z194" i="19" a="1"/>
  <c r="Z194" i="19" s="1"/>
  <c r="V97" i="13" s="1"/>
  <c r="BB194" i="19" a="1"/>
  <c r="BB194" i="19" s="1"/>
  <c r="AX97" i="13" s="1"/>
  <c r="AC194" i="19" a="1"/>
  <c r="AC194" i="19" s="1"/>
  <c r="Y97" i="13" s="1"/>
  <c r="AE194" i="19" a="1"/>
  <c r="AE194" i="19" s="1"/>
  <c r="AA97" i="13" s="1"/>
  <c r="AM194" i="19" a="1"/>
  <c r="AM194" i="19" s="1"/>
  <c r="AI97" i="13" s="1"/>
  <c r="AF194" i="19" a="1"/>
  <c r="AF194" i="19" s="1"/>
  <c r="AB97" i="13" s="1"/>
  <c r="AP225" i="19" a="1"/>
  <c r="AP225" i="19" s="1"/>
  <c r="AL144" i="13" s="1"/>
  <c r="AL203" i="19" a="1"/>
  <c r="AL203" i="19" s="1"/>
  <c r="AH108" i="13" s="1"/>
  <c r="AT203" i="19" a="1"/>
  <c r="AT203" i="19" s="1"/>
  <c r="AP108" i="13" s="1"/>
  <c r="AF147" i="13"/>
  <c r="AB197" i="19" a="1"/>
  <c r="AB197" i="19" s="1"/>
  <c r="X100" i="13" s="1"/>
  <c r="V197" i="19" a="1"/>
  <c r="V197" i="19" s="1"/>
  <c r="R100" i="13" s="1"/>
  <c r="S197" i="19" a="1"/>
  <c r="S197" i="19" s="1"/>
  <c r="O100" i="13" s="1"/>
  <c r="AV197" i="19" a="1"/>
  <c r="AV197" i="19" s="1"/>
  <c r="AR100" i="13" s="1"/>
  <c r="BE197" i="19" a="1"/>
  <c r="BE197" i="19" s="1"/>
  <c r="BA100" i="13" s="1"/>
  <c r="AT197" i="19" a="1"/>
  <c r="AT197" i="19" s="1"/>
  <c r="AP100" i="13" s="1"/>
  <c r="X197" i="19" a="1"/>
  <c r="X197" i="19" s="1"/>
  <c r="T100" i="13" s="1"/>
  <c r="T197" i="19" a="1"/>
  <c r="T197" i="19" s="1"/>
  <c r="P100" i="13" s="1"/>
  <c r="U197" i="19" a="1"/>
  <c r="U197" i="19" s="1"/>
  <c r="Q100" i="13" s="1"/>
  <c r="BH197" i="19" a="1"/>
  <c r="BH197" i="19" s="1"/>
  <c r="BD100" i="13" s="1"/>
  <c r="AH197" i="19" a="1"/>
  <c r="AH197" i="19" s="1"/>
  <c r="AD100" i="13" s="1"/>
  <c r="AS197" i="19" a="1"/>
  <c r="AS197" i="19" s="1"/>
  <c r="AO100" i="13" s="1"/>
  <c r="AU197" i="19" a="1"/>
  <c r="AU197" i="19" s="1"/>
  <c r="AQ100" i="13" s="1"/>
  <c r="BA197" i="19" a="1"/>
  <c r="BA197" i="19" s="1"/>
  <c r="AW100" i="13" s="1"/>
  <c r="AG197" i="19" a="1"/>
  <c r="AG197" i="19" s="1"/>
  <c r="AC100" i="13" s="1"/>
  <c r="AQ197" i="19" a="1"/>
  <c r="AQ197" i="19" s="1"/>
  <c r="AM100" i="13" s="1"/>
  <c r="AF197" i="19" a="1"/>
  <c r="AF197" i="19" s="1"/>
  <c r="AB100" i="13" s="1"/>
  <c r="AZ197" i="19" a="1"/>
  <c r="AZ197" i="19" s="1"/>
  <c r="AV100" i="13" s="1"/>
  <c r="BB197" i="19" a="1"/>
  <c r="BB197" i="19" s="1"/>
  <c r="AX100" i="13" s="1"/>
  <c r="J197" i="19" a="1"/>
  <c r="J197" i="19" s="1"/>
  <c r="F100" i="13" s="1"/>
  <c r="AR197" i="19" a="1"/>
  <c r="AR197" i="19" s="1"/>
  <c r="AN100" i="13" s="1"/>
  <c r="I197" i="19" a="1"/>
  <c r="I197" i="19" s="1"/>
  <c r="Q197" i="19" a="1"/>
  <c r="Q197" i="19" s="1"/>
  <c r="M100" i="13" s="1"/>
  <c r="AP197" i="19" a="1"/>
  <c r="AP197" i="19" s="1"/>
  <c r="AL100" i="13" s="1"/>
  <c r="BC197" i="19" a="1"/>
  <c r="BC197" i="19" s="1"/>
  <c r="AY100" i="13" s="1"/>
  <c r="AO197" i="19" a="1"/>
  <c r="AO197" i="19" s="1"/>
  <c r="AK100" i="13" s="1"/>
  <c r="Z197" i="19" a="1"/>
  <c r="Z197" i="19" s="1"/>
  <c r="V100" i="13" s="1"/>
  <c r="AE197" i="19" a="1"/>
  <c r="AE197" i="19" s="1"/>
  <c r="AA100" i="13" s="1"/>
  <c r="AJ197" i="19" a="1"/>
  <c r="AJ197" i="19" s="1"/>
  <c r="AF100" i="13" s="1"/>
  <c r="AC197" i="19" a="1"/>
  <c r="AC197" i="19" s="1"/>
  <c r="Y100" i="13" s="1"/>
  <c r="BG197" i="19" a="1"/>
  <c r="BG197" i="19" s="1"/>
  <c r="BC100" i="13" s="1"/>
  <c r="AA197" i="19" a="1"/>
  <c r="AA197" i="19" s="1"/>
  <c r="W100" i="13" s="1"/>
  <c r="W197" i="19" a="1"/>
  <c r="W197" i="19" s="1"/>
  <c r="S100" i="13" s="1"/>
  <c r="AL197" i="19" a="1"/>
  <c r="AL197" i="19" s="1"/>
  <c r="AH100" i="13" s="1"/>
  <c r="AK197" i="19" a="1"/>
  <c r="AK197" i="19" s="1"/>
  <c r="AG100" i="13" s="1"/>
  <c r="BD197" i="19" a="1"/>
  <c r="BD197" i="19" s="1"/>
  <c r="AZ100" i="13" s="1"/>
  <c r="AI197" i="19" a="1"/>
  <c r="AI197" i="19" s="1"/>
  <c r="AE100" i="13" s="1"/>
  <c r="AD197" i="19" a="1"/>
  <c r="AD197" i="19" s="1"/>
  <c r="Z100" i="13" s="1"/>
  <c r="AY197" i="19" a="1"/>
  <c r="AY197" i="19" s="1"/>
  <c r="AU100" i="13" s="1"/>
  <c r="R197" i="19" a="1"/>
  <c r="R197" i="19" s="1"/>
  <c r="N100" i="13" s="1"/>
  <c r="BF197" i="19" a="1"/>
  <c r="BF197" i="19" s="1"/>
  <c r="BB100" i="13" s="1"/>
  <c r="AX197" i="19" a="1"/>
  <c r="AX197" i="19" s="1"/>
  <c r="AT100" i="13" s="1"/>
  <c r="AM197" i="19" a="1"/>
  <c r="AM197" i="19" s="1"/>
  <c r="AI100" i="13" s="1"/>
  <c r="AN197" i="19" a="1"/>
  <c r="AN197" i="19" s="1"/>
  <c r="AJ100" i="13" s="1"/>
  <c r="AW197" i="19" a="1"/>
  <c r="AW197" i="19" s="1"/>
  <c r="AS100" i="13" s="1"/>
  <c r="Y197" i="19" a="1"/>
  <c r="Y197" i="19" s="1"/>
  <c r="U100" i="13" s="1"/>
  <c r="AZ216" i="19" a="1"/>
  <c r="AZ216" i="19" s="1"/>
  <c r="AV129" i="13" s="1"/>
  <c r="AC216" i="19" a="1"/>
  <c r="AC216" i="19" s="1"/>
  <c r="Y129" i="13" s="1"/>
  <c r="V216" i="19" a="1"/>
  <c r="V216" i="19" s="1"/>
  <c r="R129" i="13" s="1"/>
  <c r="W216" i="19" a="1"/>
  <c r="W216" i="19" s="1"/>
  <c r="S129" i="13" s="1"/>
  <c r="AY216" i="19" a="1"/>
  <c r="AY216" i="19" s="1"/>
  <c r="AU129" i="13" s="1"/>
  <c r="I216" i="19" a="1"/>
  <c r="I216" i="19" s="1"/>
  <c r="AA216" i="19" a="1"/>
  <c r="AA216" i="19" s="1"/>
  <c r="W129" i="13" s="1"/>
  <c r="BD216" i="19" a="1"/>
  <c r="BD216" i="19" s="1"/>
  <c r="AZ129" i="13" s="1"/>
  <c r="X216" i="19" a="1"/>
  <c r="X216" i="19" s="1"/>
  <c r="T129" i="13" s="1"/>
  <c r="BA216" i="19" a="1"/>
  <c r="BA216" i="19" s="1"/>
  <c r="AW129" i="13" s="1"/>
  <c r="AL216" i="19" a="1"/>
  <c r="AL216" i="19" s="1"/>
  <c r="AH129" i="13" s="1"/>
  <c r="AJ216" i="19" a="1"/>
  <c r="AJ216" i="19" s="1"/>
  <c r="AF129" i="13" s="1"/>
  <c r="U216" i="19" a="1"/>
  <c r="U216" i="19" s="1"/>
  <c r="Q129" i="13" s="1"/>
  <c r="AV216" i="19" a="1"/>
  <c r="AV216" i="19" s="1"/>
  <c r="AR129" i="13" s="1"/>
  <c r="BB216" i="19" a="1"/>
  <c r="BB216" i="19" s="1"/>
  <c r="AX129" i="13" s="1"/>
  <c r="J216" i="19" a="1"/>
  <c r="J216" i="19" s="1"/>
  <c r="F129" i="13" s="1"/>
  <c r="AP216" i="19" a="1"/>
  <c r="AP216" i="19" s="1"/>
  <c r="AL129" i="13" s="1"/>
  <c r="AI216" i="19" a="1"/>
  <c r="AI216" i="19" s="1"/>
  <c r="AE129" i="13" s="1"/>
  <c r="Q216" i="19" a="1"/>
  <c r="Q216" i="19" s="1"/>
  <c r="M129" i="13" s="1"/>
  <c r="AM216" i="19" a="1"/>
  <c r="AM216" i="19" s="1"/>
  <c r="AI129" i="13" s="1"/>
  <c r="BH216" i="19" a="1"/>
  <c r="BH216" i="19" s="1"/>
  <c r="BD129" i="13" s="1"/>
  <c r="AD216" i="19" a="1"/>
  <c r="AD216" i="19" s="1"/>
  <c r="Z129" i="13" s="1"/>
  <c r="BE216" i="19" a="1"/>
  <c r="BE216" i="19" s="1"/>
  <c r="BA129" i="13" s="1"/>
  <c r="Y216" i="19" a="1"/>
  <c r="Y216" i="19" s="1"/>
  <c r="U129" i="13" s="1"/>
  <c r="AX216" i="19" a="1"/>
  <c r="AX216" i="19" s="1"/>
  <c r="AT129" i="13" s="1"/>
  <c r="AW216" i="19" a="1"/>
  <c r="AW216" i="19" s="1"/>
  <c r="AS129" i="13" s="1"/>
  <c r="AB216" i="19" a="1"/>
  <c r="AB216" i="19" s="1"/>
  <c r="X129" i="13" s="1"/>
  <c r="AO216" i="19" a="1"/>
  <c r="AO216" i="19" s="1"/>
  <c r="AK129" i="13" s="1"/>
  <c r="AN216" i="19" a="1"/>
  <c r="AN216" i="19" s="1"/>
  <c r="AJ129" i="13" s="1"/>
  <c r="AE216" i="19" a="1"/>
  <c r="AE216" i="19" s="1"/>
  <c r="AA129" i="13" s="1"/>
  <c r="AG216" i="19" a="1"/>
  <c r="AG216" i="19" s="1"/>
  <c r="AC129" i="13" s="1"/>
  <c r="AQ216" i="19" a="1"/>
  <c r="AQ216" i="19" s="1"/>
  <c r="AM129" i="13" s="1"/>
  <c r="AH216" i="19" a="1"/>
  <c r="AH216" i="19" s="1"/>
  <c r="AD129" i="13" s="1"/>
  <c r="AU216" i="19" a="1"/>
  <c r="AU216" i="19" s="1"/>
  <c r="AQ129" i="13" s="1"/>
  <c r="AK216" i="19" a="1"/>
  <c r="AK216" i="19" s="1"/>
  <c r="AG129" i="13" s="1"/>
  <c r="AR216" i="19" a="1"/>
  <c r="AR216" i="19" s="1"/>
  <c r="AN129" i="13" s="1"/>
  <c r="R216" i="19" a="1"/>
  <c r="R216" i="19" s="1"/>
  <c r="N129" i="13" s="1"/>
  <c r="BC216" i="19" a="1"/>
  <c r="BC216" i="19" s="1"/>
  <c r="AY129" i="13" s="1"/>
  <c r="BF216" i="19" a="1"/>
  <c r="BF216" i="19" s="1"/>
  <c r="BB129" i="13" s="1"/>
  <c r="AT216" i="19" a="1"/>
  <c r="AT216" i="19" s="1"/>
  <c r="AP129" i="13" s="1"/>
  <c r="AS216" i="19" a="1"/>
  <c r="AS216" i="19" s="1"/>
  <c r="AO129" i="13" s="1"/>
  <c r="T216" i="19" a="1"/>
  <c r="T216" i="19" s="1"/>
  <c r="P129" i="13" s="1"/>
  <c r="BG216" i="19" a="1"/>
  <c r="BG216" i="19" s="1"/>
  <c r="BC129" i="13" s="1"/>
  <c r="Z216" i="19" a="1"/>
  <c r="Z216" i="19" s="1"/>
  <c r="V129" i="13" s="1"/>
  <c r="S216" i="19" a="1"/>
  <c r="S216" i="19" s="1"/>
  <c r="O129" i="13" s="1"/>
  <c r="AF216" i="19" a="1"/>
  <c r="AF216" i="19" s="1"/>
  <c r="AB129" i="13" s="1"/>
  <c r="W213" i="19" a="1"/>
  <c r="W213" i="19" s="1"/>
  <c r="S125" i="13" s="1"/>
  <c r="AG213" i="19" a="1"/>
  <c r="AG213" i="19" s="1"/>
  <c r="AC125" i="13" s="1"/>
  <c r="BC213" i="19" a="1"/>
  <c r="BC213" i="19" s="1"/>
  <c r="AY125" i="13" s="1"/>
  <c r="AO213" i="19" a="1"/>
  <c r="AO213" i="19" s="1"/>
  <c r="AK125" i="13" s="1"/>
  <c r="AJ213" i="19" a="1"/>
  <c r="AJ213" i="19" s="1"/>
  <c r="AF125" i="13" s="1"/>
  <c r="X213" i="19" a="1"/>
  <c r="X213" i="19" s="1"/>
  <c r="T125" i="13" s="1"/>
  <c r="AP213" i="19" a="1"/>
  <c r="AP213" i="19" s="1"/>
  <c r="AL125" i="13" s="1"/>
  <c r="AY213" i="19" a="1"/>
  <c r="AY213" i="19" s="1"/>
  <c r="AU125" i="13" s="1"/>
  <c r="AU213" i="19" a="1"/>
  <c r="AU213" i="19" s="1"/>
  <c r="AQ125" i="13" s="1"/>
  <c r="AI213" i="19" a="1"/>
  <c r="AI213" i="19" s="1"/>
  <c r="AE125" i="13" s="1"/>
  <c r="AZ213" i="19" a="1"/>
  <c r="AZ213" i="19" s="1"/>
  <c r="AV125" i="13" s="1"/>
  <c r="AM213" i="19" a="1"/>
  <c r="AM213" i="19" s="1"/>
  <c r="AI125" i="13" s="1"/>
  <c r="BA213" i="19" a="1"/>
  <c r="BA213" i="19" s="1"/>
  <c r="AW125" i="13" s="1"/>
  <c r="AL213" i="19" a="1"/>
  <c r="AL213" i="19" s="1"/>
  <c r="AH125" i="13" s="1"/>
  <c r="S213" i="19" a="1"/>
  <c r="S213" i="19" s="1"/>
  <c r="O125" i="13" s="1"/>
  <c r="AF213" i="19" a="1"/>
  <c r="AF213" i="19" s="1"/>
  <c r="AB125" i="13" s="1"/>
  <c r="AS213" i="19" a="1"/>
  <c r="AS213" i="19" s="1"/>
  <c r="AO125" i="13" s="1"/>
  <c r="BH213" i="19" a="1"/>
  <c r="BH213" i="19" s="1"/>
  <c r="BD125" i="13" s="1"/>
  <c r="AD213" i="19" a="1"/>
  <c r="AD213" i="19" s="1"/>
  <c r="Z125" i="13" s="1"/>
  <c r="R213" i="19" a="1"/>
  <c r="R213" i="19" s="1"/>
  <c r="N125" i="13" s="1"/>
  <c r="AE213" i="19" a="1"/>
  <c r="AE213" i="19" s="1"/>
  <c r="AA125" i="13" s="1"/>
  <c r="I213" i="19" a="1"/>
  <c r="I213" i="19" s="1"/>
  <c r="AA213" i="19" a="1"/>
  <c r="AA213" i="19" s="1"/>
  <c r="W125" i="13" s="1"/>
  <c r="AW213" i="19" a="1"/>
  <c r="AW213" i="19" s="1"/>
  <c r="AS125" i="13" s="1"/>
  <c r="AB213" i="19" a="1"/>
  <c r="AB213" i="19" s="1"/>
  <c r="X125" i="13" s="1"/>
  <c r="BE213" i="19" a="1"/>
  <c r="BE213" i="19" s="1"/>
  <c r="BA125" i="13" s="1"/>
  <c r="V213" i="19" a="1"/>
  <c r="V213" i="19" s="1"/>
  <c r="R125" i="13" s="1"/>
  <c r="AK213" i="19" a="1"/>
  <c r="AK213" i="19" s="1"/>
  <c r="AG125" i="13" s="1"/>
  <c r="AX213" i="19" a="1"/>
  <c r="AX213" i="19" s="1"/>
  <c r="AT125" i="13" s="1"/>
  <c r="AQ213" i="19" a="1"/>
  <c r="AQ213" i="19" s="1"/>
  <c r="AM125" i="13" s="1"/>
  <c r="AH213" i="19" a="1"/>
  <c r="AH213" i="19" s="1"/>
  <c r="AD125" i="13" s="1"/>
  <c r="BG213" i="19" a="1"/>
  <c r="BG213" i="19" s="1"/>
  <c r="BC125" i="13" s="1"/>
  <c r="AC213" i="19" a="1"/>
  <c r="AC213" i="19" s="1"/>
  <c r="Y125" i="13" s="1"/>
  <c r="AT213" i="19" a="1"/>
  <c r="AT213" i="19" s="1"/>
  <c r="AP125" i="13" s="1"/>
  <c r="AR213" i="19" a="1"/>
  <c r="AR213" i="19" s="1"/>
  <c r="AN125" i="13" s="1"/>
  <c r="U213" i="19" a="1"/>
  <c r="U213" i="19" s="1"/>
  <c r="Q125" i="13" s="1"/>
  <c r="BB213" i="19" a="1"/>
  <c r="BB213" i="19" s="1"/>
  <c r="AX125" i="13" s="1"/>
  <c r="T213" i="19" a="1"/>
  <c r="T213" i="19" s="1"/>
  <c r="P125" i="13" s="1"/>
  <c r="BD213" i="19" a="1"/>
  <c r="BD213" i="19" s="1"/>
  <c r="AZ125" i="13" s="1"/>
  <c r="Y213" i="19" a="1"/>
  <c r="Y213" i="19" s="1"/>
  <c r="U125" i="13" s="1"/>
  <c r="Z213" i="19" a="1"/>
  <c r="Z213" i="19" s="1"/>
  <c r="V125" i="13" s="1"/>
  <c r="Q213" i="19" a="1"/>
  <c r="Q213" i="19" s="1"/>
  <c r="M125" i="13" s="1"/>
  <c r="BF213" i="19" a="1"/>
  <c r="BF213" i="19" s="1"/>
  <c r="BB125" i="13" s="1"/>
  <c r="J213" i="19" a="1"/>
  <c r="J213" i="19" s="1"/>
  <c r="F125" i="13" s="1"/>
  <c r="AV213" i="19" a="1"/>
  <c r="AV213" i="19" s="1"/>
  <c r="AR125" i="13" s="1"/>
  <c r="AN213" i="19" a="1"/>
  <c r="AN213" i="19" s="1"/>
  <c r="AJ125" i="13" s="1"/>
  <c r="AR206" i="19" a="1"/>
  <c r="AR206" i="19" s="1"/>
  <c r="AN114" i="13" s="1"/>
  <c r="BH206" i="19" a="1"/>
  <c r="BH206" i="19" s="1"/>
  <c r="BD114" i="13" s="1"/>
  <c r="AD206" i="19" a="1"/>
  <c r="AD206" i="19" s="1"/>
  <c r="Z114" i="13" s="1"/>
  <c r="AU220" i="19" a="1"/>
  <c r="AU220" i="19" s="1"/>
  <c r="AQ135" i="13" s="1"/>
  <c r="S220" i="19" a="1"/>
  <c r="S220" i="19" s="1"/>
  <c r="O135" i="13" s="1"/>
  <c r="T220" i="19" a="1"/>
  <c r="T220" i="19" s="1"/>
  <c r="P135" i="13" s="1"/>
  <c r="Z220" i="19" a="1"/>
  <c r="Z220" i="19" s="1"/>
  <c r="V135" i="13" s="1"/>
  <c r="BD220" i="19" a="1"/>
  <c r="BD220" i="19" s="1"/>
  <c r="AZ135" i="13" s="1"/>
  <c r="J220" i="19" a="1"/>
  <c r="J220" i="19" s="1"/>
  <c r="F135" i="13" s="1"/>
  <c r="BB220" i="19" a="1"/>
  <c r="BB220" i="19" s="1"/>
  <c r="AX135" i="13" s="1"/>
  <c r="BF220" i="19" a="1"/>
  <c r="BF220" i="19" s="1"/>
  <c r="BB135" i="13" s="1"/>
  <c r="AW220" i="19" a="1"/>
  <c r="AW220" i="19" s="1"/>
  <c r="AS135" i="13" s="1"/>
  <c r="AJ220" i="19" a="1"/>
  <c r="AJ220" i="19" s="1"/>
  <c r="AF135" i="13" s="1"/>
  <c r="AX220" i="19" a="1"/>
  <c r="AX220" i="19" s="1"/>
  <c r="AT135" i="13" s="1"/>
  <c r="BC220" i="19" a="1"/>
  <c r="BC220" i="19" s="1"/>
  <c r="AY135" i="13" s="1"/>
  <c r="AT220" i="19" a="1"/>
  <c r="AT220" i="19" s="1"/>
  <c r="AP135" i="13" s="1"/>
  <c r="R220" i="19" a="1"/>
  <c r="R220" i="19" s="1"/>
  <c r="N135" i="13" s="1"/>
  <c r="BA220" i="19" a="1"/>
  <c r="BA220" i="19" s="1"/>
  <c r="AW135" i="13" s="1"/>
  <c r="Y220" i="19" a="1"/>
  <c r="Y220" i="19" s="1"/>
  <c r="U135" i="13" s="1"/>
  <c r="BG220" i="19" a="1"/>
  <c r="BG220" i="19" s="1"/>
  <c r="BC135" i="13" s="1"/>
  <c r="AC212" i="19" a="1"/>
  <c r="AC212" i="19" s="1"/>
  <c r="Y124" i="13" s="1"/>
  <c r="AX212" i="19" a="1"/>
  <c r="AX212" i="19" s="1"/>
  <c r="AT124" i="13" s="1"/>
  <c r="AR212" i="19" a="1"/>
  <c r="AR212" i="19" s="1"/>
  <c r="AN124" i="13" s="1"/>
  <c r="BC212" i="19" a="1"/>
  <c r="BC212" i="19" s="1"/>
  <c r="AY124" i="13" s="1"/>
  <c r="AI212" i="19" a="1"/>
  <c r="AI212" i="19" s="1"/>
  <c r="AE124" i="13" s="1"/>
  <c r="AS212" i="19" a="1"/>
  <c r="AS212" i="19" s="1"/>
  <c r="AO124" i="13" s="1"/>
  <c r="BA212" i="19" a="1"/>
  <c r="BA212" i="19" s="1"/>
  <c r="AW124" i="13" s="1"/>
  <c r="V212" i="19" a="1"/>
  <c r="V212" i="19" s="1"/>
  <c r="R124" i="13" s="1"/>
  <c r="BG212" i="19" a="1"/>
  <c r="BG212" i="19" s="1"/>
  <c r="BC124" i="13" s="1"/>
  <c r="Q212" i="19" a="1"/>
  <c r="Q212" i="19" s="1"/>
  <c r="M124" i="13" s="1"/>
  <c r="AK212" i="19" a="1"/>
  <c r="AK212" i="19" s="1"/>
  <c r="AG124" i="13" s="1"/>
  <c r="AZ212" i="19" a="1"/>
  <c r="AZ212" i="19" s="1"/>
  <c r="AV124" i="13" s="1"/>
  <c r="AB212" i="19" a="1"/>
  <c r="AB212" i="19" s="1"/>
  <c r="X124" i="13" s="1"/>
  <c r="BD212" i="19" a="1"/>
  <c r="BD212" i="19" s="1"/>
  <c r="AZ124" i="13" s="1"/>
  <c r="AO212" i="19" a="1"/>
  <c r="AO212" i="19" s="1"/>
  <c r="AK124" i="13" s="1"/>
  <c r="AP212" i="19" a="1"/>
  <c r="AP212" i="19" s="1"/>
  <c r="AL124" i="13" s="1"/>
  <c r="AF212" i="19" a="1"/>
  <c r="AF212" i="19" s="1"/>
  <c r="AB124" i="13" s="1"/>
  <c r="S212" i="19" a="1"/>
  <c r="S212" i="19" s="1"/>
  <c r="O124" i="13" s="1"/>
  <c r="AH212" i="19" a="1"/>
  <c r="AH212" i="19" s="1"/>
  <c r="AD124" i="13" s="1"/>
  <c r="X212" i="19" a="1"/>
  <c r="X212" i="19" s="1"/>
  <c r="T124" i="13" s="1"/>
  <c r="AU212" i="19" a="1"/>
  <c r="AU212" i="19" s="1"/>
  <c r="AQ124" i="13" s="1"/>
  <c r="W212" i="19" a="1"/>
  <c r="W212" i="19" s="1"/>
  <c r="S124" i="13" s="1"/>
  <c r="Y212" i="19" a="1"/>
  <c r="Y212" i="19" s="1"/>
  <c r="U124" i="13" s="1"/>
  <c r="R212" i="19" a="1"/>
  <c r="R212" i="19" s="1"/>
  <c r="N124" i="13" s="1"/>
  <c r="BB212" i="19" a="1"/>
  <c r="BB212" i="19" s="1"/>
  <c r="AX124" i="13" s="1"/>
  <c r="AM212" i="19" a="1"/>
  <c r="AM212" i="19" s="1"/>
  <c r="AI124" i="13" s="1"/>
  <c r="AW212" i="19" a="1"/>
  <c r="AW212" i="19" s="1"/>
  <c r="AS124" i="13" s="1"/>
  <c r="J212" i="19" a="1"/>
  <c r="J212" i="19" s="1"/>
  <c r="F124" i="13" s="1"/>
  <c r="AN212" i="19" a="1"/>
  <c r="AN212" i="19" s="1"/>
  <c r="AJ124" i="13" s="1"/>
  <c r="Z212" i="19" a="1"/>
  <c r="Z212" i="19" s="1"/>
  <c r="V124" i="13" s="1"/>
  <c r="BF212" i="19" a="1"/>
  <c r="BF212" i="19" s="1"/>
  <c r="BB124" i="13" s="1"/>
  <c r="AE212" i="19" a="1"/>
  <c r="AE212" i="19" s="1"/>
  <c r="AA124" i="13" s="1"/>
  <c r="AQ212" i="19" a="1"/>
  <c r="AQ212" i="19" s="1"/>
  <c r="AM124" i="13" s="1"/>
  <c r="BE212" i="19" a="1"/>
  <c r="BE212" i="19" s="1"/>
  <c r="BA124" i="13" s="1"/>
  <c r="U212" i="19" a="1"/>
  <c r="U212" i="19" s="1"/>
  <c r="Q124" i="13" s="1"/>
  <c r="AG212" i="19" a="1"/>
  <c r="AG212" i="19" s="1"/>
  <c r="AC124" i="13" s="1"/>
  <c r="T212" i="19" a="1"/>
  <c r="T212" i="19" s="1"/>
  <c r="P124" i="13" s="1"/>
  <c r="AY212" i="19" a="1"/>
  <c r="AY212" i="19" s="1"/>
  <c r="AU124" i="13" s="1"/>
  <c r="AL212" i="19" a="1"/>
  <c r="AL212" i="19" s="1"/>
  <c r="AH124" i="13" s="1"/>
  <c r="AA212" i="19" a="1"/>
  <c r="AA212" i="19" s="1"/>
  <c r="W124" i="13" s="1"/>
  <c r="BH212" i="19" a="1"/>
  <c r="BH212" i="19" s="1"/>
  <c r="BD124" i="13" s="1"/>
  <c r="I212" i="19" a="1"/>
  <c r="I212" i="19" s="1"/>
  <c r="AV212" i="19" a="1"/>
  <c r="AV212" i="19" s="1"/>
  <c r="AR124" i="13" s="1"/>
  <c r="AD212" i="19" a="1"/>
  <c r="AD212" i="19" s="1"/>
  <c r="Z124" i="13" s="1"/>
  <c r="AJ212" i="19" a="1"/>
  <c r="AJ212" i="19" s="1"/>
  <c r="AF124" i="13" s="1"/>
  <c r="AT212" i="19" a="1"/>
  <c r="AT212" i="19" s="1"/>
  <c r="AP124" i="13" s="1"/>
  <c r="AX226" i="19" a="1"/>
  <c r="AX226" i="19" s="1"/>
  <c r="AT147" i="13" s="1"/>
  <c r="AR226" i="19" a="1"/>
  <c r="AR226" i="19" s="1"/>
  <c r="AN147" i="13" s="1"/>
  <c r="T226" i="19" a="1"/>
  <c r="T226" i="19" s="1"/>
  <c r="P147" i="13" s="1"/>
  <c r="AP227" i="19" a="1"/>
  <c r="AP227" i="19" s="1"/>
  <c r="AL148" i="13" s="1"/>
  <c r="AE208" i="19" a="1"/>
  <c r="AE208" i="19" s="1"/>
  <c r="AA117" i="13" s="1"/>
  <c r="R208" i="19" a="1"/>
  <c r="R208" i="19" s="1"/>
  <c r="N117" i="13" s="1"/>
  <c r="AG208" i="19" a="1"/>
  <c r="AG208" i="19" s="1"/>
  <c r="AC117" i="13" s="1"/>
  <c r="X208" i="19" a="1"/>
  <c r="X208" i="19" s="1"/>
  <c r="T117" i="13" s="1"/>
  <c r="BE208" i="19" a="1"/>
  <c r="BE208" i="19" s="1"/>
  <c r="BA117" i="13" s="1"/>
  <c r="Y208" i="19" a="1"/>
  <c r="Y208" i="19" s="1"/>
  <c r="U117" i="13" s="1"/>
  <c r="U203" i="19" a="1"/>
  <c r="U203" i="19" s="1"/>
  <c r="Q108" i="13" s="1"/>
  <c r="AV203" i="19" a="1"/>
  <c r="AV203" i="19" s="1"/>
  <c r="AR108" i="13" s="1"/>
  <c r="AN206" i="19" a="1"/>
  <c r="AN206" i="19" s="1"/>
  <c r="AJ114" i="13" s="1"/>
  <c r="W226" i="19" a="1"/>
  <c r="W226" i="19" s="1"/>
  <c r="S147" i="13" s="1"/>
  <c r="AS201" i="19" a="1"/>
  <c r="AS201" i="19" s="1"/>
  <c r="AO106" i="13" s="1"/>
  <c r="J201" i="19" a="1"/>
  <c r="J201" i="19" s="1"/>
  <c r="F106" i="13" s="1"/>
  <c r="AG201" i="19" a="1"/>
  <c r="AG201" i="19" s="1"/>
  <c r="AC106" i="13" s="1"/>
  <c r="Q201" i="19" a="1"/>
  <c r="Q201" i="19" s="1"/>
  <c r="M106" i="13" s="1"/>
  <c r="AA201" i="19" a="1"/>
  <c r="AA201" i="19" s="1"/>
  <c r="W106" i="13" s="1"/>
  <c r="Y201" i="19" a="1"/>
  <c r="Y201" i="19" s="1"/>
  <c r="U106" i="13" s="1"/>
  <c r="U201" i="19" a="1"/>
  <c r="U201" i="19" s="1"/>
  <c r="Q106" i="13" s="1"/>
  <c r="X201" i="19" a="1"/>
  <c r="X201" i="19" s="1"/>
  <c r="T106" i="13" s="1"/>
  <c r="AL201" i="19" a="1"/>
  <c r="AL201" i="19" s="1"/>
  <c r="AH106" i="13" s="1"/>
  <c r="R201" i="19" a="1"/>
  <c r="R201" i="19" s="1"/>
  <c r="N106" i="13" s="1"/>
  <c r="AP201" i="19" a="1"/>
  <c r="AP201" i="19" s="1"/>
  <c r="AL106" i="13" s="1"/>
  <c r="AN201" i="19" a="1"/>
  <c r="AN201" i="19" s="1"/>
  <c r="AJ106" i="13" s="1"/>
  <c r="BC201" i="19" a="1"/>
  <c r="BC201" i="19" s="1"/>
  <c r="AY106" i="13" s="1"/>
  <c r="AO201" i="19" a="1"/>
  <c r="AO201" i="19" s="1"/>
  <c r="AK106" i="13" s="1"/>
  <c r="Z201" i="19" a="1"/>
  <c r="Z201" i="19" s="1"/>
  <c r="V106" i="13" s="1"/>
  <c r="W201" i="19" a="1"/>
  <c r="W201" i="19" s="1"/>
  <c r="S106" i="13" s="1"/>
  <c r="BA201" i="19" a="1"/>
  <c r="BA201" i="19" s="1"/>
  <c r="AW106" i="13" s="1"/>
  <c r="AJ201" i="19" a="1"/>
  <c r="AJ201" i="19" s="1"/>
  <c r="AF106" i="13" s="1"/>
  <c r="AY201" i="19" a="1"/>
  <c r="AY201" i="19" s="1"/>
  <c r="AU106" i="13" s="1"/>
  <c r="AU201" i="19" a="1"/>
  <c r="AU201" i="19" s="1"/>
  <c r="AQ106" i="13" s="1"/>
  <c r="BG201" i="19" a="1"/>
  <c r="BG201" i="19" s="1"/>
  <c r="BC106" i="13" s="1"/>
  <c r="V201" i="19" a="1"/>
  <c r="V201" i="19" s="1"/>
  <c r="R106" i="13" s="1"/>
  <c r="AV201" i="19" a="1"/>
  <c r="AV201" i="19" s="1"/>
  <c r="AR106" i="13" s="1"/>
  <c r="AI201" i="19" a="1"/>
  <c r="AI201" i="19" s="1"/>
  <c r="AE106" i="13" s="1"/>
  <c r="AX201" i="19" a="1"/>
  <c r="AX201" i="19" s="1"/>
  <c r="AT106" i="13" s="1"/>
  <c r="BH201" i="19" a="1"/>
  <c r="BH201" i="19" s="1"/>
  <c r="BD106" i="13" s="1"/>
  <c r="AD201" i="19" a="1"/>
  <c r="AD201" i="19" s="1"/>
  <c r="Z106" i="13" s="1"/>
  <c r="T201" i="19" a="1"/>
  <c r="T201" i="19" s="1"/>
  <c r="P106" i="13" s="1"/>
  <c r="BB201" i="19" a="1"/>
  <c r="BB201" i="19" s="1"/>
  <c r="AX106" i="13" s="1"/>
  <c r="I201" i="19" a="1"/>
  <c r="I201" i="19" s="1"/>
  <c r="AE201" i="19" a="1"/>
  <c r="AE201" i="19" s="1"/>
  <c r="AA106" i="13" s="1"/>
  <c r="BF201" i="19" a="1"/>
  <c r="BF201" i="19" s="1"/>
  <c r="BB106" i="13" s="1"/>
  <c r="AB201" i="19" a="1"/>
  <c r="AB201" i="19" s="1"/>
  <c r="X106" i="13" s="1"/>
  <c r="AC201" i="19" a="1"/>
  <c r="AC201" i="19" s="1"/>
  <c r="Y106" i="13" s="1"/>
  <c r="AK201" i="19" a="1"/>
  <c r="AK201" i="19" s="1"/>
  <c r="AG106" i="13" s="1"/>
  <c r="AR201" i="19" a="1"/>
  <c r="AR201" i="19" s="1"/>
  <c r="AN106" i="13" s="1"/>
  <c r="AW201" i="19" a="1"/>
  <c r="AW201" i="19" s="1"/>
  <c r="AS106" i="13" s="1"/>
  <c r="AH201" i="19" a="1"/>
  <c r="AH201" i="19" s="1"/>
  <c r="AD106" i="13" s="1"/>
  <c r="BD201" i="19" a="1"/>
  <c r="BD201" i="19" s="1"/>
  <c r="AZ106" i="13" s="1"/>
  <c r="AT201" i="19" a="1"/>
  <c r="AT201" i="19" s="1"/>
  <c r="AP106" i="13" s="1"/>
  <c r="AZ201" i="19" a="1"/>
  <c r="AZ201" i="19" s="1"/>
  <c r="AV106" i="13" s="1"/>
  <c r="BE201" i="19" a="1"/>
  <c r="BE201" i="19" s="1"/>
  <c r="BA106" i="13" s="1"/>
  <c r="S201" i="19" a="1"/>
  <c r="S201" i="19" s="1"/>
  <c r="O106" i="13" s="1"/>
  <c r="AQ201" i="19" a="1"/>
  <c r="AQ201" i="19" s="1"/>
  <c r="AM106" i="13" s="1"/>
  <c r="AM201" i="19" a="1"/>
  <c r="AM201" i="19" s="1"/>
  <c r="AI106" i="13" s="1"/>
  <c r="AF201" i="19" a="1"/>
  <c r="AF201" i="19" s="1"/>
  <c r="AB106" i="13" s="1"/>
  <c r="U192" i="19" a="1"/>
  <c r="U192" i="19" s="1"/>
  <c r="Q95" i="13" s="1"/>
  <c r="X192" i="19" a="1"/>
  <c r="X192" i="19" s="1"/>
  <c r="T95" i="13" s="1"/>
  <c r="BE192" i="19" a="1"/>
  <c r="BE192" i="19" s="1"/>
  <c r="BA95" i="13" s="1"/>
  <c r="BH192" i="19" a="1"/>
  <c r="BH192" i="19" s="1"/>
  <c r="BD95" i="13" s="1"/>
  <c r="J192" i="19" a="1"/>
  <c r="J192" i="19" s="1"/>
  <c r="F95" i="13" s="1"/>
  <c r="Y192" i="19" a="1"/>
  <c r="Y192" i="19" s="1"/>
  <c r="U95" i="13" s="1"/>
  <c r="AP192" i="19" a="1"/>
  <c r="AP192" i="19" s="1"/>
  <c r="AL95" i="13" s="1"/>
  <c r="AB192" i="19" a="1"/>
  <c r="AB192" i="19" s="1"/>
  <c r="X95" i="13" s="1"/>
  <c r="AK192" i="19" a="1"/>
  <c r="AK192" i="19" s="1"/>
  <c r="AG95" i="13" s="1"/>
  <c r="AM192" i="19" a="1"/>
  <c r="AM192" i="19" s="1"/>
  <c r="AI95" i="13" s="1"/>
  <c r="S192" i="19" a="1"/>
  <c r="S192" i="19" s="1"/>
  <c r="O95" i="13" s="1"/>
  <c r="AI192" i="19" a="1"/>
  <c r="AI192" i="19" s="1"/>
  <c r="AE95" i="13" s="1"/>
  <c r="BF192" i="19" a="1"/>
  <c r="BF192" i="19" s="1"/>
  <c r="BB95" i="13" s="1"/>
  <c r="AY192" i="19" a="1"/>
  <c r="AY192" i="19" s="1"/>
  <c r="AU95" i="13" s="1"/>
  <c r="AE192" i="19" a="1"/>
  <c r="AE192" i="19" s="1"/>
  <c r="AA95" i="13" s="1"/>
  <c r="AL192" i="19" a="1"/>
  <c r="AL192" i="19" s="1"/>
  <c r="AH95" i="13" s="1"/>
  <c r="AD192" i="19" a="1"/>
  <c r="AD192" i="19" s="1"/>
  <c r="Z95" i="13" s="1"/>
  <c r="BD192" i="19" a="1"/>
  <c r="BD192" i="19" s="1"/>
  <c r="AZ95" i="13" s="1"/>
  <c r="AE215" i="19" a="1"/>
  <c r="AE215" i="19" s="1"/>
  <c r="AA127" i="13" s="1"/>
  <c r="Q215" i="19" a="1"/>
  <c r="Q215" i="19" s="1"/>
  <c r="M127" i="13" s="1"/>
  <c r="AN215" i="19" a="1"/>
  <c r="AN215" i="19" s="1"/>
  <c r="AJ127" i="13" s="1"/>
  <c r="AZ215" i="19" a="1"/>
  <c r="AZ215" i="19" s="1"/>
  <c r="AV127" i="13" s="1"/>
  <c r="T215" i="19" a="1"/>
  <c r="T215" i="19" s="1"/>
  <c r="P127" i="13" s="1"/>
  <c r="AY215" i="19" a="1"/>
  <c r="AY215" i="19" s="1"/>
  <c r="AU127" i="13" s="1"/>
  <c r="AC215" i="19" a="1"/>
  <c r="AC215" i="19" s="1"/>
  <c r="Y127" i="13" s="1"/>
  <c r="AI215" i="19" a="1"/>
  <c r="AI215" i="19" s="1"/>
  <c r="AE127" i="13" s="1"/>
  <c r="Z215" i="19" a="1"/>
  <c r="Z215" i="19" s="1"/>
  <c r="V127" i="13" s="1"/>
  <c r="BD215" i="19" a="1"/>
  <c r="BD215" i="19" s="1"/>
  <c r="AZ127" i="13" s="1"/>
  <c r="AG215" i="19" a="1"/>
  <c r="AG215" i="19" s="1"/>
  <c r="AC127" i="13" s="1"/>
  <c r="AD215" i="19" a="1"/>
  <c r="AD215" i="19" s="1"/>
  <c r="Z127" i="13" s="1"/>
  <c r="AT215" i="19" a="1"/>
  <c r="AT215" i="19" s="1"/>
  <c r="AP127" i="13" s="1"/>
  <c r="S215" i="19" a="1"/>
  <c r="S215" i="19" s="1"/>
  <c r="O127" i="13" s="1"/>
  <c r="J215" i="19" a="1"/>
  <c r="J215" i="19" s="1"/>
  <c r="F127" i="13" s="1"/>
  <c r="AB215" i="19" a="1"/>
  <c r="AB215" i="19" s="1"/>
  <c r="X127" i="13" s="1"/>
  <c r="AU215" i="19" a="1"/>
  <c r="AU215" i="19" s="1"/>
  <c r="AQ127" i="13" s="1"/>
  <c r="AK215" i="19" a="1"/>
  <c r="AK215" i="19" s="1"/>
  <c r="AG127" i="13" s="1"/>
  <c r="V215" i="19" a="1"/>
  <c r="V215" i="19" s="1"/>
  <c r="R127" i="13" s="1"/>
  <c r="R215" i="19" a="1"/>
  <c r="R215" i="19" s="1"/>
  <c r="N127" i="13" s="1"/>
  <c r="BA215" i="19" a="1"/>
  <c r="BA215" i="19" s="1"/>
  <c r="AW127" i="13" s="1"/>
  <c r="X215" i="19" a="1"/>
  <c r="X215" i="19" s="1"/>
  <c r="T127" i="13" s="1"/>
  <c r="BH215" i="19" a="1"/>
  <c r="BH215" i="19" s="1"/>
  <c r="BD127" i="13" s="1"/>
  <c r="AF215" i="19" a="1"/>
  <c r="AF215" i="19" s="1"/>
  <c r="AB127" i="13" s="1"/>
  <c r="AQ215" i="19" a="1"/>
  <c r="AQ215" i="19" s="1"/>
  <c r="AM127" i="13" s="1"/>
  <c r="I215" i="19" a="1"/>
  <c r="I215" i="19" s="1"/>
  <c r="AA215" i="19" a="1"/>
  <c r="AA215" i="19" s="1"/>
  <c r="W127" i="13" s="1"/>
  <c r="AJ215" i="19" a="1"/>
  <c r="AJ215" i="19" s="1"/>
  <c r="AF127" i="13" s="1"/>
  <c r="AP215" i="19" a="1"/>
  <c r="AP215" i="19" s="1"/>
  <c r="AL127" i="13" s="1"/>
  <c r="BE215" i="19" a="1"/>
  <c r="BE215" i="19" s="1"/>
  <c r="BA127" i="13" s="1"/>
  <c r="Y215" i="19" a="1"/>
  <c r="Y215" i="19" s="1"/>
  <c r="U127" i="13" s="1"/>
  <c r="U215" i="19" a="1"/>
  <c r="U215" i="19" s="1"/>
  <c r="Q127" i="13" s="1"/>
  <c r="AH215" i="19" a="1"/>
  <c r="AH215" i="19" s="1"/>
  <c r="AD127" i="13" s="1"/>
  <c r="AX215" i="19" a="1"/>
  <c r="AX215" i="19" s="1"/>
  <c r="AT127" i="13" s="1"/>
  <c r="BC215" i="19" a="1"/>
  <c r="BC215" i="19" s="1"/>
  <c r="AY127" i="13" s="1"/>
  <c r="U219" i="19" a="1"/>
  <c r="U219" i="19" s="1"/>
  <c r="Q134" i="13" s="1"/>
  <c r="AJ219" i="19" a="1"/>
  <c r="AJ219" i="19" s="1"/>
  <c r="AF134" i="13" s="1"/>
  <c r="AR219" i="19" a="1"/>
  <c r="AR219" i="19" s="1"/>
  <c r="AN134" i="13" s="1"/>
  <c r="S219" i="19" a="1"/>
  <c r="S219" i="19" s="1"/>
  <c r="O134" i="13" s="1"/>
  <c r="AX219" i="19" a="1"/>
  <c r="AX219" i="19" s="1"/>
  <c r="AT134" i="13" s="1"/>
  <c r="AM219" i="19" a="1"/>
  <c r="AM219" i="19" s="1"/>
  <c r="AI134" i="13" s="1"/>
  <c r="S190" i="19" a="1"/>
  <c r="S190" i="19" s="1"/>
  <c r="O93" i="13" s="1"/>
  <c r="AR190" i="19" a="1"/>
  <c r="AR190" i="19" s="1"/>
  <c r="AN93" i="13" s="1"/>
  <c r="Z190" i="19" a="1"/>
  <c r="Z190" i="19" s="1"/>
  <c r="V93" i="13" s="1"/>
  <c r="BF190" i="19" a="1"/>
  <c r="BF190" i="19" s="1"/>
  <c r="BB93" i="13" s="1"/>
  <c r="AO190" i="19" a="1"/>
  <c r="AO190" i="19" s="1"/>
  <c r="AK93" i="13" s="1"/>
  <c r="AF190" i="19" a="1"/>
  <c r="AF190" i="19" s="1"/>
  <c r="AB93" i="13" s="1"/>
  <c r="Q190" i="19" a="1"/>
  <c r="Q190" i="19" s="1"/>
  <c r="M93" i="13" s="1"/>
  <c r="BG190" i="19" a="1"/>
  <c r="BG190" i="19" s="1"/>
  <c r="BC93" i="13" s="1"/>
  <c r="AP190" i="19" a="1"/>
  <c r="AP190" i="19" s="1"/>
  <c r="AL93" i="13" s="1"/>
  <c r="AQ190" i="19" a="1"/>
  <c r="AQ190" i="19" s="1"/>
  <c r="AM93" i="13" s="1"/>
  <c r="AU190" i="19" a="1"/>
  <c r="AU190" i="19" s="1"/>
  <c r="AQ93" i="13" s="1"/>
  <c r="AI190" i="19" a="1"/>
  <c r="AI190" i="19" s="1"/>
  <c r="AE93" i="13" s="1"/>
  <c r="AL190" i="19" a="1"/>
  <c r="AL190" i="19" s="1"/>
  <c r="AH93" i="13" s="1"/>
  <c r="V190" i="19" a="1"/>
  <c r="V190" i="19" s="1"/>
  <c r="R93" i="13" s="1"/>
  <c r="W190" i="19" a="1"/>
  <c r="W190" i="19" s="1"/>
  <c r="S93" i="13" s="1"/>
  <c r="U190" i="19" a="1"/>
  <c r="U190" i="19" s="1"/>
  <c r="Q93" i="13" s="1"/>
  <c r="AH190" i="19" a="1"/>
  <c r="AH190" i="19" s="1"/>
  <c r="AD93" i="13" s="1"/>
  <c r="Y190" i="19" a="1"/>
  <c r="Y190" i="19" s="1"/>
  <c r="U93" i="13" s="1"/>
  <c r="R190" i="19" a="1"/>
  <c r="R190" i="19" s="1"/>
  <c r="N93" i="13" s="1"/>
  <c r="BA190" i="19" a="1"/>
  <c r="BA190" i="19" s="1"/>
  <c r="T190" i="19" a="1"/>
  <c r="T190" i="19" s="1"/>
  <c r="P93" i="13" s="1"/>
  <c r="AY190" i="19" a="1"/>
  <c r="AY190" i="19" s="1"/>
  <c r="AU93" i="13" s="1"/>
  <c r="BH190" i="19" a="1"/>
  <c r="BH190" i="19" s="1"/>
  <c r="BD93" i="13" s="1"/>
  <c r="AN190" i="19" a="1"/>
  <c r="AN190" i="19" s="1"/>
  <c r="AJ93" i="13" s="1"/>
  <c r="BE190" i="19" a="1"/>
  <c r="BE190" i="19" s="1"/>
  <c r="BA93" i="13" s="1"/>
  <c r="AB190" i="19" a="1"/>
  <c r="AB190" i="19" s="1"/>
  <c r="X93" i="13" s="1"/>
  <c r="BD190" i="19" a="1"/>
  <c r="BD190" i="19" s="1"/>
  <c r="AZ93" i="13" s="1"/>
  <c r="AX190" i="19" a="1"/>
  <c r="AX190" i="19" s="1"/>
  <c r="AT93" i="13" s="1"/>
  <c r="AW190" i="19" a="1"/>
  <c r="AW190" i="19" s="1"/>
  <c r="AS93" i="13" s="1"/>
  <c r="AK190" i="19" a="1"/>
  <c r="AK190" i="19" s="1"/>
  <c r="AG93" i="13" s="1"/>
  <c r="J190" i="19" a="1"/>
  <c r="J190" i="19" s="1"/>
  <c r="F93" i="13" s="1"/>
  <c r="X190" i="19" a="1"/>
  <c r="X190" i="19" s="1"/>
  <c r="T93" i="13" s="1"/>
  <c r="AD190" i="19" a="1"/>
  <c r="AD190" i="19" s="1"/>
  <c r="Z93" i="13" s="1"/>
  <c r="AE190" i="19" a="1"/>
  <c r="AE190" i="19" s="1"/>
  <c r="AA93" i="13" s="1"/>
  <c r="I190" i="19" a="1"/>
  <c r="I190" i="19" s="1"/>
  <c r="AS190" i="19" a="1"/>
  <c r="AS190" i="19" s="1"/>
  <c r="AO93" i="13" s="1"/>
  <c r="AV190" i="19" a="1"/>
  <c r="AV190" i="19" s="1"/>
  <c r="AR93" i="13" s="1"/>
  <c r="AM190" i="19" a="1"/>
  <c r="AM190" i="19" s="1"/>
  <c r="AI93" i="13" s="1"/>
  <c r="AG190" i="19" a="1"/>
  <c r="AG190" i="19" s="1"/>
  <c r="AC93" i="13" s="1"/>
  <c r="AT190" i="19" a="1"/>
  <c r="AT190" i="19" s="1"/>
  <c r="AP93" i="13" s="1"/>
  <c r="AZ190" i="19" a="1"/>
  <c r="AZ190" i="19" s="1"/>
  <c r="BC190" i="19" a="1"/>
  <c r="BC190" i="19" s="1"/>
  <c r="AY93" i="13" s="1"/>
  <c r="AA190" i="19" a="1"/>
  <c r="AA190" i="19" s="1"/>
  <c r="W93" i="13" s="1"/>
  <c r="BB190" i="19" a="1"/>
  <c r="BB190" i="19" s="1"/>
  <c r="AX93" i="13" s="1"/>
  <c r="AC190" i="19" a="1"/>
  <c r="AC190" i="19" s="1"/>
  <c r="Y93" i="13" s="1"/>
  <c r="AJ190" i="19" a="1"/>
  <c r="AJ190" i="19" s="1"/>
  <c r="V219" i="19" a="1"/>
  <c r="V219" i="19" s="1"/>
  <c r="R134" i="13" s="1"/>
  <c r="AN203" i="19" a="1"/>
  <c r="AN203" i="19" s="1"/>
  <c r="AJ108" i="13" s="1"/>
  <c r="BA203" i="19" a="1"/>
  <c r="BA203" i="19" s="1"/>
  <c r="AW108" i="13" s="1"/>
  <c r="AB230" i="19" a="1"/>
  <c r="AB230" i="19" s="1"/>
  <c r="X151" i="13" s="1"/>
  <c r="R230" i="19" a="1"/>
  <c r="R230" i="19" s="1"/>
  <c r="N151" i="13" s="1"/>
  <c r="AT230" i="19" a="1"/>
  <c r="AT230" i="19" s="1"/>
  <c r="AP151" i="13" s="1"/>
  <c r="AG230" i="19" a="1"/>
  <c r="AG230" i="19" s="1"/>
  <c r="AC151" i="13" s="1"/>
  <c r="BA195" i="19" a="1"/>
  <c r="BA195" i="19" s="1"/>
  <c r="AW98" i="13" s="1"/>
  <c r="U195" i="19" a="1"/>
  <c r="U195" i="19" s="1"/>
  <c r="Q98" i="13" s="1"/>
  <c r="AF195" i="19" a="1"/>
  <c r="AF195" i="19" s="1"/>
  <c r="AB98" i="13" s="1"/>
  <c r="AO195" i="19" a="1"/>
  <c r="AO195" i="19" s="1"/>
  <c r="AK98" i="13" s="1"/>
  <c r="BC195" i="19" a="1"/>
  <c r="BC195" i="19" s="1"/>
  <c r="AY98" i="13" s="1"/>
  <c r="AT195" i="19" a="1"/>
  <c r="AT195" i="19" s="1"/>
  <c r="AP98" i="13" s="1"/>
  <c r="AY195" i="19" a="1"/>
  <c r="AY195" i="19" s="1"/>
  <c r="AU98" i="13" s="1"/>
  <c r="AX195" i="19" a="1"/>
  <c r="AX195" i="19" s="1"/>
  <c r="AT98" i="13" s="1"/>
  <c r="AI195" i="19" a="1"/>
  <c r="AI195" i="19" s="1"/>
  <c r="AE98" i="13" s="1"/>
  <c r="BG195" i="19" a="1"/>
  <c r="BG195" i="19" s="1"/>
  <c r="BC98" i="13" s="1"/>
  <c r="AL195" i="19" a="1"/>
  <c r="AL195" i="19" s="1"/>
  <c r="AH98" i="13" s="1"/>
  <c r="AN195" i="19" a="1"/>
  <c r="AN195" i="19" s="1"/>
  <c r="AJ98" i="13" s="1"/>
  <c r="BH195" i="19" a="1"/>
  <c r="BH195" i="19" s="1"/>
  <c r="BD98" i="13" s="1"/>
  <c r="W195" i="19" a="1"/>
  <c r="W195" i="19" s="1"/>
  <c r="S98" i="13" s="1"/>
  <c r="BF195" i="19" a="1"/>
  <c r="BF195" i="19" s="1"/>
  <c r="BB98" i="13" s="1"/>
  <c r="BD195" i="19" a="1"/>
  <c r="BD195" i="19" s="1"/>
  <c r="AZ98" i="13" s="1"/>
  <c r="Z195" i="19" a="1"/>
  <c r="Z195" i="19" s="1"/>
  <c r="V98" i="13" s="1"/>
  <c r="X195" i="19" a="1"/>
  <c r="X195" i="19" s="1"/>
  <c r="T98" i="13" s="1"/>
  <c r="T195" i="19" a="1"/>
  <c r="T195" i="19" s="1"/>
  <c r="P98" i="13" s="1"/>
  <c r="AM195" i="19" a="1"/>
  <c r="AM195" i="19" s="1"/>
  <c r="AI98" i="13" s="1"/>
  <c r="AQ195" i="19" a="1"/>
  <c r="AQ195" i="19" s="1"/>
  <c r="AM98" i="13" s="1"/>
  <c r="R221" i="19" a="1"/>
  <c r="R221" i="19" s="1"/>
  <c r="N136" i="13" s="1"/>
  <c r="X221" i="19" a="1"/>
  <c r="X221" i="19" s="1"/>
  <c r="T136" i="13" s="1"/>
  <c r="J221" i="19" a="1"/>
  <c r="J221" i="19" s="1"/>
  <c r="F136" i="13" s="1"/>
  <c r="BC200" i="19" a="1"/>
  <c r="BC200" i="19" s="1"/>
  <c r="AY104" i="13" s="1"/>
  <c r="AP200" i="19" a="1"/>
  <c r="AP200" i="19" s="1"/>
  <c r="AL104" i="13" s="1"/>
  <c r="AE200" i="19" a="1"/>
  <c r="AE200" i="19" s="1"/>
  <c r="AA104" i="13" s="1"/>
  <c r="AX200" i="19" a="1"/>
  <c r="AX200" i="19" s="1"/>
  <c r="AT104" i="13" s="1"/>
  <c r="AD200" i="19" a="1"/>
  <c r="AD200" i="19" s="1"/>
  <c r="Z104" i="13" s="1"/>
  <c r="AI200" i="19" a="1"/>
  <c r="AI200" i="19" s="1"/>
  <c r="AE104" i="13" s="1"/>
  <c r="BE200" i="19" a="1"/>
  <c r="BE200" i="19" s="1"/>
  <c r="BA104" i="13" s="1"/>
  <c r="AC200" i="19" a="1"/>
  <c r="AC200" i="19" s="1"/>
  <c r="Y104" i="13" s="1"/>
  <c r="T200" i="19" a="1"/>
  <c r="T200" i="19" s="1"/>
  <c r="P104" i="13" s="1"/>
  <c r="AG200" i="19" a="1"/>
  <c r="AG200" i="19" s="1"/>
  <c r="AC104" i="13" s="1"/>
  <c r="X200" i="19" a="1"/>
  <c r="X200" i="19" s="1"/>
  <c r="T104" i="13" s="1"/>
  <c r="Y200" i="19" a="1"/>
  <c r="Y200" i="19" s="1"/>
  <c r="U104" i="13" s="1"/>
  <c r="BD200" i="19" a="1"/>
  <c r="BD200" i="19" s="1"/>
  <c r="AZ104" i="13" s="1"/>
  <c r="BA200" i="19" a="1"/>
  <c r="BA200" i="19" s="1"/>
  <c r="AW104" i="13" s="1"/>
  <c r="J200" i="19" a="1"/>
  <c r="J200" i="19" s="1"/>
  <c r="F104" i="13" s="1"/>
  <c r="AL200" i="19" a="1"/>
  <c r="AL200" i="19" s="1"/>
  <c r="AH104" i="13" s="1"/>
  <c r="BF200" i="19" a="1"/>
  <c r="BF200" i="19" s="1"/>
  <c r="BB104" i="13" s="1"/>
  <c r="AN200" i="19" a="1"/>
  <c r="AN200" i="19" s="1"/>
  <c r="AJ104" i="13" s="1"/>
  <c r="AV200" i="19" a="1"/>
  <c r="AV200" i="19" s="1"/>
  <c r="AR104" i="13" s="1"/>
  <c r="AM200" i="19" a="1"/>
  <c r="AM200" i="19" s="1"/>
  <c r="AI104" i="13" s="1"/>
  <c r="AB200" i="19" a="1"/>
  <c r="AB200" i="19" s="1"/>
  <c r="X104" i="13" s="1"/>
  <c r="R200" i="19" a="1"/>
  <c r="R200" i="19" s="1"/>
  <c r="N104" i="13" s="1"/>
  <c r="AW200" i="19" a="1"/>
  <c r="AW200" i="19" s="1"/>
  <c r="AS104" i="13" s="1"/>
  <c r="AK200" i="19" a="1"/>
  <c r="AK200" i="19" s="1"/>
  <c r="AG104" i="13" s="1"/>
  <c r="AH200" i="19" a="1"/>
  <c r="AH200" i="19" s="1"/>
  <c r="AD104" i="13" s="1"/>
  <c r="AU200" i="19" a="1"/>
  <c r="AU200" i="19" s="1"/>
  <c r="AQ104" i="13" s="1"/>
  <c r="AO200" i="19" a="1"/>
  <c r="AO200" i="19" s="1"/>
  <c r="AK104" i="13" s="1"/>
  <c r="Z200" i="19" a="1"/>
  <c r="Z200" i="19" s="1"/>
  <c r="V104" i="13" s="1"/>
  <c r="AQ200" i="19" a="1"/>
  <c r="AQ200" i="19" s="1"/>
  <c r="AM104" i="13" s="1"/>
  <c r="AF200" i="19" a="1"/>
  <c r="AF200" i="19" s="1"/>
  <c r="AB104" i="13" s="1"/>
  <c r="U200" i="19" a="1"/>
  <c r="U200" i="19" s="1"/>
  <c r="Q104" i="13" s="1"/>
  <c r="BH200" i="19" a="1"/>
  <c r="BH200" i="19" s="1"/>
  <c r="BD104" i="13" s="1"/>
  <c r="BB200" i="19" a="1"/>
  <c r="BB200" i="19" s="1"/>
  <c r="AX104" i="13" s="1"/>
  <c r="W200" i="19" a="1"/>
  <c r="W200" i="19" s="1"/>
  <c r="S104" i="13" s="1"/>
  <c r="I200" i="19" a="1"/>
  <c r="I200" i="19" s="1"/>
  <c r="AS200" i="19" a="1"/>
  <c r="AS200" i="19" s="1"/>
  <c r="AO104" i="13" s="1"/>
  <c r="AY200" i="19" a="1"/>
  <c r="AY200" i="19" s="1"/>
  <c r="AU104" i="13" s="1"/>
  <c r="AA200" i="19" a="1"/>
  <c r="AA200" i="19" s="1"/>
  <c r="W104" i="13" s="1"/>
  <c r="BG200" i="19" a="1"/>
  <c r="BG200" i="19" s="1"/>
  <c r="BC104" i="13" s="1"/>
  <c r="AJ200" i="19" a="1"/>
  <c r="AJ200" i="19" s="1"/>
  <c r="AF104" i="13" s="1"/>
  <c r="AZ200" i="19" a="1"/>
  <c r="AZ200" i="19" s="1"/>
  <c r="AV104" i="13" s="1"/>
  <c r="AR200" i="19" a="1"/>
  <c r="AR200" i="19" s="1"/>
  <c r="AN104" i="13" s="1"/>
  <c r="S200" i="19" a="1"/>
  <c r="S200" i="19" s="1"/>
  <c r="O104" i="13" s="1"/>
  <c r="Q200" i="19" a="1"/>
  <c r="Q200" i="19" s="1"/>
  <c r="M104" i="13" s="1"/>
  <c r="V200" i="19" a="1"/>
  <c r="V200" i="19" s="1"/>
  <c r="R104" i="13" s="1"/>
  <c r="AT200" i="19" a="1"/>
  <c r="AT200" i="19" s="1"/>
  <c r="AP104" i="13" s="1"/>
  <c r="AK204" i="19" a="1"/>
  <c r="AK204" i="19" s="1"/>
  <c r="AG111" i="13" s="1"/>
  <c r="AL204" i="19" a="1"/>
  <c r="AL204" i="19" s="1"/>
  <c r="AH111" i="13" s="1"/>
  <c r="AA204" i="19" a="1"/>
  <c r="AA204" i="19" s="1"/>
  <c r="W111" i="13" s="1"/>
  <c r="AM204" i="19" a="1"/>
  <c r="AM204" i="19" s="1"/>
  <c r="AI111" i="13" s="1"/>
  <c r="Q204" i="19" a="1"/>
  <c r="Q204" i="19" s="1"/>
  <c r="M111" i="13" s="1"/>
  <c r="AR204" i="19" a="1"/>
  <c r="AR204" i="19" s="1"/>
  <c r="AN111" i="13" s="1"/>
  <c r="AP207" i="19" a="1"/>
  <c r="AP207" i="19" s="1"/>
  <c r="AL115" i="13" s="1"/>
  <c r="R207" i="19" a="1"/>
  <c r="R207" i="19" s="1"/>
  <c r="N115" i="13" s="1"/>
  <c r="AU207" i="19" a="1"/>
  <c r="AU207" i="19" s="1"/>
  <c r="AQ115" i="13" s="1"/>
  <c r="BG207" i="19" a="1"/>
  <c r="BG207" i="19" s="1"/>
  <c r="BC115" i="13" s="1"/>
  <c r="AD207" i="19" a="1"/>
  <c r="AD207" i="19" s="1"/>
  <c r="Z115" i="13" s="1"/>
  <c r="AK207" i="19" a="1"/>
  <c r="AK207" i="19" s="1"/>
  <c r="AG115" i="13" s="1"/>
  <c r="BE207" i="19" a="1"/>
  <c r="BE207" i="19" s="1"/>
  <c r="BA115" i="13" s="1"/>
  <c r="W207" i="19" a="1"/>
  <c r="W207" i="19" s="1"/>
  <c r="S115" i="13" s="1"/>
  <c r="AH207" i="19" a="1"/>
  <c r="AH207" i="19" s="1"/>
  <c r="AD115" i="13" s="1"/>
  <c r="BF207" i="19" a="1"/>
  <c r="BF207" i="19" s="1"/>
  <c r="BB115" i="13" s="1"/>
  <c r="X207" i="19" a="1"/>
  <c r="X207" i="19" s="1"/>
  <c r="T115" i="13" s="1"/>
  <c r="I207" i="19" a="1"/>
  <c r="I207" i="19" s="1"/>
  <c r="BD207" i="19" a="1"/>
  <c r="BD207" i="19" s="1"/>
  <c r="AZ115" i="13" s="1"/>
  <c r="T207" i="19" a="1"/>
  <c r="T207" i="19" s="1"/>
  <c r="P115" i="13" s="1"/>
  <c r="BH207" i="19" a="1"/>
  <c r="BH207" i="19" s="1"/>
  <c r="BD115" i="13" s="1"/>
  <c r="AA207" i="19" a="1"/>
  <c r="AA207" i="19" s="1"/>
  <c r="W115" i="13" s="1"/>
  <c r="AJ207" i="19" a="1"/>
  <c r="AJ207" i="19" s="1"/>
  <c r="AF115" i="13" s="1"/>
  <c r="AO207" i="19" a="1"/>
  <c r="AO207" i="19" s="1"/>
  <c r="AK115" i="13" s="1"/>
  <c r="AC207" i="19" a="1"/>
  <c r="AC207" i="19" s="1"/>
  <c r="Y115" i="13" s="1"/>
  <c r="AW207" i="19" a="1"/>
  <c r="AW207" i="19" s="1"/>
  <c r="AS115" i="13" s="1"/>
  <c r="BC207" i="19" a="1"/>
  <c r="BC207" i="19" s="1"/>
  <c r="AY115" i="13" s="1"/>
  <c r="AT207" i="19" a="1"/>
  <c r="AT207" i="19" s="1"/>
  <c r="AP115" i="13" s="1"/>
  <c r="AS207" i="19" a="1"/>
  <c r="AS207" i="19" s="1"/>
  <c r="AO115" i="13" s="1"/>
  <c r="BB207" i="19" a="1"/>
  <c r="BB207" i="19" s="1"/>
  <c r="AX115" i="13" s="1"/>
  <c r="J207" i="19" a="1"/>
  <c r="J207" i="19" s="1"/>
  <c r="F115" i="13" s="1"/>
  <c r="AQ207" i="19" a="1"/>
  <c r="AQ207" i="19" s="1"/>
  <c r="AM115" i="13" s="1"/>
  <c r="AY207" i="19" a="1"/>
  <c r="AY207" i="19" s="1"/>
  <c r="AU115" i="13" s="1"/>
  <c r="AN207" i="19" a="1"/>
  <c r="AN207" i="19" s="1"/>
  <c r="AJ115" i="13" s="1"/>
  <c r="AZ207" i="19" a="1"/>
  <c r="AZ207" i="19" s="1"/>
  <c r="AV115" i="13" s="1"/>
  <c r="S207" i="19" a="1"/>
  <c r="S207" i="19" s="1"/>
  <c r="O115" i="13" s="1"/>
  <c r="AV207" i="19" a="1"/>
  <c r="AV207" i="19" s="1"/>
  <c r="AR115" i="13" s="1"/>
  <c r="Q207" i="19" a="1"/>
  <c r="Q207" i="19" s="1"/>
  <c r="M115" i="13" s="1"/>
  <c r="AR207" i="19" a="1"/>
  <c r="AR207" i="19" s="1"/>
  <c r="AN115" i="13" s="1"/>
  <c r="AI207" i="19" a="1"/>
  <c r="AI207" i="19" s="1"/>
  <c r="AE115" i="13" s="1"/>
  <c r="AG207" i="19" a="1"/>
  <c r="AG207" i="19" s="1"/>
  <c r="AC115" i="13" s="1"/>
  <c r="U207" i="19" a="1"/>
  <c r="U207" i="19" s="1"/>
  <c r="Q115" i="13" s="1"/>
  <c r="AB207" i="19" a="1"/>
  <c r="AB207" i="19" s="1"/>
  <c r="X115" i="13" s="1"/>
  <c r="AE207" i="19" a="1"/>
  <c r="AE207" i="19" s="1"/>
  <c r="AA115" i="13" s="1"/>
  <c r="V207" i="19" a="1"/>
  <c r="V207" i="19" s="1"/>
  <c r="R115" i="13" s="1"/>
  <c r="Y207" i="19" a="1"/>
  <c r="Y207" i="19" s="1"/>
  <c r="U115" i="13" s="1"/>
  <c r="AL207" i="19" a="1"/>
  <c r="AL207" i="19" s="1"/>
  <c r="AH115" i="13" s="1"/>
  <c r="AX207" i="19" a="1"/>
  <c r="AX207" i="19" s="1"/>
  <c r="AT115" i="13" s="1"/>
  <c r="AM207" i="19" a="1"/>
  <c r="AM207" i="19" s="1"/>
  <c r="AI115" i="13" s="1"/>
  <c r="Z207" i="19" a="1"/>
  <c r="Z207" i="19" s="1"/>
  <c r="V115" i="13" s="1"/>
  <c r="BA207" i="19" a="1"/>
  <c r="BA207" i="19" s="1"/>
  <c r="AW115" i="13" s="1"/>
  <c r="AF207" i="19" a="1"/>
  <c r="AF207" i="19" s="1"/>
  <c r="AB115" i="13" s="1"/>
  <c r="Y223" i="19" a="1"/>
  <c r="Y223" i="19" s="1"/>
  <c r="U141" i="13" s="1"/>
  <c r="Q223" i="19" a="1"/>
  <c r="Q223" i="19" s="1"/>
  <c r="M141" i="13" s="1"/>
  <c r="S223" i="19" a="1"/>
  <c r="S223" i="19" s="1"/>
  <c r="O141" i="13" s="1"/>
  <c r="BF223" i="19" a="1"/>
  <c r="BF223" i="19" s="1"/>
  <c r="BB141" i="13" s="1"/>
  <c r="BD223" i="19" a="1"/>
  <c r="BD223" i="19" s="1"/>
  <c r="AZ141" i="13" s="1"/>
  <c r="AG223" i="19" a="1"/>
  <c r="AG223" i="19" s="1"/>
  <c r="AC141" i="13" s="1"/>
  <c r="AG221" i="19" a="1"/>
  <c r="AG221" i="19" s="1"/>
  <c r="AC136" i="13" s="1"/>
  <c r="AB203" i="19" a="1"/>
  <c r="AB203" i="19" s="1"/>
  <c r="X108" i="13" s="1"/>
  <c r="BE203" i="19" a="1"/>
  <c r="BE203" i="19" s="1"/>
  <c r="BA108" i="13" s="1"/>
  <c r="AA230" i="19" a="1"/>
  <c r="AA230" i="19" s="1"/>
  <c r="W151" i="13" s="1"/>
  <c r="AH221" i="19" a="1"/>
  <c r="AH221" i="19" s="1"/>
  <c r="AD136" i="13" s="1"/>
  <c r="BG211" i="19" a="1"/>
  <c r="BG211" i="19" s="1"/>
  <c r="BC120" i="13" s="1"/>
  <c r="AD211" i="19" a="1"/>
  <c r="AD211" i="19" s="1"/>
  <c r="Z120" i="13" s="1"/>
  <c r="BD211" i="19" a="1"/>
  <c r="BD211" i="19" s="1"/>
  <c r="AZ120" i="13" s="1"/>
  <c r="AX211" i="19" a="1"/>
  <c r="AX211" i="19" s="1"/>
  <c r="AT120" i="13" s="1"/>
  <c r="AI211" i="19" a="1"/>
  <c r="AI211" i="19" s="1"/>
  <c r="AE120" i="13" s="1"/>
  <c r="AS211" i="19" a="1"/>
  <c r="AS211" i="19" s="1"/>
  <c r="AO120" i="13" s="1"/>
  <c r="BA211" i="19" a="1"/>
  <c r="BA211" i="19" s="1"/>
  <c r="AW120" i="13" s="1"/>
  <c r="AO211" i="19" a="1"/>
  <c r="AO211" i="19" s="1"/>
  <c r="AK120" i="13" s="1"/>
  <c r="J211" i="19" a="1"/>
  <c r="J211" i="19" s="1"/>
  <c r="F120" i="13" s="1"/>
  <c r="AE211" i="19" a="1"/>
  <c r="AE211" i="19" s="1"/>
  <c r="AA120" i="13" s="1"/>
  <c r="AT211" i="19" a="1"/>
  <c r="AT211" i="19" s="1"/>
  <c r="AP120" i="13" s="1"/>
  <c r="AZ211" i="19" a="1"/>
  <c r="AZ211" i="19" s="1"/>
  <c r="AV120" i="13" s="1"/>
  <c r="AM211" i="19" a="1"/>
  <c r="AM211" i="19" s="1"/>
  <c r="AI120" i="13" s="1"/>
  <c r="BF211" i="19" a="1"/>
  <c r="BF211" i="19" s="1"/>
  <c r="BB120" i="13" s="1"/>
  <c r="AB211" i="19" a="1"/>
  <c r="AB211" i="19" s="1"/>
  <c r="X120" i="13" s="1"/>
  <c r="AP211" i="19" a="1"/>
  <c r="AP211" i="19" s="1"/>
  <c r="AL120" i="13" s="1"/>
  <c r="AN211" i="19" a="1"/>
  <c r="AN211" i="19" s="1"/>
  <c r="AJ120" i="13" s="1"/>
  <c r="AA211" i="19" a="1"/>
  <c r="AA211" i="19" s="1"/>
  <c r="W120" i="13" s="1"/>
  <c r="AU211" i="19" a="1"/>
  <c r="AU211" i="19" s="1"/>
  <c r="AQ120" i="13" s="1"/>
  <c r="AR211" i="19" a="1"/>
  <c r="AR211" i="19" s="1"/>
  <c r="AN120" i="13" s="1"/>
  <c r="X211" i="19" a="1"/>
  <c r="X211" i="19" s="1"/>
  <c r="T120" i="13" s="1"/>
  <c r="W211" i="19" a="1"/>
  <c r="W211" i="19" s="1"/>
  <c r="S120" i="13" s="1"/>
  <c r="AF211" i="19" a="1"/>
  <c r="AF211" i="19" s="1"/>
  <c r="AB120" i="13" s="1"/>
  <c r="U211" i="19" a="1"/>
  <c r="U211" i="19" s="1"/>
  <c r="Q120" i="13" s="1"/>
  <c r="BH211" i="19" a="1"/>
  <c r="BH211" i="19" s="1"/>
  <c r="BD120" i="13" s="1"/>
  <c r="R211" i="19" a="1"/>
  <c r="R211" i="19" s="1"/>
  <c r="N120" i="13" s="1"/>
  <c r="BB211" i="19" a="1"/>
  <c r="BB211" i="19" s="1"/>
  <c r="AX120" i="13" s="1"/>
  <c r="BE211" i="19" a="1"/>
  <c r="BE211" i="19" s="1"/>
  <c r="BA120" i="13" s="1"/>
  <c r="AJ211" i="19" a="1"/>
  <c r="AJ211" i="19" s="1"/>
  <c r="AF120" i="13" s="1"/>
  <c r="BC211" i="19" a="1"/>
  <c r="BC211" i="19" s="1"/>
  <c r="AY120" i="13" s="1"/>
  <c r="Z211" i="19" a="1"/>
  <c r="Z211" i="19" s="1"/>
  <c r="V120" i="13" s="1"/>
  <c r="AQ211" i="19" a="1"/>
  <c r="AQ211" i="19" s="1"/>
  <c r="AM120" i="13" s="1"/>
  <c r="V211" i="19" a="1"/>
  <c r="V211" i="19" s="1"/>
  <c r="R120" i="13" s="1"/>
  <c r="AK211" i="19" a="1"/>
  <c r="AK211" i="19" s="1"/>
  <c r="AG120" i="13" s="1"/>
  <c r="AG211" i="19" a="1"/>
  <c r="AG211" i="19" s="1"/>
  <c r="AC120" i="13" s="1"/>
  <c r="AY211" i="19" a="1"/>
  <c r="AY211" i="19" s="1"/>
  <c r="AU120" i="13" s="1"/>
  <c r="T211" i="19" a="1"/>
  <c r="T211" i="19" s="1"/>
  <c r="P120" i="13" s="1"/>
  <c r="S211" i="19" a="1"/>
  <c r="S211" i="19" s="1"/>
  <c r="O120" i="13" s="1"/>
  <c r="AH211" i="19" a="1"/>
  <c r="AH211" i="19" s="1"/>
  <c r="AD120" i="13" s="1"/>
  <c r="Y211" i="19" a="1"/>
  <c r="Y211" i="19" s="1"/>
  <c r="U120" i="13" s="1"/>
  <c r="AL211" i="19" a="1"/>
  <c r="AL211" i="19" s="1"/>
  <c r="AH120" i="13" s="1"/>
  <c r="AV211" i="19" a="1"/>
  <c r="AV211" i="19" s="1"/>
  <c r="AR120" i="13" s="1"/>
  <c r="AC211" i="19" a="1"/>
  <c r="AC211" i="19" s="1"/>
  <c r="Y120" i="13" s="1"/>
  <c r="Q211" i="19" a="1"/>
  <c r="Q211" i="19" s="1"/>
  <c r="M120" i="13" s="1"/>
  <c r="AW211" i="19" a="1"/>
  <c r="AW211" i="19" s="1"/>
  <c r="AS120" i="13" s="1"/>
  <c r="I211" i="19" a="1"/>
  <c r="I211" i="19" s="1"/>
  <c r="AR209" i="19" a="1"/>
  <c r="AR209" i="19" s="1"/>
  <c r="AN118" i="13" s="1"/>
  <c r="AE209" i="19" a="1"/>
  <c r="AE209" i="19" s="1"/>
  <c r="AA118" i="13" s="1"/>
  <c r="R209" i="19" a="1"/>
  <c r="R209" i="19" s="1"/>
  <c r="N118" i="13" s="1"/>
  <c r="BF209" i="19" a="1"/>
  <c r="BF209" i="19" s="1"/>
  <c r="BB118" i="13" s="1"/>
  <c r="AH209" i="19" a="1"/>
  <c r="AH209" i="19" s="1"/>
  <c r="AD118" i="13" s="1"/>
  <c r="AK209" i="19" a="1"/>
  <c r="AK209" i="19" s="1"/>
  <c r="AG118" i="13" s="1"/>
  <c r="W209" i="19" a="1"/>
  <c r="W209" i="19" s="1"/>
  <c r="S118" i="13" s="1"/>
  <c r="AP209" i="19" a="1"/>
  <c r="AP209" i="19" s="1"/>
  <c r="AL118" i="13" s="1"/>
  <c r="AC209" i="19" a="1"/>
  <c r="AC209" i="19" s="1"/>
  <c r="Y118" i="13" s="1"/>
  <c r="AW209" i="19" a="1"/>
  <c r="AW209" i="19" s="1"/>
  <c r="AS118" i="13" s="1"/>
  <c r="AJ209" i="19" a="1"/>
  <c r="AJ209" i="19" s="1"/>
  <c r="AF118" i="13" s="1"/>
  <c r="V209" i="19" a="1"/>
  <c r="V209" i="19" s="1"/>
  <c r="R118" i="13" s="1"/>
  <c r="BE209" i="19" a="1"/>
  <c r="BE209" i="19" s="1"/>
  <c r="BA118" i="13" s="1"/>
  <c r="AV209" i="19" a="1"/>
  <c r="AV209" i="19" s="1"/>
  <c r="AR118" i="13" s="1"/>
  <c r="AQ209" i="19" a="1"/>
  <c r="AQ209" i="19" s="1"/>
  <c r="AM118" i="13" s="1"/>
  <c r="AI209" i="19" a="1"/>
  <c r="AI209" i="19" s="1"/>
  <c r="AE118" i="13" s="1"/>
  <c r="AS209" i="19" a="1"/>
  <c r="AS209" i="19" s="1"/>
  <c r="AO118" i="13" s="1"/>
  <c r="T209" i="19" a="1"/>
  <c r="T209" i="19" s="1"/>
  <c r="P118" i="13" s="1"/>
  <c r="BD209" i="19" a="1"/>
  <c r="BD209" i="19" s="1"/>
  <c r="AZ118" i="13" s="1"/>
  <c r="X209" i="19" a="1"/>
  <c r="X209" i="19" s="1"/>
  <c r="T118" i="13" s="1"/>
  <c r="Q209" i="19" a="1"/>
  <c r="Q209" i="19" s="1"/>
  <c r="M118" i="13" s="1"/>
  <c r="AN209" i="19" a="1"/>
  <c r="AN209" i="19" s="1"/>
  <c r="AJ118" i="13" s="1"/>
  <c r="AZ209" i="19" a="1"/>
  <c r="AZ209" i="19" s="1"/>
  <c r="AV118" i="13" s="1"/>
  <c r="BA209" i="19" a="1"/>
  <c r="BA209" i="19" s="1"/>
  <c r="AW118" i="13" s="1"/>
  <c r="AM209" i="19" a="1"/>
  <c r="AM209" i="19" s="1"/>
  <c r="AI118" i="13" s="1"/>
  <c r="AO209" i="19" a="1"/>
  <c r="AO209" i="19" s="1"/>
  <c r="AK118" i="13" s="1"/>
  <c r="Z209" i="19" a="1"/>
  <c r="Z209" i="19" s="1"/>
  <c r="V118" i="13" s="1"/>
  <c r="AT209" i="19" a="1"/>
  <c r="AT209" i="19" s="1"/>
  <c r="AP118" i="13" s="1"/>
  <c r="S209" i="19" a="1"/>
  <c r="S209" i="19" s="1"/>
  <c r="O118" i="13" s="1"/>
  <c r="J209" i="19" a="1"/>
  <c r="J209" i="19" s="1"/>
  <c r="F118" i="13" s="1"/>
  <c r="U209" i="19" a="1"/>
  <c r="U209" i="19" s="1"/>
  <c r="Q118" i="13" s="1"/>
  <c r="AU209" i="19" a="1"/>
  <c r="AU209" i="19" s="1"/>
  <c r="AQ118" i="13" s="1"/>
  <c r="BG209" i="19" a="1"/>
  <c r="BG209" i="19" s="1"/>
  <c r="BC118" i="13" s="1"/>
  <c r="I209" i="19" a="1"/>
  <c r="I209" i="19" s="1"/>
  <c r="AY209" i="19" a="1"/>
  <c r="AY209" i="19" s="1"/>
  <c r="AU118" i="13" s="1"/>
  <c r="AA209" i="19" a="1"/>
  <c r="AA209" i="19" s="1"/>
  <c r="W118" i="13" s="1"/>
  <c r="BC209" i="19" a="1"/>
  <c r="BC209" i="19" s="1"/>
  <c r="AY118" i="13" s="1"/>
  <c r="BB209" i="19" a="1"/>
  <c r="BB209" i="19" s="1"/>
  <c r="AX118" i="13" s="1"/>
  <c r="AD209" i="19" a="1"/>
  <c r="AD209" i="19" s="1"/>
  <c r="Z118" i="13" s="1"/>
  <c r="AF209" i="19" a="1"/>
  <c r="AF209" i="19" s="1"/>
  <c r="AB118" i="13" s="1"/>
  <c r="AL209" i="19" a="1"/>
  <c r="AL209" i="19" s="1"/>
  <c r="AH118" i="13" s="1"/>
  <c r="AX209" i="19" a="1"/>
  <c r="AX209" i="19" s="1"/>
  <c r="AT118" i="13" s="1"/>
  <c r="AG209" i="19" a="1"/>
  <c r="AG209" i="19" s="1"/>
  <c r="AC118" i="13" s="1"/>
  <c r="BH209" i="19" a="1"/>
  <c r="BH209" i="19" s="1"/>
  <c r="BD118" i="13" s="1"/>
  <c r="AB209" i="19" a="1"/>
  <c r="AB209" i="19" s="1"/>
  <c r="X118" i="13" s="1"/>
  <c r="Y209" i="19" a="1"/>
  <c r="Y209" i="19" s="1"/>
  <c r="U118" i="13" s="1"/>
  <c r="BE231" i="19" a="1"/>
  <c r="BE231" i="19" s="1"/>
  <c r="BA145" i="13" s="1"/>
  <c r="Q231" i="19" a="1"/>
  <c r="Q231" i="19" s="1"/>
  <c r="M145" i="13" s="1"/>
  <c r="R231" i="19" a="1"/>
  <c r="R231" i="19" s="1"/>
  <c r="N145" i="13" s="1"/>
  <c r="BC231" i="19" a="1"/>
  <c r="BC231" i="19" s="1"/>
  <c r="AY145" i="13" s="1"/>
  <c r="BH231" i="19" a="1"/>
  <c r="BH231" i="19" s="1"/>
  <c r="BD145" i="13" s="1"/>
  <c r="AJ231" i="19" a="1"/>
  <c r="AJ231" i="19" s="1"/>
  <c r="AF145" i="13" s="1"/>
  <c r="BG231" i="19" a="1"/>
  <c r="BG231" i="19" s="1"/>
  <c r="BC145" i="13" s="1"/>
  <c r="AE231" i="19" a="1"/>
  <c r="AE231" i="19" s="1"/>
  <c r="AA145" i="13" s="1"/>
  <c r="V231" i="19" a="1"/>
  <c r="V231" i="19" s="1"/>
  <c r="R145" i="13" s="1"/>
  <c r="AG231" i="19" a="1"/>
  <c r="AG231" i="19" s="1"/>
  <c r="AC145" i="13" s="1"/>
  <c r="BF231" i="19" a="1"/>
  <c r="BF231" i="19" s="1"/>
  <c r="BB145" i="13" s="1"/>
  <c r="I231" i="19" a="1"/>
  <c r="I231" i="19" s="1"/>
  <c r="BD231" i="19" a="1"/>
  <c r="BD231" i="19" s="1"/>
  <c r="AZ145" i="13" s="1"/>
  <c r="AL231" i="19" a="1"/>
  <c r="AL231" i="19" s="1"/>
  <c r="AH145" i="13" s="1"/>
  <c r="T231" i="19" a="1"/>
  <c r="T231" i="19" s="1"/>
  <c r="P145" i="13" s="1"/>
  <c r="AP231" i="19" a="1"/>
  <c r="AP231" i="19" s="1"/>
  <c r="AL145" i="13" s="1"/>
  <c r="AW231" i="19" a="1"/>
  <c r="AW231" i="19" s="1"/>
  <c r="AS145" i="13" s="1"/>
  <c r="AI231" i="19" a="1"/>
  <c r="AI231" i="19" s="1"/>
  <c r="AE145" i="13" s="1"/>
  <c r="J231" i="19" a="1"/>
  <c r="J231" i="19" s="1"/>
  <c r="F145" i="13" s="1"/>
  <c r="Z231" i="19" a="1"/>
  <c r="Z231" i="19" s="1"/>
  <c r="V145" i="13" s="1"/>
  <c r="BA231" i="19" a="1"/>
  <c r="BA231" i="19" s="1"/>
  <c r="AW145" i="13" s="1"/>
  <c r="W231" i="19" a="1"/>
  <c r="W231" i="19" s="1"/>
  <c r="S145" i="13" s="1"/>
  <c r="AQ231" i="19" a="1"/>
  <c r="AQ231" i="19" s="1"/>
  <c r="AM145" i="13" s="1"/>
  <c r="AK231" i="19" a="1"/>
  <c r="AK231" i="19" s="1"/>
  <c r="AG145" i="13" s="1"/>
  <c r="AD231" i="19" a="1"/>
  <c r="AD231" i="19" s="1"/>
  <c r="Z145" i="13" s="1"/>
  <c r="AV231" i="19" a="1"/>
  <c r="AV231" i="19" s="1"/>
  <c r="AR145" i="13" s="1"/>
  <c r="AC231" i="19" a="1"/>
  <c r="AC231" i="19" s="1"/>
  <c r="Y145" i="13" s="1"/>
  <c r="AT231" i="19" a="1"/>
  <c r="AT231" i="19" s="1"/>
  <c r="AP145" i="13" s="1"/>
  <c r="AZ231" i="19" a="1"/>
  <c r="AZ231" i="19" s="1"/>
  <c r="AV145" i="13" s="1"/>
  <c r="AB231" i="19" a="1"/>
  <c r="AB231" i="19" s="1"/>
  <c r="X145" i="13" s="1"/>
  <c r="U231" i="19" a="1"/>
  <c r="U231" i="19" s="1"/>
  <c r="Q145" i="13" s="1"/>
  <c r="AH231" i="19" a="1"/>
  <c r="AH231" i="19" s="1"/>
  <c r="AD145" i="13" s="1"/>
  <c r="X231" i="19" a="1"/>
  <c r="X231" i="19" s="1"/>
  <c r="T145" i="13" s="1"/>
  <c r="AF231" i="19" a="1"/>
  <c r="AF231" i="19" s="1"/>
  <c r="AB145" i="13" s="1"/>
  <c r="AS231" i="19" a="1"/>
  <c r="AS231" i="19" s="1"/>
  <c r="AO145" i="13" s="1"/>
  <c r="AU231" i="19" a="1"/>
  <c r="AU231" i="19" s="1"/>
  <c r="AQ145" i="13" s="1"/>
  <c r="AX231" i="19" a="1"/>
  <c r="AX231" i="19" s="1"/>
  <c r="AT145" i="13" s="1"/>
  <c r="BB231" i="19" a="1"/>
  <c r="BB231" i="19" s="1"/>
  <c r="AX145" i="13" s="1"/>
  <c r="AM231" i="19" a="1"/>
  <c r="AM231" i="19" s="1"/>
  <c r="AI145" i="13" s="1"/>
  <c r="Y231" i="19" a="1"/>
  <c r="Y231" i="19" s="1"/>
  <c r="U145" i="13" s="1"/>
  <c r="AY231" i="19" a="1"/>
  <c r="AY231" i="19" s="1"/>
  <c r="AU145" i="13" s="1"/>
  <c r="S231" i="19" a="1"/>
  <c r="S231" i="19" s="1"/>
  <c r="O145" i="13" s="1"/>
  <c r="AR231" i="19" a="1"/>
  <c r="AR231" i="19" s="1"/>
  <c r="AN145" i="13" s="1"/>
  <c r="AA231" i="19" a="1"/>
  <c r="AA231" i="19" s="1"/>
  <c r="W145" i="13" s="1"/>
  <c r="AO231" i="19" a="1"/>
  <c r="AO231" i="19" s="1"/>
  <c r="AK145" i="13" s="1"/>
  <c r="AN231" i="19" a="1"/>
  <c r="AN231" i="19" s="1"/>
  <c r="AJ145" i="13" s="1"/>
  <c r="AZ210" i="19" a="1"/>
  <c r="AZ210" i="19" s="1"/>
  <c r="AV119" i="13" s="1"/>
  <c r="AS210" i="19" a="1"/>
  <c r="AS210" i="19" s="1"/>
  <c r="AO119" i="13" s="1"/>
  <c r="AV210" i="19" a="1"/>
  <c r="AV210" i="19" s="1"/>
  <c r="AR119" i="13" s="1"/>
  <c r="AP210" i="19" a="1"/>
  <c r="AP210" i="19" s="1"/>
  <c r="AL119" i="13" s="1"/>
  <c r="BD210" i="19" a="1"/>
  <c r="BD210" i="19" s="1"/>
  <c r="AZ119" i="13" s="1"/>
  <c r="Z210" i="19" a="1"/>
  <c r="Z210" i="19" s="1"/>
  <c r="V119" i="13" s="1"/>
  <c r="AJ210" i="19" a="1"/>
  <c r="AJ210" i="19" s="1"/>
  <c r="AF119" i="13" s="1"/>
  <c r="AA210" i="19" a="1"/>
  <c r="AA210" i="19" s="1"/>
  <c r="W119" i="13" s="1"/>
  <c r="AD210" i="19" a="1"/>
  <c r="AD210" i="19" s="1"/>
  <c r="Z119" i="13" s="1"/>
  <c r="BA210" i="19" a="1"/>
  <c r="BA210" i="19" s="1"/>
  <c r="AW119" i="13" s="1"/>
  <c r="AB210" i="19" a="1"/>
  <c r="AB210" i="19" s="1"/>
  <c r="X119" i="13" s="1"/>
  <c r="W210" i="19" a="1"/>
  <c r="W210" i="19" s="1"/>
  <c r="S119" i="13" s="1"/>
  <c r="AT210" i="19" a="1"/>
  <c r="AT210" i="19" s="1"/>
  <c r="AP119" i="13" s="1"/>
  <c r="BC210" i="19" a="1"/>
  <c r="BC210" i="19" s="1"/>
  <c r="AY119" i="13" s="1"/>
  <c r="AO210" i="19" a="1"/>
  <c r="AO210" i="19" s="1"/>
  <c r="AK119" i="13" s="1"/>
  <c r="AU210" i="19" a="1"/>
  <c r="AU210" i="19" s="1"/>
  <c r="AQ119" i="13" s="1"/>
  <c r="X210" i="19" a="1"/>
  <c r="X210" i="19" s="1"/>
  <c r="T119" i="13" s="1"/>
  <c r="BE210" i="19" a="1"/>
  <c r="BE210" i="19" s="1"/>
  <c r="BA119" i="13" s="1"/>
  <c r="AI210" i="19" a="1"/>
  <c r="AI210" i="19" s="1"/>
  <c r="AE119" i="13" s="1"/>
  <c r="AE210" i="19" a="1"/>
  <c r="AE210" i="19" s="1"/>
  <c r="AA119" i="13" s="1"/>
  <c r="BB210" i="19" a="1"/>
  <c r="BB210" i="19" s="1"/>
  <c r="AX119" i="13" s="1"/>
  <c r="BH210" i="19" a="1"/>
  <c r="BH210" i="19" s="1"/>
  <c r="BD119" i="13" s="1"/>
  <c r="AH210" i="19" a="1"/>
  <c r="AH210" i="19" s="1"/>
  <c r="AD119" i="13" s="1"/>
  <c r="AM210" i="19" a="1"/>
  <c r="AM210" i="19" s="1"/>
  <c r="AI119" i="13" s="1"/>
  <c r="AN210" i="19" a="1"/>
  <c r="AN210" i="19" s="1"/>
  <c r="AJ119" i="13" s="1"/>
  <c r="AL210" i="19" a="1"/>
  <c r="AL210" i="19" s="1"/>
  <c r="AH119" i="13" s="1"/>
  <c r="Q210" i="19" a="1"/>
  <c r="Q210" i="19" s="1"/>
  <c r="M119" i="13" s="1"/>
  <c r="AW210" i="19" a="1"/>
  <c r="AW210" i="19" s="1"/>
  <c r="AS119" i="13" s="1"/>
  <c r="BF210" i="19" a="1"/>
  <c r="BF210" i="19" s="1"/>
  <c r="BB119" i="13" s="1"/>
  <c r="AQ210" i="19" a="1"/>
  <c r="AQ210" i="19" s="1"/>
  <c r="AM119" i="13" s="1"/>
  <c r="AK210" i="19" a="1"/>
  <c r="AK210" i="19" s="1"/>
  <c r="AG119" i="13" s="1"/>
  <c r="BG210" i="19" a="1"/>
  <c r="BG210" i="19" s="1"/>
  <c r="BC119" i="13" s="1"/>
  <c r="AY210" i="19" a="1"/>
  <c r="AY210" i="19" s="1"/>
  <c r="AU119" i="13" s="1"/>
  <c r="S210" i="19" a="1"/>
  <c r="S210" i="19" s="1"/>
  <c r="O119" i="13" s="1"/>
  <c r="U210" i="19" a="1"/>
  <c r="U210" i="19" s="1"/>
  <c r="Q119" i="13" s="1"/>
  <c r="AF210" i="19" a="1"/>
  <c r="AF210" i="19" s="1"/>
  <c r="AB119" i="13" s="1"/>
  <c r="T210" i="19" a="1"/>
  <c r="T210" i="19" s="1"/>
  <c r="P119" i="13" s="1"/>
  <c r="AX210" i="19" a="1"/>
  <c r="AX210" i="19" s="1"/>
  <c r="AT119" i="13" s="1"/>
  <c r="V210" i="19" a="1"/>
  <c r="V210" i="19" s="1"/>
  <c r="R119" i="13" s="1"/>
  <c r="AG210" i="19" a="1"/>
  <c r="AG210" i="19" s="1"/>
  <c r="AC119" i="13" s="1"/>
  <c r="Y210" i="19" a="1"/>
  <c r="Y210" i="19" s="1"/>
  <c r="U119" i="13" s="1"/>
  <c r="J210" i="19" a="1"/>
  <c r="J210" i="19" s="1"/>
  <c r="F119" i="13" s="1"/>
  <c r="AR210" i="19" a="1"/>
  <c r="AR210" i="19" s="1"/>
  <c r="AN119" i="13" s="1"/>
  <c r="AC210" i="19" a="1"/>
  <c r="AC210" i="19" s="1"/>
  <c r="Y119" i="13" s="1"/>
  <c r="R210" i="19" a="1"/>
  <c r="R210" i="19" s="1"/>
  <c r="N119" i="13" s="1"/>
  <c r="I210" i="19" a="1"/>
  <c r="I210" i="19" s="1"/>
  <c r="AG198" i="19" a="1"/>
  <c r="AG198" i="19" s="1"/>
  <c r="AC101" i="13" s="1"/>
  <c r="Q198" i="19" a="1"/>
  <c r="Q198" i="19" s="1"/>
  <c r="M101" i="13" s="1"/>
  <c r="X198" i="19" a="1"/>
  <c r="X198" i="19" s="1"/>
  <c r="T101" i="13" s="1"/>
  <c r="AB198" i="19" a="1"/>
  <c r="AB198" i="19" s="1"/>
  <c r="X101" i="13" s="1"/>
  <c r="BG198" i="19" a="1"/>
  <c r="BG198" i="19" s="1"/>
  <c r="BC101" i="13" s="1"/>
  <c r="AN198" i="19" a="1"/>
  <c r="AN198" i="19" s="1"/>
  <c r="AJ101" i="13" s="1"/>
  <c r="Z198" i="19" a="1"/>
  <c r="Z198" i="19" s="1"/>
  <c r="V101" i="13" s="1"/>
  <c r="AY198" i="19" a="1"/>
  <c r="AY198" i="19" s="1"/>
  <c r="AU101" i="13" s="1"/>
  <c r="BF198" i="19" a="1"/>
  <c r="BF198" i="19" s="1"/>
  <c r="BB101" i="13" s="1"/>
  <c r="AO198" i="19" a="1"/>
  <c r="AO198" i="19" s="1"/>
  <c r="AK101" i="13" s="1"/>
  <c r="AM198" i="19" a="1"/>
  <c r="AM198" i="19" s="1"/>
  <c r="AI101" i="13" s="1"/>
  <c r="AK198" i="19" a="1"/>
  <c r="AK198" i="19" s="1"/>
  <c r="AG101" i="13" s="1"/>
  <c r="AC198" i="19" a="1"/>
  <c r="AC198" i="19" s="1"/>
  <c r="Y101" i="13" s="1"/>
  <c r="AX198" i="19" a="1"/>
  <c r="AX198" i="19" s="1"/>
  <c r="AT101" i="13" s="1"/>
  <c r="J198" i="19" a="1"/>
  <c r="J198" i="19" s="1"/>
  <c r="F101" i="13" s="1"/>
  <c r="AE198" i="19" a="1"/>
  <c r="AE198" i="19" s="1"/>
  <c r="AA101" i="13" s="1"/>
  <c r="V198" i="19" a="1"/>
  <c r="V198" i="19" s="1"/>
  <c r="R101" i="13" s="1"/>
  <c r="AQ198" i="19" a="1"/>
  <c r="AQ198" i="19" s="1"/>
  <c r="AM101" i="13" s="1"/>
  <c r="AJ198" i="19" a="1"/>
  <c r="AJ198" i="19" s="1"/>
  <c r="AF101" i="13" s="1"/>
  <c r="AU198" i="19" a="1"/>
  <c r="AU198" i="19" s="1"/>
  <c r="AQ101" i="13" s="1"/>
  <c r="AR198" i="19" a="1"/>
  <c r="AR198" i="19" s="1"/>
  <c r="AN101" i="13" s="1"/>
  <c r="T198" i="19" a="1"/>
  <c r="T198" i="19" s="1"/>
  <c r="P101" i="13" s="1"/>
  <c r="AA198" i="19" a="1"/>
  <c r="AA198" i="19" s="1"/>
  <c r="W101" i="13" s="1"/>
  <c r="Y198" i="19" a="1"/>
  <c r="Y198" i="19" s="1"/>
  <c r="U101" i="13" s="1"/>
  <c r="AS198" i="19" a="1"/>
  <c r="AS198" i="19" s="1"/>
  <c r="AO101" i="13" s="1"/>
  <c r="BH198" i="19" a="1"/>
  <c r="BH198" i="19" s="1"/>
  <c r="BD101" i="13" s="1"/>
  <c r="R198" i="19" a="1"/>
  <c r="R198" i="19" s="1"/>
  <c r="N101" i="13" s="1"/>
  <c r="BD198" i="19" a="1"/>
  <c r="BD198" i="19" s="1"/>
  <c r="AZ101" i="13" s="1"/>
  <c r="AL198" i="19" a="1"/>
  <c r="AL198" i="19" s="1"/>
  <c r="AH101" i="13" s="1"/>
  <c r="AT198" i="19" a="1"/>
  <c r="AT198" i="19" s="1"/>
  <c r="AP101" i="13" s="1"/>
  <c r="AZ198" i="19" a="1"/>
  <c r="AZ198" i="19" s="1"/>
  <c r="AV101" i="13" s="1"/>
  <c r="AW198" i="19" a="1"/>
  <c r="AW198" i="19" s="1"/>
  <c r="AS101" i="13" s="1"/>
  <c r="BE198" i="19" a="1"/>
  <c r="BE198" i="19" s="1"/>
  <c r="BA101" i="13" s="1"/>
  <c r="BA198" i="19" a="1"/>
  <c r="BA198" i="19" s="1"/>
  <c r="AW101" i="13" s="1"/>
  <c r="AP198" i="19" a="1"/>
  <c r="AP198" i="19" s="1"/>
  <c r="AL101" i="13" s="1"/>
  <c r="AF198" i="19" a="1"/>
  <c r="AF198" i="19" s="1"/>
  <c r="AB101" i="13" s="1"/>
  <c r="U198" i="19" a="1"/>
  <c r="U198" i="19" s="1"/>
  <c r="Q101" i="13" s="1"/>
  <c r="S198" i="19" a="1"/>
  <c r="S198" i="19" s="1"/>
  <c r="O101" i="13" s="1"/>
  <c r="AV198" i="19" a="1"/>
  <c r="AV198" i="19" s="1"/>
  <c r="AR101" i="13" s="1"/>
  <c r="AD198" i="19" a="1"/>
  <c r="AD198" i="19" s="1"/>
  <c r="Z101" i="13" s="1"/>
  <c r="W198" i="19" a="1"/>
  <c r="W198" i="19" s="1"/>
  <c r="S101" i="13" s="1"/>
  <c r="I198" i="19" a="1"/>
  <c r="I198" i="19" s="1"/>
  <c r="BC198" i="19" a="1"/>
  <c r="BC198" i="19" s="1"/>
  <c r="AY101" i="13" s="1"/>
  <c r="AH198" i="19" a="1"/>
  <c r="AH198" i="19" s="1"/>
  <c r="AD101" i="13" s="1"/>
  <c r="BB198" i="19" a="1"/>
  <c r="BB198" i="19" s="1"/>
  <c r="AX101" i="13" s="1"/>
  <c r="AI198" i="19" a="1"/>
  <c r="AI198" i="19" s="1"/>
  <c r="AE101" i="13" s="1"/>
  <c r="I203" i="19" a="1"/>
  <c r="I203" i="19" s="1"/>
  <c r="AH203" i="19" a="1"/>
  <c r="AH203" i="19" s="1"/>
  <c r="AD108" i="13" s="1"/>
  <c r="Z203" i="19" a="1"/>
  <c r="Z203" i="19" s="1"/>
  <c r="V108" i="13" s="1"/>
  <c r="AY223" i="19" a="1"/>
  <c r="AY223" i="19" s="1"/>
  <c r="AU141" i="13" s="1"/>
  <c r="AE221" i="19" a="1"/>
  <c r="AE221" i="19" s="1"/>
  <c r="AA136" i="13" s="1"/>
  <c r="U147" i="13"/>
  <c r="W147" i="13"/>
  <c r="AA148" i="13"/>
  <c r="F151" i="13"/>
  <c r="AT148" i="13"/>
  <c r="U148" i="13"/>
  <c r="M147" i="13"/>
  <c r="Z147" i="13"/>
  <c r="N147" i="13"/>
  <c r="T148" i="13"/>
  <c r="AD148" i="13"/>
  <c r="AI147" i="13"/>
  <c r="N148" i="13"/>
  <c r="AF27" i="23"/>
  <c r="AG27" i="23"/>
  <c r="AJ27" i="23"/>
  <c r="AU27" i="23"/>
  <c r="AV147" i="13"/>
  <c r="R136" i="13"/>
  <c r="AL134" i="13"/>
  <c r="G55" i="15"/>
  <c r="A55" i="15" s="1"/>
  <c r="A3" i="15" s="1"/>
  <c r="AD138" i="14"/>
  <c r="AU194" i="14"/>
  <c r="Y194" i="14"/>
  <c r="BE194" i="14"/>
  <c r="S194" i="14"/>
  <c r="AF194" i="14"/>
  <c r="AP194" i="14"/>
  <c r="AV194" i="14"/>
  <c r="AW194" i="14"/>
  <c r="BA194" i="14"/>
  <c r="AG194" i="14"/>
  <c r="AN194" i="14"/>
  <c r="BF194" i="14"/>
  <c r="AO194" i="14"/>
  <c r="AI194" i="14"/>
  <c r="X194" i="14"/>
  <c r="AM194" i="14"/>
  <c r="AB194" i="14"/>
  <c r="AE194" i="14"/>
  <c r="AX194" i="14"/>
  <c r="Z194" i="14"/>
  <c r="AJ194" i="14"/>
  <c r="AQ194" i="14"/>
  <c r="AK194" i="14"/>
  <c r="AT194" i="14"/>
  <c r="AL194" i="14"/>
  <c r="BH194" i="14"/>
  <c r="T194" i="14"/>
  <c r="W194" i="14"/>
  <c r="J194" i="14"/>
  <c r="BG194" i="14"/>
  <c r="AH194" i="14"/>
  <c r="AD194" i="14"/>
  <c r="AZ194" i="14"/>
  <c r="AY194" i="14"/>
  <c r="BD194" i="14"/>
  <c r="AR194" i="14"/>
  <c r="AC194" i="14"/>
  <c r="V194" i="14"/>
  <c r="I194" i="14"/>
  <c r="AS194" i="14"/>
  <c r="AA194" i="14"/>
  <c r="BC194" i="14"/>
  <c r="U194" i="14"/>
  <c r="BB194" i="14"/>
  <c r="Q194" i="14"/>
  <c r="R194" i="14"/>
  <c r="AN136" i="13"/>
  <c r="S151" i="13"/>
  <c r="T190" i="14"/>
  <c r="AW190" i="14"/>
  <c r="Q190" i="14"/>
  <c r="BD190" i="14"/>
  <c r="AI190" i="14"/>
  <c r="BC190" i="14"/>
  <c r="AB190" i="14"/>
  <c r="AH190" i="14"/>
  <c r="R190" i="14"/>
  <c r="AQ190" i="14"/>
  <c r="AE190" i="14"/>
  <c r="AZ190" i="14"/>
  <c r="BH190" i="14"/>
  <c r="AO190" i="14"/>
  <c r="AY190" i="14"/>
  <c r="AA190" i="14"/>
  <c r="AD190" i="14"/>
  <c r="Y190" i="14"/>
  <c r="AP190" i="14"/>
  <c r="BG190" i="14"/>
  <c r="AU190" i="14"/>
  <c r="AM190" i="14"/>
  <c r="I190" i="14"/>
  <c r="BE190" i="14"/>
  <c r="U190" i="14"/>
  <c r="AL190" i="14"/>
  <c r="AK190" i="14"/>
  <c r="BA190" i="14"/>
  <c r="AR190" i="14"/>
  <c r="AT190" i="14"/>
  <c r="AC190" i="14"/>
  <c r="AG190" i="14"/>
  <c r="Z190" i="14"/>
  <c r="X190" i="14"/>
  <c r="AJ190" i="14"/>
  <c r="AN190" i="14"/>
  <c r="BF190" i="14"/>
  <c r="J190" i="14"/>
  <c r="AX190" i="14"/>
  <c r="S190" i="14"/>
  <c r="AV190" i="14"/>
  <c r="AF190" i="14"/>
  <c r="AS190" i="14"/>
  <c r="BB190" i="14"/>
  <c r="V190" i="14"/>
  <c r="W190" i="14"/>
  <c r="AP138" i="14"/>
  <c r="AP157" i="14" s="1"/>
  <c r="AY136" i="14"/>
  <c r="X136" i="14"/>
  <c r="Z137" i="14"/>
  <c r="BD137" i="14"/>
  <c r="AH138" i="14"/>
  <c r="AH157" i="14" s="1"/>
  <c r="AH127" i="13"/>
  <c r="AC111" i="13"/>
  <c r="BD147" i="13"/>
  <c r="BD148" i="13"/>
  <c r="AP95" i="13"/>
  <c r="AA98" i="13"/>
  <c r="Q197" i="14"/>
  <c r="AC197" i="14"/>
  <c r="AO197" i="14"/>
  <c r="R197" i="14"/>
  <c r="AB197" i="14"/>
  <c r="AN197" i="14"/>
  <c r="AE197" i="14"/>
  <c r="AF197" i="14"/>
  <c r="AT197" i="14"/>
  <c r="AY197" i="14"/>
  <c r="AL197" i="14"/>
  <c r="BF197" i="14"/>
  <c r="AJ197" i="14"/>
  <c r="U197" i="14"/>
  <c r="AD197" i="14"/>
  <c r="AG197" i="14"/>
  <c r="X197" i="14"/>
  <c r="BH197" i="14"/>
  <c r="AW197" i="14"/>
  <c r="AX197" i="14"/>
  <c r="AV197" i="14"/>
  <c r="AP197" i="14"/>
  <c r="BB197" i="14"/>
  <c r="AZ197" i="14"/>
  <c r="AH197" i="14"/>
  <c r="BG197" i="14"/>
  <c r="AR197" i="14"/>
  <c r="Z197" i="14"/>
  <c r="AS197" i="14"/>
  <c r="Y197" i="14"/>
  <c r="BD197" i="14"/>
  <c r="BE197" i="14"/>
  <c r="BA197" i="14"/>
  <c r="AQ197" i="14"/>
  <c r="AK197" i="14"/>
  <c r="AU197" i="14"/>
  <c r="I197" i="14"/>
  <c r="S197" i="14"/>
  <c r="AI197" i="14"/>
  <c r="J197" i="14"/>
  <c r="V197" i="14"/>
  <c r="T197" i="14"/>
  <c r="W197" i="14"/>
  <c r="BC197" i="14"/>
  <c r="AM197" i="14"/>
  <c r="AA197" i="14"/>
  <c r="AI148" i="13"/>
  <c r="Q148" i="13"/>
  <c r="V137" i="14"/>
  <c r="I138" i="14"/>
  <c r="AH136" i="14"/>
  <c r="Q138" i="14"/>
  <c r="AB137" i="14"/>
  <c r="AU13" i="4"/>
  <c r="AU8" i="4" s="1"/>
  <c r="AV9" i="4"/>
  <c r="AU14" i="4"/>
  <c r="BH198" i="14"/>
  <c r="Q198" i="14"/>
  <c r="AL198" i="14"/>
  <c r="T198" i="14"/>
  <c r="J198" i="14"/>
  <c r="AM198" i="14"/>
  <c r="AH198" i="14"/>
  <c r="Y198" i="14"/>
  <c r="AX198" i="14"/>
  <c r="BB198" i="14"/>
  <c r="AZ198" i="14"/>
  <c r="BD198" i="14"/>
  <c r="AF198" i="14"/>
  <c r="AE198" i="14"/>
  <c r="S198" i="14"/>
  <c r="AC198" i="14"/>
  <c r="BC198" i="14"/>
  <c r="U198" i="14"/>
  <c r="BE198" i="14"/>
  <c r="R198" i="14"/>
  <c r="AK198" i="14"/>
  <c r="X198" i="14"/>
  <c r="AD198" i="14"/>
  <c r="AU198" i="14"/>
  <c r="AB198" i="14"/>
  <c r="I198" i="14"/>
  <c r="BA198" i="14"/>
  <c r="AI198" i="14"/>
  <c r="AW198" i="14"/>
  <c r="BF198" i="14"/>
  <c r="BG198" i="14"/>
  <c r="AV198" i="14"/>
  <c r="AG198" i="14"/>
  <c r="AO198" i="14"/>
  <c r="AS198" i="14"/>
  <c r="AP198" i="14"/>
  <c r="AQ198" i="14"/>
  <c r="AA198" i="14"/>
  <c r="W198" i="14"/>
  <c r="AJ198" i="14"/>
  <c r="AT198" i="14"/>
  <c r="Z198" i="14"/>
  <c r="AR198" i="14"/>
  <c r="AN198" i="14"/>
  <c r="V198" i="14"/>
  <c r="AY198" i="14"/>
  <c r="AE27" i="23"/>
  <c r="AK27" i="23"/>
  <c r="AV27" i="23"/>
  <c r="BB27" i="23"/>
  <c r="E27" i="23"/>
  <c r="AQ147" i="13"/>
  <c r="S148" i="13"/>
  <c r="BF178" i="14"/>
  <c r="Q178" i="14"/>
  <c r="AK178" i="14"/>
  <c r="BD178" i="14"/>
  <c r="BC178" i="14"/>
  <c r="BG178" i="14"/>
  <c r="AL178" i="14"/>
  <c r="AO178" i="14"/>
  <c r="U178" i="14"/>
  <c r="BE178" i="14"/>
  <c r="AW178" i="14"/>
  <c r="AT178" i="14"/>
  <c r="AJ178" i="14"/>
  <c r="AS178" i="14"/>
  <c r="AV178" i="14"/>
  <c r="AN178" i="14"/>
  <c r="T178" i="14"/>
  <c r="V178" i="14"/>
  <c r="AA178" i="14"/>
  <c r="AU178" i="14"/>
  <c r="AP178" i="14"/>
  <c r="J178" i="14"/>
  <c r="AY178" i="14"/>
  <c r="I178" i="14"/>
  <c r="AG178" i="14"/>
  <c r="AB178" i="14"/>
  <c r="W178" i="14"/>
  <c r="AE178" i="14"/>
  <c r="AF178" i="14"/>
  <c r="AR178" i="14"/>
  <c r="BH178" i="14"/>
  <c r="R178" i="14"/>
  <c r="AM178" i="14"/>
  <c r="AI178" i="14"/>
  <c r="AC178" i="14"/>
  <c r="Y178" i="14"/>
  <c r="AX178" i="14"/>
  <c r="S178" i="14"/>
  <c r="AQ178" i="14"/>
  <c r="X178" i="14"/>
  <c r="AD178" i="14"/>
  <c r="AH178" i="14"/>
  <c r="Z178" i="14"/>
  <c r="BA178" i="14"/>
  <c r="AZ178" i="14"/>
  <c r="BB178" i="14"/>
  <c r="AZ147" i="13"/>
  <c r="AR147" i="13"/>
  <c r="BD21" i="23"/>
  <c r="AC137" i="14"/>
  <c r="M138" i="14"/>
  <c r="AG137" i="14"/>
  <c r="AL21" i="23"/>
  <c r="BH138" i="14"/>
  <c r="BH157" i="14" s="1"/>
  <c r="AB136" i="14"/>
  <c r="AO148" i="13"/>
  <c r="AV200" i="14"/>
  <c r="AI200" i="14"/>
  <c r="Z200" i="14"/>
  <c r="S200" i="14"/>
  <c r="AU200" i="14"/>
  <c r="BG200" i="14"/>
  <c r="AK200" i="14"/>
  <c r="AT200" i="14"/>
  <c r="T200" i="14"/>
  <c r="AZ200" i="14"/>
  <c r="AX200" i="14"/>
  <c r="AF200" i="14"/>
  <c r="V200" i="14"/>
  <c r="BF200" i="14"/>
  <c r="BA200" i="14"/>
  <c r="X200" i="14"/>
  <c r="AM200" i="14"/>
  <c r="W200" i="14"/>
  <c r="BD200" i="14"/>
  <c r="AW200" i="14"/>
  <c r="AG200" i="14"/>
  <c r="BC200" i="14"/>
  <c r="Q200" i="14"/>
  <c r="AR200" i="14"/>
  <c r="AN200" i="14"/>
  <c r="AC200" i="14"/>
  <c r="AO200" i="14"/>
  <c r="AY200" i="14"/>
  <c r="AA200" i="14"/>
  <c r="J200" i="14"/>
  <c r="AH200" i="14"/>
  <c r="BH200" i="14"/>
  <c r="AL200" i="14"/>
  <c r="Y200" i="14"/>
  <c r="R200" i="14"/>
  <c r="AQ200" i="14"/>
  <c r="AS200" i="14"/>
  <c r="BB200" i="14"/>
  <c r="AP200" i="14"/>
  <c r="U200" i="14"/>
  <c r="AE200" i="14"/>
  <c r="BE200" i="14"/>
  <c r="I200" i="14"/>
  <c r="AD200" i="14"/>
  <c r="AJ200" i="14"/>
  <c r="AB200" i="14"/>
  <c r="Y27" i="23"/>
  <c r="AH27" i="23"/>
  <c r="O27" i="23"/>
  <c r="AO27" i="23"/>
  <c r="P27" i="23"/>
  <c r="X27" i="23"/>
  <c r="P148" i="13"/>
  <c r="AX206" i="14"/>
  <c r="AT31" i="23" s="1"/>
  <c r="AL206" i="14"/>
  <c r="AH31" i="23" s="1"/>
  <c r="S206" i="14"/>
  <c r="AP206" i="14"/>
  <c r="AL31" i="23" s="1"/>
  <c r="AJ206" i="14"/>
  <c r="AF31" i="23" s="1"/>
  <c r="W206" i="14"/>
  <c r="S31" i="23" s="1"/>
  <c r="AW206" i="14"/>
  <c r="AS31" i="23" s="1"/>
  <c r="AI206" i="14"/>
  <c r="V206" i="14"/>
  <c r="BE206" i="14"/>
  <c r="BA31" i="23" s="1"/>
  <c r="AV206" i="14"/>
  <c r="AR31" i="23" s="1"/>
  <c r="AN206" i="14"/>
  <c r="AJ31" i="23" s="1"/>
  <c r="J206" i="14"/>
  <c r="AS206" i="14"/>
  <c r="AO31" i="23" s="1"/>
  <c r="BG206" i="14"/>
  <c r="BC31" i="23" s="1"/>
  <c r="BA206" i="14"/>
  <c r="AW31" i="23" s="1"/>
  <c r="AQ206" i="14"/>
  <c r="AM31" i="23" s="1"/>
  <c r="BC206" i="14"/>
  <c r="AY31" i="23" s="1"/>
  <c r="BB206" i="14"/>
  <c r="AX31" i="23" s="1"/>
  <c r="AO206" i="14"/>
  <c r="AK31" i="23" s="1"/>
  <c r="AE206" i="14"/>
  <c r="AA31" i="23" s="1"/>
  <c r="AK206" i="14"/>
  <c r="AG31" i="23" s="1"/>
  <c r="AF206" i="14"/>
  <c r="AB31" i="23" s="1"/>
  <c r="AB206" i="14"/>
  <c r="X31" i="23" s="1"/>
  <c r="AR206" i="14"/>
  <c r="AN31" i="23" s="1"/>
  <c r="Z206" i="14"/>
  <c r="BF206" i="14"/>
  <c r="BB31" i="23" s="1"/>
  <c r="U206" i="14"/>
  <c r="R206" i="14"/>
  <c r="X206" i="14"/>
  <c r="AY206" i="14"/>
  <c r="Y206" i="14"/>
  <c r="U31" i="23" s="1"/>
  <c r="AU206" i="14"/>
  <c r="BH206" i="14"/>
  <c r="BD31" i="23" s="1"/>
  <c r="AD206" i="14"/>
  <c r="Z31" i="23" s="1"/>
  <c r="I206" i="14"/>
  <c r="Q206" i="14"/>
  <c r="AA206" i="14"/>
  <c r="AM206" i="14"/>
  <c r="BD206" i="14"/>
  <c r="AZ31" i="23" s="1"/>
  <c r="AZ206" i="14"/>
  <c r="AC206" i="14"/>
  <c r="Y31" i="23" s="1"/>
  <c r="AH206" i="14"/>
  <c r="AD31" i="23" s="1"/>
  <c r="AG206" i="14"/>
  <c r="AC31" i="23" s="1"/>
  <c r="AT206" i="14"/>
  <c r="AP31" i="23" s="1"/>
  <c r="T206" i="14"/>
  <c r="P31" i="23" s="1"/>
  <c r="Q182" i="14"/>
  <c r="U182" i="14"/>
  <c r="S182" i="14"/>
  <c r="O26" i="23" s="1"/>
  <c r="V182" i="14"/>
  <c r="R26" i="23" s="1"/>
  <c r="BH182" i="14"/>
  <c r="BD26" i="23" s="1"/>
  <c r="BE182" i="14"/>
  <c r="BG182" i="14"/>
  <c r="BC26" i="23" s="1"/>
  <c r="AV182" i="14"/>
  <c r="AA182" i="14"/>
  <c r="W26" i="23" s="1"/>
  <c r="Z182" i="14"/>
  <c r="V26" i="23" s="1"/>
  <c r="J182" i="14"/>
  <c r="F26" i="23" s="1"/>
  <c r="AO182" i="14"/>
  <c r="AK26" i="23" s="1"/>
  <c r="AX182" i="14"/>
  <c r="T182" i="14"/>
  <c r="P26" i="23" s="1"/>
  <c r="AK182" i="14"/>
  <c r="AG26" i="23" s="1"/>
  <c r="AU182" i="14"/>
  <c r="AQ26" i="23" s="1"/>
  <c r="AE182" i="14"/>
  <c r="AH182" i="14"/>
  <c r="AD26" i="23" s="1"/>
  <c r="Y182" i="14"/>
  <c r="U26" i="23" s="1"/>
  <c r="AQ182" i="14"/>
  <c r="AM26" i="23" s="1"/>
  <c r="AI182" i="14"/>
  <c r="AR182" i="14"/>
  <c r="AN26" i="23" s="1"/>
  <c r="AT182" i="14"/>
  <c r="AP26" i="23" s="1"/>
  <c r="AY182" i="14"/>
  <c r="AU26" i="23" s="1"/>
  <c r="BC182" i="14"/>
  <c r="BF182" i="14"/>
  <c r="BB26" i="23" s="1"/>
  <c r="BA182" i="14"/>
  <c r="I182" i="14"/>
  <c r="E26" i="23" s="1"/>
  <c r="AB182" i="14"/>
  <c r="X26" i="23" s="1"/>
  <c r="BD182" i="14"/>
  <c r="AZ26" i="23" s="1"/>
  <c r="AP182" i="14"/>
  <c r="AL26" i="23" s="1"/>
  <c r="AC182" i="14"/>
  <c r="Y26" i="23" s="1"/>
  <c r="AS182" i="14"/>
  <c r="AO26" i="23" s="1"/>
  <c r="AL182" i="14"/>
  <c r="AH26" i="23" s="1"/>
  <c r="AF182" i="14"/>
  <c r="AB26" i="23" s="1"/>
  <c r="BB182" i="14"/>
  <c r="AX26" i="23" s="1"/>
  <c r="AG182" i="14"/>
  <c r="AC26" i="23" s="1"/>
  <c r="AM182" i="14"/>
  <c r="AZ182" i="14"/>
  <c r="AV26" i="23" s="1"/>
  <c r="X182" i="14"/>
  <c r="T26" i="23" s="1"/>
  <c r="R182" i="14"/>
  <c r="AJ182" i="14"/>
  <c r="AF26" i="23" s="1"/>
  <c r="W182" i="14"/>
  <c r="S26" i="23" s="1"/>
  <c r="AD182" i="14"/>
  <c r="Z26" i="23" s="1"/>
  <c r="AW182" i="14"/>
  <c r="AS26" i="23" s="1"/>
  <c r="AN182" i="14"/>
  <c r="BC147" i="13"/>
  <c r="AR136" i="14"/>
  <c r="BF137" i="14"/>
  <c r="K136" i="14"/>
  <c r="AJ21" i="23"/>
  <c r="AY138" i="14"/>
  <c r="AY157" i="14" s="1"/>
  <c r="Z21" i="23"/>
  <c r="R147" i="13"/>
  <c r="BA148" i="13"/>
  <c r="U196" i="14"/>
  <c r="AZ196" i="14"/>
  <c r="AT196" i="14"/>
  <c r="AP196" i="14"/>
  <c r="BB196" i="14"/>
  <c r="AF196" i="14"/>
  <c r="AE196" i="14"/>
  <c r="AN196" i="14"/>
  <c r="R196" i="14"/>
  <c r="AV196" i="14"/>
  <c r="I196" i="14"/>
  <c r="BH196" i="14"/>
  <c r="AS196" i="14"/>
  <c r="AR196" i="14"/>
  <c r="S196" i="14"/>
  <c r="BC196" i="14"/>
  <c r="BF196" i="14"/>
  <c r="Z196" i="14"/>
  <c r="AI196" i="14"/>
  <c r="T196" i="14"/>
  <c r="AK196" i="14"/>
  <c r="AA196" i="14"/>
  <c r="AM196" i="14"/>
  <c r="AB196" i="14"/>
  <c r="BG196" i="14"/>
  <c r="AW196" i="14"/>
  <c r="X196" i="14"/>
  <c r="AY196" i="14"/>
  <c r="AL196" i="14"/>
  <c r="AD196" i="14"/>
  <c r="Y196" i="14"/>
  <c r="AH196" i="14"/>
  <c r="Q196" i="14"/>
  <c r="AJ196" i="14"/>
  <c r="W196" i="14"/>
  <c r="AO196" i="14"/>
  <c r="BA196" i="14"/>
  <c r="AG196" i="14"/>
  <c r="AU196" i="14"/>
  <c r="AQ196" i="14"/>
  <c r="BE196" i="14"/>
  <c r="BD196" i="14"/>
  <c r="AX196" i="14"/>
  <c r="V196" i="14"/>
  <c r="J196" i="14"/>
  <c r="AC196" i="14"/>
  <c r="U27" i="23"/>
  <c r="BA27" i="23"/>
  <c r="AD27" i="23"/>
  <c r="AC27" i="23"/>
  <c r="BD27" i="23"/>
  <c r="AJ147" i="13"/>
  <c r="AS147" i="13"/>
  <c r="AM136" i="14"/>
  <c r="AL176" i="14"/>
  <c r="AU176" i="14"/>
  <c r="AN176" i="14"/>
  <c r="AT176" i="14"/>
  <c r="BA176" i="14"/>
  <c r="V176" i="14"/>
  <c r="AJ176" i="14"/>
  <c r="BD176" i="14"/>
  <c r="AC176" i="14"/>
  <c r="BB176" i="14"/>
  <c r="AV176" i="14"/>
  <c r="AF176" i="14"/>
  <c r="AW176" i="14"/>
  <c r="X176" i="14"/>
  <c r="AE176" i="14"/>
  <c r="Z176" i="14"/>
  <c r="AI176" i="14"/>
  <c r="AG176" i="14"/>
  <c r="BE176" i="14"/>
  <c r="J176" i="14"/>
  <c r="Q176" i="14"/>
  <c r="AP176" i="14"/>
  <c r="AZ176" i="14"/>
  <c r="AS176" i="14"/>
  <c r="BH176" i="14"/>
  <c r="S176" i="14"/>
  <c r="AD176" i="14"/>
  <c r="AH176" i="14"/>
  <c r="AQ176" i="14"/>
  <c r="I176" i="14"/>
  <c r="AA176" i="14"/>
  <c r="T176" i="14"/>
  <c r="AY176" i="14"/>
  <c r="AK176" i="14"/>
  <c r="R176" i="14"/>
  <c r="AM176" i="14"/>
  <c r="AX176" i="14"/>
  <c r="BC176" i="14"/>
  <c r="W176" i="14"/>
  <c r="AB176" i="14"/>
  <c r="BG176" i="14"/>
  <c r="BF176" i="14"/>
  <c r="U176" i="14"/>
  <c r="AO176" i="14"/>
  <c r="AR176" i="14"/>
  <c r="Y176" i="14"/>
  <c r="AV136" i="14"/>
  <c r="L137" i="14"/>
  <c r="P21" i="23"/>
  <c r="AQ138" i="14"/>
  <c r="AQ157" i="14" s="1"/>
  <c r="AG21" i="23"/>
  <c r="R138" i="14"/>
  <c r="R157" i="14" s="1"/>
  <c r="T21" i="23"/>
  <c r="AZ14" i="19"/>
  <c r="BA9" i="19"/>
  <c r="AZ13" i="19"/>
  <c r="AZ8" i="19" s="1"/>
  <c r="AC147" i="13"/>
  <c r="AU148" i="13"/>
  <c r="AD180" i="14"/>
  <c r="AE180" i="14"/>
  <c r="Q180" i="14"/>
  <c r="AX180" i="14"/>
  <c r="BH180" i="14"/>
  <c r="BD180" i="14"/>
  <c r="AR180" i="14"/>
  <c r="X180" i="14"/>
  <c r="AU180" i="14"/>
  <c r="Z180" i="14"/>
  <c r="AZ180" i="14"/>
  <c r="BC180" i="14"/>
  <c r="AG180" i="14"/>
  <c r="AT180" i="14"/>
  <c r="BE180" i="14"/>
  <c r="S180" i="14"/>
  <c r="AQ180" i="14"/>
  <c r="AN180" i="14"/>
  <c r="AI180" i="14"/>
  <c r="AO180" i="14"/>
  <c r="W180" i="14"/>
  <c r="AF180" i="14"/>
  <c r="R180" i="14"/>
  <c r="BB180" i="14"/>
  <c r="U180" i="14"/>
  <c r="V180" i="14"/>
  <c r="AJ180" i="14"/>
  <c r="AB180" i="14"/>
  <c r="AM180" i="14"/>
  <c r="AP180" i="14"/>
  <c r="I180" i="14"/>
  <c r="AY180" i="14"/>
  <c r="T180" i="14"/>
  <c r="AL180" i="14"/>
  <c r="Y180" i="14"/>
  <c r="AK180" i="14"/>
  <c r="AH180" i="14"/>
  <c r="AA180" i="14"/>
  <c r="AW180" i="14"/>
  <c r="BF180" i="14"/>
  <c r="AC180" i="14"/>
  <c r="AS180" i="14"/>
  <c r="BG180" i="14"/>
  <c r="AV180" i="14"/>
  <c r="J180" i="14"/>
  <c r="BA180" i="14"/>
  <c r="BC148" i="13"/>
  <c r="Z27" i="23"/>
  <c r="AZ27" i="23"/>
  <c r="AN27" i="23"/>
  <c r="AL27" i="23"/>
  <c r="W27" i="23"/>
  <c r="AS27" i="23"/>
  <c r="AJ148" i="13"/>
  <c r="V21" i="23"/>
  <c r="Z136" i="14"/>
  <c r="X21" i="23"/>
  <c r="AI21" i="23"/>
  <c r="AD21" i="23"/>
  <c r="AG136" i="14"/>
  <c r="AW136" i="14"/>
  <c r="AS21" i="23"/>
  <c r="AH147" i="13"/>
  <c r="M148" i="13"/>
  <c r="V175" i="14"/>
  <c r="Q175" i="14"/>
  <c r="AQ175" i="14"/>
  <c r="Z175" i="14"/>
  <c r="AC175" i="14"/>
  <c r="BC175" i="14"/>
  <c r="I175" i="14"/>
  <c r="AN175" i="14"/>
  <c r="AY175" i="14"/>
  <c r="AE175" i="14"/>
  <c r="S175" i="14"/>
  <c r="AO175" i="14"/>
  <c r="AK175" i="14"/>
  <c r="AF175" i="14"/>
  <c r="J175" i="14"/>
  <c r="AS175" i="14"/>
  <c r="AL175" i="14"/>
  <c r="R175" i="14"/>
  <c r="X175" i="14"/>
  <c r="BE175" i="14"/>
  <c r="BD175" i="14"/>
  <c r="BB175" i="14"/>
  <c r="AD175" i="14"/>
  <c r="AA175" i="14"/>
  <c r="U175" i="14"/>
  <c r="AG175" i="14"/>
  <c r="AV175" i="14"/>
  <c r="W175" i="14"/>
  <c r="BA175" i="14"/>
  <c r="T175" i="14"/>
  <c r="AT175" i="14"/>
  <c r="AZ175" i="14"/>
  <c r="AM175" i="14"/>
  <c r="BH175" i="14"/>
  <c r="AP175" i="14"/>
  <c r="AU175" i="14"/>
  <c r="AI175" i="14"/>
  <c r="AB175" i="14"/>
  <c r="AX175" i="14"/>
  <c r="AH175" i="14"/>
  <c r="AW175" i="14"/>
  <c r="AJ175" i="14"/>
  <c r="Y175" i="14"/>
  <c r="BF175" i="14"/>
  <c r="BG175" i="14"/>
  <c r="AR175" i="14"/>
  <c r="BB11" i="14"/>
  <c r="BB10" i="14"/>
  <c r="AN148" i="13"/>
  <c r="T171" i="14"/>
  <c r="AL171" i="14"/>
  <c r="W171" i="14"/>
  <c r="AP171" i="14"/>
  <c r="AL23" i="23" s="1"/>
  <c r="Z171" i="14"/>
  <c r="V23" i="23" s="1"/>
  <c r="AR171" i="14"/>
  <c r="AW171" i="14"/>
  <c r="AS23" i="23" s="1"/>
  <c r="Q171" i="14"/>
  <c r="AK171" i="14"/>
  <c r="AG23" i="23" s="1"/>
  <c r="Y171" i="14"/>
  <c r="AX171" i="14"/>
  <c r="BG171" i="14"/>
  <c r="I171" i="14"/>
  <c r="U171" i="14"/>
  <c r="BF171" i="14"/>
  <c r="S171" i="14"/>
  <c r="BA171" i="14"/>
  <c r="AH171" i="14"/>
  <c r="AD23" i="23" s="1"/>
  <c r="AA171" i="14"/>
  <c r="BC171" i="14"/>
  <c r="J171" i="14"/>
  <c r="AE171" i="14"/>
  <c r="AB171" i="14"/>
  <c r="AQ171" i="14"/>
  <c r="BD171" i="14"/>
  <c r="BH171" i="14"/>
  <c r="BD23" i="23" s="1"/>
  <c r="AT171" i="14"/>
  <c r="AI171" i="14"/>
  <c r="BE171" i="14"/>
  <c r="AV171" i="14"/>
  <c r="AD171" i="14"/>
  <c r="Z23" i="23" s="1"/>
  <c r="AJ171" i="14"/>
  <c r="AO171" i="14"/>
  <c r="AG171" i="14"/>
  <c r="BB171" i="14"/>
  <c r="V171" i="14"/>
  <c r="AS171" i="14"/>
  <c r="AC171" i="14"/>
  <c r="AN171" i="14"/>
  <c r="AJ23" i="23" s="1"/>
  <c r="R171" i="14"/>
  <c r="AZ171" i="14"/>
  <c r="AY171" i="14"/>
  <c r="AM171" i="14"/>
  <c r="AI23" i="23" s="1"/>
  <c r="AU171" i="14"/>
  <c r="AF171" i="14"/>
  <c r="X171" i="14"/>
  <c r="T23" i="23" s="1"/>
  <c r="AU136" i="14"/>
  <c r="X138" i="14"/>
  <c r="X157" i="14" s="1"/>
  <c r="AN138" i="14"/>
  <c r="AN157" i="14" s="1"/>
  <c r="AN158" i="14" s="1"/>
  <c r="AN160" i="14" s="1"/>
  <c r="AN161" i="14" s="1"/>
  <c r="AP136" i="14"/>
  <c r="AJ136" i="14"/>
  <c r="AT137" i="14"/>
  <c r="AO138" i="14"/>
  <c r="AO157" i="14" s="1"/>
  <c r="AO158" i="14" s="1"/>
  <c r="AX136" i="14"/>
  <c r="AS138" i="14"/>
  <c r="AS157" i="14" s="1"/>
  <c r="AS158" i="14" s="1"/>
  <c r="AS160" i="14" s="1"/>
  <c r="AS161" i="14" s="1"/>
  <c r="AA136" i="14"/>
  <c r="AZ137" i="14"/>
  <c r="V138" i="14"/>
  <c r="AK138" i="14"/>
  <c r="AK157" i="14" s="1"/>
  <c r="AK158" i="14" s="1"/>
  <c r="Y138" i="14"/>
  <c r="Y157" i="14" s="1"/>
  <c r="Y158" i="14" s="1"/>
  <c r="Y160" i="14" s="1"/>
  <c r="Y161" i="14" s="1"/>
  <c r="BE137" i="14"/>
  <c r="AI138" i="14"/>
  <c r="AI157" i="14" s="1"/>
  <c r="AI158" i="14" s="1"/>
  <c r="AV137" i="14"/>
  <c r="L138" i="14"/>
  <c r="U137" i="14"/>
  <c r="BA138" i="14"/>
  <c r="BA157" i="14" s="1"/>
  <c r="BA158" i="14" s="1"/>
  <c r="AX137" i="14"/>
  <c r="AF138" i="14"/>
  <c r="AF157" i="14" s="1"/>
  <c r="AF158" i="14" s="1"/>
  <c r="AF160" i="14" s="1"/>
  <c r="AF161" i="14" s="1"/>
  <c r="AM137" i="14"/>
  <c r="AD137" i="14"/>
  <c r="BB138" i="14"/>
  <c r="BB157" i="14" s="1"/>
  <c r="BB158" i="14" s="1"/>
  <c r="W137" i="14"/>
  <c r="U136" i="14"/>
  <c r="I137" i="14"/>
  <c r="K138" i="14"/>
  <c r="AJ138" i="14"/>
  <c r="AJ157" i="14" s="1"/>
  <c r="AJ158" i="14" s="1"/>
  <c r="AJ160" i="14" s="1"/>
  <c r="AJ161" i="14" s="1"/>
  <c r="AS136" i="14"/>
  <c r="AR138" i="14"/>
  <c r="AR157" i="14" s="1"/>
  <c r="AR158" i="14" s="1"/>
  <c r="AR160" i="14" s="1"/>
  <c r="AR161" i="14" s="1"/>
  <c r="AI136" i="14"/>
  <c r="BC138" i="14"/>
  <c r="BC157" i="14" s="1"/>
  <c r="AM138" i="14"/>
  <c r="AM157" i="14" s="1"/>
  <c r="AM158" i="14" s="1"/>
  <c r="BE138" i="14"/>
  <c r="BE157" i="14" s="1"/>
  <c r="BE158" i="14" s="1"/>
  <c r="AT136" i="14"/>
  <c r="AS137" i="14"/>
  <c r="M137" i="14"/>
  <c r="AR137" i="14"/>
  <c r="AE138" i="14"/>
  <c r="AE157" i="14" s="1"/>
  <c r="AE158" i="14" s="1"/>
  <c r="BB137" i="14"/>
  <c r="L136" i="14"/>
  <c r="AQ137" i="14"/>
  <c r="AA137" i="14"/>
  <c r="BG136" i="14"/>
  <c r="BA137" i="14"/>
  <c r="M136" i="14"/>
  <c r="W136" i="14"/>
  <c r="AF136" i="14"/>
  <c r="Q136" i="14"/>
  <c r="AH137" i="14"/>
  <c r="BD136" i="14"/>
  <c r="AJ137" i="14"/>
  <c r="BG138" i="14"/>
  <c r="BG157" i="14" s="1"/>
  <c r="W138" i="14"/>
  <c r="W157" i="14" s="1"/>
  <c r="W158" i="14" s="1"/>
  <c r="BA136" i="14"/>
  <c r="Q137" i="14"/>
  <c r="AB138" i="14"/>
  <c r="AB157" i="14" s="1"/>
  <c r="AB158" i="14" s="1"/>
  <c r="S138" i="14"/>
  <c r="S157" i="14" s="1"/>
  <c r="S158" i="14" s="1"/>
  <c r="P137" i="14"/>
  <c r="AD136" i="14"/>
  <c r="AL137" i="14"/>
  <c r="AC136" i="14"/>
  <c r="AW137" i="14"/>
  <c r="T138" i="14"/>
  <c r="AK136" i="14"/>
  <c r="AN137" i="14"/>
  <c r="AY137" i="14"/>
  <c r="AG138" i="14"/>
  <c r="AG157" i="14" s="1"/>
  <c r="AG158" i="14" s="1"/>
  <c r="I136" i="14"/>
  <c r="AI137" i="14"/>
  <c r="AX138" i="14"/>
  <c r="AX157" i="14" s="1"/>
  <c r="AX158" i="14" s="1"/>
  <c r="AX160" i="14" s="1"/>
  <c r="AX161" i="14" s="1"/>
  <c r="R137" i="14"/>
  <c r="BH136" i="14"/>
  <c r="AK137" i="14"/>
  <c r="AO137" i="14"/>
  <c r="AT138" i="14"/>
  <c r="AT157" i="14" s="1"/>
  <c r="AT158" i="14" s="1"/>
  <c r="Y136" i="14"/>
  <c r="O137" i="14"/>
  <c r="K137" i="14"/>
  <c r="T137" i="14"/>
  <c r="BF136" i="14"/>
  <c r="AP137" i="14"/>
  <c r="BG137" i="14"/>
  <c r="BE136" i="14"/>
  <c r="J138" i="14"/>
  <c r="S136" i="14"/>
  <c r="P138" i="14"/>
  <c r="J136" i="14"/>
  <c r="V136" i="14"/>
  <c r="BD138" i="14"/>
  <c r="BD157" i="14" s="1"/>
  <c r="BD158" i="14" s="1"/>
  <c r="AE137" i="14"/>
  <c r="R136" i="14"/>
  <c r="BF138" i="14"/>
  <c r="BF157" i="14" s="1"/>
  <c r="BF158" i="14" s="1"/>
  <c r="BF160" i="14" s="1"/>
  <c r="BF161" i="14" s="1"/>
  <c r="AN136" i="14"/>
  <c r="BB136" i="14"/>
  <c r="O138" i="14"/>
  <c r="AW138" i="14"/>
  <c r="U138" i="14"/>
  <c r="U157" i="14" s="1"/>
  <c r="U158" i="14" s="1"/>
  <c r="P136" i="14"/>
  <c r="AZ138" i="14"/>
  <c r="AZ157" i="14" s="1"/>
  <c r="AZ158" i="14" s="1"/>
  <c r="AZ160" i="14" s="1"/>
  <c r="AZ161" i="14" s="1"/>
  <c r="AO136" i="14"/>
  <c r="AF137" i="14"/>
  <c r="AC138" i="14"/>
  <c r="AC157" i="14" s="1"/>
  <c r="AC158" i="14" s="1"/>
  <c r="AA138" i="14"/>
  <c r="AA157" i="14" s="1"/>
  <c r="AA158" i="14" s="1"/>
  <c r="J137" i="14"/>
  <c r="Z138" i="14"/>
  <c r="Z157" i="14" s="1"/>
  <c r="Z158" i="14" s="1"/>
  <c r="Z160" i="14" s="1"/>
  <c r="Z161" i="14" s="1"/>
  <c r="AE136" i="14"/>
  <c r="BH137" i="14"/>
  <c r="BC137" i="14"/>
  <c r="AQ27" i="23"/>
  <c r="AA27" i="23"/>
  <c r="AP27" i="23"/>
  <c r="BC27" i="23"/>
  <c r="F27" i="23"/>
  <c r="AY27" i="23"/>
  <c r="AZ148" i="13"/>
  <c r="V199" i="14"/>
  <c r="AC199" i="14"/>
  <c r="AZ199" i="14"/>
  <c r="BC199" i="14"/>
  <c r="AE199" i="14"/>
  <c r="AH199" i="14"/>
  <c r="AM199" i="14"/>
  <c r="AK199" i="14"/>
  <c r="AB199" i="14"/>
  <c r="AA199" i="14"/>
  <c r="BD199" i="14"/>
  <c r="AV199" i="14"/>
  <c r="AF199" i="14"/>
  <c r="AW199" i="14"/>
  <c r="BA199" i="14"/>
  <c r="BG199" i="14"/>
  <c r="AU199" i="14"/>
  <c r="AN199" i="14"/>
  <c r="AG199" i="14"/>
  <c r="W199" i="14"/>
  <c r="R199" i="14"/>
  <c r="I199" i="14"/>
  <c r="BB199" i="14"/>
  <c r="Q199" i="14"/>
  <c r="X199" i="14"/>
  <c r="AO199" i="14"/>
  <c r="S199" i="14"/>
  <c r="AI199" i="14"/>
  <c r="AL199" i="14"/>
  <c r="AT199" i="14"/>
  <c r="BF199" i="14"/>
  <c r="J199" i="14"/>
  <c r="AJ199" i="14"/>
  <c r="AY199" i="14"/>
  <c r="AD199" i="14"/>
  <c r="BH199" i="14"/>
  <c r="AR199" i="14"/>
  <c r="AX199" i="14"/>
  <c r="AS199" i="14"/>
  <c r="Z199" i="14"/>
  <c r="BE199" i="14"/>
  <c r="AQ199" i="14"/>
  <c r="AP199" i="14"/>
  <c r="T199" i="14"/>
  <c r="U199" i="14"/>
  <c r="Y199" i="14"/>
  <c r="AY174" i="14"/>
  <c r="AX174" i="14"/>
  <c r="V174" i="14"/>
  <c r="AE174" i="14"/>
  <c r="BF174" i="14"/>
  <c r="T174" i="14"/>
  <c r="AS174" i="14"/>
  <c r="Z174" i="14"/>
  <c r="AR174" i="14"/>
  <c r="AM174" i="14"/>
  <c r="AK174" i="14"/>
  <c r="BD174" i="14"/>
  <c r="AV174" i="14"/>
  <c r="I174" i="14"/>
  <c r="AL174" i="14"/>
  <c r="AQ174" i="14"/>
  <c r="BH174" i="14"/>
  <c r="AA174" i="14"/>
  <c r="Q174" i="14"/>
  <c r="J174" i="14"/>
  <c r="BA174" i="14"/>
  <c r="AB174" i="14"/>
  <c r="S174" i="14"/>
  <c r="AF174" i="14"/>
  <c r="BC174" i="14"/>
  <c r="AJ174" i="14"/>
  <c r="AH174" i="14"/>
  <c r="AU174" i="14"/>
  <c r="AN174" i="14"/>
  <c r="AP174" i="14"/>
  <c r="Y174" i="14"/>
  <c r="AI174" i="14"/>
  <c r="AZ174" i="14"/>
  <c r="AO174" i="14"/>
  <c r="AD174" i="14"/>
  <c r="W174" i="14"/>
  <c r="R174" i="14"/>
  <c r="BE174" i="14"/>
  <c r="AW174" i="14"/>
  <c r="AC174" i="14"/>
  <c r="U174" i="14"/>
  <c r="BG174" i="14"/>
  <c r="BB174" i="14"/>
  <c r="AT174" i="14"/>
  <c r="AG174" i="14"/>
  <c r="X174" i="14"/>
  <c r="AE147" i="13"/>
  <c r="AZ136" i="14"/>
  <c r="Y137" i="14"/>
  <c r="AL138" i="14"/>
  <c r="AL157" i="14" s="1"/>
  <c r="BC136" i="14"/>
  <c r="AU138" i="14"/>
  <c r="AL136" i="14"/>
  <c r="AK193" i="14"/>
  <c r="AU193" i="14"/>
  <c r="AQ193" i="14"/>
  <c r="AG193" i="14"/>
  <c r="AC29" i="23" s="1"/>
  <c r="V193" i="14"/>
  <c r="AP193" i="14"/>
  <c r="R193" i="14"/>
  <c r="AL193" i="14"/>
  <c r="AH29" i="23" s="1"/>
  <c r="AC193" i="14"/>
  <c r="BF193" i="14"/>
  <c r="BG193" i="14"/>
  <c r="AA193" i="14"/>
  <c r="W29" i="23" s="1"/>
  <c r="BE193" i="14"/>
  <c r="BA29" i="23" s="1"/>
  <c r="W193" i="14"/>
  <c r="BC193" i="14"/>
  <c r="AY29" i="23" s="1"/>
  <c r="I193" i="14"/>
  <c r="AO193" i="14"/>
  <c r="BH193" i="14"/>
  <c r="Y193" i="14"/>
  <c r="AV193" i="14"/>
  <c r="AR29" i="23" s="1"/>
  <c r="AS193" i="14"/>
  <c r="AO29" i="23" s="1"/>
  <c r="U193" i="14"/>
  <c r="AN193" i="14"/>
  <c r="AJ29" i="23" s="1"/>
  <c r="AE193" i="14"/>
  <c r="AX193" i="14"/>
  <c r="BD193" i="14"/>
  <c r="AZ29" i="23" s="1"/>
  <c r="BB193" i="14"/>
  <c r="BA193" i="14"/>
  <c r="AT193" i="14"/>
  <c r="AP29" i="23" s="1"/>
  <c r="AY193" i="14"/>
  <c r="AR193" i="14"/>
  <c r="X193" i="14"/>
  <c r="AF193" i="14"/>
  <c r="AI193" i="14"/>
  <c r="AB193" i="14"/>
  <c r="AJ193" i="14"/>
  <c r="Q193" i="14"/>
  <c r="AD193" i="14"/>
  <c r="J193" i="14"/>
  <c r="AZ193" i="14"/>
  <c r="AV29" i="23" s="1"/>
  <c r="AH193" i="14"/>
  <c r="S193" i="14"/>
  <c r="T193" i="14"/>
  <c r="AW193" i="14"/>
  <c r="Z193" i="14"/>
  <c r="AM193" i="14"/>
  <c r="AS148" i="13"/>
  <c r="BC192" i="14"/>
  <c r="V192" i="14"/>
  <c r="BH192" i="14"/>
  <c r="BD192" i="14"/>
  <c r="AR192" i="14"/>
  <c r="AZ192" i="14"/>
  <c r="AI192" i="14"/>
  <c r="BE192" i="14"/>
  <c r="T192" i="14"/>
  <c r="X192" i="14"/>
  <c r="AH192" i="14"/>
  <c r="AU192" i="14"/>
  <c r="AK192" i="14"/>
  <c r="AA192" i="14"/>
  <c r="R192" i="14"/>
  <c r="U192" i="14"/>
  <c r="J192" i="14"/>
  <c r="BA192" i="14"/>
  <c r="AX192" i="14"/>
  <c r="AY192" i="14"/>
  <c r="S192" i="14"/>
  <c r="AO192" i="14"/>
  <c r="Q192" i="14"/>
  <c r="AL192" i="14"/>
  <c r="W192" i="14"/>
  <c r="AJ192" i="14"/>
  <c r="AN192" i="14"/>
  <c r="AM192" i="14"/>
  <c r="AS192" i="14"/>
  <c r="AT192" i="14"/>
  <c r="BG192" i="14"/>
  <c r="BF192" i="14"/>
  <c r="AW192" i="14"/>
  <c r="AE192" i="14"/>
  <c r="I192" i="14"/>
  <c r="AB192" i="14"/>
  <c r="Y192" i="14"/>
  <c r="Z192" i="14"/>
  <c r="BB192" i="14"/>
  <c r="AC192" i="14"/>
  <c r="AQ192" i="14"/>
  <c r="AD192" i="14"/>
  <c r="AF192" i="14"/>
  <c r="AG192" i="14"/>
  <c r="AV192" i="14"/>
  <c r="AP192" i="14"/>
  <c r="I188" i="14"/>
  <c r="AB188" i="14"/>
  <c r="BD188" i="14"/>
  <c r="AG188" i="14"/>
  <c r="AW188" i="14"/>
  <c r="X188" i="14"/>
  <c r="AH188" i="14"/>
  <c r="BF188" i="14"/>
  <c r="BA188" i="14"/>
  <c r="AT188" i="14"/>
  <c r="AP188" i="14"/>
  <c r="AO188" i="14"/>
  <c r="BE188" i="14"/>
  <c r="AS188" i="14"/>
  <c r="BG188" i="14"/>
  <c r="W188" i="14"/>
  <c r="BB188" i="14"/>
  <c r="BC188" i="14"/>
  <c r="Y188" i="14"/>
  <c r="R188" i="14"/>
  <c r="Q188" i="14"/>
  <c r="BH188" i="14"/>
  <c r="AY188" i="14"/>
  <c r="T188" i="14"/>
  <c r="AC188" i="14"/>
  <c r="AA188" i="14"/>
  <c r="AN188" i="14"/>
  <c r="Z188" i="14"/>
  <c r="AX188" i="14"/>
  <c r="U188" i="14"/>
  <c r="AZ188" i="14"/>
  <c r="AM188" i="14"/>
  <c r="AR188" i="14"/>
  <c r="AU188" i="14"/>
  <c r="AL188" i="14"/>
  <c r="S188" i="14"/>
  <c r="AF188" i="14"/>
  <c r="AE188" i="14"/>
  <c r="J188" i="14"/>
  <c r="AD188" i="14"/>
  <c r="AI188" i="14"/>
  <c r="AV188" i="14"/>
  <c r="AQ188" i="14"/>
  <c r="AJ188" i="14"/>
  <c r="V188" i="14"/>
  <c r="AK188" i="14"/>
  <c r="AT27" i="23"/>
  <c r="Q27" i="23"/>
  <c r="AX27" i="23"/>
  <c r="AR27" i="23"/>
  <c r="V27" i="23"/>
  <c r="M27" i="23"/>
  <c r="BD202" i="14"/>
  <c r="AP202" i="14"/>
  <c r="AF202" i="14"/>
  <c r="S202" i="14"/>
  <c r="V202" i="14"/>
  <c r="BC202" i="14"/>
  <c r="R202" i="14"/>
  <c r="U202" i="14"/>
  <c r="AO202" i="14"/>
  <c r="Z202" i="14"/>
  <c r="AS202" i="14"/>
  <c r="AK202" i="14"/>
  <c r="BG202" i="14"/>
  <c r="X202" i="14"/>
  <c r="AN202" i="14"/>
  <c r="AG202" i="14"/>
  <c r="Q202" i="14"/>
  <c r="T202" i="14"/>
  <c r="AW202" i="14"/>
  <c r="AT202" i="14"/>
  <c r="AV202" i="14"/>
  <c r="BF202" i="14"/>
  <c r="BH202" i="14"/>
  <c r="AH202" i="14"/>
  <c r="AM202" i="14"/>
  <c r="AI202" i="14"/>
  <c r="AZ202" i="14"/>
  <c r="AL202" i="14"/>
  <c r="AD202" i="14"/>
  <c r="BE202" i="14"/>
  <c r="AE202" i="14"/>
  <c r="J202" i="14"/>
  <c r="AJ202" i="14"/>
  <c r="BA202" i="14"/>
  <c r="Y202" i="14"/>
  <c r="AU202" i="14"/>
  <c r="BB202" i="14"/>
  <c r="AY202" i="14"/>
  <c r="AB202" i="14"/>
  <c r="AC202" i="14"/>
  <c r="AA202" i="14"/>
  <c r="AX202" i="14"/>
  <c r="I202" i="14"/>
  <c r="AQ202" i="14"/>
  <c r="W202" i="14"/>
  <c r="AR202" i="14"/>
  <c r="Z148" i="13"/>
  <c r="AU137" i="14"/>
  <c r="S137" i="14"/>
  <c r="X137" i="14"/>
  <c r="T136" i="14"/>
  <c r="AQ136" i="14"/>
  <c r="AV138" i="14"/>
  <c r="AV157" i="14" s="1"/>
  <c r="AM181" i="14"/>
  <c r="AD181" i="14"/>
  <c r="BD181" i="14"/>
  <c r="AL181" i="14"/>
  <c r="AN181" i="14"/>
  <c r="Q181" i="14"/>
  <c r="AK181" i="14"/>
  <c r="W181" i="14"/>
  <c r="AS181" i="14"/>
  <c r="AH181" i="14"/>
  <c r="U181" i="14"/>
  <c r="Y181" i="14"/>
  <c r="AI181" i="14"/>
  <c r="AR181" i="14"/>
  <c r="J181" i="14"/>
  <c r="BC181" i="14"/>
  <c r="AY181" i="14"/>
  <c r="AT181" i="14"/>
  <c r="S181" i="14"/>
  <c r="AF181" i="14"/>
  <c r="AU181" i="14"/>
  <c r="AX181" i="14"/>
  <c r="BA181" i="14"/>
  <c r="T181" i="14"/>
  <c r="BF181" i="14"/>
  <c r="AO181" i="14"/>
  <c r="BH181" i="14"/>
  <c r="BG181" i="14"/>
  <c r="AP181" i="14"/>
  <c r="X181" i="14"/>
  <c r="I181" i="14"/>
  <c r="V181" i="14"/>
  <c r="AG181" i="14"/>
  <c r="R181" i="14"/>
  <c r="AE181" i="14"/>
  <c r="BE181" i="14"/>
  <c r="AQ181" i="14"/>
  <c r="Z181" i="14"/>
  <c r="AZ181" i="14"/>
  <c r="AJ181" i="14"/>
  <c r="AA181" i="14"/>
  <c r="AB181" i="14"/>
  <c r="AV181" i="14"/>
  <c r="AC181" i="14"/>
  <c r="AW181" i="14"/>
  <c r="BB181" i="14"/>
  <c r="W31" i="23"/>
  <c r="AW147" i="13"/>
  <c r="AV179" i="14"/>
  <c r="R179" i="14"/>
  <c r="AG179" i="14"/>
  <c r="BD179" i="14"/>
  <c r="AA179" i="14"/>
  <c r="AB179" i="14"/>
  <c r="BH179" i="14"/>
  <c r="AK179" i="14"/>
  <c r="AD179" i="14"/>
  <c r="Z179" i="14"/>
  <c r="AQ179" i="14"/>
  <c r="AU179" i="14"/>
  <c r="AY179" i="14"/>
  <c r="BB179" i="14"/>
  <c r="U179" i="14"/>
  <c r="AZ179" i="14"/>
  <c r="AW179" i="14"/>
  <c r="Y179" i="14"/>
  <c r="AL179" i="14"/>
  <c r="X179" i="14"/>
  <c r="Q179" i="14"/>
  <c r="AX179" i="14"/>
  <c r="AM179" i="14"/>
  <c r="BA179" i="14"/>
  <c r="W179" i="14"/>
  <c r="BF179" i="14"/>
  <c r="AF179" i="14"/>
  <c r="AC179" i="14"/>
  <c r="T179" i="14"/>
  <c r="AJ179" i="14"/>
  <c r="BE179" i="14"/>
  <c r="I179" i="14"/>
  <c r="BC179" i="14"/>
  <c r="AO179" i="14"/>
  <c r="BG179" i="14"/>
  <c r="S179" i="14"/>
  <c r="AN179" i="14"/>
  <c r="AH179" i="14"/>
  <c r="V179" i="14"/>
  <c r="AI179" i="14"/>
  <c r="AP179" i="14"/>
  <c r="AR179" i="14"/>
  <c r="AE179" i="14"/>
  <c r="J179" i="14"/>
  <c r="AT179" i="14"/>
  <c r="AS179" i="14"/>
  <c r="S27" i="23"/>
  <c r="R27" i="23"/>
  <c r="AB27" i="23"/>
  <c r="T27" i="23"/>
  <c r="N27" i="23"/>
  <c r="AI27" i="23"/>
  <c r="AM27" i="23"/>
  <c r="AM147" i="13"/>
  <c r="AV148" i="13"/>
  <c r="AW27" i="23"/>
  <c r="X147" i="13"/>
  <c r="X148" i="13"/>
  <c r="AQ201" i="14"/>
  <c r="R201" i="14"/>
  <c r="BF201" i="14"/>
  <c r="BD201" i="14"/>
  <c r="AO201" i="14"/>
  <c r="V201" i="14"/>
  <c r="AD201" i="14"/>
  <c r="AK201" i="14"/>
  <c r="AE201" i="14"/>
  <c r="AJ201" i="14"/>
  <c r="X201" i="14"/>
  <c r="Y201" i="14"/>
  <c r="I201" i="14"/>
  <c r="AT201" i="14"/>
  <c r="AV201" i="14"/>
  <c r="AM201" i="14"/>
  <c r="AI201" i="14"/>
  <c r="BC201" i="14"/>
  <c r="U201" i="14"/>
  <c r="AL201" i="14"/>
  <c r="AA201" i="14"/>
  <c r="AB201" i="14"/>
  <c r="AF201" i="14"/>
  <c r="BE201" i="14"/>
  <c r="BH201" i="14"/>
  <c r="Z201" i="14"/>
  <c r="AR201" i="14"/>
  <c r="AS201" i="14"/>
  <c r="AH201" i="14"/>
  <c r="AG201" i="14"/>
  <c r="AC201" i="14"/>
  <c r="AX201" i="14"/>
  <c r="AP201" i="14"/>
  <c r="BA201" i="14"/>
  <c r="AN201" i="14"/>
  <c r="AZ201" i="14"/>
  <c r="AW201" i="14"/>
  <c r="AY201" i="14"/>
  <c r="W201" i="14"/>
  <c r="J201" i="14"/>
  <c r="AU201" i="14"/>
  <c r="T201" i="14"/>
  <c r="Q201" i="14"/>
  <c r="BG201" i="14"/>
  <c r="BB201" i="14"/>
  <c r="S201" i="14"/>
  <c r="BB10" i="19"/>
  <c r="BB11" i="19"/>
  <c r="AZ13" i="14"/>
  <c r="AZ8" i="14" s="1"/>
  <c r="AZ14" i="14"/>
  <c r="BA9" i="14"/>
  <c r="AW10" i="4"/>
  <c r="AW11" i="4"/>
  <c r="AU14" i="13"/>
  <c r="AU13" i="13"/>
  <c r="AU8" i="13" s="1"/>
  <c r="AV9" i="13"/>
  <c r="AW10" i="13"/>
  <c r="AW11" i="13"/>
  <c r="P29" i="23" l="1"/>
  <c r="AT29" i="23"/>
  <c r="Q29" i="23"/>
  <c r="U29" i="23"/>
  <c r="BD29" i="23"/>
  <c r="AA29" i="23"/>
  <c r="AU29" i="23"/>
  <c r="O29" i="23"/>
  <c r="AY26" i="23"/>
  <c r="Q26" i="23"/>
  <c r="AI31" i="23"/>
  <c r="AU31" i="23"/>
  <c r="AE31" i="23"/>
  <c r="AJ26" i="23"/>
  <c r="AT26" i="23"/>
  <c r="Q31" i="23"/>
  <c r="AS29" i="23"/>
  <c r="AB160" i="14"/>
  <c r="AB161" i="14" s="1"/>
  <c r="AQ29" i="23"/>
  <c r="AI29" i="23"/>
  <c r="Z29" i="23"/>
  <c r="R29" i="23"/>
  <c r="AW26" i="23"/>
  <c r="O31" i="23"/>
  <c r="AV31" i="23"/>
  <c r="AQ31" i="23"/>
  <c r="AA26" i="23"/>
  <c r="R31" i="23"/>
  <c r="T31" i="23"/>
  <c r="AE26" i="23"/>
  <c r="E31" i="23"/>
  <c r="W153" i="13"/>
  <c r="AQ153" i="13"/>
  <c r="AO233" i="19"/>
  <c r="AK63" i="23" s="1"/>
  <c r="BC29" i="23"/>
  <c r="AE29" i="23"/>
  <c r="AM29" i="23"/>
  <c r="BB160" i="14"/>
  <c r="BB161" i="14" s="1"/>
  <c r="N26" i="23"/>
  <c r="N29" i="23"/>
  <c r="AL29" i="23"/>
  <c r="V31" i="23"/>
  <c r="AR26" i="23"/>
  <c r="M26" i="23"/>
  <c r="AI26" i="23"/>
  <c r="BA26" i="23"/>
  <c r="M31" i="23"/>
  <c r="N31" i="23"/>
  <c r="F31" i="23"/>
  <c r="AT160" i="14"/>
  <c r="AT161" i="14" s="1"/>
  <c r="F24" i="23"/>
  <c r="AR140" i="14"/>
  <c r="AR141" i="14" s="1"/>
  <c r="Z24" i="23"/>
  <c r="W233" i="19"/>
  <c r="S63" i="23" s="1"/>
  <c r="T29" i="23"/>
  <c r="AD29" i="23"/>
  <c r="AC160" i="14"/>
  <c r="AC161" i="14" s="1"/>
  <c r="AE160" i="14"/>
  <c r="AE161" i="14" s="1"/>
  <c r="I233" i="19"/>
  <c r="E63" i="23" s="1"/>
  <c r="AR153" i="13"/>
  <c r="AI233" i="19"/>
  <c r="AE63" i="23" s="1"/>
  <c r="S29" i="23"/>
  <c r="AB233" i="19"/>
  <c r="X63" i="23" s="1"/>
  <c r="AV233" i="19"/>
  <c r="AR63" i="23" s="1"/>
  <c r="AY24" i="23"/>
  <c r="AU233" i="19"/>
  <c r="AQ63" i="23" s="1"/>
  <c r="U153" i="13"/>
  <c r="AG233" i="19"/>
  <c r="AC63" i="23" s="1"/>
  <c r="X158" i="14"/>
  <c r="X160" i="14" s="1"/>
  <c r="X161" i="14" s="1"/>
  <c r="AA160" i="14"/>
  <c r="AA161" i="14" s="1"/>
  <c r="BC158" i="14"/>
  <c r="BC160" i="14" s="1"/>
  <c r="BC161" i="14" s="1"/>
  <c r="AE153" i="13"/>
  <c r="M153" i="13"/>
  <c r="AC233" i="19"/>
  <c r="Y63" i="23" s="1"/>
  <c r="O153" i="13"/>
  <c r="AP233" i="19"/>
  <c r="AL63" i="23" s="1"/>
  <c r="AD233" i="19"/>
  <c r="Z63" i="23" s="1"/>
  <c r="Y233" i="19"/>
  <c r="U63" i="23" s="1"/>
  <c r="AL153" i="13"/>
  <c r="AH233" i="19"/>
  <c r="F153" i="13"/>
  <c r="J233" i="19"/>
  <c r="AW233" i="19"/>
  <c r="AU153" i="13"/>
  <c r="AD153" i="13"/>
  <c r="AM153" i="13"/>
  <c r="BH233" i="19"/>
  <c r="AM233" i="19"/>
  <c r="X233" i="19"/>
  <c r="T153" i="13"/>
  <c r="AQ233" i="19"/>
  <c r="AM63" i="23" s="1"/>
  <c r="Q153" i="13"/>
  <c r="AO153" i="13"/>
  <c r="Y153" i="13"/>
  <c r="BA153" i="13"/>
  <c r="BC233" i="19"/>
  <c r="AK233" i="19"/>
  <c r="U233" i="19"/>
  <c r="BD233" i="19"/>
  <c r="Q233" i="19"/>
  <c r="AB148" i="13"/>
  <c r="AB149" i="13"/>
  <c r="AF233" i="19"/>
  <c r="AF234" i="19" s="1"/>
  <c r="T233" i="19"/>
  <c r="AF93" i="13"/>
  <c r="AF153" i="13" s="1"/>
  <c r="AJ233" i="19"/>
  <c r="V148" i="13"/>
  <c r="V149" i="13"/>
  <c r="W160" i="14"/>
  <c r="W161" i="14" s="1"/>
  <c r="T24" i="23"/>
  <c r="AL24" i="23"/>
  <c r="BE233" i="19"/>
  <c r="BA63" i="23" s="1"/>
  <c r="BG233" i="19"/>
  <c r="AX233" i="19"/>
  <c r="AY148" i="13"/>
  <c r="AY149" i="13"/>
  <c r="BG158" i="14"/>
  <c r="BG160" i="14" s="1"/>
  <c r="BG161" i="14" s="1"/>
  <c r="AY140" i="14"/>
  <c r="AY141" i="14" s="1"/>
  <c r="AE233" i="19"/>
  <c r="AL233" i="19"/>
  <c r="BF233" i="19"/>
  <c r="AT153" i="13"/>
  <c r="AT154" i="13" s="1"/>
  <c r="AG148" i="13"/>
  <c r="AG149" i="13"/>
  <c r="BB148" i="13"/>
  <c r="BB149" i="13"/>
  <c r="AM160" i="14"/>
  <c r="AM161" i="14" s="1"/>
  <c r="AH140" i="14"/>
  <c r="AH141" i="14" s="1"/>
  <c r="AA153" i="13"/>
  <c r="V233" i="19"/>
  <c r="BB233" i="19"/>
  <c r="AX63" i="23" s="1"/>
  <c r="AY233" i="19"/>
  <c r="AN233" i="19"/>
  <c r="BA233" i="19"/>
  <c r="AW93" i="13"/>
  <c r="AW153" i="13" s="1"/>
  <c r="AP148" i="13"/>
  <c r="AP149" i="13"/>
  <c r="AX148" i="13"/>
  <c r="AX149" i="13"/>
  <c r="AT233" i="19"/>
  <c r="Z233" i="19"/>
  <c r="P153" i="13"/>
  <c r="AA233" i="19"/>
  <c r="AR233" i="19"/>
  <c r="AN63" i="23" s="1"/>
  <c r="S233" i="19"/>
  <c r="S234" i="19" s="1"/>
  <c r="R233" i="19"/>
  <c r="AS233" i="19"/>
  <c r="AV93" i="13"/>
  <c r="AV153" i="13" s="1"/>
  <c r="AZ233" i="19"/>
  <c r="AK148" i="13"/>
  <c r="AK149" i="13"/>
  <c r="V29" i="23"/>
  <c r="AZ24" i="23"/>
  <c r="BD160" i="14"/>
  <c r="BD161" i="14" s="1"/>
  <c r="AX29" i="23"/>
  <c r="AV24" i="23"/>
  <c r="W24" i="23"/>
  <c r="AK160" i="14"/>
  <c r="AK161" i="14" s="1"/>
  <c r="BB29" i="23"/>
  <c r="Z153" i="13"/>
  <c r="AN29" i="23"/>
  <c r="AG160" i="14"/>
  <c r="AG161" i="14" s="1"/>
  <c r="AX24" i="23"/>
  <c r="AA24" i="23"/>
  <c r="BA25" i="23"/>
  <c r="M29" i="23"/>
  <c r="AT25" i="23"/>
  <c r="P28" i="23"/>
  <c r="S28" i="23"/>
  <c r="AW28" i="23"/>
  <c r="AF29" i="23"/>
  <c r="M25" i="23"/>
  <c r="AB29" i="23"/>
  <c r="AK29" i="23"/>
  <c r="Y29" i="23"/>
  <c r="U160" i="14"/>
  <c r="U161" i="14" s="1"/>
  <c r="AV234" i="19"/>
  <c r="AG234" i="19"/>
  <c r="AO24" i="23"/>
  <c r="F29" i="23"/>
  <c r="Y234" i="19"/>
  <c r="S153" i="13"/>
  <c r="AO160" i="14"/>
  <c r="AO161" i="14" s="1"/>
  <c r="N153" i="13"/>
  <c r="S24" i="23"/>
  <c r="AQ24" i="23"/>
  <c r="BE160" i="14"/>
  <c r="BE161" i="14" s="1"/>
  <c r="F28" i="23"/>
  <c r="AF24" i="23"/>
  <c r="M24" i="23"/>
  <c r="AG24" i="23"/>
  <c r="AT24" i="23"/>
  <c r="V24" i="23"/>
  <c r="AK24" i="23"/>
  <c r="R24" i="23"/>
  <c r="Q24" i="23"/>
  <c r="AI24" i="23"/>
  <c r="BB140" i="14"/>
  <c r="BB141" i="14" s="1"/>
  <c r="BA160" i="14"/>
  <c r="BA161" i="14" s="1"/>
  <c r="S160" i="14"/>
  <c r="S161" i="14" s="1"/>
  <c r="AH24" i="23"/>
  <c r="AN28" i="23"/>
  <c r="Y24" i="23"/>
  <c r="AE24" i="23"/>
  <c r="AV25" i="23"/>
  <c r="AY28" i="23"/>
  <c r="AZ28" i="23"/>
  <c r="AJ24" i="23"/>
  <c r="AW24" i="23"/>
  <c r="E24" i="23"/>
  <c r="M28" i="23"/>
  <c r="AW25" i="23"/>
  <c r="AX28" i="23"/>
  <c r="AH286" i="14" a="1"/>
  <c r="AH286" i="14" s="1"/>
  <c r="AD42" i="13" s="1"/>
  <c r="F25" i="23"/>
  <c r="AC153" i="13"/>
  <c r="AB25" i="23"/>
  <c r="AH25" i="23"/>
  <c r="V28" i="23"/>
  <c r="AM140" i="14"/>
  <c r="AM141" i="14" s="1"/>
  <c r="AR28" i="23"/>
  <c r="W28" i="23"/>
  <c r="AL28" i="23"/>
  <c r="AP28" i="23"/>
  <c r="AA140" i="14"/>
  <c r="AA141" i="14" s="1"/>
  <c r="T278" i="14" a="1"/>
  <c r="T278" i="14" s="1"/>
  <c r="P30" i="13" s="1"/>
  <c r="AX25" i="23"/>
  <c r="AP308" i="14" a="1"/>
  <c r="AP308" i="14" s="1"/>
  <c r="X286" i="14" a="1"/>
  <c r="X286" i="14" s="1"/>
  <c r="T42" i="13" s="1"/>
  <c r="S25" i="23"/>
  <c r="AE28" i="23"/>
  <c r="Y28" i="23"/>
  <c r="AC28" i="23"/>
  <c r="AN292" i="14" a="1"/>
  <c r="AN292" i="14" s="1"/>
  <c r="AJ50" i="13" s="1"/>
  <c r="AW29" i="23"/>
  <c r="BC24" i="23"/>
  <c r="AD24" i="23"/>
  <c r="AR24" i="23"/>
  <c r="BB24" i="23"/>
  <c r="AN153" i="13"/>
  <c r="AB24" i="23"/>
  <c r="BD24" i="23"/>
  <c r="AM286" i="14" a="1"/>
  <c r="AM286" i="14" s="1"/>
  <c r="AI42" i="13" s="1"/>
  <c r="AE278" i="14" a="1"/>
  <c r="AE278" i="14" s="1"/>
  <c r="AA30" i="13" s="1"/>
  <c r="BC25" i="23"/>
  <c r="E29" i="23"/>
  <c r="AG29" i="23"/>
  <c r="AS24" i="23"/>
  <c r="O24" i="23"/>
  <c r="AN24" i="23"/>
  <c r="AU24" i="23"/>
  <c r="AM273" i="14" a="1"/>
  <c r="AM273" i="14" s="1"/>
  <c r="AI25" i="13" s="1"/>
  <c r="AI160" i="14"/>
  <c r="AI161" i="14" s="1"/>
  <c r="AR283" i="14" a="1"/>
  <c r="AR283" i="14" s="1"/>
  <c r="AN37" i="13" s="1"/>
  <c r="AK25" i="23"/>
  <c r="X308" i="14" a="1"/>
  <c r="X308" i="14" s="1"/>
  <c r="AU297" i="14" a="1"/>
  <c r="AU297" i="14" s="1"/>
  <c r="AQ59" i="13" s="1"/>
  <c r="W25" i="23"/>
  <c r="AC24" i="23"/>
  <c r="BA24" i="23"/>
  <c r="X24" i="23"/>
  <c r="AM24" i="23"/>
  <c r="AM25" i="23"/>
  <c r="AP24" i="23"/>
  <c r="N24" i="23"/>
  <c r="AI153" i="13"/>
  <c r="AW286" i="14" a="1"/>
  <c r="AW286" i="14" s="1"/>
  <c r="AS42" i="13" s="1"/>
  <c r="BD293" i="14" a="1"/>
  <c r="BD293" i="14" s="1"/>
  <c r="AZ54" i="13" s="1"/>
  <c r="AY25" i="23"/>
  <c r="BF296" i="14" a="1"/>
  <c r="BF296" i="14" s="1"/>
  <c r="BB57" i="13" s="1"/>
  <c r="Z292" i="14" a="1"/>
  <c r="Z292" i="14" s="1"/>
  <c r="V50" i="13" s="1"/>
  <c r="U28" i="23"/>
  <c r="AK28" i="23"/>
  <c r="P24" i="23"/>
  <c r="BD153" i="13"/>
  <c r="X292" i="14" a="1"/>
  <c r="X292" i="14" s="1"/>
  <c r="T50" i="13" s="1"/>
  <c r="T273" i="14" a="1"/>
  <c r="T273" i="14" s="1"/>
  <c r="P25" i="13" s="1"/>
  <c r="AN278" i="14" a="1"/>
  <c r="AN278" i="14" s="1"/>
  <c r="AJ30" i="13" s="1"/>
  <c r="AN308" i="14" a="1"/>
  <c r="AN308" i="14" s="1"/>
  <c r="AF25" i="23"/>
  <c r="AM292" i="14" a="1"/>
  <c r="AM292" i="14" s="1"/>
  <c r="AI50" i="13" s="1"/>
  <c r="U300" i="14" a="1"/>
  <c r="U300" i="14" s="1"/>
  <c r="Q64" i="13" s="1"/>
  <c r="R28" i="23"/>
  <c r="BB28" i="23"/>
  <c r="U24" i="23"/>
  <c r="U25" i="23"/>
  <c r="AO25" i="23"/>
  <c r="X278" i="14" a="1"/>
  <c r="X278" i="14" s="1"/>
  <c r="T30" i="13" s="1"/>
  <c r="AP286" i="14" a="1"/>
  <c r="AP286" i="14" s="1"/>
  <c r="AL42" i="13" s="1"/>
  <c r="O25" i="23"/>
  <c r="T294" i="14" a="1"/>
  <c r="T294" i="14" s="1"/>
  <c r="P55" i="13" s="1"/>
  <c r="BD25" i="23"/>
  <c r="O28" i="23"/>
  <c r="N28" i="23"/>
  <c r="AO28" i="23"/>
  <c r="V307" i="14" a="1"/>
  <c r="V307" i="14" s="1"/>
  <c r="AA25" i="23"/>
  <c r="BH278" i="14" a="1"/>
  <c r="BH278" i="14" s="1"/>
  <c r="BD30" i="13" s="1"/>
  <c r="AP292" i="14" a="1"/>
  <c r="AP292" i="14" s="1"/>
  <c r="AL50" i="13" s="1"/>
  <c r="AE308" i="14" a="1"/>
  <c r="AE308" i="14" s="1"/>
  <c r="AC304" i="14" a="1"/>
  <c r="AC304" i="14" s="1"/>
  <c r="Y71" i="13" s="1"/>
  <c r="AU25" i="23"/>
  <c r="X300" i="14" a="1"/>
  <c r="X300" i="14" s="1"/>
  <c r="T64" i="13" s="1"/>
  <c r="AH28" i="23"/>
  <c r="AJ28" i="23"/>
  <c r="T28" i="23"/>
  <c r="BB293" i="14" a="1"/>
  <c r="BB293" i="14" s="1"/>
  <c r="AX54" i="13" s="1"/>
  <c r="AT297" i="14" a="1"/>
  <c r="AT297" i="14" s="1"/>
  <c r="AP59" i="13" s="1"/>
  <c r="AA297" i="14" a="1"/>
  <c r="AA297" i="14" s="1"/>
  <c r="W59" i="13" s="1"/>
  <c r="AS153" i="13"/>
  <c r="AD25" i="23"/>
  <c r="AE25" i="23"/>
  <c r="AP25" i="23"/>
  <c r="AE300" i="14" a="1"/>
  <c r="AE300" i="14" s="1"/>
  <c r="AA64" i="13" s="1"/>
  <c r="AZ272" i="14" a="1"/>
  <c r="AZ272" i="14" s="1"/>
  <c r="AV24" i="13" s="1"/>
  <c r="AG274" i="14" a="1"/>
  <c r="AG274" i="14" s="1"/>
  <c r="AC26" i="13" s="1"/>
  <c r="Y293" i="14" a="1"/>
  <c r="Y293" i="14" s="1"/>
  <c r="U54" i="13" s="1"/>
  <c r="X25" i="23"/>
  <c r="AS25" i="23"/>
  <c r="AG25" i="23"/>
  <c r="R300" i="14" a="1"/>
  <c r="R300" i="14" s="1"/>
  <c r="N64" i="13" s="1"/>
  <c r="AO300" i="14" a="1"/>
  <c r="AO300" i="14" s="1"/>
  <c r="AK64" i="13" s="1"/>
  <c r="BD298" i="14" a="1"/>
  <c r="BD298" i="14" s="1"/>
  <c r="AZ61" i="13" s="1"/>
  <c r="BA286" i="14" a="1"/>
  <c r="BA286" i="14" s="1"/>
  <c r="AW42" i="13" s="1"/>
  <c r="AL305" i="14" a="1"/>
  <c r="AL305" i="14" s="1"/>
  <c r="AH73" i="13" s="1"/>
  <c r="BC153" i="13"/>
  <c r="AZ153" i="13"/>
  <c r="N25" i="23"/>
  <c r="R25" i="23"/>
  <c r="AD278" i="14" a="1"/>
  <c r="AD278" i="14" s="1"/>
  <c r="Z30" i="13" s="1"/>
  <c r="Y286" i="14" a="1"/>
  <c r="Y286" i="14" s="1"/>
  <c r="U42" i="13" s="1"/>
  <c r="Z298" i="14" a="1"/>
  <c r="Z298" i="14" s="1"/>
  <c r="V61" i="13" s="1"/>
  <c r="AC25" i="23"/>
  <c r="AP281" i="14" a="1"/>
  <c r="AP281" i="14" s="1"/>
  <c r="AL34" i="13" s="1"/>
  <c r="Z28" i="23"/>
  <c r="AI28" i="23"/>
  <c r="AJ284" i="14" a="1"/>
  <c r="AJ284" i="14" s="1"/>
  <c r="AF38" i="13" s="1"/>
  <c r="AQ293" i="14" a="1"/>
  <c r="AQ293" i="14" s="1"/>
  <c r="AM54" i="13" s="1"/>
  <c r="T281" i="14" a="1"/>
  <c r="T281" i="14" s="1"/>
  <c r="P34" i="13" s="1"/>
  <c r="E25" i="23"/>
  <c r="Q25" i="23"/>
  <c r="R153" i="13"/>
  <c r="X281" i="14" a="1"/>
  <c r="X281" i="14" s="1"/>
  <c r="T34" i="13" s="1"/>
  <c r="V271" i="14" a="1"/>
  <c r="V271" i="14" s="1"/>
  <c r="R23" i="13" s="1"/>
  <c r="AW281" i="14" a="1"/>
  <c r="AW281" i="14" s="1"/>
  <c r="AS34" i="13" s="1"/>
  <c r="AD301" i="14" a="1"/>
  <c r="AD301" i="14" s="1"/>
  <c r="Z65" i="13" s="1"/>
  <c r="AV28" i="23"/>
  <c r="X28" i="23"/>
  <c r="AF292" i="14" a="1"/>
  <c r="AF292" i="14" s="1"/>
  <c r="AB50" i="13" s="1"/>
  <c r="AC301" i="14" a="1"/>
  <c r="AC301" i="14" s="1"/>
  <c r="Y65" i="13" s="1"/>
  <c r="AB272" i="14" a="1"/>
  <c r="AB272" i="14" s="1"/>
  <c r="X24" i="13" s="1"/>
  <c r="BF208" i="14"/>
  <c r="Q297" i="14" a="1"/>
  <c r="Q297" i="14" s="1"/>
  <c r="M59" i="13" s="1"/>
  <c r="AJ25" i="23"/>
  <c r="X153" i="13"/>
  <c r="AL307" i="14" a="1"/>
  <c r="AL307" i="14" s="1"/>
  <c r="AH298" i="14" a="1"/>
  <c r="AH298" i="14" s="1"/>
  <c r="AD61" i="13" s="1"/>
  <c r="AK286" i="14" a="1"/>
  <c r="AK286" i="14" s="1"/>
  <c r="AG42" i="13" s="1"/>
  <c r="AV297" i="14" a="1"/>
  <c r="AV297" i="14" s="1"/>
  <c r="AR59" i="13" s="1"/>
  <c r="AC271" i="14" a="1"/>
  <c r="AC271" i="14" s="1"/>
  <c r="Y23" i="13" s="1"/>
  <c r="AV272" i="14" a="1"/>
  <c r="AV272" i="14" s="1"/>
  <c r="AR24" i="13" s="1"/>
  <c r="AE302" i="14" a="1"/>
  <c r="AE302" i="14" s="1"/>
  <c r="AA66" i="13" s="1"/>
  <c r="U293" i="14" a="1"/>
  <c r="U293" i="14" s="1"/>
  <c r="Q54" i="13" s="1"/>
  <c r="AJ153" i="13"/>
  <c r="AJ154" i="13" s="1"/>
  <c r="AR25" i="23"/>
  <c r="AH153" i="13"/>
  <c r="K140" i="14"/>
  <c r="K141" i="14" s="1"/>
  <c r="AD292" i="14" a="1"/>
  <c r="AD292" i="14" s="1"/>
  <c r="Z50" i="13" s="1"/>
  <c r="AW292" i="14" a="1"/>
  <c r="AW292" i="14" s="1"/>
  <c r="AS50" i="13" s="1"/>
  <c r="AE292" i="14" a="1"/>
  <c r="AE292" i="14" s="1"/>
  <c r="AA50" i="13" s="1"/>
  <c r="AE286" i="14" a="1"/>
  <c r="AE286" i="14" s="1"/>
  <c r="AA42" i="13" s="1"/>
  <c r="AK278" i="14" a="1"/>
  <c r="AK278" i="14" s="1"/>
  <c r="AG30" i="13" s="1"/>
  <c r="AP273" i="14" a="1"/>
  <c r="AP273" i="14" s="1"/>
  <c r="AL25" i="13" s="1"/>
  <c r="AW273" i="14" a="1"/>
  <c r="AW273" i="14" s="1"/>
  <c r="AS25" i="13" s="1"/>
  <c r="AN300" i="14" a="1"/>
  <c r="AN300" i="14" s="1"/>
  <c r="AJ64" i="13" s="1"/>
  <c r="AN281" i="14" a="1"/>
  <c r="AN281" i="14" s="1"/>
  <c r="AJ34" i="13" s="1"/>
  <c r="Z308" i="14" a="1"/>
  <c r="Z308" i="14" s="1"/>
  <c r="AH308" i="14" a="1"/>
  <c r="AH308" i="14" s="1"/>
  <c r="AN25" i="23"/>
  <c r="AL287" i="14" a="1"/>
  <c r="AL287" i="14" s="1"/>
  <c r="AH44" i="13" s="1"/>
  <c r="BA271" i="14" a="1"/>
  <c r="BA271" i="14" s="1"/>
  <c r="AU286" i="14" a="1"/>
  <c r="AU286" i="14" s="1"/>
  <c r="AQ42" i="13" s="1"/>
  <c r="AM28" i="23"/>
  <c r="BA28" i="23"/>
  <c r="AH301" i="14" a="1"/>
  <c r="AH301" i="14" s="1"/>
  <c r="AD65" i="13" s="1"/>
  <c r="AM301" i="14" a="1"/>
  <c r="AM301" i="14" s="1"/>
  <c r="AI65" i="13" s="1"/>
  <c r="AM272" i="14" a="1"/>
  <c r="AM272" i="14" s="1"/>
  <c r="AI24" i="13" s="1"/>
  <c r="BH298" i="14" a="1"/>
  <c r="BH298" i="14" s="1"/>
  <c r="BD61" i="13" s="1"/>
  <c r="AC275" i="14" a="1"/>
  <c r="AC275" i="14" s="1"/>
  <c r="Y27" i="13" s="1"/>
  <c r="AR311" i="14" a="1"/>
  <c r="AR311" i="14" s="1"/>
  <c r="BD140" i="14"/>
  <c r="BD141" i="14" s="1"/>
  <c r="AT140" i="14"/>
  <c r="AT141" i="14" s="1"/>
  <c r="AJ140" i="14"/>
  <c r="AJ141" i="14" s="1"/>
  <c r="AQ23" i="23"/>
  <c r="AU279" i="14" a="1"/>
  <c r="AU279" i="14" s="1"/>
  <c r="AQ31" i="13" s="1"/>
  <c r="AU292" i="14" a="1"/>
  <c r="AU292" i="14" s="1"/>
  <c r="AQ50" i="13" s="1"/>
  <c r="AU280" i="14" a="1"/>
  <c r="AU280" i="14" s="1"/>
  <c r="AQ33" i="13" s="1"/>
  <c r="AU285" i="14" a="1"/>
  <c r="AU285" i="14" s="1"/>
  <c r="AQ41" i="13" s="1"/>
  <c r="AU304" i="14" a="1"/>
  <c r="AU304" i="14" s="1"/>
  <c r="AQ71" i="13" s="1"/>
  <c r="AU284" i="14" a="1"/>
  <c r="AU284" i="14" s="1"/>
  <c r="AQ38" i="13" s="1"/>
  <c r="AU283" i="14" a="1"/>
  <c r="AU283" i="14" s="1"/>
  <c r="AQ37" i="13" s="1"/>
  <c r="AU208" i="14"/>
  <c r="AU291" i="14" a="1"/>
  <c r="AU291" i="14" s="1"/>
  <c r="AQ49" i="13" s="1"/>
  <c r="AU307" i="14" a="1"/>
  <c r="AU307" i="14" s="1"/>
  <c r="AU299" i="14" a="1"/>
  <c r="AU299" i="14" s="1"/>
  <c r="AQ62" i="13" s="1"/>
  <c r="AU305" i="14" a="1"/>
  <c r="AU305" i="14" s="1"/>
  <c r="AQ73" i="13" s="1"/>
  <c r="AU312" i="14" a="1"/>
  <c r="AU312" i="14" s="1"/>
  <c r="AU295" i="14" a="1"/>
  <c r="AU295" i="14" s="1"/>
  <c r="AQ56" i="13" s="1"/>
  <c r="AU294" i="14" a="1"/>
  <c r="AU294" i="14" s="1"/>
  <c r="AQ55" i="13" s="1"/>
  <c r="AU311" i="14" a="1"/>
  <c r="AU311" i="14" s="1"/>
  <c r="AU309" i="14" a="1"/>
  <c r="AU309" i="14" s="1"/>
  <c r="AU289" i="14" a="1"/>
  <c r="AU289" i="14" s="1"/>
  <c r="AQ47" i="13" s="1"/>
  <c r="AU310" i="14" a="1"/>
  <c r="AU310" i="14" s="1"/>
  <c r="AU301" i="14" a="1"/>
  <c r="AU301" i="14" s="1"/>
  <c r="AQ65" i="13" s="1"/>
  <c r="AU281" i="14" a="1"/>
  <c r="AU281" i="14" s="1"/>
  <c r="AQ34" i="13" s="1"/>
  <c r="AU277" i="14" a="1"/>
  <c r="AU277" i="14" s="1"/>
  <c r="AQ29" i="13" s="1"/>
  <c r="AU276" i="14" a="1"/>
  <c r="AU276" i="14" s="1"/>
  <c r="AQ28" i="13" s="1"/>
  <c r="AU288" i="14" a="1"/>
  <c r="AU288" i="14" s="1"/>
  <c r="AQ45" i="13" s="1"/>
  <c r="AU300" i="14" a="1"/>
  <c r="AU300" i="14" s="1"/>
  <c r="AQ64" i="13" s="1"/>
  <c r="AU293" i="14" a="1"/>
  <c r="AU293" i="14" s="1"/>
  <c r="AQ54" i="13" s="1"/>
  <c r="AO23" i="23"/>
  <c r="AS290" i="14" a="1"/>
  <c r="AS290" i="14" s="1"/>
  <c r="AO48" i="13" s="1"/>
  <c r="AS309" i="14" a="1"/>
  <c r="AS309" i="14" s="1"/>
  <c r="AS294" i="14" a="1"/>
  <c r="AS294" i="14" s="1"/>
  <c r="AO55" i="13" s="1"/>
  <c r="AS305" i="14" a="1"/>
  <c r="AS305" i="14" s="1"/>
  <c r="AO73" i="13" s="1"/>
  <c r="AS289" i="14" a="1"/>
  <c r="AS289" i="14" s="1"/>
  <c r="AO47" i="13" s="1"/>
  <c r="AS301" i="14" a="1"/>
  <c r="AS301" i="14" s="1"/>
  <c r="AO65" i="13" s="1"/>
  <c r="AS304" i="14" a="1"/>
  <c r="AS304" i="14" s="1"/>
  <c r="AO71" i="13" s="1"/>
  <c r="AS288" i="14" a="1"/>
  <c r="AS288" i="14" s="1"/>
  <c r="AO45" i="13" s="1"/>
  <c r="AS281" i="14" a="1"/>
  <c r="AS281" i="14" s="1"/>
  <c r="AO34" i="13" s="1"/>
  <c r="AS285" i="14" a="1"/>
  <c r="AS285" i="14" s="1"/>
  <c r="AO41" i="13" s="1"/>
  <c r="AS276" i="14" a="1"/>
  <c r="AS276" i="14" s="1"/>
  <c r="AO28" i="13" s="1"/>
  <c r="AS310" i="14" a="1"/>
  <c r="AS310" i="14" s="1"/>
  <c r="AS282" i="14" a="1"/>
  <c r="AS282" i="14" s="1"/>
  <c r="AO36" i="13" s="1"/>
  <c r="AS280" i="14" a="1"/>
  <c r="AS280" i="14" s="1"/>
  <c r="AO33" i="13" s="1"/>
  <c r="AS279" i="14" a="1"/>
  <c r="AS279" i="14" s="1"/>
  <c r="AO31" i="13" s="1"/>
  <c r="AS292" i="14" a="1"/>
  <c r="AS292" i="14" s="1"/>
  <c r="AO50" i="13" s="1"/>
  <c r="AS308" i="14" a="1"/>
  <c r="AS308" i="14" s="1"/>
  <c r="AS302" i="14" a="1"/>
  <c r="AS302" i="14" s="1"/>
  <c r="AO66" i="13" s="1"/>
  <c r="AS274" i="14" a="1"/>
  <c r="AS274" i="14" s="1"/>
  <c r="AO26" i="13" s="1"/>
  <c r="AS299" i="14" a="1"/>
  <c r="AS299" i="14" s="1"/>
  <c r="AO62" i="13" s="1"/>
  <c r="AS272" i="14" a="1"/>
  <c r="AS272" i="14" s="1"/>
  <c r="AO24" i="13" s="1"/>
  <c r="AS311" i="14" a="1"/>
  <c r="AS311" i="14" s="1"/>
  <c r="AS295" i="14" a="1"/>
  <c r="AS295" i="14" s="1"/>
  <c r="AO56" i="13" s="1"/>
  <c r="AS208" i="14"/>
  <c r="AS209" i="14" s="1"/>
  <c r="AS312" i="14" a="1"/>
  <c r="AS312" i="14" s="1"/>
  <c r="AS307" i="14" a="1"/>
  <c r="AS307" i="14" s="1"/>
  <c r="AS278" i="14" a="1"/>
  <c r="AS278" i="14" s="1"/>
  <c r="AO30" i="13" s="1"/>
  <c r="AS298" i="14" a="1"/>
  <c r="AS298" i="14" s="1"/>
  <c r="AO61" i="13" s="1"/>
  <c r="AS275" i="14" a="1"/>
  <c r="AS275" i="14" s="1"/>
  <c r="AO27" i="13" s="1"/>
  <c r="AS296" i="14" a="1"/>
  <c r="AS296" i="14" s="1"/>
  <c r="AO57" i="13" s="1"/>
  <c r="AS283" i="14" a="1"/>
  <c r="AS283" i="14" s="1"/>
  <c r="AO37" i="13" s="1"/>
  <c r="AS297" i="14" a="1"/>
  <c r="AS297" i="14" s="1"/>
  <c r="AO59" i="13" s="1"/>
  <c r="AS284" i="14" a="1"/>
  <c r="AS284" i="14" s="1"/>
  <c r="AO38" i="13" s="1"/>
  <c r="AS287" i="14" a="1"/>
  <c r="AS287" i="14" s="1"/>
  <c r="AO44" i="13" s="1"/>
  <c r="AS303" i="14" a="1"/>
  <c r="AS303" i="14" s="1"/>
  <c r="AO69" i="13" s="1"/>
  <c r="AS273" i="14" a="1"/>
  <c r="AS273" i="14" s="1"/>
  <c r="AO25" i="13" s="1"/>
  <c r="AS277" i="14" a="1"/>
  <c r="AS277" i="14" s="1"/>
  <c r="AO29" i="13" s="1"/>
  <c r="AS293" i="14" a="1"/>
  <c r="AS293" i="14" s="1"/>
  <c r="AO54" i="13" s="1"/>
  <c r="AS306" i="14" a="1"/>
  <c r="AS306" i="14" s="1"/>
  <c r="AO74" i="13" s="1"/>
  <c r="AS291" i="14" a="1"/>
  <c r="AS291" i="14" s="1"/>
  <c r="AO49" i="13" s="1"/>
  <c r="AS286" i="14" a="1"/>
  <c r="AS286" i="14" s="1"/>
  <c r="AO42" i="13" s="1"/>
  <c r="BA23" i="23"/>
  <c r="BE303" i="14" a="1"/>
  <c r="BE303" i="14" s="1"/>
  <c r="BA69" i="13" s="1"/>
  <c r="BE299" i="14" a="1"/>
  <c r="BE299" i="14" s="1"/>
  <c r="BA62" i="13" s="1"/>
  <c r="BE273" i="14" a="1"/>
  <c r="BE273" i="14" s="1"/>
  <c r="BA25" i="13" s="1"/>
  <c r="BE271" i="14" a="1"/>
  <c r="BE271" i="14" s="1"/>
  <c r="BE287" i="14" a="1"/>
  <c r="BE287" i="14" s="1"/>
  <c r="BA44" i="13" s="1"/>
  <c r="BE276" i="14" a="1"/>
  <c r="BE276" i="14" s="1"/>
  <c r="BA28" i="13" s="1"/>
  <c r="BE274" i="14" a="1"/>
  <c r="BE274" i="14" s="1"/>
  <c r="BA26" i="13" s="1"/>
  <c r="BE291" i="14" a="1"/>
  <c r="BE291" i="14" s="1"/>
  <c r="BA49" i="13" s="1"/>
  <c r="BE295" i="14" a="1"/>
  <c r="BE295" i="14" s="1"/>
  <c r="BA56" i="13" s="1"/>
  <c r="BE279" i="14" a="1"/>
  <c r="BE279" i="14" s="1"/>
  <c r="BA31" i="13" s="1"/>
  <c r="BE311" i="14" a="1"/>
  <c r="BE311" i="14" s="1"/>
  <c r="BE305" i="14" a="1"/>
  <c r="BE305" i="14" s="1"/>
  <c r="BA73" i="13" s="1"/>
  <c r="BE275" i="14" a="1"/>
  <c r="BE275" i="14" s="1"/>
  <c r="BA27" i="13" s="1"/>
  <c r="BE302" i="14" a="1"/>
  <c r="BE302" i="14" s="1"/>
  <c r="BA66" i="13" s="1"/>
  <c r="BE297" i="14" a="1"/>
  <c r="BE297" i="14" s="1"/>
  <c r="BA59" i="13" s="1"/>
  <c r="BE282" i="14" a="1"/>
  <c r="BE282" i="14" s="1"/>
  <c r="BA36" i="13" s="1"/>
  <c r="BE294" i="14" a="1"/>
  <c r="BE294" i="14" s="1"/>
  <c r="BA55" i="13" s="1"/>
  <c r="BE272" i="14" a="1"/>
  <c r="BE272" i="14" s="1"/>
  <c r="BA24" i="13" s="1"/>
  <c r="BE292" i="14" a="1"/>
  <c r="BE292" i="14" s="1"/>
  <c r="BA50" i="13" s="1"/>
  <c r="BE277" i="14" a="1"/>
  <c r="BE277" i="14" s="1"/>
  <c r="BA29" i="13" s="1"/>
  <c r="BE310" i="14" a="1"/>
  <c r="BE310" i="14" s="1"/>
  <c r="BE285" i="14" a="1"/>
  <c r="BE285" i="14" s="1"/>
  <c r="BA41" i="13" s="1"/>
  <c r="BE283" i="14" a="1"/>
  <c r="BE283" i="14" s="1"/>
  <c r="BA37" i="13" s="1"/>
  <c r="BE289" i="14" a="1"/>
  <c r="BE289" i="14" s="1"/>
  <c r="BA47" i="13" s="1"/>
  <c r="BE288" i="14" a="1"/>
  <c r="BE288" i="14" s="1"/>
  <c r="BA45" i="13" s="1"/>
  <c r="BE296" i="14" a="1"/>
  <c r="BE296" i="14" s="1"/>
  <c r="BA57" i="13" s="1"/>
  <c r="BE290" i="14" a="1"/>
  <c r="BE290" i="14" s="1"/>
  <c r="BA48" i="13" s="1"/>
  <c r="BE312" i="14" a="1"/>
  <c r="BE312" i="14" s="1"/>
  <c r="BE280" i="14" a="1"/>
  <c r="BE280" i="14" s="1"/>
  <c r="BA33" i="13" s="1"/>
  <c r="BE306" i="14" a="1"/>
  <c r="BE306" i="14" s="1"/>
  <c r="BA74" i="13" s="1"/>
  <c r="BE298" i="14" a="1"/>
  <c r="BE298" i="14" s="1"/>
  <c r="BA61" i="13" s="1"/>
  <c r="BE307" i="14" a="1"/>
  <c r="BE307" i="14" s="1"/>
  <c r="BE208" i="14"/>
  <c r="BE209" i="14" s="1"/>
  <c r="BE301" i="14" a="1"/>
  <c r="BE301" i="14" s="1"/>
  <c r="BA65" i="13" s="1"/>
  <c r="BE284" i="14" a="1"/>
  <c r="BE284" i="14" s="1"/>
  <c r="BA38" i="13" s="1"/>
  <c r="BE304" i="14" a="1"/>
  <c r="BE304" i="14" s="1"/>
  <c r="BA71" i="13" s="1"/>
  <c r="BE278" i="14" a="1"/>
  <c r="BE278" i="14" s="1"/>
  <c r="BA30" i="13" s="1"/>
  <c r="BE293" i="14" a="1"/>
  <c r="BE293" i="14" s="1"/>
  <c r="BA54" i="13" s="1"/>
  <c r="BE308" i="14" a="1"/>
  <c r="BE308" i="14" s="1"/>
  <c r="BE281" i="14" a="1"/>
  <c r="BE281" i="14" s="1"/>
  <c r="BA34" i="13" s="1"/>
  <c r="F23" i="23"/>
  <c r="J305" i="14" a="1"/>
  <c r="J305" i="14" s="1"/>
  <c r="F73" i="13" s="1"/>
  <c r="J285" i="14" a="1"/>
  <c r="J285" i="14" s="1"/>
  <c r="F41" i="13" s="1"/>
  <c r="J309" i="14" a="1"/>
  <c r="J309" i="14" s="1"/>
  <c r="J275" i="14" a="1"/>
  <c r="J275" i="14" s="1"/>
  <c r="F27" i="13" s="1"/>
  <c r="J281" i="14" a="1"/>
  <c r="J281" i="14" s="1"/>
  <c r="F34" i="13" s="1"/>
  <c r="J280" i="14" a="1"/>
  <c r="J280" i="14" s="1"/>
  <c r="F33" i="13" s="1"/>
  <c r="J208" i="14"/>
  <c r="J304" i="14" a="1"/>
  <c r="J304" i="14" s="1"/>
  <c r="F71" i="13" s="1"/>
  <c r="J290" i="14" a="1"/>
  <c r="J290" i="14" s="1"/>
  <c r="F48" i="13" s="1"/>
  <c r="J277" i="14" a="1"/>
  <c r="J277" i="14" s="1"/>
  <c r="F29" i="13" s="1"/>
  <c r="J299" i="14" a="1"/>
  <c r="J299" i="14" s="1"/>
  <c r="F62" i="13" s="1"/>
  <c r="J294" i="14" a="1"/>
  <c r="J294" i="14" s="1"/>
  <c r="F55" i="13" s="1"/>
  <c r="J284" i="14" a="1"/>
  <c r="J284" i="14" s="1"/>
  <c r="F38" i="13" s="1"/>
  <c r="J306" i="14" a="1"/>
  <c r="J306" i="14" s="1"/>
  <c r="F74" i="13" s="1"/>
  <c r="J302" i="14" a="1"/>
  <c r="J302" i="14" s="1"/>
  <c r="F66" i="13" s="1"/>
  <c r="J288" i="14" a="1"/>
  <c r="J288" i="14" s="1"/>
  <c r="F45" i="13" s="1"/>
  <c r="J297" i="14" a="1"/>
  <c r="J297" i="14" s="1"/>
  <c r="F59" i="13" s="1"/>
  <c r="J312" i="14" a="1"/>
  <c r="J312" i="14" s="1"/>
  <c r="J276" i="14" a="1"/>
  <c r="J276" i="14" s="1"/>
  <c r="F28" i="13" s="1"/>
  <c r="J274" i="14" a="1"/>
  <c r="J274" i="14" s="1"/>
  <c r="F26" i="13" s="1"/>
  <c r="J300" i="14" a="1"/>
  <c r="J300" i="14" s="1"/>
  <c r="F64" i="13" s="1"/>
  <c r="J292" i="14" a="1"/>
  <c r="J292" i="14" s="1"/>
  <c r="F50" i="13" s="1"/>
  <c r="J283" i="14" a="1"/>
  <c r="J283" i="14" s="1"/>
  <c r="F37" i="13" s="1"/>
  <c r="J307" i="14" a="1"/>
  <c r="J307" i="14" s="1"/>
  <c r="J296" i="14" a="1"/>
  <c r="J296" i="14" s="1"/>
  <c r="F57" i="13" s="1"/>
  <c r="J298" i="14" a="1"/>
  <c r="J298" i="14" s="1"/>
  <c r="F61" i="13" s="1"/>
  <c r="J293" i="14" a="1"/>
  <c r="J293" i="14" s="1"/>
  <c r="F54" i="13" s="1"/>
  <c r="J303" i="14" a="1"/>
  <c r="J303" i="14" s="1"/>
  <c r="F69" i="13" s="1"/>
  <c r="J311" i="14" a="1"/>
  <c r="J311" i="14" s="1"/>
  <c r="J282" i="14" a="1"/>
  <c r="J282" i="14" s="1"/>
  <c r="F36" i="13" s="1"/>
  <c r="J310" i="14" a="1"/>
  <c r="J310" i="14" s="1"/>
  <c r="J272" i="14" a="1"/>
  <c r="J272" i="14" s="1"/>
  <c r="F24" i="13" s="1"/>
  <c r="J279" i="14" a="1"/>
  <c r="J279" i="14" s="1"/>
  <c r="F31" i="13" s="1"/>
  <c r="J301" i="14" a="1"/>
  <c r="J301" i="14" s="1"/>
  <c r="F65" i="13" s="1"/>
  <c r="J291" i="14" a="1"/>
  <c r="J291" i="14" s="1"/>
  <c r="F49" i="13" s="1"/>
  <c r="J289" i="14" a="1"/>
  <c r="J289" i="14" s="1"/>
  <c r="F47" i="13" s="1"/>
  <c r="J271" i="14" a="1"/>
  <c r="J271" i="14" s="1"/>
  <c r="J273" i="14" a="1"/>
  <c r="J273" i="14" s="1"/>
  <c r="F25" i="13" s="1"/>
  <c r="J295" i="14" a="1"/>
  <c r="J295" i="14" s="1"/>
  <c r="F56" i="13" s="1"/>
  <c r="J286" i="14" a="1"/>
  <c r="J286" i="14" s="1"/>
  <c r="F42" i="13" s="1"/>
  <c r="J308" i="14" a="1"/>
  <c r="J308" i="14" s="1"/>
  <c r="E23" i="23"/>
  <c r="I312" i="14" a="1"/>
  <c r="I312" i="14" s="1"/>
  <c r="I304" i="14" a="1"/>
  <c r="I304" i="14" s="1"/>
  <c r="E71" i="13" s="1"/>
  <c r="I281" i="14" a="1"/>
  <c r="I281" i="14" s="1"/>
  <c r="E34" i="13" s="1"/>
  <c r="I311" i="14" a="1"/>
  <c r="I311" i="14" s="1"/>
  <c r="I309" i="14" a="1"/>
  <c r="I309" i="14" s="1"/>
  <c r="I208" i="14"/>
  <c r="I286" i="14" a="1"/>
  <c r="I286" i="14" s="1"/>
  <c r="E42" i="13" s="1"/>
  <c r="I298" i="14" a="1"/>
  <c r="I298" i="14" s="1"/>
  <c r="E61" i="13" s="1"/>
  <c r="I308" i="14" a="1"/>
  <c r="I308" i="14" s="1"/>
  <c r="I285" i="14" a="1"/>
  <c r="I285" i="14" s="1"/>
  <c r="E41" i="13" s="1"/>
  <c r="I296" i="14" a="1"/>
  <c r="I296" i="14" s="1"/>
  <c r="E57" i="13" s="1"/>
  <c r="I295" i="14" a="1"/>
  <c r="I295" i="14" s="1"/>
  <c r="E56" i="13" s="1"/>
  <c r="I289" i="14" a="1"/>
  <c r="I289" i="14" s="1"/>
  <c r="E47" i="13" s="1"/>
  <c r="I294" i="14" a="1"/>
  <c r="I294" i="14" s="1"/>
  <c r="E55" i="13" s="1"/>
  <c r="I271" i="14" a="1"/>
  <c r="I271" i="14" s="1"/>
  <c r="I290" i="14" a="1"/>
  <c r="I290" i="14" s="1"/>
  <c r="E48" i="13" s="1"/>
  <c r="I284" i="14" a="1"/>
  <c r="I284" i="14" s="1"/>
  <c r="E38" i="13" s="1"/>
  <c r="I280" i="14" a="1"/>
  <c r="I280" i="14" s="1"/>
  <c r="E33" i="13" s="1"/>
  <c r="I307" i="14" a="1"/>
  <c r="I307" i="14" s="1"/>
  <c r="I276" i="14" a="1"/>
  <c r="I276" i="14" s="1"/>
  <c r="E28" i="13" s="1"/>
  <c r="I288" i="14" a="1"/>
  <c r="I288" i="14" s="1"/>
  <c r="E45" i="13" s="1"/>
  <c r="I302" i="14" a="1"/>
  <c r="I302" i="14" s="1"/>
  <c r="E66" i="13" s="1"/>
  <c r="I277" i="14" a="1"/>
  <c r="I277" i="14" s="1"/>
  <c r="E29" i="13" s="1"/>
  <c r="I310" i="14" a="1"/>
  <c r="I310" i="14" s="1"/>
  <c r="I275" i="14" a="1"/>
  <c r="I275" i="14" s="1"/>
  <c r="E27" i="13" s="1"/>
  <c r="I279" i="14" a="1"/>
  <c r="I279" i="14" s="1"/>
  <c r="E31" i="13" s="1"/>
  <c r="I287" i="14" a="1"/>
  <c r="I287" i="14" s="1"/>
  <c r="E44" i="13" s="1"/>
  <c r="I278" i="14" a="1"/>
  <c r="I278" i="14" s="1"/>
  <c r="E30" i="13" s="1"/>
  <c r="I303" i="14" a="1"/>
  <c r="I303" i="14" s="1"/>
  <c r="E69" i="13" s="1"/>
  <c r="I274" i="14" a="1"/>
  <c r="I274" i="14" s="1"/>
  <c r="E26" i="13" s="1"/>
  <c r="I301" i="14" a="1"/>
  <c r="I301" i="14" s="1"/>
  <c r="E65" i="13" s="1"/>
  <c r="I306" i="14" a="1"/>
  <c r="I306" i="14" s="1"/>
  <c r="E74" i="13" s="1"/>
  <c r="I283" i="14" a="1"/>
  <c r="I283" i="14" s="1"/>
  <c r="E37" i="13" s="1"/>
  <c r="I297" i="14" a="1"/>
  <c r="I297" i="14" s="1"/>
  <c r="E59" i="13" s="1"/>
  <c r="I282" i="14" a="1"/>
  <c r="I282" i="14" s="1"/>
  <c r="E36" i="13" s="1"/>
  <c r="I299" i="14" a="1"/>
  <c r="I299" i="14" s="1"/>
  <c r="E62" i="13" s="1"/>
  <c r="I273" i="14" a="1"/>
  <c r="I273" i="14" s="1"/>
  <c r="E25" i="13" s="1"/>
  <c r="I291" i="14" a="1"/>
  <c r="I291" i="14" s="1"/>
  <c r="E49" i="13" s="1"/>
  <c r="I272" i="14" a="1"/>
  <c r="I272" i="14" s="1"/>
  <c r="E24" i="13" s="1"/>
  <c r="AN23" i="23"/>
  <c r="AR284" i="14" a="1"/>
  <c r="AR284" i="14" s="1"/>
  <c r="AN38" i="13" s="1"/>
  <c r="AR281" i="14" a="1"/>
  <c r="AR281" i="14" s="1"/>
  <c r="AN34" i="13" s="1"/>
  <c r="AR290" i="14" a="1"/>
  <c r="AR290" i="14" s="1"/>
  <c r="AN48" i="13" s="1"/>
  <c r="AR208" i="14"/>
  <c r="AR209" i="14" s="1"/>
  <c r="AR280" i="14" a="1"/>
  <c r="AR280" i="14" s="1"/>
  <c r="AN33" i="13" s="1"/>
  <c r="AR279" i="14" a="1"/>
  <c r="AR279" i="14" s="1"/>
  <c r="AN31" i="13" s="1"/>
  <c r="AR307" i="14" a="1"/>
  <c r="AR307" i="14" s="1"/>
  <c r="AR286" i="14" a="1"/>
  <c r="AR286" i="14" s="1"/>
  <c r="AN42" i="13" s="1"/>
  <c r="AR285" i="14" a="1"/>
  <c r="AR285" i="14" s="1"/>
  <c r="AN41" i="13" s="1"/>
  <c r="AR309" i="14" a="1"/>
  <c r="AR309" i="14" s="1"/>
  <c r="AR272" i="14" a="1"/>
  <c r="AR272" i="14" s="1"/>
  <c r="AN24" i="13" s="1"/>
  <c r="AR300" i="14" a="1"/>
  <c r="AR300" i="14" s="1"/>
  <c r="AN64" i="13" s="1"/>
  <c r="AR277" i="14" a="1"/>
  <c r="AR277" i="14" s="1"/>
  <c r="AN29" i="13" s="1"/>
  <c r="AR276" i="14" a="1"/>
  <c r="AR276" i="14" s="1"/>
  <c r="AN28" i="13" s="1"/>
  <c r="AR271" i="14" a="1"/>
  <c r="AR271" i="14" s="1"/>
  <c r="AR275" i="14" a="1"/>
  <c r="AR275" i="14" s="1"/>
  <c r="AN27" i="13" s="1"/>
  <c r="AR291" i="14" a="1"/>
  <c r="AR291" i="14" s="1"/>
  <c r="AN49" i="13" s="1"/>
  <c r="AR303" i="14" a="1"/>
  <c r="AR303" i="14" s="1"/>
  <c r="AN69" i="13" s="1"/>
  <c r="AR274" i="14" a="1"/>
  <c r="AR274" i="14" s="1"/>
  <c r="AN26" i="13" s="1"/>
  <c r="AR305" i="14" a="1"/>
  <c r="AR305" i="14" s="1"/>
  <c r="AN73" i="13" s="1"/>
  <c r="AR302" i="14" a="1"/>
  <c r="AR302" i="14" s="1"/>
  <c r="AN66" i="13" s="1"/>
  <c r="AR282" i="14" a="1"/>
  <c r="AR282" i="14" s="1"/>
  <c r="AN36" i="13" s="1"/>
  <c r="AR296" i="14" a="1"/>
  <c r="AR296" i="14" s="1"/>
  <c r="AN57" i="13" s="1"/>
  <c r="AR299" i="14" a="1"/>
  <c r="AR299" i="14" s="1"/>
  <c r="AN62" i="13" s="1"/>
  <c r="AR295" i="14" a="1"/>
  <c r="AR295" i="14" s="1"/>
  <c r="AN56" i="13" s="1"/>
  <c r="BC11" i="14"/>
  <c r="BC10" i="14"/>
  <c r="AP283" i="14" a="1"/>
  <c r="AP283" i="14" s="1"/>
  <c r="AL37" i="13" s="1"/>
  <c r="AD312" i="14" a="1"/>
  <c r="AD312" i="14" s="1"/>
  <c r="AN312" i="14" a="1"/>
  <c r="AN312" i="14" s="1"/>
  <c r="Z295" i="14" a="1"/>
  <c r="Z295" i="14" s="1"/>
  <c r="V56" i="13" s="1"/>
  <c r="AN287" i="14" a="1"/>
  <c r="AN287" i="14" s="1"/>
  <c r="AJ44" i="13" s="1"/>
  <c r="Z297" i="14" a="1"/>
  <c r="Z297" i="14" s="1"/>
  <c r="V59" i="13" s="1"/>
  <c r="AH297" i="14" a="1"/>
  <c r="AH297" i="14" s="1"/>
  <c r="AD59" i="13" s="1"/>
  <c r="X310" i="14" a="1"/>
  <c r="X310" i="14" s="1"/>
  <c r="AE280" i="14" a="1"/>
  <c r="AE280" i="14" s="1"/>
  <c r="AA33" i="13" s="1"/>
  <c r="AN306" i="14" a="1"/>
  <c r="AN306" i="14" s="1"/>
  <c r="AJ74" i="13" s="1"/>
  <c r="AH306" i="14" a="1"/>
  <c r="AH306" i="14" s="1"/>
  <c r="AD74" i="13" s="1"/>
  <c r="V25" i="23"/>
  <c r="AL299" i="14" a="1"/>
  <c r="AL299" i="14" s="1"/>
  <c r="AH62" i="13" s="1"/>
  <c r="AT292" i="14" a="1"/>
  <c r="AT292" i="14" s="1"/>
  <c r="AP50" i="13" s="1"/>
  <c r="AU278" i="14" a="1"/>
  <c r="AU278" i="14" s="1"/>
  <c r="AQ30" i="13" s="1"/>
  <c r="X304" i="14" a="1"/>
  <c r="X304" i="14" s="1"/>
  <c r="T71" i="13" s="1"/>
  <c r="AH311" i="14" a="1"/>
  <c r="AH311" i="14" s="1"/>
  <c r="AP311" i="14" a="1"/>
  <c r="AP311" i="14" s="1"/>
  <c r="AW290" i="14" a="1"/>
  <c r="AW290" i="14" s="1"/>
  <c r="AS48" i="13" s="1"/>
  <c r="AM289" i="14" a="1"/>
  <c r="AM289" i="14" s="1"/>
  <c r="AI47" i="13" s="1"/>
  <c r="AK208" i="14"/>
  <c r="AK209" i="14" s="1"/>
  <c r="AV309" i="14" a="1"/>
  <c r="AV309" i="14" s="1"/>
  <c r="T25" i="23"/>
  <c r="Q286" i="14" a="1"/>
  <c r="Q286" i="14" s="1"/>
  <c r="M42" i="13" s="1"/>
  <c r="AZ307" i="14" a="1"/>
  <c r="AZ307" i="14" s="1"/>
  <c r="AT30" i="23"/>
  <c r="AK30" i="23"/>
  <c r="AH30" i="23"/>
  <c r="AG30" i="23"/>
  <c r="AO30" i="23"/>
  <c r="AB30" i="23"/>
  <c r="AP274" i="14" a="1"/>
  <c r="AP274" i="14" s="1"/>
  <c r="AL26" i="13" s="1"/>
  <c r="BH274" i="14" a="1"/>
  <c r="BH274" i="14" s="1"/>
  <c r="BD26" i="13" s="1"/>
  <c r="AD271" i="14" a="1"/>
  <c r="AD271" i="14" s="1"/>
  <c r="X294" i="14" a="1"/>
  <c r="X294" i="14" s="1"/>
  <c r="T55" i="13" s="1"/>
  <c r="AE288" i="14" a="1"/>
  <c r="AE288" i="14" s="1"/>
  <c r="AA45" i="13" s="1"/>
  <c r="AK288" i="14" a="1"/>
  <c r="AK288" i="14" s="1"/>
  <c r="AG45" i="13" s="1"/>
  <c r="AE296" i="14" a="1"/>
  <c r="AE296" i="14" s="1"/>
  <c r="AA57" i="13" s="1"/>
  <c r="Z285" i="14" a="1"/>
  <c r="Z285" i="14" s="1"/>
  <c r="V41" i="13" s="1"/>
  <c r="AW303" i="14" a="1"/>
  <c r="AW303" i="14" s="1"/>
  <c r="AS69" i="13" s="1"/>
  <c r="AN303" i="14" a="1"/>
  <c r="AN303" i="14" s="1"/>
  <c r="AJ69" i="13" s="1"/>
  <c r="AW284" i="14" a="1"/>
  <c r="AW284" i="14" s="1"/>
  <c r="AS38" i="13" s="1"/>
  <c r="AP293" i="14" a="1"/>
  <c r="AP293" i="14" s="1"/>
  <c r="AL54" i="13" s="1"/>
  <c r="AN293" i="14" a="1"/>
  <c r="AN293" i="14" s="1"/>
  <c r="AJ54" i="13" s="1"/>
  <c r="AK307" i="14" a="1"/>
  <c r="AK307" i="14" s="1"/>
  <c r="AW277" i="14" a="1"/>
  <c r="AW277" i="14" s="1"/>
  <c r="AS29" i="13" s="1"/>
  <c r="AM277" i="14" a="1"/>
  <c r="AM277" i="14" s="1"/>
  <c r="AI29" i="13" s="1"/>
  <c r="AG273" i="14" a="1"/>
  <c r="AG273" i="14" s="1"/>
  <c r="AC25" i="13" s="1"/>
  <c r="AU302" i="14" a="1"/>
  <c r="AU302" i="14" s="1"/>
  <c r="AQ66" i="13" s="1"/>
  <c r="AW282" i="14" a="1"/>
  <c r="AW282" i="14" s="1"/>
  <c r="AS36" i="13" s="1"/>
  <c r="AH282" i="14" a="1"/>
  <c r="AH282" i="14" s="1"/>
  <c r="AD36" i="13" s="1"/>
  <c r="AH291" i="14" a="1"/>
  <c r="AH291" i="14" s="1"/>
  <c r="AD49" i="13" s="1"/>
  <c r="AN302" i="14" a="1"/>
  <c r="AN302" i="14" s="1"/>
  <c r="AJ66" i="13" s="1"/>
  <c r="X309" i="14" a="1"/>
  <c r="X309" i="14" s="1"/>
  <c r="AW309" i="14" a="1"/>
  <c r="AW309" i="14" s="1"/>
  <c r="AB292" i="14" a="1"/>
  <c r="AB292" i="14" s="1"/>
  <c r="X50" i="13" s="1"/>
  <c r="AR287" i="14" a="1"/>
  <c r="AR287" i="14" s="1"/>
  <c r="AN44" i="13" s="1"/>
  <c r="AC295" i="14" a="1"/>
  <c r="AC295" i="14" s="1"/>
  <c r="Y56" i="13" s="1"/>
  <c r="AZ271" i="14" a="1"/>
  <c r="AZ271" i="14" s="1"/>
  <c r="AP276" i="14" a="1"/>
  <c r="AP276" i="14" s="1"/>
  <c r="AL28" i="13" s="1"/>
  <c r="X275" i="14" a="1"/>
  <c r="X275" i="14" s="1"/>
  <c r="T27" i="13" s="1"/>
  <c r="BH275" i="14" a="1"/>
  <c r="BH275" i="14" s="1"/>
  <c r="BD27" i="13" s="1"/>
  <c r="AP305" i="14" a="1"/>
  <c r="AP305" i="14" s="1"/>
  <c r="AL73" i="13" s="1"/>
  <c r="Z279" i="14" a="1"/>
  <c r="Z279" i="14" s="1"/>
  <c r="V31" i="13" s="1"/>
  <c r="AK279" i="14" a="1"/>
  <c r="AK279" i="14" s="1"/>
  <c r="AG31" i="13" s="1"/>
  <c r="AD299" i="14" a="1"/>
  <c r="AD299" i="14" s="1"/>
  <c r="Z62" i="13" s="1"/>
  <c r="T288" i="14" a="1"/>
  <c r="T288" i="14" s="1"/>
  <c r="P45" i="13" s="1"/>
  <c r="BF288" i="14" a="1"/>
  <c r="BF288" i="14" s="1"/>
  <c r="BB45" i="13" s="1"/>
  <c r="AR310" i="14" a="1"/>
  <c r="AR310" i="14" s="1"/>
  <c r="BF275" i="14" a="1"/>
  <c r="BF275" i="14" s="1"/>
  <c r="BB27" i="13" s="1"/>
  <c r="AG278" i="14" a="1"/>
  <c r="AG278" i="14" s="1"/>
  <c r="AC30" i="13" s="1"/>
  <c r="AP158" i="14"/>
  <c r="AP160" i="14" s="1"/>
  <c r="AP161" i="14" s="1"/>
  <c r="AN286" i="14" a="1"/>
  <c r="AN286" i="14" s="1"/>
  <c r="AJ42" i="13" s="1"/>
  <c r="BH300" i="14" a="1"/>
  <c r="BH300" i="14" s="1"/>
  <c r="BD64" i="13" s="1"/>
  <c r="AM281" i="14" a="1"/>
  <c r="AM281" i="14" s="1"/>
  <c r="AI34" i="13" s="1"/>
  <c r="AK308" i="14" a="1"/>
  <c r="AK308" i="14" s="1"/>
  <c r="AD308" i="14" a="1"/>
  <c r="AD308" i="14" s="1"/>
  <c r="AL308" i="14" a="1"/>
  <c r="AL308" i="14" s="1"/>
  <c r="AG280" i="14" a="1"/>
  <c r="AG280" i="14" s="1"/>
  <c r="AC33" i="13" s="1"/>
  <c r="BC271" i="14" a="1"/>
  <c r="BC271" i="14" s="1"/>
  <c r="AG277" i="14" a="1"/>
  <c r="AG277" i="14" s="1"/>
  <c r="AC29" i="13" s="1"/>
  <c r="AQ28" i="23"/>
  <c r="AS28" i="23"/>
  <c r="AP301" i="14" a="1"/>
  <c r="AP301" i="14" s="1"/>
  <c r="AL65" i="13" s="1"/>
  <c r="AK301" i="14" a="1"/>
  <c r="AK301" i="14" s="1"/>
  <c r="AG65" i="13" s="1"/>
  <c r="AW272" i="14" a="1"/>
  <c r="AW272" i="14" s="1"/>
  <c r="AS24" i="13" s="1"/>
  <c r="AE298" i="14" a="1"/>
  <c r="AE298" i="14" s="1"/>
  <c r="AA61" i="13" s="1"/>
  <c r="BF297" i="14" a="1"/>
  <c r="BF297" i="14" s="1"/>
  <c r="BB59" i="13" s="1"/>
  <c r="AS300" i="14" a="1"/>
  <c r="AS300" i="14" s="1"/>
  <c r="AO64" i="13" s="1"/>
  <c r="AW157" i="14"/>
  <c r="AW158" i="14" s="1"/>
  <c r="V140" i="14"/>
  <c r="V141" i="14" s="1"/>
  <c r="BF209" i="14"/>
  <c r="BF140" i="14"/>
  <c r="BF141" i="14" s="1"/>
  <c r="AQ140" i="14"/>
  <c r="AQ141" i="14" s="1"/>
  <c r="V157" i="14"/>
  <c r="V158" i="14" s="1"/>
  <c r="AP140" i="14"/>
  <c r="AP141" i="14" s="1"/>
  <c r="R23" i="23"/>
  <c r="V310" i="14" a="1"/>
  <c r="V310" i="14" s="1"/>
  <c r="V285" i="14" a="1"/>
  <c r="V285" i="14" s="1"/>
  <c r="R41" i="13" s="1"/>
  <c r="V296" i="14" a="1"/>
  <c r="V296" i="14" s="1"/>
  <c r="R57" i="13" s="1"/>
  <c r="V292" i="14" a="1"/>
  <c r="V292" i="14" s="1"/>
  <c r="R50" i="13" s="1"/>
  <c r="V304" i="14" a="1"/>
  <c r="V304" i="14" s="1"/>
  <c r="R71" i="13" s="1"/>
  <c r="V280" i="14" a="1"/>
  <c r="V280" i="14" s="1"/>
  <c r="R33" i="13" s="1"/>
  <c r="V274" i="14" a="1"/>
  <c r="V274" i="14" s="1"/>
  <c r="R26" i="13" s="1"/>
  <c r="V284" i="14" a="1"/>
  <c r="V284" i="14" s="1"/>
  <c r="R38" i="13" s="1"/>
  <c r="V275" i="14" a="1"/>
  <c r="V275" i="14" s="1"/>
  <c r="R27" i="13" s="1"/>
  <c r="V290" i="14" a="1"/>
  <c r="V290" i="14" s="1"/>
  <c r="R48" i="13" s="1"/>
  <c r="V283" i="14" a="1"/>
  <c r="V283" i="14" s="1"/>
  <c r="R37" i="13" s="1"/>
  <c r="V288" i="14" a="1"/>
  <c r="V288" i="14" s="1"/>
  <c r="R45" i="13" s="1"/>
  <c r="V309" i="14" a="1"/>
  <c r="V309" i="14" s="1"/>
  <c r="V302" i="14" a="1"/>
  <c r="V302" i="14" s="1"/>
  <c r="R66" i="13" s="1"/>
  <c r="V295" i="14" a="1"/>
  <c r="V295" i="14" s="1"/>
  <c r="R56" i="13" s="1"/>
  <c r="V281" i="14" a="1"/>
  <c r="V281" i="14" s="1"/>
  <c r="R34" i="13" s="1"/>
  <c r="V303" i="14" a="1"/>
  <c r="V303" i="14" s="1"/>
  <c r="R69" i="13" s="1"/>
  <c r="V306" i="14" a="1"/>
  <c r="V306" i="14" s="1"/>
  <c r="R74" i="13" s="1"/>
  <c r="V300" i="14" a="1"/>
  <c r="V300" i="14" s="1"/>
  <c r="R64" i="13" s="1"/>
  <c r="V305" i="14" a="1"/>
  <c r="V305" i="14" s="1"/>
  <c r="R73" i="13" s="1"/>
  <c r="V312" i="14" a="1"/>
  <c r="V312" i="14" s="1"/>
  <c r="V299" i="14" a="1"/>
  <c r="V299" i="14" s="1"/>
  <c r="R62" i="13" s="1"/>
  <c r="V308" i="14" a="1"/>
  <c r="V308" i="14" s="1"/>
  <c r="V293" i="14" a="1"/>
  <c r="V293" i="14" s="1"/>
  <c r="R54" i="13" s="1"/>
  <c r="V279" i="14" a="1"/>
  <c r="V279" i="14" s="1"/>
  <c r="R31" i="13" s="1"/>
  <c r="V289" i="14" a="1"/>
  <c r="V289" i="14" s="1"/>
  <c r="R47" i="13" s="1"/>
  <c r="V277" i="14" a="1"/>
  <c r="V277" i="14" s="1"/>
  <c r="R29" i="13" s="1"/>
  <c r="V291" i="14" a="1"/>
  <c r="V291" i="14" s="1"/>
  <c r="R49" i="13" s="1"/>
  <c r="V208" i="14"/>
  <c r="V311" i="14" a="1"/>
  <c r="V311" i="14" s="1"/>
  <c r="V301" i="14" a="1"/>
  <c r="V301" i="14" s="1"/>
  <c r="R65" i="13" s="1"/>
  <c r="V273" i="14" a="1"/>
  <c r="V273" i="14" s="1"/>
  <c r="R25" i="13" s="1"/>
  <c r="V294" i="14" a="1"/>
  <c r="V294" i="14" s="1"/>
  <c r="R55" i="13" s="1"/>
  <c r="V286" i="14" a="1"/>
  <c r="V286" i="14" s="1"/>
  <c r="R42" i="13" s="1"/>
  <c r="V276" i="14" a="1"/>
  <c r="V276" i="14" s="1"/>
  <c r="R28" i="13" s="1"/>
  <c r="V282" i="14" a="1"/>
  <c r="V282" i="14" s="1"/>
  <c r="R36" i="13" s="1"/>
  <c r="V287" i="14" a="1"/>
  <c r="V287" i="14" s="1"/>
  <c r="R44" i="13" s="1"/>
  <c r="V298" i="14" a="1"/>
  <c r="V298" i="14" s="1"/>
  <c r="R61" i="13" s="1"/>
  <c r="V297" i="14" a="1"/>
  <c r="V297" i="14" s="1"/>
  <c r="R59" i="13" s="1"/>
  <c r="V278" i="14" a="1"/>
  <c r="V278" i="14" s="1"/>
  <c r="R30" i="13" s="1"/>
  <c r="AE23" i="23"/>
  <c r="AI275" i="14" a="1"/>
  <c r="AI275" i="14" s="1"/>
  <c r="AE27" i="13" s="1"/>
  <c r="AI274" i="14" a="1"/>
  <c r="AI274" i="14" s="1"/>
  <c r="AE26" i="13" s="1"/>
  <c r="AI292" i="14" a="1"/>
  <c r="AI292" i="14" s="1"/>
  <c r="AE50" i="13" s="1"/>
  <c r="AI301" i="14" a="1"/>
  <c r="AI301" i="14" s="1"/>
  <c r="AE65" i="13" s="1"/>
  <c r="AI276" i="14" a="1"/>
  <c r="AI276" i="14" s="1"/>
  <c r="AE28" i="13" s="1"/>
  <c r="AI272" i="14" a="1"/>
  <c r="AI272" i="14" s="1"/>
  <c r="AE24" i="13" s="1"/>
  <c r="AI309" i="14" a="1"/>
  <c r="AI309" i="14" s="1"/>
  <c r="AI287" i="14" a="1"/>
  <c r="AI287" i="14" s="1"/>
  <c r="AE44" i="13" s="1"/>
  <c r="AI281" i="14" a="1"/>
  <c r="AI281" i="14" s="1"/>
  <c r="AE34" i="13" s="1"/>
  <c r="AI308" i="14" a="1"/>
  <c r="AI308" i="14" s="1"/>
  <c r="AI305" i="14" a="1"/>
  <c r="AI305" i="14" s="1"/>
  <c r="AE73" i="13" s="1"/>
  <c r="AI306" i="14" a="1"/>
  <c r="AI306" i="14" s="1"/>
  <c r="AE74" i="13" s="1"/>
  <c r="AI294" i="14" a="1"/>
  <c r="AI294" i="14" s="1"/>
  <c r="AE55" i="13" s="1"/>
  <c r="AI279" i="14" a="1"/>
  <c r="AI279" i="14" s="1"/>
  <c r="AE31" i="13" s="1"/>
  <c r="AI311" i="14" a="1"/>
  <c r="AI311" i="14" s="1"/>
  <c r="AI278" i="14" a="1"/>
  <c r="AI278" i="14" s="1"/>
  <c r="AE30" i="13" s="1"/>
  <c r="AI289" i="14" a="1"/>
  <c r="AI289" i="14" s="1"/>
  <c r="AE47" i="13" s="1"/>
  <c r="AI285" i="14" a="1"/>
  <c r="AI285" i="14" s="1"/>
  <c r="AE41" i="13" s="1"/>
  <c r="AI310" i="14" a="1"/>
  <c r="AI310" i="14" s="1"/>
  <c r="AI283" i="14" a="1"/>
  <c r="AI283" i="14" s="1"/>
  <c r="AE37" i="13" s="1"/>
  <c r="AI290" i="14" a="1"/>
  <c r="AI290" i="14" s="1"/>
  <c r="AE48" i="13" s="1"/>
  <c r="AI291" i="14" a="1"/>
  <c r="AI291" i="14" s="1"/>
  <c r="AE49" i="13" s="1"/>
  <c r="AI271" i="14" a="1"/>
  <c r="AI271" i="14" s="1"/>
  <c r="AI282" i="14" a="1"/>
  <c r="AI282" i="14" s="1"/>
  <c r="AE36" i="13" s="1"/>
  <c r="AI304" i="14" a="1"/>
  <c r="AI304" i="14" s="1"/>
  <c r="AE71" i="13" s="1"/>
  <c r="AI273" i="14" a="1"/>
  <c r="AI273" i="14" s="1"/>
  <c r="AE25" i="13" s="1"/>
  <c r="AI307" i="14" a="1"/>
  <c r="AI307" i="14" s="1"/>
  <c r="AI302" i="14" a="1"/>
  <c r="AI302" i="14" s="1"/>
  <c r="AE66" i="13" s="1"/>
  <c r="AI277" i="14" a="1"/>
  <c r="AI277" i="14" s="1"/>
  <c r="AE29" i="13" s="1"/>
  <c r="AI312" i="14" a="1"/>
  <c r="AI312" i="14" s="1"/>
  <c r="AI286" i="14" a="1"/>
  <c r="AI286" i="14" s="1"/>
  <c r="AE42" i="13" s="1"/>
  <c r="AI284" i="14" a="1"/>
  <c r="AI284" i="14" s="1"/>
  <c r="AE38" i="13" s="1"/>
  <c r="AI295" i="14" a="1"/>
  <c r="AI295" i="14" s="1"/>
  <c r="AE56" i="13" s="1"/>
  <c r="AI208" i="14"/>
  <c r="AI209" i="14" s="1"/>
  <c r="AI298" i="14" a="1"/>
  <c r="AI298" i="14" s="1"/>
  <c r="AE61" i="13" s="1"/>
  <c r="AI303" i="14" a="1"/>
  <c r="AI303" i="14" s="1"/>
  <c r="AE69" i="13" s="1"/>
  <c r="AI288" i="14" a="1"/>
  <c r="AI288" i="14" s="1"/>
  <c r="AE45" i="13" s="1"/>
  <c r="AI296" i="14" a="1"/>
  <c r="AI296" i="14" s="1"/>
  <c r="AE57" i="13" s="1"/>
  <c r="AI299" i="14" a="1"/>
  <c r="AI299" i="14" s="1"/>
  <c r="AE62" i="13" s="1"/>
  <c r="AI280" i="14" a="1"/>
  <c r="AI280" i="14" s="1"/>
  <c r="AE33" i="13" s="1"/>
  <c r="AY23" i="23"/>
  <c r="BC312" i="14" a="1"/>
  <c r="BC312" i="14" s="1"/>
  <c r="BC286" i="14" a="1"/>
  <c r="BC286" i="14" s="1"/>
  <c r="AY42" i="13" s="1"/>
  <c r="BC295" i="14" a="1"/>
  <c r="BC295" i="14" s="1"/>
  <c r="AY56" i="13" s="1"/>
  <c r="BC279" i="14" a="1"/>
  <c r="BC279" i="14" s="1"/>
  <c r="AY31" i="13" s="1"/>
  <c r="BC281" i="14" a="1"/>
  <c r="BC281" i="14" s="1"/>
  <c r="AY34" i="13" s="1"/>
  <c r="BC308" i="14" a="1"/>
  <c r="BC308" i="14" s="1"/>
  <c r="BC301" i="14" a="1"/>
  <c r="BC301" i="14" s="1"/>
  <c r="AY65" i="13" s="1"/>
  <c r="BC282" i="14" a="1"/>
  <c r="BC282" i="14" s="1"/>
  <c r="AY36" i="13" s="1"/>
  <c r="BC306" i="14" a="1"/>
  <c r="BC306" i="14" s="1"/>
  <c r="AY74" i="13" s="1"/>
  <c r="BC273" i="14" a="1"/>
  <c r="BC273" i="14" s="1"/>
  <c r="AY25" i="13" s="1"/>
  <c r="BC291" i="14" a="1"/>
  <c r="BC291" i="14" s="1"/>
  <c r="AY49" i="13" s="1"/>
  <c r="BC303" i="14" a="1"/>
  <c r="BC303" i="14" s="1"/>
  <c r="AY69" i="13" s="1"/>
  <c r="BC289" i="14" a="1"/>
  <c r="BC289" i="14" s="1"/>
  <c r="AY47" i="13" s="1"/>
  <c r="BC283" i="14" a="1"/>
  <c r="BC283" i="14" s="1"/>
  <c r="AY37" i="13" s="1"/>
  <c r="BC302" i="14" a="1"/>
  <c r="BC302" i="14" s="1"/>
  <c r="AY66" i="13" s="1"/>
  <c r="BC297" i="14" a="1"/>
  <c r="BC297" i="14" s="1"/>
  <c r="AY59" i="13" s="1"/>
  <c r="BC290" i="14" a="1"/>
  <c r="BC290" i="14" s="1"/>
  <c r="AY48" i="13" s="1"/>
  <c r="BC288" i="14" a="1"/>
  <c r="BC288" i="14" s="1"/>
  <c r="AY45" i="13" s="1"/>
  <c r="BC294" i="14" a="1"/>
  <c r="BC294" i="14" s="1"/>
  <c r="AY55" i="13" s="1"/>
  <c r="BC278" i="14" a="1"/>
  <c r="BC278" i="14" s="1"/>
  <c r="AY30" i="13" s="1"/>
  <c r="BC304" i="14" a="1"/>
  <c r="BC304" i="14" s="1"/>
  <c r="AY71" i="13" s="1"/>
  <c r="BC287" i="14" a="1"/>
  <c r="BC287" i="14" s="1"/>
  <c r="AY44" i="13" s="1"/>
  <c r="BC275" i="14" a="1"/>
  <c r="BC275" i="14" s="1"/>
  <c r="AY27" i="13" s="1"/>
  <c r="BC274" i="14" a="1"/>
  <c r="BC274" i="14" s="1"/>
  <c r="AY26" i="13" s="1"/>
  <c r="BC208" i="14"/>
  <c r="BC209" i="14" s="1"/>
  <c r="BC280" i="14" a="1"/>
  <c r="BC280" i="14" s="1"/>
  <c r="AY33" i="13" s="1"/>
  <c r="BC311" i="14" a="1"/>
  <c r="BC311" i="14" s="1"/>
  <c r="BC310" i="14" a="1"/>
  <c r="BC310" i="14" s="1"/>
  <c r="BC298" i="14" a="1"/>
  <c r="BC298" i="14" s="1"/>
  <c r="AY61" i="13" s="1"/>
  <c r="BC296" i="14" a="1"/>
  <c r="BC296" i="14" s="1"/>
  <c r="AY57" i="13" s="1"/>
  <c r="BC299" i="14" a="1"/>
  <c r="BC299" i="14" s="1"/>
  <c r="AY62" i="13" s="1"/>
  <c r="BC307" i="14" a="1"/>
  <c r="BC307" i="14" s="1"/>
  <c r="BC284" i="14" a="1"/>
  <c r="BC284" i="14" s="1"/>
  <c r="AY38" i="13" s="1"/>
  <c r="BC272" i="14" a="1"/>
  <c r="BC272" i="14" s="1"/>
  <c r="AY24" i="13" s="1"/>
  <c r="BC276" i="14" a="1"/>
  <c r="BC276" i="14" s="1"/>
  <c r="AY28" i="13" s="1"/>
  <c r="BC305" i="14" a="1"/>
  <c r="BC305" i="14" s="1"/>
  <c r="AY73" i="13" s="1"/>
  <c r="BC285" i="14" a="1"/>
  <c r="BC285" i="14" s="1"/>
  <c r="AY41" i="13" s="1"/>
  <c r="BC293" i="14" a="1"/>
  <c r="BC293" i="14" s="1"/>
  <c r="AY54" i="13" s="1"/>
  <c r="BC309" i="14" a="1"/>
  <c r="BC309" i="14" s="1"/>
  <c r="BC277" i="14" a="1"/>
  <c r="BC277" i="14" s="1"/>
  <c r="AY29" i="13" s="1"/>
  <c r="BC23" i="23"/>
  <c r="BG282" i="14" a="1"/>
  <c r="BG282" i="14" s="1"/>
  <c r="BC36" i="13" s="1"/>
  <c r="BG294" i="14" a="1"/>
  <c r="BG294" i="14" s="1"/>
  <c r="BC55" i="13" s="1"/>
  <c r="BG276" i="14" a="1"/>
  <c r="BG276" i="14" s="1"/>
  <c r="BC28" i="13" s="1"/>
  <c r="BG291" i="14" a="1"/>
  <c r="BG291" i="14" s="1"/>
  <c r="BC49" i="13" s="1"/>
  <c r="BG279" i="14" a="1"/>
  <c r="BG279" i="14" s="1"/>
  <c r="BC31" i="13" s="1"/>
  <c r="BG277" i="14" a="1"/>
  <c r="BG277" i="14" s="1"/>
  <c r="BC29" i="13" s="1"/>
  <c r="BG312" i="14" a="1"/>
  <c r="BG312" i="14" s="1"/>
  <c r="BG280" i="14" a="1"/>
  <c r="BG280" i="14" s="1"/>
  <c r="BC33" i="13" s="1"/>
  <c r="BG274" i="14" a="1"/>
  <c r="BG274" i="14" s="1"/>
  <c r="BC26" i="13" s="1"/>
  <c r="BG287" i="14" a="1"/>
  <c r="BG287" i="14" s="1"/>
  <c r="BC44" i="13" s="1"/>
  <c r="BG303" i="14" a="1"/>
  <c r="BG303" i="14" s="1"/>
  <c r="BC69" i="13" s="1"/>
  <c r="BG289" i="14" a="1"/>
  <c r="BG289" i="14" s="1"/>
  <c r="BC47" i="13" s="1"/>
  <c r="BG281" i="14" a="1"/>
  <c r="BG281" i="14" s="1"/>
  <c r="BC34" i="13" s="1"/>
  <c r="BG285" i="14" a="1"/>
  <c r="BG285" i="14" s="1"/>
  <c r="BC41" i="13" s="1"/>
  <c r="BG271" i="14" a="1"/>
  <c r="BG271" i="14" s="1"/>
  <c r="BG283" i="14" a="1"/>
  <c r="BG283" i="14" s="1"/>
  <c r="BC37" i="13" s="1"/>
  <c r="BG286" i="14" a="1"/>
  <c r="BG286" i="14" s="1"/>
  <c r="BC42" i="13" s="1"/>
  <c r="BG308" i="14" a="1"/>
  <c r="BG308" i="14" s="1"/>
  <c r="BG288" i="14" a="1"/>
  <c r="BG288" i="14" s="1"/>
  <c r="BC45" i="13" s="1"/>
  <c r="BG284" i="14" a="1"/>
  <c r="BG284" i="14" s="1"/>
  <c r="BC38" i="13" s="1"/>
  <c r="BG295" i="14" a="1"/>
  <c r="BG295" i="14" s="1"/>
  <c r="BC56" i="13" s="1"/>
  <c r="BG290" i="14" a="1"/>
  <c r="BG290" i="14" s="1"/>
  <c r="BC48" i="13" s="1"/>
  <c r="BG307" i="14" a="1"/>
  <c r="BG307" i="14" s="1"/>
  <c r="BG309" i="14" a="1"/>
  <c r="BG309" i="14" s="1"/>
  <c r="BG208" i="14"/>
  <c r="BG209" i="14" s="1"/>
  <c r="BG311" i="14" a="1"/>
  <c r="BG311" i="14" s="1"/>
  <c r="BG292" i="14" a="1"/>
  <c r="BG292" i="14" s="1"/>
  <c r="BC50" i="13" s="1"/>
  <c r="BG272" i="14" a="1"/>
  <c r="BG272" i="14" s="1"/>
  <c r="BC24" i="13" s="1"/>
  <c r="BG293" i="14" a="1"/>
  <c r="BG293" i="14" s="1"/>
  <c r="BC54" i="13" s="1"/>
  <c r="BG300" i="14" a="1"/>
  <c r="BG300" i="14" s="1"/>
  <c r="BC64" i="13" s="1"/>
  <c r="BG296" i="14" a="1"/>
  <c r="BG296" i="14" s="1"/>
  <c r="BC57" i="13" s="1"/>
  <c r="BG299" i="14" a="1"/>
  <c r="BG299" i="14" s="1"/>
  <c r="BC62" i="13" s="1"/>
  <c r="BG298" i="14" a="1"/>
  <c r="BG298" i="14" s="1"/>
  <c r="BC61" i="13" s="1"/>
  <c r="BG302" i="14" a="1"/>
  <c r="BG302" i="14" s="1"/>
  <c r="BC66" i="13" s="1"/>
  <c r="BG306" i="14" a="1"/>
  <c r="BG306" i="14" s="1"/>
  <c r="BC74" i="13" s="1"/>
  <c r="BG297" i="14" a="1"/>
  <c r="BG297" i="14" s="1"/>
  <c r="BC59" i="13" s="1"/>
  <c r="BG304" i="14" a="1"/>
  <c r="BG304" i="14" s="1"/>
  <c r="BC71" i="13" s="1"/>
  <c r="BG310" i="14" a="1"/>
  <c r="BG310" i="14" s="1"/>
  <c r="BG275" i="14" a="1"/>
  <c r="BG275" i="14" s="1"/>
  <c r="BC27" i="13" s="1"/>
  <c r="BG301" i="14" a="1"/>
  <c r="BG301" i="14" s="1"/>
  <c r="BC65" i="13" s="1"/>
  <c r="BG305" i="14" a="1"/>
  <c r="BG305" i="14" s="1"/>
  <c r="BC73" i="13" s="1"/>
  <c r="BG273" i="14" a="1"/>
  <c r="BG273" i="14" s="1"/>
  <c r="BC25" i="13" s="1"/>
  <c r="AE283" i="14" a="1"/>
  <c r="AE283" i="14" s="1"/>
  <c r="AA37" i="13" s="1"/>
  <c r="AH283" i="14" a="1"/>
  <c r="AH283" i="14" s="1"/>
  <c r="AD37" i="13" s="1"/>
  <c r="AH312" i="14" a="1"/>
  <c r="AH312" i="14" s="1"/>
  <c r="AN295" i="14" a="1"/>
  <c r="AN295" i="14" s="1"/>
  <c r="AJ56" i="13" s="1"/>
  <c r="AH295" i="14" a="1"/>
  <c r="AH295" i="14" s="1"/>
  <c r="AD56" i="13" s="1"/>
  <c r="AM287" i="14" a="1"/>
  <c r="AM287" i="14" s="1"/>
  <c r="AI44" i="13" s="1"/>
  <c r="AD297" i="14" a="1"/>
  <c r="AD297" i="14" s="1"/>
  <c r="Z59" i="13" s="1"/>
  <c r="X297" i="14" a="1"/>
  <c r="X297" i="14" s="1"/>
  <c r="T59" i="13" s="1"/>
  <c r="Z310" i="14" a="1"/>
  <c r="Z310" i="14" s="1"/>
  <c r="X280" i="14" a="1"/>
  <c r="X280" i="14" s="1"/>
  <c r="T33" i="13" s="1"/>
  <c r="BH306" i="14" a="1"/>
  <c r="BH306" i="14" s="1"/>
  <c r="BD74" i="13" s="1"/>
  <c r="AK306" i="14" a="1"/>
  <c r="AK306" i="14" s="1"/>
  <c r="AG74" i="13" s="1"/>
  <c r="AG140" i="14"/>
  <c r="AG141" i="14" s="1"/>
  <c r="Z140" i="14"/>
  <c r="Z141" i="14" s="1"/>
  <c r="AC273" i="14" a="1"/>
  <c r="AC273" i="14" s="1"/>
  <c r="Y25" i="13" s="1"/>
  <c r="AQ271" i="14" a="1"/>
  <c r="AQ271" i="14" s="1"/>
  <c r="AH304" i="14" a="1"/>
  <c r="AH304" i="14" s="1"/>
  <c r="AD71" i="13" s="1"/>
  <c r="X311" i="14" a="1"/>
  <c r="X311" i="14" s="1"/>
  <c r="AE311" i="14" a="1"/>
  <c r="AE311" i="14" s="1"/>
  <c r="AN290" i="14" a="1"/>
  <c r="AN290" i="14" s="1"/>
  <c r="AJ48" i="13" s="1"/>
  <c r="AK289" i="14" a="1"/>
  <c r="AK289" i="14" s="1"/>
  <c r="AG47" i="13" s="1"/>
  <c r="AV140" i="14"/>
  <c r="AV141" i="14" s="1"/>
  <c r="AS271" i="14" a="1"/>
  <c r="AS271" i="14" s="1"/>
  <c r="BB286" i="14" a="1"/>
  <c r="BB286" i="14" s="1"/>
  <c r="AX42" i="13" s="1"/>
  <c r="P25" i="23"/>
  <c r="AL300" i="14" a="1"/>
  <c r="AL300" i="14" s="1"/>
  <c r="AH64" i="13" s="1"/>
  <c r="AG293" i="14" a="1"/>
  <c r="AG293" i="14" s="1"/>
  <c r="AC54" i="13" s="1"/>
  <c r="AZ30" i="23"/>
  <c r="AU30" i="23"/>
  <c r="P30" i="23"/>
  <c r="BD30" i="23"/>
  <c r="AX30" i="23"/>
  <c r="AD274" i="14" a="1"/>
  <c r="AD274" i="14" s="1"/>
  <c r="Z26" i="13" s="1"/>
  <c r="AH271" i="14" a="1"/>
  <c r="AH271" i="14" s="1"/>
  <c r="AE271" i="14" a="1"/>
  <c r="AE271" i="14" s="1"/>
  <c r="AK294" i="14" a="1"/>
  <c r="AK294" i="14" s="1"/>
  <c r="AG55" i="13" s="1"/>
  <c r="AD288" i="14" a="1"/>
  <c r="AD288" i="14" s="1"/>
  <c r="Z45" i="13" s="1"/>
  <c r="AN288" i="14" a="1"/>
  <c r="AN288" i="14" s="1"/>
  <c r="AJ45" i="13" s="1"/>
  <c r="Z296" i="14" a="1"/>
  <c r="Z296" i="14" s="1"/>
  <c r="V57" i="13" s="1"/>
  <c r="AK285" i="14" a="1"/>
  <c r="AK285" i="14" s="1"/>
  <c r="AG41" i="13" s="1"/>
  <c r="X303" i="14" a="1"/>
  <c r="X303" i="14" s="1"/>
  <c r="T69" i="13" s="1"/>
  <c r="AM303" i="14" a="1"/>
  <c r="AM303" i="14" s="1"/>
  <c r="AI69" i="13" s="1"/>
  <c r="X284" i="14" a="1"/>
  <c r="X284" i="14" s="1"/>
  <c r="T38" i="13" s="1"/>
  <c r="T293" i="14" a="1"/>
  <c r="T293" i="14" s="1"/>
  <c r="P54" i="13" s="1"/>
  <c r="Z293" i="14" a="1"/>
  <c r="Z293" i="14" s="1"/>
  <c r="V54" i="13" s="1"/>
  <c r="AM307" i="14" a="1"/>
  <c r="AM307" i="14" s="1"/>
  <c r="AE277" i="14" a="1"/>
  <c r="AE277" i="14" s="1"/>
  <c r="AA29" i="13" s="1"/>
  <c r="AP277" i="14" a="1"/>
  <c r="AP277" i="14" s="1"/>
  <c r="AL29" i="13" s="1"/>
  <c r="Y25" i="23"/>
  <c r="AE272" i="14" a="1"/>
  <c r="AE272" i="14" s="1"/>
  <c r="AA24" i="13" s="1"/>
  <c r="AB307" i="14" a="1"/>
  <c r="AB307" i="14" s="1"/>
  <c r="AR273" i="14" a="1"/>
  <c r="AR273" i="14" s="1"/>
  <c r="AN25" i="13" s="1"/>
  <c r="AC285" i="14" a="1"/>
  <c r="AC285" i="14" s="1"/>
  <c r="Y41" i="13" s="1"/>
  <c r="AL273" i="14" a="1"/>
  <c r="AL273" i="14" s="1"/>
  <c r="AH25" i="13" s="1"/>
  <c r="AK282" i="14" a="1"/>
  <c r="AK282" i="14" s="1"/>
  <c r="AG36" i="13" s="1"/>
  <c r="AM291" i="14" a="1"/>
  <c r="AM291" i="14" s="1"/>
  <c r="AI49" i="13" s="1"/>
  <c r="AE291" i="14" a="1"/>
  <c r="AE291" i="14" s="1"/>
  <c r="AA49" i="13" s="1"/>
  <c r="AD302" i="14" a="1"/>
  <c r="AD302" i="14" s="1"/>
  <c r="Z66" i="13" s="1"/>
  <c r="T309" i="14" a="1"/>
  <c r="T309" i="14" s="1"/>
  <c r="AM309" i="14" a="1"/>
  <c r="AM309" i="14" s="1"/>
  <c r="BD303" i="14" a="1"/>
  <c r="BD303" i="14" s="1"/>
  <c r="AZ69" i="13" s="1"/>
  <c r="AB300" i="14" a="1"/>
  <c r="AB300" i="14" s="1"/>
  <c r="X64" i="13" s="1"/>
  <c r="AR288" i="14" a="1"/>
  <c r="AR288" i="14" s="1"/>
  <c r="AN45" i="13" s="1"/>
  <c r="BF282" i="14" a="1"/>
  <c r="BF282" i="14" s="1"/>
  <c r="BB36" i="13" s="1"/>
  <c r="AR308" i="14" a="1"/>
  <c r="AR308" i="14" s="1"/>
  <c r="T276" i="14" a="1"/>
  <c r="T276" i="14" s="1"/>
  <c r="P28" i="13" s="1"/>
  <c r="AM275" i="14" a="1"/>
  <c r="AM275" i="14" s="1"/>
  <c r="AI27" i="13" s="1"/>
  <c r="T275" i="14" a="1"/>
  <c r="T275" i="14" s="1"/>
  <c r="P27" i="13" s="1"/>
  <c r="AH305" i="14" a="1"/>
  <c r="AH305" i="14" s="1"/>
  <c r="AD73" i="13" s="1"/>
  <c r="AD279" i="14" a="1"/>
  <c r="AD279" i="14" s="1"/>
  <c r="Z31" i="13" s="1"/>
  <c r="AP299" i="14" a="1"/>
  <c r="AP299" i="14" s="1"/>
  <c r="AL62" i="13" s="1"/>
  <c r="AN299" i="14" a="1"/>
  <c r="AN299" i="14" s="1"/>
  <c r="AJ62" i="13" s="1"/>
  <c r="Q272" i="14" a="1"/>
  <c r="Q272" i="14" s="1"/>
  <c r="M24" i="13" s="1"/>
  <c r="AR278" i="14" a="1"/>
  <c r="AR278" i="14" s="1"/>
  <c r="AN30" i="13" s="1"/>
  <c r="D17" i="21"/>
  <c r="A6" i="15"/>
  <c r="A108" i="15" s="1"/>
  <c r="Q307" i="14" a="1"/>
  <c r="Q307" i="14" s="1"/>
  <c r="AK292" i="14" a="1"/>
  <c r="AK292" i="14" s="1"/>
  <c r="AG50" i="13" s="1"/>
  <c r="Z286" i="14" a="1"/>
  <c r="Z286" i="14" s="1"/>
  <c r="V42" i="13" s="1"/>
  <c r="BH286" i="14" a="1"/>
  <c r="BH286" i="14" s="1"/>
  <c r="BD42" i="13" s="1"/>
  <c r="Z278" i="14" a="1"/>
  <c r="Z278" i="14" s="1"/>
  <c r="V30" i="13" s="1"/>
  <c r="AN273" i="14" a="1"/>
  <c r="AN273" i="14" s="1"/>
  <c r="AJ25" i="13" s="1"/>
  <c r="Z300" i="14" a="1"/>
  <c r="Z300" i="14" s="1"/>
  <c r="V64" i="13" s="1"/>
  <c r="AH300" i="14" a="1"/>
  <c r="AH300" i="14" s="1"/>
  <c r="AD64" i="13" s="1"/>
  <c r="AE281" i="14" a="1"/>
  <c r="AE281" i="14" s="1"/>
  <c r="AA34" i="13" s="1"/>
  <c r="AM308" i="14" a="1"/>
  <c r="AM308" i="14" s="1"/>
  <c r="AC309" i="14" a="1"/>
  <c r="AC309" i="14" s="1"/>
  <c r="AR304" i="14" a="1"/>
  <c r="AR304" i="14" s="1"/>
  <c r="AN71" i="13" s="1"/>
  <c r="AC276" i="14" a="1"/>
  <c r="AC276" i="14" s="1"/>
  <c r="Y28" i="13" s="1"/>
  <c r="X301" i="14" a="1"/>
  <c r="X301" i="14" s="1"/>
  <c r="T65" i="13" s="1"/>
  <c r="Z272" i="14" a="1"/>
  <c r="Z272" i="14" s="1"/>
  <c r="V24" i="13" s="1"/>
  <c r="AD272" i="14" a="1"/>
  <c r="AD272" i="14" s="1"/>
  <c r="Z24" i="13" s="1"/>
  <c r="AN298" i="14" a="1"/>
  <c r="AN298" i="14" s="1"/>
  <c r="AJ61" i="13" s="1"/>
  <c r="Y312" i="14" a="1"/>
  <c r="Y312" i="14" s="1"/>
  <c r="BG278" i="14" a="1"/>
  <c r="BG278" i="14" s="1"/>
  <c r="BC30" i="13" s="1"/>
  <c r="J140" i="14"/>
  <c r="J141" i="14" s="1"/>
  <c r="T140" i="14"/>
  <c r="T141" i="14" s="1"/>
  <c r="BH140" i="14"/>
  <c r="BH141" i="14" s="1"/>
  <c r="AK140" i="14"/>
  <c r="AK141" i="14" s="1"/>
  <c r="Q140" i="14"/>
  <c r="Q141" i="14" s="1"/>
  <c r="L140" i="14"/>
  <c r="L141" i="14" s="1"/>
  <c r="U140" i="14"/>
  <c r="U141" i="14" s="1"/>
  <c r="AZ140" i="14"/>
  <c r="AZ141" i="14" s="1"/>
  <c r="AU23" i="23"/>
  <c r="AY276" i="14" a="1"/>
  <c r="AY276" i="14" s="1"/>
  <c r="AU28" i="13" s="1"/>
  <c r="AY298" i="14" a="1"/>
  <c r="AY298" i="14" s="1"/>
  <c r="AU61" i="13" s="1"/>
  <c r="AY277" i="14" a="1"/>
  <c r="AY277" i="14" s="1"/>
  <c r="AU29" i="13" s="1"/>
  <c r="AY208" i="14"/>
  <c r="AY274" i="14" a="1"/>
  <c r="AY274" i="14" s="1"/>
  <c r="AU26" i="13" s="1"/>
  <c r="AY279" i="14" a="1"/>
  <c r="AY279" i="14" s="1"/>
  <c r="AU31" i="13" s="1"/>
  <c r="AY273" i="14" a="1"/>
  <c r="AY273" i="14" s="1"/>
  <c r="AU25" i="13" s="1"/>
  <c r="AY294" i="14" a="1"/>
  <c r="AY294" i="14" s="1"/>
  <c r="AU55" i="13" s="1"/>
  <c r="AY288" i="14" a="1"/>
  <c r="AY288" i="14" s="1"/>
  <c r="AU45" i="13" s="1"/>
  <c r="AY302" i="14" a="1"/>
  <c r="AY302" i="14" s="1"/>
  <c r="AU66" i="13" s="1"/>
  <c r="AY291" i="14" a="1"/>
  <c r="AY291" i="14" s="1"/>
  <c r="AU49" i="13" s="1"/>
  <c r="AY299" i="14" a="1"/>
  <c r="AY299" i="14" s="1"/>
  <c r="AU62" i="13" s="1"/>
  <c r="AY290" i="14" a="1"/>
  <c r="AY290" i="14" s="1"/>
  <c r="AU48" i="13" s="1"/>
  <c r="AY281" i="14" a="1"/>
  <c r="AY281" i="14" s="1"/>
  <c r="AU34" i="13" s="1"/>
  <c r="AY295" i="14" a="1"/>
  <c r="AY295" i="14" s="1"/>
  <c r="AU56" i="13" s="1"/>
  <c r="AY303" i="14" a="1"/>
  <c r="AY303" i="14" s="1"/>
  <c r="AU69" i="13" s="1"/>
  <c r="AY286" i="14" a="1"/>
  <c r="AY286" i="14" s="1"/>
  <c r="AU42" i="13" s="1"/>
  <c r="AY284" i="14" a="1"/>
  <c r="AY284" i="14" s="1"/>
  <c r="AU38" i="13" s="1"/>
  <c r="AY305" i="14" a="1"/>
  <c r="AY305" i="14" s="1"/>
  <c r="AU73" i="13" s="1"/>
  <c r="AY311" i="14" a="1"/>
  <c r="AY311" i="14" s="1"/>
  <c r="AY310" i="14" a="1"/>
  <c r="AY310" i="14" s="1"/>
  <c r="AY301" i="14" a="1"/>
  <c r="AY301" i="14" s="1"/>
  <c r="AU65" i="13" s="1"/>
  <c r="AY282" i="14" a="1"/>
  <c r="AY282" i="14" s="1"/>
  <c r="AU36" i="13" s="1"/>
  <c r="AY312" i="14" a="1"/>
  <c r="AY312" i="14" s="1"/>
  <c r="AY308" i="14" a="1"/>
  <c r="AY308" i="14" s="1"/>
  <c r="AY283" i="14" a="1"/>
  <c r="AY283" i="14" s="1"/>
  <c r="AU37" i="13" s="1"/>
  <c r="AY289" i="14" a="1"/>
  <c r="AY289" i="14" s="1"/>
  <c r="AU47" i="13" s="1"/>
  <c r="AY285" i="14" a="1"/>
  <c r="AY285" i="14" s="1"/>
  <c r="AU41" i="13" s="1"/>
  <c r="AY300" i="14" a="1"/>
  <c r="AY300" i="14" s="1"/>
  <c r="AU64" i="13" s="1"/>
  <c r="AY306" i="14" a="1"/>
  <c r="AY306" i="14" s="1"/>
  <c r="AU74" i="13" s="1"/>
  <c r="AY307" i="14" a="1"/>
  <c r="AY307" i="14" s="1"/>
  <c r="AY287" i="14" a="1"/>
  <c r="AY287" i="14" s="1"/>
  <c r="AU44" i="13" s="1"/>
  <c r="AY275" i="14" a="1"/>
  <c r="AY275" i="14" s="1"/>
  <c r="AU27" i="13" s="1"/>
  <c r="AY278" i="14" a="1"/>
  <c r="AY278" i="14" s="1"/>
  <c r="AU30" i="13" s="1"/>
  <c r="AY304" i="14" a="1"/>
  <c r="AY304" i="14" s="1"/>
  <c r="AU71" i="13" s="1"/>
  <c r="AY280" i="14" a="1"/>
  <c r="AY280" i="14" s="1"/>
  <c r="AU33" i="13" s="1"/>
  <c r="AY272" i="14" a="1"/>
  <c r="AY272" i="14" s="1"/>
  <c r="AU24" i="13" s="1"/>
  <c r="AY309" i="14" a="1"/>
  <c r="AY309" i="14" s="1"/>
  <c r="AY296" i="14" a="1"/>
  <c r="AY296" i="14" s="1"/>
  <c r="AU57" i="13" s="1"/>
  <c r="AY271" i="14" a="1"/>
  <c r="AY271" i="14" s="1"/>
  <c r="AX23" i="23"/>
  <c r="BB289" i="14" a="1"/>
  <c r="BB289" i="14" s="1"/>
  <c r="AX47" i="13" s="1"/>
  <c r="BB280" i="14" a="1"/>
  <c r="BB280" i="14" s="1"/>
  <c r="AX33" i="13" s="1"/>
  <c r="BB308" i="14" a="1"/>
  <c r="BB308" i="14" s="1"/>
  <c r="BB300" i="14" a="1"/>
  <c r="BB300" i="14" s="1"/>
  <c r="AX64" i="13" s="1"/>
  <c r="BB283" i="14" a="1"/>
  <c r="BB283" i="14" s="1"/>
  <c r="AX37" i="13" s="1"/>
  <c r="BB291" i="14" a="1"/>
  <c r="BB291" i="14" s="1"/>
  <c r="AX49" i="13" s="1"/>
  <c r="BB277" i="14" a="1"/>
  <c r="BB277" i="14" s="1"/>
  <c r="AX29" i="13" s="1"/>
  <c r="BB208" i="14"/>
  <c r="BB209" i="14" s="1"/>
  <c r="BB297" i="14" a="1"/>
  <c r="BB297" i="14" s="1"/>
  <c r="AX59" i="13" s="1"/>
  <c r="BB275" i="14" a="1"/>
  <c r="BB275" i="14" s="1"/>
  <c r="AX27" i="13" s="1"/>
  <c r="BB310" i="14" a="1"/>
  <c r="BB310" i="14" s="1"/>
  <c r="BB294" i="14" a="1"/>
  <c r="BB294" i="14" s="1"/>
  <c r="AX55" i="13" s="1"/>
  <c r="BB274" i="14" a="1"/>
  <c r="BB274" i="14" s="1"/>
  <c r="AX26" i="13" s="1"/>
  <c r="BB290" i="14" a="1"/>
  <c r="BB290" i="14" s="1"/>
  <c r="AX48" i="13" s="1"/>
  <c r="BB276" i="14" a="1"/>
  <c r="BB276" i="14" s="1"/>
  <c r="AX28" i="13" s="1"/>
  <c r="BB288" i="14" a="1"/>
  <c r="BB288" i="14" s="1"/>
  <c r="AX45" i="13" s="1"/>
  <c r="BB301" i="14" a="1"/>
  <c r="BB301" i="14" s="1"/>
  <c r="AX65" i="13" s="1"/>
  <c r="BB298" i="14" a="1"/>
  <c r="BB298" i="14" s="1"/>
  <c r="AX61" i="13" s="1"/>
  <c r="BB295" i="14" a="1"/>
  <c r="BB295" i="14" s="1"/>
  <c r="AX56" i="13" s="1"/>
  <c r="BB302" i="14" a="1"/>
  <c r="BB302" i="14" s="1"/>
  <c r="AX66" i="13" s="1"/>
  <c r="BB299" i="14" a="1"/>
  <c r="BB299" i="14" s="1"/>
  <c r="AX62" i="13" s="1"/>
  <c r="BB282" i="14" a="1"/>
  <c r="BB282" i="14" s="1"/>
  <c r="AX36" i="13" s="1"/>
  <c r="BB279" i="14" a="1"/>
  <c r="BB279" i="14" s="1"/>
  <c r="AX31" i="13" s="1"/>
  <c r="BB296" i="14" a="1"/>
  <c r="BB296" i="14" s="1"/>
  <c r="AX57" i="13" s="1"/>
  <c r="BB272" i="14" a="1"/>
  <c r="BB272" i="14" s="1"/>
  <c r="AX24" i="13" s="1"/>
  <c r="BB307" i="14" a="1"/>
  <c r="BB307" i="14" s="1"/>
  <c r="BB303" i="14" a="1"/>
  <c r="BB303" i="14" s="1"/>
  <c r="AX69" i="13" s="1"/>
  <c r="BB311" i="14" a="1"/>
  <c r="BB311" i="14" s="1"/>
  <c r="BB292" i="14" a="1"/>
  <c r="BB292" i="14" s="1"/>
  <c r="AX50" i="13" s="1"/>
  <c r="BB281" i="14" a="1"/>
  <c r="BB281" i="14" s="1"/>
  <c r="AX34" i="13" s="1"/>
  <c r="BB312" i="14" a="1"/>
  <c r="BB312" i="14" s="1"/>
  <c r="BB304" i="14" a="1"/>
  <c r="BB304" i="14" s="1"/>
  <c r="AX71" i="13" s="1"/>
  <c r="BB285" i="14" a="1"/>
  <c r="BB285" i="14" s="1"/>
  <c r="AX41" i="13" s="1"/>
  <c r="BB309" i="14" a="1"/>
  <c r="BB309" i="14" s="1"/>
  <c r="BB287" i="14" a="1"/>
  <c r="BB287" i="14" s="1"/>
  <c r="AX44" i="13" s="1"/>
  <c r="BB278" i="14" a="1"/>
  <c r="BB278" i="14" s="1"/>
  <c r="AX30" i="13" s="1"/>
  <c r="BB306" i="14" a="1"/>
  <c r="BB306" i="14" s="1"/>
  <c r="AX74" i="13" s="1"/>
  <c r="BB305" i="14" a="1"/>
  <c r="BB305" i="14" s="1"/>
  <c r="AX73" i="13" s="1"/>
  <c r="BB273" i="14" a="1"/>
  <c r="BB273" i="14" s="1"/>
  <c r="AX25" i="13" s="1"/>
  <c r="AP23" i="23"/>
  <c r="AT311" i="14" a="1"/>
  <c r="AT311" i="14" s="1"/>
  <c r="AT276" i="14" a="1"/>
  <c r="AT276" i="14" s="1"/>
  <c r="AP28" i="13" s="1"/>
  <c r="AT309" i="14" a="1"/>
  <c r="AT309" i="14" s="1"/>
  <c r="AT288" i="14" a="1"/>
  <c r="AT288" i="14" s="1"/>
  <c r="AP45" i="13" s="1"/>
  <c r="AT294" i="14" a="1"/>
  <c r="AT294" i="14" s="1"/>
  <c r="AP55" i="13" s="1"/>
  <c r="AT289" i="14" a="1"/>
  <c r="AT289" i="14" s="1"/>
  <c r="AP47" i="13" s="1"/>
  <c r="AT302" i="14" a="1"/>
  <c r="AT302" i="14" s="1"/>
  <c r="AP66" i="13" s="1"/>
  <c r="AT285" i="14" a="1"/>
  <c r="AT285" i="14" s="1"/>
  <c r="AP41" i="13" s="1"/>
  <c r="AT281" i="14" a="1"/>
  <c r="AT281" i="14" s="1"/>
  <c r="AP34" i="13" s="1"/>
  <c r="AT296" i="14" a="1"/>
  <c r="AT296" i="14" s="1"/>
  <c r="AP57" i="13" s="1"/>
  <c r="AT298" i="14" a="1"/>
  <c r="AT298" i="14" s="1"/>
  <c r="AP61" i="13" s="1"/>
  <c r="AT308" i="14" a="1"/>
  <c r="AT308" i="14" s="1"/>
  <c r="AT274" i="14" a="1"/>
  <c r="AT274" i="14" s="1"/>
  <c r="AP26" i="13" s="1"/>
  <c r="AT290" i="14" a="1"/>
  <c r="AT290" i="14" s="1"/>
  <c r="AP48" i="13" s="1"/>
  <c r="AT299" i="14" a="1"/>
  <c r="AT299" i="14" s="1"/>
  <c r="AP62" i="13" s="1"/>
  <c r="AT291" i="14" a="1"/>
  <c r="AT291" i="14" s="1"/>
  <c r="AP49" i="13" s="1"/>
  <c r="AT277" i="14" a="1"/>
  <c r="AT277" i="14" s="1"/>
  <c r="AP29" i="13" s="1"/>
  <c r="AT304" i="14" a="1"/>
  <c r="AT304" i="14" s="1"/>
  <c r="AP71" i="13" s="1"/>
  <c r="AT305" i="14" a="1"/>
  <c r="AT305" i="14" s="1"/>
  <c r="AP73" i="13" s="1"/>
  <c r="AT282" i="14" a="1"/>
  <c r="AT282" i="14" s="1"/>
  <c r="AP36" i="13" s="1"/>
  <c r="AT275" i="14" a="1"/>
  <c r="AT275" i="14" s="1"/>
  <c r="AP27" i="13" s="1"/>
  <c r="AT307" i="14" a="1"/>
  <c r="AT307" i="14" s="1"/>
  <c r="AT306" i="14" a="1"/>
  <c r="AT306" i="14" s="1"/>
  <c r="AP74" i="13" s="1"/>
  <c r="AT287" i="14" a="1"/>
  <c r="AT287" i="14" s="1"/>
  <c r="AP44" i="13" s="1"/>
  <c r="AT272" i="14" a="1"/>
  <c r="AT272" i="14" s="1"/>
  <c r="AP24" i="13" s="1"/>
  <c r="AT293" i="14" a="1"/>
  <c r="AT293" i="14" s="1"/>
  <c r="AP54" i="13" s="1"/>
  <c r="AT279" i="14" a="1"/>
  <c r="AT279" i="14" s="1"/>
  <c r="AP31" i="13" s="1"/>
  <c r="AT295" i="14" a="1"/>
  <c r="AT295" i="14" s="1"/>
  <c r="AP56" i="13" s="1"/>
  <c r="AT273" i="14" a="1"/>
  <c r="AT273" i="14" s="1"/>
  <c r="AP25" i="13" s="1"/>
  <c r="AT310" i="14" a="1"/>
  <c r="AT310" i="14" s="1"/>
  <c r="AT283" i="14" a="1"/>
  <c r="AT283" i="14" s="1"/>
  <c r="AP37" i="13" s="1"/>
  <c r="AT208" i="14"/>
  <c r="AT209" i="14" s="1"/>
  <c r="AT300" i="14" a="1"/>
  <c r="AT300" i="14" s="1"/>
  <c r="AP64" i="13" s="1"/>
  <c r="AT280" i="14" a="1"/>
  <c r="AT280" i="14" s="1"/>
  <c r="AP33" i="13" s="1"/>
  <c r="AT271" i="14" a="1"/>
  <c r="AT271" i="14" s="1"/>
  <c r="AT303" i="14" a="1"/>
  <c r="AT303" i="14" s="1"/>
  <c r="AP69" i="13" s="1"/>
  <c r="AT312" i="14" a="1"/>
  <c r="AT312" i="14" s="1"/>
  <c r="AT301" i="14" a="1"/>
  <c r="AT301" i="14" s="1"/>
  <c r="AP65" i="13" s="1"/>
  <c r="W23" i="23"/>
  <c r="AA277" i="14" a="1"/>
  <c r="AA277" i="14" s="1"/>
  <c r="W29" i="13" s="1"/>
  <c r="AA291" i="14" a="1"/>
  <c r="AA291" i="14" s="1"/>
  <c r="W49" i="13" s="1"/>
  <c r="AA309" i="14" a="1"/>
  <c r="AA309" i="14" s="1"/>
  <c r="AA283" i="14" a="1"/>
  <c r="AA283" i="14" s="1"/>
  <c r="W37" i="13" s="1"/>
  <c r="AA301" i="14" a="1"/>
  <c r="AA301" i="14" s="1"/>
  <c r="W65" i="13" s="1"/>
  <c r="AA307" i="14" a="1"/>
  <c r="AA307" i="14" s="1"/>
  <c r="AA306" i="14" a="1"/>
  <c r="AA306" i="14" s="1"/>
  <c r="W74" i="13" s="1"/>
  <c r="AA294" i="14" a="1"/>
  <c r="AA294" i="14" s="1"/>
  <c r="W55" i="13" s="1"/>
  <c r="AA273" i="14" a="1"/>
  <c r="AA273" i="14" s="1"/>
  <c r="W25" i="13" s="1"/>
  <c r="AA302" i="14" a="1"/>
  <c r="AA302" i="14" s="1"/>
  <c r="W66" i="13" s="1"/>
  <c r="AA310" i="14" a="1"/>
  <c r="AA310" i="14" s="1"/>
  <c r="AA290" i="14" a="1"/>
  <c r="AA290" i="14" s="1"/>
  <c r="W48" i="13" s="1"/>
  <c r="AA285" i="14" a="1"/>
  <c r="AA285" i="14" s="1"/>
  <c r="W41" i="13" s="1"/>
  <c r="AA274" i="14" a="1"/>
  <c r="AA274" i="14" s="1"/>
  <c r="W26" i="13" s="1"/>
  <c r="AA280" i="14" a="1"/>
  <c r="AA280" i="14" s="1"/>
  <c r="W33" i="13" s="1"/>
  <c r="AA312" i="14" a="1"/>
  <c r="AA312" i="14" s="1"/>
  <c r="AA276" i="14" a="1"/>
  <c r="AA276" i="14" s="1"/>
  <c r="W28" i="13" s="1"/>
  <c r="AA295" i="14" a="1"/>
  <c r="AA295" i="14" s="1"/>
  <c r="W56" i="13" s="1"/>
  <c r="AA298" i="14" a="1"/>
  <c r="AA298" i="14" s="1"/>
  <c r="W61" i="13" s="1"/>
  <c r="AA282" i="14" a="1"/>
  <c r="AA282" i="14" s="1"/>
  <c r="W36" i="13" s="1"/>
  <c r="AA208" i="14"/>
  <c r="AA209" i="14" s="1"/>
  <c r="AA311" i="14" a="1"/>
  <c r="AA311" i="14" s="1"/>
  <c r="AA284" i="14" a="1"/>
  <c r="AA284" i="14" s="1"/>
  <c r="W38" i="13" s="1"/>
  <c r="AA275" i="14" a="1"/>
  <c r="AA275" i="14" s="1"/>
  <c r="W27" i="13" s="1"/>
  <c r="AA289" i="14" a="1"/>
  <c r="AA289" i="14" s="1"/>
  <c r="W47" i="13" s="1"/>
  <c r="AA279" i="14" a="1"/>
  <c r="AA279" i="14" s="1"/>
  <c r="W31" i="13" s="1"/>
  <c r="AA303" i="14" a="1"/>
  <c r="AA303" i="14" s="1"/>
  <c r="W69" i="13" s="1"/>
  <c r="AA271" i="14" a="1"/>
  <c r="AA271" i="14" s="1"/>
  <c r="AA299" i="14" a="1"/>
  <c r="AA299" i="14" s="1"/>
  <c r="W62" i="13" s="1"/>
  <c r="AA281" i="14" a="1"/>
  <c r="AA281" i="14" s="1"/>
  <c r="W34" i="13" s="1"/>
  <c r="AA293" i="14" a="1"/>
  <c r="AA293" i="14" s="1"/>
  <c r="W54" i="13" s="1"/>
  <c r="AA278" i="14" a="1"/>
  <c r="AA278" i="14" s="1"/>
  <c r="W30" i="13" s="1"/>
  <c r="AA287" i="14" a="1"/>
  <c r="AA287" i="14" s="1"/>
  <c r="W44" i="13" s="1"/>
  <c r="AA305" i="14" a="1"/>
  <c r="AA305" i="14" s="1"/>
  <c r="W73" i="13" s="1"/>
  <c r="AA288" i="14" a="1"/>
  <c r="AA288" i="14" s="1"/>
  <c r="W45" i="13" s="1"/>
  <c r="AA300" i="14" a="1"/>
  <c r="AA300" i="14" s="1"/>
  <c r="W64" i="13" s="1"/>
  <c r="AA292" i="14" a="1"/>
  <c r="AA292" i="14" s="1"/>
  <c r="W50" i="13" s="1"/>
  <c r="AA296" i="14" a="1"/>
  <c r="AA296" i="14" s="1"/>
  <c r="W57" i="13" s="1"/>
  <c r="AA308" i="14" a="1"/>
  <c r="AA308" i="14" s="1"/>
  <c r="AA304" i="14" a="1"/>
  <c r="AA304" i="14" s="1"/>
  <c r="W71" i="13" s="1"/>
  <c r="AA286" i="14" a="1"/>
  <c r="AA286" i="14" s="1"/>
  <c r="W42" i="13" s="1"/>
  <c r="AT23" i="23"/>
  <c r="AX283" i="14" a="1"/>
  <c r="AX283" i="14" s="1"/>
  <c r="AT37" i="13" s="1"/>
  <c r="AX290" i="14" a="1"/>
  <c r="AX290" i="14" s="1"/>
  <c r="AT48" i="13" s="1"/>
  <c r="AX299" i="14" a="1"/>
  <c r="AX299" i="14" s="1"/>
  <c r="AT62" i="13" s="1"/>
  <c r="AX304" i="14" a="1"/>
  <c r="AX304" i="14" s="1"/>
  <c r="AT71" i="13" s="1"/>
  <c r="AX294" i="14" a="1"/>
  <c r="AX294" i="14" s="1"/>
  <c r="AT55" i="13" s="1"/>
  <c r="AX303" i="14" a="1"/>
  <c r="AX303" i="14" s="1"/>
  <c r="AT69" i="13" s="1"/>
  <c r="AX289" i="14" a="1"/>
  <c r="AX289" i="14" s="1"/>
  <c r="AT47" i="13" s="1"/>
  <c r="AX277" i="14" a="1"/>
  <c r="AX277" i="14" s="1"/>
  <c r="AT29" i="13" s="1"/>
  <c r="AX312" i="14" a="1"/>
  <c r="AX312" i="14" s="1"/>
  <c r="AX208" i="14"/>
  <c r="AX209" i="14" s="1"/>
  <c r="AX296" i="14" a="1"/>
  <c r="AX296" i="14" s="1"/>
  <c r="AT57" i="13" s="1"/>
  <c r="AX288" i="14" a="1"/>
  <c r="AX288" i="14" s="1"/>
  <c r="AT45" i="13" s="1"/>
  <c r="AX286" i="14" a="1"/>
  <c r="AX286" i="14" s="1"/>
  <c r="AT42" i="13" s="1"/>
  <c r="AX307" i="14" a="1"/>
  <c r="AX307" i="14" s="1"/>
  <c r="AX311" i="14" a="1"/>
  <c r="AX311" i="14" s="1"/>
  <c r="AX273" i="14" a="1"/>
  <c r="AX273" i="14" s="1"/>
  <c r="AT25" i="13" s="1"/>
  <c r="AX284" i="14" a="1"/>
  <c r="AX284" i="14" s="1"/>
  <c r="AT38" i="13" s="1"/>
  <c r="AX309" i="14" a="1"/>
  <c r="AX309" i="14" s="1"/>
  <c r="AX272" i="14" a="1"/>
  <c r="AX272" i="14" s="1"/>
  <c r="AT24" i="13" s="1"/>
  <c r="AX279" i="14" a="1"/>
  <c r="AX279" i="14" s="1"/>
  <c r="AT31" i="13" s="1"/>
  <c r="AX280" i="14" a="1"/>
  <c r="AX280" i="14" s="1"/>
  <c r="AT33" i="13" s="1"/>
  <c r="AX308" i="14" a="1"/>
  <c r="AX308" i="14" s="1"/>
  <c r="AX274" i="14" a="1"/>
  <c r="AX274" i="14" s="1"/>
  <c r="AT26" i="13" s="1"/>
  <c r="AX275" i="14" a="1"/>
  <c r="AX275" i="14" s="1"/>
  <c r="AT27" i="13" s="1"/>
  <c r="AX292" i="14" a="1"/>
  <c r="AX292" i="14" s="1"/>
  <c r="AT50" i="13" s="1"/>
  <c r="AX281" i="14" a="1"/>
  <c r="AX281" i="14" s="1"/>
  <c r="AT34" i="13" s="1"/>
  <c r="AX287" i="14" a="1"/>
  <c r="AX287" i="14" s="1"/>
  <c r="AT44" i="13" s="1"/>
  <c r="AX310" i="14" a="1"/>
  <c r="AX310" i="14" s="1"/>
  <c r="AX306" i="14" a="1"/>
  <c r="AX306" i="14" s="1"/>
  <c r="AT74" i="13" s="1"/>
  <c r="AX285" i="14" a="1"/>
  <c r="AX285" i="14" s="1"/>
  <c r="AT41" i="13" s="1"/>
  <c r="AX295" i="14" a="1"/>
  <c r="AX295" i="14" s="1"/>
  <c r="AT56" i="13" s="1"/>
  <c r="AX300" i="14" a="1"/>
  <c r="AX300" i="14" s="1"/>
  <c r="AT64" i="13" s="1"/>
  <c r="AX293" i="14" a="1"/>
  <c r="AX293" i="14" s="1"/>
  <c r="AT54" i="13" s="1"/>
  <c r="AX276" i="14" a="1"/>
  <c r="AX276" i="14" s="1"/>
  <c r="AT28" i="13" s="1"/>
  <c r="AX305" i="14" a="1"/>
  <c r="AX305" i="14" s="1"/>
  <c r="AT73" i="13" s="1"/>
  <c r="AX298" i="14" a="1"/>
  <c r="AX298" i="14" s="1"/>
  <c r="AT61" i="13" s="1"/>
  <c r="AX302" i="14" a="1"/>
  <c r="AX302" i="14" s="1"/>
  <c r="AT66" i="13" s="1"/>
  <c r="AX282" i="14" a="1"/>
  <c r="AX282" i="14" s="1"/>
  <c r="AT36" i="13" s="1"/>
  <c r="AX301" i="14" a="1"/>
  <c r="AX301" i="14" s="1"/>
  <c r="AT65" i="13" s="1"/>
  <c r="AX291" i="14" a="1"/>
  <c r="AX291" i="14" s="1"/>
  <c r="AT49" i="13" s="1"/>
  <c r="AX297" i="14" a="1"/>
  <c r="AX297" i="14" s="1"/>
  <c r="AT59" i="13" s="1"/>
  <c r="X283" i="14" a="1"/>
  <c r="X283" i="14" s="1"/>
  <c r="T37" i="13" s="1"/>
  <c r="AN283" i="14" a="1"/>
  <c r="AN283" i="14" s="1"/>
  <c r="AJ37" i="13" s="1"/>
  <c r="AP312" i="14" a="1"/>
  <c r="AP312" i="14" s="1"/>
  <c r="T295" i="14" a="1"/>
  <c r="T295" i="14" s="1"/>
  <c r="P56" i="13" s="1"/>
  <c r="AK295" i="14" a="1"/>
  <c r="AK295" i="14" s="1"/>
  <c r="AG56" i="13" s="1"/>
  <c r="X287" i="14" a="1"/>
  <c r="X287" i="14" s="1"/>
  <c r="T44" i="13" s="1"/>
  <c r="AK297" i="14" a="1"/>
  <c r="AK297" i="14" s="1"/>
  <c r="AG59" i="13" s="1"/>
  <c r="AP297" i="14" a="1"/>
  <c r="AP297" i="14" s="1"/>
  <c r="AL59" i="13" s="1"/>
  <c r="AM310" i="14" a="1"/>
  <c r="AM310" i="14" s="1"/>
  <c r="BH280" i="14" a="1"/>
  <c r="BH280" i="14" s="1"/>
  <c r="BD33" i="13" s="1"/>
  <c r="AM306" i="14" a="1"/>
  <c r="AM306" i="14" s="1"/>
  <c r="AI74" i="13" s="1"/>
  <c r="AE306" i="14" a="1"/>
  <c r="AE306" i="14" s="1"/>
  <c r="AA74" i="13" s="1"/>
  <c r="Z208" i="14"/>
  <c r="Z209" i="14" s="1"/>
  <c r="BF272" i="14" a="1"/>
  <c r="BF272" i="14" s="1"/>
  <c r="BB24" i="13" s="1"/>
  <c r="AU290" i="14" a="1"/>
  <c r="AU290" i="14" s="1"/>
  <c r="AQ48" i="13" s="1"/>
  <c r="AJ300" i="14" a="1"/>
  <c r="AJ300" i="14" s="1"/>
  <c r="AF64" i="13" s="1"/>
  <c r="BH304" i="14" a="1"/>
  <c r="BH304" i="14" s="1"/>
  <c r="BD71" i="13" s="1"/>
  <c r="AK311" i="14" a="1"/>
  <c r="AK311" i="14" s="1"/>
  <c r="AD290" i="14" a="1"/>
  <c r="AD290" i="14" s="1"/>
  <c r="Z48" i="13" s="1"/>
  <c r="AH290" i="14" a="1"/>
  <c r="AH290" i="14" s="1"/>
  <c r="AD48" i="13" s="1"/>
  <c r="AW289" i="14" a="1"/>
  <c r="AW289" i="14" s="1"/>
  <c r="AS47" i="13" s="1"/>
  <c r="BA13" i="19"/>
  <c r="BA8" i="19" s="1"/>
  <c r="BB9" i="19"/>
  <c r="BA14" i="19"/>
  <c r="AQ158" i="14"/>
  <c r="AQ160" i="14" s="1"/>
  <c r="AQ161" i="14" s="1"/>
  <c r="BC292" i="14" a="1"/>
  <c r="BC292" i="14" s="1"/>
  <c r="AY50" i="13" s="1"/>
  <c r="AL292" i="14" a="1"/>
  <c r="AL292" i="14" s="1"/>
  <c r="AH50" i="13" s="1"/>
  <c r="AR294" i="14" a="1"/>
  <c r="AR294" i="14" s="1"/>
  <c r="AN55" i="13" s="1"/>
  <c r="BA30" i="23"/>
  <c r="S30" i="23"/>
  <c r="T30" i="23"/>
  <c r="AE30" i="23"/>
  <c r="E30" i="23"/>
  <c r="AL30" i="23"/>
  <c r="AH274" i="14" a="1"/>
  <c r="AH274" i="14" s="1"/>
  <c r="AD26" i="13" s="1"/>
  <c r="BH271" i="14" a="1"/>
  <c r="BH271" i="14" s="1"/>
  <c r="Z271" i="14" a="1"/>
  <c r="Z271" i="14" s="1"/>
  <c r="AE294" i="14" a="1"/>
  <c r="AE294" i="14" s="1"/>
  <c r="AA55" i="13" s="1"/>
  <c r="X288" i="14" a="1"/>
  <c r="X288" i="14" s="1"/>
  <c r="T45" i="13" s="1"/>
  <c r="AM288" i="14" a="1"/>
  <c r="AM288" i="14" s="1"/>
  <c r="AI45" i="13" s="1"/>
  <c r="AD296" i="14" a="1"/>
  <c r="AD296" i="14" s="1"/>
  <c r="Z57" i="13" s="1"/>
  <c r="AP285" i="14" a="1"/>
  <c r="AP285" i="14" s="1"/>
  <c r="AL41" i="13" s="1"/>
  <c r="Z303" i="14" a="1"/>
  <c r="Z303" i="14" s="1"/>
  <c r="V69" i="13" s="1"/>
  <c r="AE303" i="14" a="1"/>
  <c r="AE303" i="14" s="1"/>
  <c r="AA69" i="13" s="1"/>
  <c r="AD284" i="14" a="1"/>
  <c r="AD284" i="14" s="1"/>
  <c r="Z38" i="13" s="1"/>
  <c r="AH293" i="14" a="1"/>
  <c r="AH293" i="14" s="1"/>
  <c r="AD54" i="13" s="1"/>
  <c r="AD307" i="14" a="1"/>
  <c r="AD307" i="14" s="1"/>
  <c r="AH307" i="14" a="1"/>
  <c r="AH307" i="14" s="1"/>
  <c r="T277" i="14" a="1"/>
  <c r="T277" i="14" s="1"/>
  <c r="P29" i="13" s="1"/>
  <c r="AD208" i="14"/>
  <c r="AL25" i="23"/>
  <c r="T280" i="14" a="1"/>
  <c r="T280" i="14" s="1"/>
  <c r="P33" i="13" s="1"/>
  <c r="BD276" i="14" a="1"/>
  <c r="BD276" i="14" s="1"/>
  <c r="AZ28" i="13" s="1"/>
  <c r="BE300" i="14" a="1"/>
  <c r="BE300" i="14" s="1"/>
  <c r="BA64" i="13" s="1"/>
  <c r="AI297" i="14" a="1"/>
  <c r="AI297" i="14" s="1"/>
  <c r="AE59" i="13" s="1"/>
  <c r="AR292" i="14" a="1"/>
  <c r="AR292" i="14" s="1"/>
  <c r="AN50" i="13" s="1"/>
  <c r="AL275" i="14" a="1"/>
  <c r="AL275" i="14" s="1"/>
  <c r="AH27" i="13" s="1"/>
  <c r="Z282" i="14" a="1"/>
  <c r="Z282" i="14" s="1"/>
  <c r="V36" i="13" s="1"/>
  <c r="AK291" i="14" a="1"/>
  <c r="AK291" i="14" s="1"/>
  <c r="AG49" i="13" s="1"/>
  <c r="AP291" i="14" a="1"/>
  <c r="AP291" i="14" s="1"/>
  <c r="AL49" i="13" s="1"/>
  <c r="AM302" i="14" a="1"/>
  <c r="AM302" i="14" s="1"/>
  <c r="AI66" i="13" s="1"/>
  <c r="AP309" i="14" a="1"/>
  <c r="AP309" i="14" s="1"/>
  <c r="BH309" i="14" a="1"/>
  <c r="BH309" i="14" s="1"/>
  <c r="T311" i="14" a="1"/>
  <c r="T311" i="14" s="1"/>
  <c r="AL288" i="14" a="1"/>
  <c r="AL288" i="14" s="1"/>
  <c r="AH45" i="13" s="1"/>
  <c r="R278" i="14" a="1"/>
  <c r="R278" i="14" s="1"/>
  <c r="N30" i="13" s="1"/>
  <c r="I293" i="14" a="1"/>
  <c r="I293" i="14" s="1"/>
  <c r="E54" i="13" s="1"/>
  <c r="AT284" i="14" a="1"/>
  <c r="AT284" i="14" s="1"/>
  <c r="AP38" i="13" s="1"/>
  <c r="AR306" i="14" a="1"/>
  <c r="AR306" i="14" s="1"/>
  <c r="AN74" i="13" s="1"/>
  <c r="AE276" i="14" a="1"/>
  <c r="AE276" i="14" s="1"/>
  <c r="AA28" i="13" s="1"/>
  <c r="Z275" i="14" a="1"/>
  <c r="Z275" i="14" s="1"/>
  <c r="V27" i="13" s="1"/>
  <c r="AW275" i="14" a="1"/>
  <c r="AW275" i="14" s="1"/>
  <c r="AS27" i="13" s="1"/>
  <c r="AK305" i="14" a="1"/>
  <c r="AK305" i="14" s="1"/>
  <c r="AG73" i="13" s="1"/>
  <c r="AN279" i="14" a="1"/>
  <c r="AN279" i="14" s="1"/>
  <c r="AJ31" i="13" s="1"/>
  <c r="Z299" i="14" a="1"/>
  <c r="Z299" i="14" s="1"/>
  <c r="V62" i="13" s="1"/>
  <c r="AM299" i="14" a="1"/>
  <c r="AM299" i="14" s="1"/>
  <c r="AI62" i="13" s="1"/>
  <c r="AV14" i="4"/>
  <c r="AV13" i="4"/>
  <c r="AV8" i="4" s="1"/>
  <c r="AW9" i="4"/>
  <c r="I157" i="14"/>
  <c r="I158" i="14" s="1"/>
  <c r="AL280" i="14" a="1"/>
  <c r="AL280" i="14" s="1"/>
  <c r="AH33" i="13" s="1"/>
  <c r="BD274" i="14" a="1"/>
  <c r="BD274" i="14" s="1"/>
  <c r="AZ26" i="13" s="1"/>
  <c r="AJ271" i="14" a="1"/>
  <c r="AJ271" i="14" s="1"/>
  <c r="AR301" i="14" a="1"/>
  <c r="AR301" i="14" s="1"/>
  <c r="AN65" i="13" s="1"/>
  <c r="AW300" i="14" a="1"/>
  <c r="AW300" i="14" s="1"/>
  <c r="AS64" i="13" s="1"/>
  <c r="AK300" i="14" a="1"/>
  <c r="AK300" i="14" s="1"/>
  <c r="AG64" i="13" s="1"/>
  <c r="AD281" i="14" a="1"/>
  <c r="AD281" i="14" s="1"/>
  <c r="Z34" i="13" s="1"/>
  <c r="AW308" i="14" a="1"/>
  <c r="AW308" i="14" s="1"/>
  <c r="AC298" i="14" a="1"/>
  <c r="AC298" i="14" s="1"/>
  <c r="Y61" i="13" s="1"/>
  <c r="BE286" i="14" a="1"/>
  <c r="BE286" i="14" s="1"/>
  <c r="BA42" i="13" s="1"/>
  <c r="Z301" i="14" a="1"/>
  <c r="Z301" i="14" s="1"/>
  <c r="V65" i="13" s="1"/>
  <c r="BH272" i="14" a="1"/>
  <c r="BH272" i="14" s="1"/>
  <c r="BD24" i="13" s="1"/>
  <c r="X272" i="14" a="1"/>
  <c r="X272" i="14" s="1"/>
  <c r="T24" i="13" s="1"/>
  <c r="X298" i="14" a="1"/>
  <c r="X298" i="14" s="1"/>
  <c r="T61" i="13" s="1"/>
  <c r="AB309" i="14" a="1"/>
  <c r="AB309" i="14" s="1"/>
  <c r="X29" i="23"/>
  <c r="AU157" i="14"/>
  <c r="AU158" i="14" s="1"/>
  <c r="AU160" i="14" s="1"/>
  <c r="AU161" i="14" s="1"/>
  <c r="T291" i="14" a="1"/>
  <c r="T291" i="14" s="1"/>
  <c r="P49" i="13" s="1"/>
  <c r="AC299" i="14" a="1"/>
  <c r="AC299" i="14" s="1"/>
  <c r="Y62" i="13" s="1"/>
  <c r="T157" i="14"/>
  <c r="T158" i="14" s="1"/>
  <c r="AF140" i="14"/>
  <c r="AF141" i="14" s="1"/>
  <c r="AV23" i="23"/>
  <c r="AZ291" i="14" a="1"/>
  <c r="AZ291" i="14" s="1"/>
  <c r="AV49" i="13" s="1"/>
  <c r="AZ289" i="14" a="1"/>
  <c r="AZ289" i="14" s="1"/>
  <c r="AV47" i="13" s="1"/>
  <c r="AZ301" i="14" a="1"/>
  <c r="AZ301" i="14" s="1"/>
  <c r="AV65" i="13" s="1"/>
  <c r="AZ305" i="14" a="1"/>
  <c r="AZ305" i="14" s="1"/>
  <c r="AV73" i="13" s="1"/>
  <c r="AZ283" i="14" a="1"/>
  <c r="AZ283" i="14" s="1"/>
  <c r="AV37" i="13" s="1"/>
  <c r="AZ308" i="14" a="1"/>
  <c r="AZ308" i="14" s="1"/>
  <c r="AZ290" i="14" a="1"/>
  <c r="AZ290" i="14" s="1"/>
  <c r="AV48" i="13" s="1"/>
  <c r="AZ276" i="14" a="1"/>
  <c r="AZ276" i="14" s="1"/>
  <c r="AV28" i="13" s="1"/>
  <c r="AZ274" i="14" a="1"/>
  <c r="AZ274" i="14" s="1"/>
  <c r="AV26" i="13" s="1"/>
  <c r="AZ303" i="14" a="1"/>
  <c r="AZ303" i="14" s="1"/>
  <c r="AV69" i="13" s="1"/>
  <c r="AZ294" i="14" a="1"/>
  <c r="AZ294" i="14" s="1"/>
  <c r="AV55" i="13" s="1"/>
  <c r="AZ309" i="14" a="1"/>
  <c r="AZ309" i="14" s="1"/>
  <c r="AZ306" i="14" a="1"/>
  <c r="AZ306" i="14" s="1"/>
  <c r="AV74" i="13" s="1"/>
  <c r="AZ288" i="14" a="1"/>
  <c r="AZ288" i="14" s="1"/>
  <c r="AV45" i="13" s="1"/>
  <c r="AZ295" i="14" a="1"/>
  <c r="AZ295" i="14" s="1"/>
  <c r="AV56" i="13" s="1"/>
  <c r="AZ299" i="14" a="1"/>
  <c r="AZ299" i="14" s="1"/>
  <c r="AV62" i="13" s="1"/>
  <c r="AZ312" i="14" a="1"/>
  <c r="AZ312" i="14" s="1"/>
  <c r="AZ208" i="14"/>
  <c r="AZ209" i="14" s="1"/>
  <c r="AZ311" i="14" a="1"/>
  <c r="AZ311" i="14" s="1"/>
  <c r="AZ281" i="14" a="1"/>
  <c r="AZ281" i="14" s="1"/>
  <c r="AV34" i="13" s="1"/>
  <c r="AZ280" i="14" a="1"/>
  <c r="AZ280" i="14" s="1"/>
  <c r="AV33" i="13" s="1"/>
  <c r="AZ273" i="14" a="1"/>
  <c r="AZ273" i="14" s="1"/>
  <c r="AV25" i="13" s="1"/>
  <c r="AZ310" i="14" a="1"/>
  <c r="AZ310" i="14" s="1"/>
  <c r="AZ279" i="14" a="1"/>
  <c r="AZ279" i="14" s="1"/>
  <c r="AV31" i="13" s="1"/>
  <c r="AZ284" i="14" a="1"/>
  <c r="AZ284" i="14" s="1"/>
  <c r="AV38" i="13" s="1"/>
  <c r="AZ300" i="14" a="1"/>
  <c r="AZ300" i="14" s="1"/>
  <c r="AV64" i="13" s="1"/>
  <c r="AZ304" i="14" a="1"/>
  <c r="AZ304" i="14" s="1"/>
  <c r="AV71" i="13" s="1"/>
  <c r="AZ302" i="14" a="1"/>
  <c r="AZ302" i="14" s="1"/>
  <c r="AV66" i="13" s="1"/>
  <c r="AZ282" i="14" a="1"/>
  <c r="AZ282" i="14" s="1"/>
  <c r="AV36" i="13" s="1"/>
  <c r="AZ296" i="14" a="1"/>
  <c r="AZ296" i="14" s="1"/>
  <c r="AV57" i="13" s="1"/>
  <c r="AZ287" i="14" a="1"/>
  <c r="AZ287" i="14" s="1"/>
  <c r="AV44" i="13" s="1"/>
  <c r="AZ275" i="14" a="1"/>
  <c r="AZ275" i="14" s="1"/>
  <c r="AV27" i="13" s="1"/>
  <c r="AZ293" i="14" a="1"/>
  <c r="AZ293" i="14" s="1"/>
  <c r="AV54" i="13" s="1"/>
  <c r="AZ277" i="14" a="1"/>
  <c r="AZ277" i="14" s="1"/>
  <c r="AV29" i="13" s="1"/>
  <c r="AZ292" i="14" a="1"/>
  <c r="AZ292" i="14" s="1"/>
  <c r="AV50" i="13" s="1"/>
  <c r="AZ298" i="14" a="1"/>
  <c r="AZ298" i="14" s="1"/>
  <c r="AV61" i="13" s="1"/>
  <c r="AZ285" i="14" a="1"/>
  <c r="AZ285" i="14" s="1"/>
  <c r="AV41" i="13" s="1"/>
  <c r="AC23" i="23"/>
  <c r="AG312" i="14" a="1"/>
  <c r="AG312" i="14" s="1"/>
  <c r="AG283" i="14" a="1"/>
  <c r="AG283" i="14" s="1"/>
  <c r="AC37" i="13" s="1"/>
  <c r="AG301" i="14" a="1"/>
  <c r="AG301" i="14" s="1"/>
  <c r="AC65" i="13" s="1"/>
  <c r="AG305" i="14" a="1"/>
  <c r="AG305" i="14" s="1"/>
  <c r="AC73" i="13" s="1"/>
  <c r="AG311" i="14" a="1"/>
  <c r="AG311" i="14" s="1"/>
  <c r="AG289" i="14" a="1"/>
  <c r="AG289" i="14" s="1"/>
  <c r="AC47" i="13" s="1"/>
  <c r="AG306" i="14" a="1"/>
  <c r="AG306" i="14" s="1"/>
  <c r="AC74" i="13" s="1"/>
  <c r="AG300" i="14" a="1"/>
  <c r="AG300" i="14" s="1"/>
  <c r="AC64" i="13" s="1"/>
  <c r="AG271" i="14" a="1"/>
  <c r="AG271" i="14" s="1"/>
  <c r="AG290" i="14" a="1"/>
  <c r="AG290" i="14" s="1"/>
  <c r="AC48" i="13" s="1"/>
  <c r="AG275" i="14" a="1"/>
  <c r="AG275" i="14" s="1"/>
  <c r="AC27" i="13" s="1"/>
  <c r="AG302" i="14" a="1"/>
  <c r="AG302" i="14" s="1"/>
  <c r="AC66" i="13" s="1"/>
  <c r="AG272" i="14" a="1"/>
  <c r="AG272" i="14" s="1"/>
  <c r="AC24" i="13" s="1"/>
  <c r="AG298" i="14" a="1"/>
  <c r="AG298" i="14" s="1"/>
  <c r="AC61" i="13" s="1"/>
  <c r="AG308" i="14" a="1"/>
  <c r="AG308" i="14" s="1"/>
  <c r="AG303" i="14" a="1"/>
  <c r="AG303" i="14" s="1"/>
  <c r="AC69" i="13" s="1"/>
  <c r="AG292" i="14" a="1"/>
  <c r="AG292" i="14" s="1"/>
  <c r="AC50" i="13" s="1"/>
  <c r="AG287" i="14" a="1"/>
  <c r="AG287" i="14" s="1"/>
  <c r="AC44" i="13" s="1"/>
  <c r="AG309" i="14" a="1"/>
  <c r="AG309" i="14" s="1"/>
  <c r="AG288" i="14" a="1"/>
  <c r="AG288" i="14" s="1"/>
  <c r="AC45" i="13" s="1"/>
  <c r="AG307" i="14" a="1"/>
  <c r="AG307" i="14" s="1"/>
  <c r="AG299" i="14" a="1"/>
  <c r="AG299" i="14" s="1"/>
  <c r="AC62" i="13" s="1"/>
  <c r="AG281" i="14" a="1"/>
  <c r="AG281" i="14" s="1"/>
  <c r="AC34" i="13" s="1"/>
  <c r="AG296" i="14" a="1"/>
  <c r="AG296" i="14" s="1"/>
  <c r="AC57" i="13" s="1"/>
  <c r="AG291" i="14" a="1"/>
  <c r="AG291" i="14" s="1"/>
  <c r="AC49" i="13" s="1"/>
  <c r="AG286" i="14" a="1"/>
  <c r="AG286" i="14" s="1"/>
  <c r="AC42" i="13" s="1"/>
  <c r="AG276" i="14" a="1"/>
  <c r="AG276" i="14" s="1"/>
  <c r="AC28" i="13" s="1"/>
  <c r="AG295" i="14" a="1"/>
  <c r="AG295" i="14" s="1"/>
  <c r="AC56" i="13" s="1"/>
  <c r="AG279" i="14" a="1"/>
  <c r="AG279" i="14" s="1"/>
  <c r="AC31" i="13" s="1"/>
  <c r="AG297" i="14" a="1"/>
  <c r="AG297" i="14" s="1"/>
  <c r="AC59" i="13" s="1"/>
  <c r="AG208" i="14"/>
  <c r="AG209" i="14" s="1"/>
  <c r="AG282" i="14" a="1"/>
  <c r="AG282" i="14" s="1"/>
  <c r="AC36" i="13" s="1"/>
  <c r="U23" i="23"/>
  <c r="Y296" i="14" a="1"/>
  <c r="Y296" i="14" s="1"/>
  <c r="U57" i="13" s="1"/>
  <c r="Y275" i="14" a="1"/>
  <c r="Y275" i="14" s="1"/>
  <c r="U27" i="13" s="1"/>
  <c r="Y311" i="14" a="1"/>
  <c r="Y311" i="14" s="1"/>
  <c r="Y300" i="14" a="1"/>
  <c r="Y300" i="14" s="1"/>
  <c r="U64" i="13" s="1"/>
  <c r="Y278" i="14" a="1"/>
  <c r="Y278" i="14" s="1"/>
  <c r="U30" i="13" s="1"/>
  <c r="Y281" i="14" a="1"/>
  <c r="Y281" i="14" s="1"/>
  <c r="U34" i="13" s="1"/>
  <c r="Y288" i="14" a="1"/>
  <c r="Y288" i="14" s="1"/>
  <c r="U45" i="13" s="1"/>
  <c r="Y295" i="14" a="1"/>
  <c r="Y295" i="14" s="1"/>
  <c r="U56" i="13" s="1"/>
  <c r="Y273" i="14" a="1"/>
  <c r="Y273" i="14" s="1"/>
  <c r="U25" i="13" s="1"/>
  <c r="Y294" i="14" a="1"/>
  <c r="Y294" i="14" s="1"/>
  <c r="U55" i="13" s="1"/>
  <c r="Y302" i="14" a="1"/>
  <c r="Y302" i="14" s="1"/>
  <c r="U66" i="13" s="1"/>
  <c r="Y304" i="14" a="1"/>
  <c r="Y304" i="14" s="1"/>
  <c r="U71" i="13" s="1"/>
  <c r="Y297" i="14" a="1"/>
  <c r="Y297" i="14" s="1"/>
  <c r="U59" i="13" s="1"/>
  <c r="Y283" i="14" a="1"/>
  <c r="Y283" i="14" s="1"/>
  <c r="U37" i="13" s="1"/>
  <c r="Y279" i="14" a="1"/>
  <c r="Y279" i="14" s="1"/>
  <c r="U31" i="13" s="1"/>
  <c r="Y290" i="14" a="1"/>
  <c r="Y290" i="14" s="1"/>
  <c r="U48" i="13" s="1"/>
  <c r="Y291" i="14" a="1"/>
  <c r="Y291" i="14" s="1"/>
  <c r="U49" i="13" s="1"/>
  <c r="Y298" i="14" a="1"/>
  <c r="Y298" i="14" s="1"/>
  <c r="U61" i="13" s="1"/>
  <c r="Y307" i="14" a="1"/>
  <c r="Y307" i="14" s="1"/>
  <c r="Y287" i="14" a="1"/>
  <c r="Y287" i="14" s="1"/>
  <c r="U44" i="13" s="1"/>
  <c r="Y274" i="14" a="1"/>
  <c r="Y274" i="14" s="1"/>
  <c r="U26" i="13" s="1"/>
  <c r="Y292" i="14" a="1"/>
  <c r="Y292" i="14" s="1"/>
  <c r="U50" i="13" s="1"/>
  <c r="Y282" i="14" a="1"/>
  <c r="Y282" i="14" s="1"/>
  <c r="U36" i="13" s="1"/>
  <c r="Y306" i="14" a="1"/>
  <c r="Y306" i="14" s="1"/>
  <c r="U74" i="13" s="1"/>
  <c r="Y277" i="14" a="1"/>
  <c r="Y277" i="14" s="1"/>
  <c r="U29" i="13" s="1"/>
  <c r="Y285" i="14" a="1"/>
  <c r="Y285" i="14" s="1"/>
  <c r="U41" i="13" s="1"/>
  <c r="Y305" i="14" a="1"/>
  <c r="Y305" i="14" s="1"/>
  <c r="U73" i="13" s="1"/>
  <c r="Y280" i="14" a="1"/>
  <c r="Y280" i="14" s="1"/>
  <c r="U33" i="13" s="1"/>
  <c r="Y208" i="14"/>
  <c r="Y209" i="14" s="1"/>
  <c r="Y308" i="14" a="1"/>
  <c r="Y308" i="14" s="1"/>
  <c r="Y301" i="14" a="1"/>
  <c r="Y301" i="14" s="1"/>
  <c r="U65" i="13" s="1"/>
  <c r="Y309" i="14" a="1"/>
  <c r="Y309" i="14" s="1"/>
  <c r="Y272" i="14" a="1"/>
  <c r="Y272" i="14" s="1"/>
  <c r="U24" i="13" s="1"/>
  <c r="Y310" i="14" a="1"/>
  <c r="Y310" i="14" s="1"/>
  <c r="Y299" i="14" a="1"/>
  <c r="Y299" i="14" s="1"/>
  <c r="U62" i="13" s="1"/>
  <c r="S23" i="23"/>
  <c r="W277" i="14" a="1"/>
  <c r="W277" i="14" s="1"/>
  <c r="S29" i="13" s="1"/>
  <c r="W306" i="14" a="1"/>
  <c r="W306" i="14" s="1"/>
  <c r="S74" i="13" s="1"/>
  <c r="W280" i="14" a="1"/>
  <c r="W280" i="14" s="1"/>
  <c r="S33" i="13" s="1"/>
  <c r="W276" i="14" a="1"/>
  <c r="W276" i="14" s="1"/>
  <c r="S28" i="13" s="1"/>
  <c r="W299" i="14" a="1"/>
  <c r="W299" i="14" s="1"/>
  <c r="S62" i="13" s="1"/>
  <c r="W302" i="14" a="1"/>
  <c r="W302" i="14" s="1"/>
  <c r="S66" i="13" s="1"/>
  <c r="W305" i="14" a="1"/>
  <c r="W305" i="14" s="1"/>
  <c r="S73" i="13" s="1"/>
  <c r="W285" i="14" a="1"/>
  <c r="W285" i="14" s="1"/>
  <c r="S41" i="13" s="1"/>
  <c r="W308" i="14" a="1"/>
  <c r="W308" i="14" s="1"/>
  <c r="W304" i="14" a="1"/>
  <c r="W304" i="14" s="1"/>
  <c r="S71" i="13" s="1"/>
  <c r="W303" i="14" a="1"/>
  <c r="W303" i="14" s="1"/>
  <c r="S69" i="13" s="1"/>
  <c r="W287" i="14" a="1"/>
  <c r="W287" i="14" s="1"/>
  <c r="S44" i="13" s="1"/>
  <c r="W294" i="14" a="1"/>
  <c r="W294" i="14" s="1"/>
  <c r="S55" i="13" s="1"/>
  <c r="W312" i="14" a="1"/>
  <c r="W312" i="14" s="1"/>
  <c r="W290" i="14" a="1"/>
  <c r="W290" i="14" s="1"/>
  <c r="S48" i="13" s="1"/>
  <c r="W297" i="14" a="1"/>
  <c r="W297" i="14" s="1"/>
  <c r="S59" i="13" s="1"/>
  <c r="W300" i="14" a="1"/>
  <c r="W300" i="14" s="1"/>
  <c r="S64" i="13" s="1"/>
  <c r="W283" i="14" a="1"/>
  <c r="W283" i="14" s="1"/>
  <c r="S37" i="13" s="1"/>
  <c r="W309" i="14" a="1"/>
  <c r="W309" i="14" s="1"/>
  <c r="W307" i="14" a="1"/>
  <c r="W307" i="14" s="1"/>
  <c r="W284" i="14" a="1"/>
  <c r="W284" i="14" s="1"/>
  <c r="S38" i="13" s="1"/>
  <c r="W275" i="14" a="1"/>
  <c r="W275" i="14" s="1"/>
  <c r="S27" i="13" s="1"/>
  <c r="W289" i="14" a="1"/>
  <c r="W289" i="14" s="1"/>
  <c r="S47" i="13" s="1"/>
  <c r="W298" i="14" a="1"/>
  <c r="W298" i="14" s="1"/>
  <c r="S61" i="13" s="1"/>
  <c r="W281" i="14" a="1"/>
  <c r="W281" i="14" s="1"/>
  <c r="S34" i="13" s="1"/>
  <c r="W296" i="14" a="1"/>
  <c r="W296" i="14" s="1"/>
  <c r="S57" i="13" s="1"/>
  <c r="W292" i="14" a="1"/>
  <c r="W292" i="14" s="1"/>
  <c r="S50" i="13" s="1"/>
  <c r="W310" i="14" a="1"/>
  <c r="W310" i="14" s="1"/>
  <c r="W295" i="14" a="1"/>
  <c r="W295" i="14" s="1"/>
  <c r="S56" i="13" s="1"/>
  <c r="W293" i="14" a="1"/>
  <c r="W293" i="14" s="1"/>
  <c r="S54" i="13" s="1"/>
  <c r="W279" i="14" a="1"/>
  <c r="W279" i="14" s="1"/>
  <c r="S31" i="13" s="1"/>
  <c r="W208" i="14"/>
  <c r="W209" i="14" s="1"/>
  <c r="W291" i="14" a="1"/>
  <c r="W291" i="14" s="1"/>
  <c r="S49" i="13" s="1"/>
  <c r="W288" i="14" a="1"/>
  <c r="W288" i="14" s="1"/>
  <c r="S45" i="13" s="1"/>
  <c r="W311" i="14" a="1"/>
  <c r="W311" i="14" s="1"/>
  <c r="W282" i="14" a="1"/>
  <c r="W282" i="14" s="1"/>
  <c r="S36" i="13" s="1"/>
  <c r="W301" i="14" a="1"/>
  <c r="W301" i="14" s="1"/>
  <c r="S65" i="13" s="1"/>
  <c r="W278" i="14" a="1"/>
  <c r="W278" i="14" s="1"/>
  <c r="S30" i="13" s="1"/>
  <c r="W274" i="14" a="1"/>
  <c r="W274" i="14" s="1"/>
  <c r="S26" i="13" s="1"/>
  <c r="W272" i="14" a="1"/>
  <c r="W272" i="14" s="1"/>
  <c r="S24" i="13" s="1"/>
  <c r="W273" i="14" a="1"/>
  <c r="W273" i="14" s="1"/>
  <c r="S25" i="13" s="1"/>
  <c r="AD283" i="14" a="1"/>
  <c r="AD283" i="14" s="1"/>
  <c r="Z37" i="13" s="1"/>
  <c r="AW283" i="14" a="1"/>
  <c r="AW283" i="14" s="1"/>
  <c r="AS37" i="13" s="1"/>
  <c r="BH312" i="14" a="1"/>
  <c r="BH312" i="14" s="1"/>
  <c r="AM295" i="14" a="1"/>
  <c r="AM295" i="14" s="1"/>
  <c r="AI56" i="13" s="1"/>
  <c r="AE295" i="14" a="1"/>
  <c r="AE295" i="14" s="1"/>
  <c r="AA56" i="13" s="1"/>
  <c r="AP287" i="14" a="1"/>
  <c r="AP287" i="14" s="1"/>
  <c r="AL44" i="13" s="1"/>
  <c r="AE297" i="14" a="1"/>
  <c r="AE297" i="14" s="1"/>
  <c r="AA59" i="13" s="1"/>
  <c r="AD310" i="14" a="1"/>
  <c r="AD310" i="14" s="1"/>
  <c r="AP310" i="14" a="1"/>
  <c r="AP310" i="14" s="1"/>
  <c r="AH280" i="14" a="1"/>
  <c r="AH280" i="14" s="1"/>
  <c r="AD33" i="13" s="1"/>
  <c r="AP306" i="14" a="1"/>
  <c r="AP306" i="14" s="1"/>
  <c r="AL74" i="13" s="1"/>
  <c r="AH208" i="14"/>
  <c r="AH209" i="14" s="1"/>
  <c r="T284" i="14" a="1"/>
  <c r="T284" i="14" s="1"/>
  <c r="P38" i="13" s="1"/>
  <c r="AT286" i="14" a="1"/>
  <c r="AT286" i="14" s="1"/>
  <c r="AP42" i="13" s="1"/>
  <c r="AU287" i="14" a="1"/>
  <c r="AU287" i="14" s="1"/>
  <c r="AQ44" i="13" s="1"/>
  <c r="Y289" i="14" a="1"/>
  <c r="Y289" i="14" s="1"/>
  <c r="U47" i="13" s="1"/>
  <c r="AR298" i="14" a="1"/>
  <c r="AR298" i="14" s="1"/>
  <c r="AN61" i="13" s="1"/>
  <c r="Z304" i="14" a="1"/>
  <c r="Z304" i="14" s="1"/>
  <c r="V71" i="13" s="1"/>
  <c r="AM311" i="14" a="1"/>
  <c r="AM311" i="14" s="1"/>
  <c r="AM290" i="14" a="1"/>
  <c r="AM290" i="14" s="1"/>
  <c r="AI48" i="13" s="1"/>
  <c r="AP290" i="14" a="1"/>
  <c r="AP290" i="14" s="1"/>
  <c r="AL48" i="13" s="1"/>
  <c r="X289" i="14" a="1"/>
  <c r="X289" i="14" s="1"/>
  <c r="T47" i="13" s="1"/>
  <c r="AX271" i="14" a="1"/>
  <c r="AX271" i="14" s="1"/>
  <c r="I305" i="14" a="1"/>
  <c r="I305" i="14" s="1"/>
  <c r="E73" i="13" s="1"/>
  <c r="T274" i="14" a="1"/>
  <c r="T274" i="14" s="1"/>
  <c r="P26" i="13" s="1"/>
  <c r="AL208" i="14"/>
  <c r="AL209" i="14" s="1"/>
  <c r="BD275" i="14" a="1"/>
  <c r="BD275" i="14" s="1"/>
  <c r="AZ27" i="13" s="1"/>
  <c r="AC272" i="14" a="1"/>
  <c r="AC272" i="14" s="1"/>
  <c r="Y24" i="13" s="1"/>
  <c r="AM30" i="23"/>
  <c r="AF30" i="23"/>
  <c r="AS30" i="23"/>
  <c r="V30" i="23"/>
  <c r="AR30" i="23"/>
  <c r="AP30" i="23"/>
  <c r="AN274" i="14" a="1"/>
  <c r="AN274" i="14" s="1"/>
  <c r="AJ26" i="13" s="1"/>
  <c r="X271" i="14" a="1"/>
  <c r="X271" i="14" s="1"/>
  <c r="AK271" i="14" a="1"/>
  <c r="AK271" i="14" s="1"/>
  <c r="Z294" i="14" a="1"/>
  <c r="Z294" i="14" s="1"/>
  <c r="V55" i="13" s="1"/>
  <c r="AH288" i="14" a="1"/>
  <c r="AH288" i="14" s="1"/>
  <c r="AD45" i="13" s="1"/>
  <c r="AK296" i="14" a="1"/>
  <c r="AK296" i="14" s="1"/>
  <c r="AG57" i="13" s="1"/>
  <c r="AP296" i="14" a="1"/>
  <c r="AP296" i="14" s="1"/>
  <c r="AL57" i="13" s="1"/>
  <c r="AW285" i="14" a="1"/>
  <c r="AW285" i="14" s="1"/>
  <c r="AS41" i="13" s="1"/>
  <c r="AD303" i="14" a="1"/>
  <c r="AD303" i="14" s="1"/>
  <c r="Z69" i="13" s="1"/>
  <c r="AN284" i="14" a="1"/>
  <c r="AN284" i="14" s="1"/>
  <c r="AJ38" i="13" s="1"/>
  <c r="AH284" i="14" a="1"/>
  <c r="AH284" i="14" s="1"/>
  <c r="AD38" i="13" s="1"/>
  <c r="AK293" i="14" a="1"/>
  <c r="AK293" i="14" s="1"/>
  <c r="AG54" i="13" s="1"/>
  <c r="T307" i="14" a="1"/>
  <c r="T307" i="14" s="1"/>
  <c r="AN307" i="14" a="1"/>
  <c r="AN307" i="14" s="1"/>
  <c r="BH277" i="14" a="1"/>
  <c r="BH277" i="14" s="1"/>
  <c r="BD29" i="13" s="1"/>
  <c r="AZ25" i="23"/>
  <c r="T298" i="14" a="1"/>
  <c r="T298" i="14" s="1"/>
  <c r="P61" i="13" s="1"/>
  <c r="AL283" i="14" a="1"/>
  <c r="AL283" i="14" s="1"/>
  <c r="AH37" i="13" s="1"/>
  <c r="BD280" i="14" a="1"/>
  <c r="BD280" i="14" s="1"/>
  <c r="AZ33" i="13" s="1"/>
  <c r="W271" i="14" a="1"/>
  <c r="W271" i="14" s="1"/>
  <c r="BF310" i="14" a="1"/>
  <c r="BF310" i="14" s="1"/>
  <c r="AR293" i="14" a="1"/>
  <c r="AR293" i="14" s="1"/>
  <c r="AN54" i="13" s="1"/>
  <c r="AC290" i="14" a="1"/>
  <c r="AC290" i="14" s="1"/>
  <c r="Y48" i="13" s="1"/>
  <c r="T282" i="14" a="1"/>
  <c r="T282" i="14" s="1"/>
  <c r="P36" i="13" s="1"/>
  <c r="X291" i="14" a="1"/>
  <c r="X291" i="14" s="1"/>
  <c r="T49" i="13" s="1"/>
  <c r="AW291" i="14" a="1"/>
  <c r="AW291" i="14" s="1"/>
  <c r="AS49" i="13" s="1"/>
  <c r="AP302" i="14" a="1"/>
  <c r="AP302" i="14" s="1"/>
  <c r="AL66" i="13" s="1"/>
  <c r="AK309" i="14" a="1"/>
  <c r="AK309" i="14" s="1"/>
  <c r="T286" i="14" a="1"/>
  <c r="T286" i="14" s="1"/>
  <c r="P42" i="13" s="1"/>
  <c r="AC288" i="14" a="1"/>
  <c r="AC288" i="14" s="1"/>
  <c r="Y45" i="13" s="1"/>
  <c r="X276" i="14" a="1"/>
  <c r="X276" i="14" s="1"/>
  <c r="T28" i="13" s="1"/>
  <c r="AH275" i="14" a="1"/>
  <c r="AH275" i="14" s="1"/>
  <c r="AD27" i="13" s="1"/>
  <c r="AD275" i="14" a="1"/>
  <c r="AD275" i="14" s="1"/>
  <c r="Z27" i="13" s="1"/>
  <c r="T305" i="14" a="1"/>
  <c r="T305" i="14" s="1"/>
  <c r="P73" i="13" s="1"/>
  <c r="AM279" i="14" a="1"/>
  <c r="AM279" i="14" s="1"/>
  <c r="AI31" i="13" s="1"/>
  <c r="BH299" i="14" a="1"/>
  <c r="BH299" i="14" s="1"/>
  <c r="BD62" i="13" s="1"/>
  <c r="AU272" i="14" a="1"/>
  <c r="AU272" i="14" s="1"/>
  <c r="AQ24" i="13" s="1"/>
  <c r="Y271" i="14" a="1"/>
  <c r="Y271" i="14" s="1"/>
  <c r="AH158" i="14"/>
  <c r="AH160" i="14" s="1"/>
  <c r="AH161" i="14" s="1"/>
  <c r="AD157" i="14"/>
  <c r="AD158" i="14" s="1"/>
  <c r="AD160" i="14" s="1"/>
  <c r="AD161" i="14" s="1"/>
  <c r="AK273" i="14" a="1"/>
  <c r="AK273" i="14" s="1"/>
  <c r="AG25" i="13" s="1"/>
  <c r="AV158" i="14"/>
  <c r="AV160" i="14" s="1"/>
  <c r="AV161" i="14" s="1"/>
  <c r="BF290" i="14" a="1"/>
  <c r="BF290" i="14" s="1"/>
  <c r="BB48" i="13" s="1"/>
  <c r="AV292" i="14" a="1"/>
  <c r="AV292" i="14" s="1"/>
  <c r="AR50" i="13" s="1"/>
  <c r="BF284" i="14" a="1"/>
  <c r="BF284" i="14" s="1"/>
  <c r="BB38" i="13" s="1"/>
  <c r="AC279" i="14" a="1"/>
  <c r="AC279" i="14" s="1"/>
  <c r="Y31" i="13" s="1"/>
  <c r="AU28" i="23"/>
  <c r="BH301" i="14" a="1"/>
  <c r="BH301" i="14" s="1"/>
  <c r="BD65" i="13" s="1"/>
  <c r="AP272" i="14" a="1"/>
  <c r="AP272" i="14" s="1"/>
  <c r="AL24" i="13" s="1"/>
  <c r="AK272" i="14" a="1"/>
  <c r="AK272" i="14" s="1"/>
  <c r="AG24" i="13" s="1"/>
  <c r="AM298" i="14" a="1"/>
  <c r="AM298" i="14" s="1"/>
  <c r="AI61" i="13" s="1"/>
  <c r="AL293" i="14" a="1"/>
  <c r="AL293" i="14" s="1"/>
  <c r="AH54" i="13" s="1"/>
  <c r="AN140" i="14"/>
  <c r="AN141" i="14" s="1"/>
  <c r="S140" i="14"/>
  <c r="S141" i="14" s="1"/>
  <c r="AW140" i="14"/>
  <c r="AW141" i="14" s="1"/>
  <c r="BA140" i="14"/>
  <c r="BA141" i="14" s="1"/>
  <c r="W140" i="14"/>
  <c r="W141" i="14" s="1"/>
  <c r="AI140" i="14"/>
  <c r="AI141" i="14" s="1"/>
  <c r="AU140" i="14"/>
  <c r="AU141" i="14" s="1"/>
  <c r="N23" i="23"/>
  <c r="R274" i="14" a="1"/>
  <c r="R274" i="14" s="1"/>
  <c r="N26" i="13" s="1"/>
  <c r="R299" i="14" a="1"/>
  <c r="R299" i="14" s="1"/>
  <c r="N62" i="13" s="1"/>
  <c r="R291" i="14" a="1"/>
  <c r="R291" i="14" s="1"/>
  <c r="N49" i="13" s="1"/>
  <c r="R287" i="14" a="1"/>
  <c r="R287" i="14" s="1"/>
  <c r="N44" i="13" s="1"/>
  <c r="R302" i="14" a="1"/>
  <c r="R302" i="14" s="1"/>
  <c r="N66" i="13" s="1"/>
  <c r="R304" i="14" a="1"/>
  <c r="R304" i="14" s="1"/>
  <c r="N71" i="13" s="1"/>
  <c r="R276" i="14" a="1"/>
  <c r="R276" i="14" s="1"/>
  <c r="N28" i="13" s="1"/>
  <c r="R285" i="14" a="1"/>
  <c r="R285" i="14" s="1"/>
  <c r="N41" i="13" s="1"/>
  <c r="R311" i="14" a="1"/>
  <c r="R311" i="14" s="1"/>
  <c r="R307" i="14" a="1"/>
  <c r="R307" i="14" s="1"/>
  <c r="R305" i="14" a="1"/>
  <c r="R305" i="14" s="1"/>
  <c r="N73" i="13" s="1"/>
  <c r="R312" i="14" a="1"/>
  <c r="R312" i="14" s="1"/>
  <c r="R288" i="14" a="1"/>
  <c r="R288" i="14" s="1"/>
  <c r="N45" i="13" s="1"/>
  <c r="R290" i="14" a="1"/>
  <c r="R290" i="14" s="1"/>
  <c r="N48" i="13" s="1"/>
  <c r="R280" i="14" a="1"/>
  <c r="R280" i="14" s="1"/>
  <c r="N33" i="13" s="1"/>
  <c r="R310" i="14" a="1"/>
  <c r="R310" i="14" s="1"/>
  <c r="R283" i="14" a="1"/>
  <c r="R283" i="14" s="1"/>
  <c r="N37" i="13" s="1"/>
  <c r="R295" i="14" a="1"/>
  <c r="R295" i="14" s="1"/>
  <c r="N56" i="13" s="1"/>
  <c r="R308" i="14" a="1"/>
  <c r="R308" i="14" s="1"/>
  <c r="R286" i="14" a="1"/>
  <c r="R286" i="14" s="1"/>
  <c r="N42" i="13" s="1"/>
  <c r="R282" i="14" a="1"/>
  <c r="R282" i="14" s="1"/>
  <c r="N36" i="13" s="1"/>
  <c r="R281" i="14" a="1"/>
  <c r="R281" i="14" s="1"/>
  <c r="N34" i="13" s="1"/>
  <c r="R294" i="14" a="1"/>
  <c r="R294" i="14" s="1"/>
  <c r="N55" i="13" s="1"/>
  <c r="R301" i="14" a="1"/>
  <c r="R301" i="14" s="1"/>
  <c r="N65" i="13" s="1"/>
  <c r="R292" i="14" a="1"/>
  <c r="R292" i="14" s="1"/>
  <c r="N50" i="13" s="1"/>
  <c r="R298" i="14" a="1"/>
  <c r="R298" i="14" s="1"/>
  <c r="N61" i="13" s="1"/>
  <c r="R289" i="14" a="1"/>
  <c r="R289" i="14" s="1"/>
  <c r="N47" i="13" s="1"/>
  <c r="R271" i="14" a="1"/>
  <c r="R271" i="14" s="1"/>
  <c r="R275" i="14" a="1"/>
  <c r="R275" i="14" s="1"/>
  <c r="N27" i="13" s="1"/>
  <c r="R277" i="14" a="1"/>
  <c r="R277" i="14" s="1"/>
  <c r="N29" i="13" s="1"/>
  <c r="R208" i="14"/>
  <c r="R209" i="14" s="1"/>
  <c r="R306" i="14" a="1"/>
  <c r="R306" i="14" s="1"/>
  <c r="N74" i="13" s="1"/>
  <c r="R297" i="14" a="1"/>
  <c r="R297" i="14" s="1"/>
  <c r="N59" i="13" s="1"/>
  <c r="R296" i="14" a="1"/>
  <c r="R296" i="14" s="1"/>
  <c r="N57" i="13" s="1"/>
  <c r="R309" i="14" a="1"/>
  <c r="R309" i="14" s="1"/>
  <c r="R293" i="14" a="1"/>
  <c r="R293" i="14" s="1"/>
  <c r="N54" i="13" s="1"/>
  <c r="R303" i="14" a="1"/>
  <c r="R303" i="14" s="1"/>
  <c r="N69" i="13" s="1"/>
  <c r="R272" i="14" a="1"/>
  <c r="R272" i="14" s="1"/>
  <c r="N24" i="13" s="1"/>
  <c r="R279" i="14" a="1"/>
  <c r="R279" i="14" s="1"/>
  <c r="N31" i="13" s="1"/>
  <c r="R273" i="14" a="1"/>
  <c r="R273" i="14" s="1"/>
  <c r="N25" i="13" s="1"/>
  <c r="AK23" i="23"/>
  <c r="AO294" i="14" a="1"/>
  <c r="AO294" i="14" s="1"/>
  <c r="AK55" i="13" s="1"/>
  <c r="AO306" i="14" a="1"/>
  <c r="AO306" i="14" s="1"/>
  <c r="AK74" i="13" s="1"/>
  <c r="AO289" i="14" a="1"/>
  <c r="AO289" i="14" s="1"/>
  <c r="AK47" i="13" s="1"/>
  <c r="AO288" i="14" a="1"/>
  <c r="AO288" i="14" s="1"/>
  <c r="AK45" i="13" s="1"/>
  <c r="AO312" i="14" a="1"/>
  <c r="AO312" i="14" s="1"/>
  <c r="AO308" i="14" a="1"/>
  <c r="AO308" i="14" s="1"/>
  <c r="AO291" i="14" a="1"/>
  <c r="AO291" i="14" s="1"/>
  <c r="AK49" i="13" s="1"/>
  <c r="AO302" i="14" a="1"/>
  <c r="AO302" i="14" s="1"/>
  <c r="AK66" i="13" s="1"/>
  <c r="AO279" i="14" a="1"/>
  <c r="AO279" i="14" s="1"/>
  <c r="AK31" i="13" s="1"/>
  <c r="AO310" i="14" a="1"/>
  <c r="AO310" i="14" s="1"/>
  <c r="AO311" i="14" a="1"/>
  <c r="AO311" i="14" s="1"/>
  <c r="AO281" i="14" a="1"/>
  <c r="AO281" i="14" s="1"/>
  <c r="AK34" i="13" s="1"/>
  <c r="AO309" i="14" a="1"/>
  <c r="AO309" i="14" s="1"/>
  <c r="AO280" i="14" a="1"/>
  <c r="AO280" i="14" s="1"/>
  <c r="AK33" i="13" s="1"/>
  <c r="AO304" i="14" a="1"/>
  <c r="AO304" i="14" s="1"/>
  <c r="AK71" i="13" s="1"/>
  <c r="AO298" i="14" a="1"/>
  <c r="AO298" i="14" s="1"/>
  <c r="AK61" i="13" s="1"/>
  <c r="AO286" i="14" a="1"/>
  <c r="AO286" i="14" s="1"/>
  <c r="AK42" i="13" s="1"/>
  <c r="AO208" i="14"/>
  <c r="AO209" i="14" s="1"/>
  <c r="AO296" i="14" a="1"/>
  <c r="AO296" i="14" s="1"/>
  <c r="AK57" i="13" s="1"/>
  <c r="AO307" i="14" a="1"/>
  <c r="AO307" i="14" s="1"/>
  <c r="AO276" i="14" a="1"/>
  <c r="AO276" i="14" s="1"/>
  <c r="AK28" i="13" s="1"/>
  <c r="AO301" i="14" a="1"/>
  <c r="AO301" i="14" s="1"/>
  <c r="AK65" i="13" s="1"/>
  <c r="AO292" i="14" a="1"/>
  <c r="AO292" i="14" s="1"/>
  <c r="AK50" i="13" s="1"/>
  <c r="AO282" i="14" a="1"/>
  <c r="AO282" i="14" s="1"/>
  <c r="AK36" i="13" s="1"/>
  <c r="AO283" i="14" a="1"/>
  <c r="AO283" i="14" s="1"/>
  <c r="AK37" i="13" s="1"/>
  <c r="AO287" i="14" a="1"/>
  <c r="AO287" i="14" s="1"/>
  <c r="AK44" i="13" s="1"/>
  <c r="AO271" i="14" a="1"/>
  <c r="AO271" i="14" s="1"/>
  <c r="AO285" i="14" a="1"/>
  <c r="AO285" i="14" s="1"/>
  <c r="AK41" i="13" s="1"/>
  <c r="AO290" i="14" a="1"/>
  <c r="AO290" i="14" s="1"/>
  <c r="AK48" i="13" s="1"/>
  <c r="AO305" i="14" a="1"/>
  <c r="AO305" i="14" s="1"/>
  <c r="AK73" i="13" s="1"/>
  <c r="AO274" i="14" a="1"/>
  <c r="AO274" i="14" s="1"/>
  <c r="AK26" i="13" s="1"/>
  <c r="AO272" i="14" a="1"/>
  <c r="AO272" i="14" s="1"/>
  <c r="AK24" i="13" s="1"/>
  <c r="AO284" i="14" a="1"/>
  <c r="AO284" i="14" s="1"/>
  <c r="AK38" i="13" s="1"/>
  <c r="AO293" i="14" a="1"/>
  <c r="AO293" i="14" s="1"/>
  <c r="AK54" i="13" s="1"/>
  <c r="AO295" i="14" a="1"/>
  <c r="AO295" i="14" s="1"/>
  <c r="AK56" i="13" s="1"/>
  <c r="AO299" i="14" a="1"/>
  <c r="AO299" i="14" s="1"/>
  <c r="AK62" i="13" s="1"/>
  <c r="AO277" i="14" a="1"/>
  <c r="AO277" i="14" s="1"/>
  <c r="AK29" i="13" s="1"/>
  <c r="AO297" i="14" a="1"/>
  <c r="AO297" i="14" s="1"/>
  <c r="AK59" i="13" s="1"/>
  <c r="AO275" i="14" a="1"/>
  <c r="AO275" i="14" s="1"/>
  <c r="AK27" i="13" s="1"/>
  <c r="AO303" i="14" a="1"/>
  <c r="AO303" i="14" s="1"/>
  <c r="AK69" i="13" s="1"/>
  <c r="AO278" i="14" a="1"/>
  <c r="AO278" i="14" s="1"/>
  <c r="AK30" i="13" s="1"/>
  <c r="AO273" i="14" a="1"/>
  <c r="AO273" i="14" s="1"/>
  <c r="AK25" i="13" s="1"/>
  <c r="AZ23" i="23"/>
  <c r="BD309" i="14" a="1"/>
  <c r="BD309" i="14" s="1"/>
  <c r="BD279" i="14" a="1"/>
  <c r="BD279" i="14" s="1"/>
  <c r="AZ31" i="13" s="1"/>
  <c r="BD290" i="14" a="1"/>
  <c r="BD290" i="14" s="1"/>
  <c r="AZ48" i="13" s="1"/>
  <c r="BD291" i="14" a="1"/>
  <c r="BD291" i="14" s="1"/>
  <c r="AZ49" i="13" s="1"/>
  <c r="BD312" i="14" a="1"/>
  <c r="BD312" i="14" s="1"/>
  <c r="BD285" i="14" a="1"/>
  <c r="BD285" i="14" s="1"/>
  <c r="AZ41" i="13" s="1"/>
  <c r="BD277" i="14" a="1"/>
  <c r="BD277" i="14" s="1"/>
  <c r="AZ29" i="13" s="1"/>
  <c r="BD311" i="14" a="1"/>
  <c r="BD311" i="14" s="1"/>
  <c r="BD287" i="14" a="1"/>
  <c r="BD287" i="14" s="1"/>
  <c r="AZ44" i="13" s="1"/>
  <c r="BD284" i="14" a="1"/>
  <c r="BD284" i="14" s="1"/>
  <c r="AZ38" i="13" s="1"/>
  <c r="BD304" i="14" a="1"/>
  <c r="BD304" i="14" s="1"/>
  <c r="AZ71" i="13" s="1"/>
  <c r="BD306" i="14" a="1"/>
  <c r="BD306" i="14" s="1"/>
  <c r="AZ74" i="13" s="1"/>
  <c r="BD282" i="14" a="1"/>
  <c r="BD282" i="14" s="1"/>
  <c r="AZ36" i="13" s="1"/>
  <c r="BD308" i="14" a="1"/>
  <c r="BD308" i="14" s="1"/>
  <c r="BD292" i="14" a="1"/>
  <c r="BD292" i="14" s="1"/>
  <c r="AZ50" i="13" s="1"/>
  <c r="BD296" i="14" a="1"/>
  <c r="BD296" i="14" s="1"/>
  <c r="AZ57" i="13" s="1"/>
  <c r="BD289" i="14" a="1"/>
  <c r="BD289" i="14" s="1"/>
  <c r="AZ47" i="13" s="1"/>
  <c r="BD295" i="14" a="1"/>
  <c r="BD295" i="14" s="1"/>
  <c r="AZ56" i="13" s="1"/>
  <c r="BD272" i="14" a="1"/>
  <c r="BD272" i="14" s="1"/>
  <c r="AZ24" i="13" s="1"/>
  <c r="BD294" i="14" a="1"/>
  <c r="BD294" i="14" s="1"/>
  <c r="AZ55" i="13" s="1"/>
  <c r="BD307" i="14" a="1"/>
  <c r="BD307" i="14" s="1"/>
  <c r="BD300" i="14" a="1"/>
  <c r="BD300" i="14" s="1"/>
  <c r="AZ64" i="13" s="1"/>
  <c r="BD297" i="14" a="1"/>
  <c r="BD297" i="14" s="1"/>
  <c r="AZ59" i="13" s="1"/>
  <c r="BD310" i="14" a="1"/>
  <c r="BD310" i="14" s="1"/>
  <c r="BD288" i="14" a="1"/>
  <c r="BD288" i="14" s="1"/>
  <c r="AZ45" i="13" s="1"/>
  <c r="AW23" i="23"/>
  <c r="BA312" i="14" a="1"/>
  <c r="BA312" i="14" s="1"/>
  <c r="BA306" i="14" a="1"/>
  <c r="BA306" i="14" s="1"/>
  <c r="AW74" i="13" s="1"/>
  <c r="BA290" i="14" a="1"/>
  <c r="BA290" i="14" s="1"/>
  <c r="AW48" i="13" s="1"/>
  <c r="BA283" i="14" a="1"/>
  <c r="BA283" i="14" s="1"/>
  <c r="AW37" i="13" s="1"/>
  <c r="BA285" i="14" a="1"/>
  <c r="BA285" i="14" s="1"/>
  <c r="AW41" i="13" s="1"/>
  <c r="BA287" i="14" a="1"/>
  <c r="BA287" i="14" s="1"/>
  <c r="AW44" i="13" s="1"/>
  <c r="BA277" i="14" a="1"/>
  <c r="BA277" i="14" s="1"/>
  <c r="AW29" i="13" s="1"/>
  <c r="BA280" i="14" a="1"/>
  <c r="BA280" i="14" s="1"/>
  <c r="AW33" i="13" s="1"/>
  <c r="BA296" i="14" a="1"/>
  <c r="BA296" i="14" s="1"/>
  <c r="AW57" i="13" s="1"/>
  <c r="BA208" i="14"/>
  <c r="BA209" i="14" s="1"/>
  <c r="BA309" i="14" a="1"/>
  <c r="BA309" i="14" s="1"/>
  <c r="BA294" i="14" a="1"/>
  <c r="BA294" i="14" s="1"/>
  <c r="AW55" i="13" s="1"/>
  <c r="BA276" i="14" a="1"/>
  <c r="BA276" i="14" s="1"/>
  <c r="AW28" i="13" s="1"/>
  <c r="BA289" i="14" a="1"/>
  <c r="BA289" i="14" s="1"/>
  <c r="AW47" i="13" s="1"/>
  <c r="BA279" i="14" a="1"/>
  <c r="BA279" i="14" s="1"/>
  <c r="AW31" i="13" s="1"/>
  <c r="BA301" i="14" a="1"/>
  <c r="BA301" i="14" s="1"/>
  <c r="AW65" i="13" s="1"/>
  <c r="BA282" i="14" a="1"/>
  <c r="BA282" i="14" s="1"/>
  <c r="AW36" i="13" s="1"/>
  <c r="BA295" i="14" a="1"/>
  <c r="BA295" i="14" s="1"/>
  <c r="AW56" i="13" s="1"/>
  <c r="BA303" i="14" a="1"/>
  <c r="BA303" i="14" s="1"/>
  <c r="AW69" i="13" s="1"/>
  <c r="BA299" i="14" a="1"/>
  <c r="BA299" i="14" s="1"/>
  <c r="AW62" i="13" s="1"/>
  <c r="BA308" i="14" a="1"/>
  <c r="BA308" i="14" s="1"/>
  <c r="BA281" i="14" a="1"/>
  <c r="BA281" i="14" s="1"/>
  <c r="AW34" i="13" s="1"/>
  <c r="BA305" i="14" a="1"/>
  <c r="BA305" i="14" s="1"/>
  <c r="AW73" i="13" s="1"/>
  <c r="BA300" i="14" a="1"/>
  <c r="BA300" i="14" s="1"/>
  <c r="AW64" i="13" s="1"/>
  <c r="BA307" i="14" a="1"/>
  <c r="BA307" i="14" s="1"/>
  <c r="BA298" i="14" a="1"/>
  <c r="BA298" i="14" s="1"/>
  <c r="AW61" i="13" s="1"/>
  <c r="BA274" i="14" a="1"/>
  <c r="BA274" i="14" s="1"/>
  <c r="AW26" i="13" s="1"/>
  <c r="BA311" i="14" a="1"/>
  <c r="BA311" i="14" s="1"/>
  <c r="BA302" i="14" a="1"/>
  <c r="BA302" i="14" s="1"/>
  <c r="AW66" i="13" s="1"/>
  <c r="BA275" i="14" a="1"/>
  <c r="BA275" i="14" s="1"/>
  <c r="AW27" i="13" s="1"/>
  <c r="BA273" i="14" a="1"/>
  <c r="BA273" i="14" s="1"/>
  <c r="AW25" i="13" s="1"/>
  <c r="BA288" i="14" a="1"/>
  <c r="BA288" i="14" s="1"/>
  <c r="AW45" i="13" s="1"/>
  <c r="BA278" i="14" a="1"/>
  <c r="BA278" i="14" s="1"/>
  <c r="AW30" i="13" s="1"/>
  <c r="BA297" i="14" a="1"/>
  <c r="BA297" i="14" s="1"/>
  <c r="AW59" i="13" s="1"/>
  <c r="BA291" i="14" a="1"/>
  <c r="BA291" i="14" s="1"/>
  <c r="AW49" i="13" s="1"/>
  <c r="BA310" i="14" a="1"/>
  <c r="BA310" i="14" s="1"/>
  <c r="AH23" i="23"/>
  <c r="AL281" i="14" a="1"/>
  <c r="AL281" i="14" s="1"/>
  <c r="AH34" i="13" s="1"/>
  <c r="AL311" i="14" a="1"/>
  <c r="AL311" i="14" s="1"/>
  <c r="AL297" i="14" a="1"/>
  <c r="AL297" i="14" s="1"/>
  <c r="AH59" i="13" s="1"/>
  <c r="AL289" i="14" a="1"/>
  <c r="AL289" i="14" s="1"/>
  <c r="AH47" i="13" s="1"/>
  <c r="AL285" i="14" a="1"/>
  <c r="AL285" i="14" s="1"/>
  <c r="AH41" i="13" s="1"/>
  <c r="AL291" i="14" a="1"/>
  <c r="AL291" i="14" s="1"/>
  <c r="AH49" i="13" s="1"/>
  <c r="AL290" i="14" a="1"/>
  <c r="AL290" i="14" s="1"/>
  <c r="AH48" i="13" s="1"/>
  <c r="AL282" i="14" a="1"/>
  <c r="AL282" i="14" s="1"/>
  <c r="AH36" i="13" s="1"/>
  <c r="AL272" i="14" a="1"/>
  <c r="AL272" i="14" s="1"/>
  <c r="AH24" i="13" s="1"/>
  <c r="AL286" i="14" a="1"/>
  <c r="AL286" i="14" s="1"/>
  <c r="AH42" i="13" s="1"/>
  <c r="AL304" i="14" a="1"/>
  <c r="AL304" i="14" s="1"/>
  <c r="AH71" i="13" s="1"/>
  <c r="AL284" i="14" a="1"/>
  <c r="AL284" i="14" s="1"/>
  <c r="AH38" i="13" s="1"/>
  <c r="AL302" i="14" a="1"/>
  <c r="AL302" i="14" s="1"/>
  <c r="AH66" i="13" s="1"/>
  <c r="AL274" i="14" a="1"/>
  <c r="AL274" i="14" s="1"/>
  <c r="AH26" i="13" s="1"/>
  <c r="AL271" i="14" a="1"/>
  <c r="AL271" i="14" s="1"/>
  <c r="AL309" i="14" a="1"/>
  <c r="AL309" i="14" s="1"/>
  <c r="AL295" i="14" a="1"/>
  <c r="AL295" i="14" s="1"/>
  <c r="AH56" i="13" s="1"/>
  <c r="AL310" i="14" a="1"/>
  <c r="AL310" i="14" s="1"/>
  <c r="AL276" i="14" a="1"/>
  <c r="AL276" i="14" s="1"/>
  <c r="AH28" i="13" s="1"/>
  <c r="AL306" i="14" a="1"/>
  <c r="AL306" i="14" s="1"/>
  <c r="AH74" i="13" s="1"/>
  <c r="Z283" i="14" a="1"/>
  <c r="Z283" i="14" s="1"/>
  <c r="V37" i="13" s="1"/>
  <c r="T283" i="14" a="1"/>
  <c r="T283" i="14" s="1"/>
  <c r="P37" i="13" s="1"/>
  <c r="Z312" i="14" a="1"/>
  <c r="Z312" i="14" s="1"/>
  <c r="BH295" i="14" a="1"/>
  <c r="BH295" i="14" s="1"/>
  <c r="BD56" i="13" s="1"/>
  <c r="X295" i="14" a="1"/>
  <c r="X295" i="14" s="1"/>
  <c r="T56" i="13" s="1"/>
  <c r="T287" i="14" a="1"/>
  <c r="T287" i="14" s="1"/>
  <c r="P44" i="13" s="1"/>
  <c r="BH297" i="14" a="1"/>
  <c r="BH297" i="14" s="1"/>
  <c r="BD59" i="13" s="1"/>
  <c r="AK310" i="14" a="1"/>
  <c r="AK310" i="14" s="1"/>
  <c r="AH310" i="14" a="1"/>
  <c r="AH310" i="14" s="1"/>
  <c r="AM280" i="14" a="1"/>
  <c r="AM280" i="14" s="1"/>
  <c r="AI33" i="13" s="1"/>
  <c r="AW306" i="14" a="1"/>
  <c r="AW306" i="14" s="1"/>
  <c r="AS74" i="13" s="1"/>
  <c r="AW208" i="14"/>
  <c r="AG294" i="14" a="1"/>
  <c r="AG294" i="14" s="1"/>
  <c r="AC55" i="13" s="1"/>
  <c r="Y303" i="14" a="1"/>
  <c r="Y303" i="14" s="1"/>
  <c r="U69" i="13" s="1"/>
  <c r="BD283" i="14" a="1"/>
  <c r="BD283" i="14" s="1"/>
  <c r="AZ37" i="13" s="1"/>
  <c r="AN304" i="14" a="1"/>
  <c r="AN304" i="14" s="1"/>
  <c r="AJ71" i="13" s="1"/>
  <c r="T304" i="14" a="1"/>
  <c r="T304" i="14" s="1"/>
  <c r="P71" i="13" s="1"/>
  <c r="AD311" i="14" a="1"/>
  <c r="AD311" i="14" s="1"/>
  <c r="X290" i="14" a="1"/>
  <c r="X290" i="14" s="1"/>
  <c r="T48" i="13" s="1"/>
  <c r="AH289" i="14" a="1"/>
  <c r="AH289" i="14" s="1"/>
  <c r="AD47" i="13" s="1"/>
  <c r="BH289" i="14" a="1"/>
  <c r="BH289" i="14" s="1"/>
  <c r="BD47" i="13" s="1"/>
  <c r="X208" i="14"/>
  <c r="X209" i="14" s="1"/>
  <c r="Q311" i="14" a="1"/>
  <c r="Q311" i="14" s="1"/>
  <c r="AC281" i="14" a="1"/>
  <c r="AC281" i="14" s="1"/>
  <c r="Y34" i="13" s="1"/>
  <c r="AL303" i="14" a="1"/>
  <c r="AL303" i="14" s="1"/>
  <c r="AH69" i="13" s="1"/>
  <c r="BD286" i="14" a="1"/>
  <c r="BD286" i="14" s="1"/>
  <c r="AZ42" i="13" s="1"/>
  <c r="AQ30" i="23"/>
  <c r="M30" i="23"/>
  <c r="BC30" i="23"/>
  <c r="BB30" i="23"/>
  <c r="N30" i="23"/>
  <c r="AV30" i="23"/>
  <c r="AW274" i="14" a="1"/>
  <c r="AW274" i="14" s="1"/>
  <c r="AS26" i="13" s="1"/>
  <c r="AM271" i="14" a="1"/>
  <c r="AM271" i="14" s="1"/>
  <c r="AW294" i="14" a="1"/>
  <c r="AW294" i="14" s="1"/>
  <c r="AS55" i="13" s="1"/>
  <c r="AN294" i="14" a="1"/>
  <c r="AN294" i="14" s="1"/>
  <c r="AJ55" i="13" s="1"/>
  <c r="AW288" i="14" a="1"/>
  <c r="AW288" i="14" s="1"/>
  <c r="AS45" i="13" s="1"/>
  <c r="AN296" i="14" a="1"/>
  <c r="AN296" i="14" s="1"/>
  <c r="AJ57" i="13" s="1"/>
  <c r="AW296" i="14" a="1"/>
  <c r="AW296" i="14" s="1"/>
  <c r="AS57" i="13" s="1"/>
  <c r="AH285" i="14" a="1"/>
  <c r="AH285" i="14" s="1"/>
  <c r="AD41" i="13" s="1"/>
  <c r="BH303" i="14" a="1"/>
  <c r="BH303" i="14" s="1"/>
  <c r="BD69" i="13" s="1"/>
  <c r="AM284" i="14" a="1"/>
  <c r="AM284" i="14" s="1"/>
  <c r="AI38" i="13" s="1"/>
  <c r="Z284" i="14" a="1"/>
  <c r="Z284" i="14" s="1"/>
  <c r="V38" i="13" s="1"/>
  <c r="AE293" i="14" a="1"/>
  <c r="AE293" i="14" s="1"/>
  <c r="AA54" i="13" s="1"/>
  <c r="X307" i="14" a="1"/>
  <c r="X307" i="14" s="1"/>
  <c r="AP307" i="14" a="1"/>
  <c r="AP307" i="14" s="1"/>
  <c r="AD277" i="14" a="1"/>
  <c r="AD277" i="14" s="1"/>
  <c r="Z29" i="13" s="1"/>
  <c r="AY158" i="14"/>
  <c r="AY160" i="14" s="1"/>
  <c r="AY161" i="14" s="1"/>
  <c r="BB25" i="23"/>
  <c r="AL312" i="14" a="1"/>
  <c r="AL312" i="14" s="1"/>
  <c r="AU275" i="14" a="1"/>
  <c r="AU275" i="14" s="1"/>
  <c r="AQ27" i="13" s="1"/>
  <c r="AV293" i="14" a="1"/>
  <c r="AV293" i="14" s="1"/>
  <c r="AR54" i="13" s="1"/>
  <c r="AT278" i="14" a="1"/>
  <c r="AT278" i="14" s="1"/>
  <c r="AP30" i="13" s="1"/>
  <c r="X282" i="14" a="1"/>
  <c r="X282" i="14" s="1"/>
  <c r="T36" i="13" s="1"/>
  <c r="AD291" i="14" a="1"/>
  <c r="AD291" i="14" s="1"/>
  <c r="Z49" i="13" s="1"/>
  <c r="AK302" i="14" a="1"/>
  <c r="AK302" i="14" s="1"/>
  <c r="AG66" i="13" s="1"/>
  <c r="AW302" i="14" a="1"/>
  <c r="AW302" i="14" s="1"/>
  <c r="AS66" i="13" s="1"/>
  <c r="AH309" i="14" a="1"/>
  <c r="AH309" i="14" s="1"/>
  <c r="AB140" i="14"/>
  <c r="AB141" i="14" s="1"/>
  <c r="AG285" i="14" a="1"/>
  <c r="AG285" i="14" s="1"/>
  <c r="AC41" i="13" s="1"/>
  <c r="AI300" i="14" a="1"/>
  <c r="AI300" i="14" s="1"/>
  <c r="AE64" i="13" s="1"/>
  <c r="AU298" i="14" a="1"/>
  <c r="AU298" i="14" s="1"/>
  <c r="AQ61" i="13" s="1"/>
  <c r="AY293" i="14" a="1"/>
  <c r="AY293" i="14" s="1"/>
  <c r="AU54" i="13" s="1"/>
  <c r="AW276" i="14" a="1"/>
  <c r="AW276" i="14" s="1"/>
  <c r="AS28" i="13" s="1"/>
  <c r="AK276" i="14" a="1"/>
  <c r="AK276" i="14" s="1"/>
  <c r="AG28" i="13" s="1"/>
  <c r="AK275" i="14" a="1"/>
  <c r="AK275" i="14" s="1"/>
  <c r="AG27" i="13" s="1"/>
  <c r="AW305" i="14" a="1"/>
  <c r="AW305" i="14" s="1"/>
  <c r="AS73" i="13" s="1"/>
  <c r="BH305" i="14" a="1"/>
  <c r="BH305" i="14" s="1"/>
  <c r="BD73" i="13" s="1"/>
  <c r="X279" i="14" a="1"/>
  <c r="X279" i="14" s="1"/>
  <c r="T31" i="13" s="1"/>
  <c r="AK299" i="14" a="1"/>
  <c r="AK299" i="14" s="1"/>
  <c r="AG62" i="13" s="1"/>
  <c r="AZ286" i="14" a="1"/>
  <c r="AZ286" i="14" s="1"/>
  <c r="AV42" i="13" s="1"/>
  <c r="BB284" i="14" a="1"/>
  <c r="BB284" i="14" s="1"/>
  <c r="AX38" i="13" s="1"/>
  <c r="R284" i="14" a="1"/>
  <c r="R284" i="14" s="1"/>
  <c r="N38" i="13" s="1"/>
  <c r="AH292" i="14" a="1"/>
  <c r="AH292" i="14" s="1"/>
  <c r="AD50" i="13" s="1"/>
  <c r="AD286" i="14" a="1"/>
  <c r="AD286" i="14" s="1"/>
  <c r="Z42" i="13" s="1"/>
  <c r="AP278" i="14" a="1"/>
  <c r="AP278" i="14" s="1"/>
  <c r="AL30" i="13" s="1"/>
  <c r="AM278" i="14" a="1"/>
  <c r="AM278" i="14" s="1"/>
  <c r="AI30" i="13" s="1"/>
  <c r="AH273" i="14" a="1"/>
  <c r="AH273" i="14" s="1"/>
  <c r="AD25" i="13" s="1"/>
  <c r="X273" i="14" a="1"/>
  <c r="X273" i="14" s="1"/>
  <c r="T25" i="13" s="1"/>
  <c r="AD300" i="14" a="1"/>
  <c r="AD300" i="14" s="1"/>
  <c r="Z64" i="13" s="1"/>
  <c r="AH281" i="14" a="1"/>
  <c r="AH281" i="14" s="1"/>
  <c r="AD34" i="13" s="1"/>
  <c r="AG28" i="23"/>
  <c r="AA28" i="23"/>
  <c r="Q28" i="23"/>
  <c r="BD28" i="23"/>
  <c r="BC28" i="23"/>
  <c r="E28" i="23"/>
  <c r="AN301" i="14" a="1"/>
  <c r="AN301" i="14" s="1"/>
  <c r="AJ65" i="13" s="1"/>
  <c r="T272" i="14" a="1"/>
  <c r="T272" i="14" s="1"/>
  <c r="P24" i="13" s="1"/>
  <c r="AW298" i="14" a="1"/>
  <c r="AW298" i="14" s="1"/>
  <c r="AS61" i="13" s="1"/>
  <c r="AK298" i="14" a="1"/>
  <c r="AK298" i="14" s="1"/>
  <c r="AG61" i="13" s="1"/>
  <c r="AL158" i="14"/>
  <c r="AL160" i="14" s="1"/>
  <c r="AL161" i="14" s="1"/>
  <c r="Z25" i="23"/>
  <c r="Q300" i="14" a="1"/>
  <c r="Q300" i="14" s="1"/>
  <c r="M64" i="13" s="1"/>
  <c r="AA272" i="14" a="1"/>
  <c r="AA272" i="14" s="1"/>
  <c r="W24" i="13" s="1"/>
  <c r="BC140" i="14"/>
  <c r="BC141" i="14" s="1"/>
  <c r="AO140" i="14"/>
  <c r="AO141" i="14" s="1"/>
  <c r="J157" i="14"/>
  <c r="J158" i="14" s="1"/>
  <c r="Y140" i="14"/>
  <c r="Y141" i="14" s="1"/>
  <c r="AC140" i="14"/>
  <c r="AC141" i="14" s="1"/>
  <c r="M140" i="14"/>
  <c r="M141" i="14" s="1"/>
  <c r="AX140" i="14"/>
  <c r="AX141" i="14" s="1"/>
  <c r="AF23" i="23"/>
  <c r="AJ280" i="14" a="1"/>
  <c r="AJ280" i="14" s="1"/>
  <c r="AF33" i="13" s="1"/>
  <c r="AJ275" i="14" a="1"/>
  <c r="AJ275" i="14" s="1"/>
  <c r="AF27" i="13" s="1"/>
  <c r="AJ295" i="14" a="1"/>
  <c r="AJ295" i="14" s="1"/>
  <c r="AF56" i="13" s="1"/>
  <c r="AJ279" i="14" a="1"/>
  <c r="AJ279" i="14" s="1"/>
  <c r="AF31" i="13" s="1"/>
  <c r="AJ281" i="14" a="1"/>
  <c r="AJ281" i="14" s="1"/>
  <c r="AF34" i="13" s="1"/>
  <c r="AJ273" i="14" a="1"/>
  <c r="AJ273" i="14" s="1"/>
  <c r="AF25" i="13" s="1"/>
  <c r="AJ312" i="14" a="1"/>
  <c r="AJ312" i="14" s="1"/>
  <c r="AJ294" i="14" a="1"/>
  <c r="AJ294" i="14" s="1"/>
  <c r="AF55" i="13" s="1"/>
  <c r="AJ303" i="14" a="1"/>
  <c r="AJ303" i="14" s="1"/>
  <c r="AF69" i="13" s="1"/>
  <c r="AJ298" i="14" a="1"/>
  <c r="AJ298" i="14" s="1"/>
  <c r="AF61" i="13" s="1"/>
  <c r="AJ208" i="14"/>
  <c r="AJ209" i="14" s="1"/>
  <c r="AJ299" i="14" a="1"/>
  <c r="AJ299" i="14" s="1"/>
  <c r="AF62" i="13" s="1"/>
  <c r="AJ289" i="14" a="1"/>
  <c r="AJ289" i="14" s="1"/>
  <c r="AF47" i="13" s="1"/>
  <c r="AJ297" i="14" a="1"/>
  <c r="AJ297" i="14" s="1"/>
  <c r="AF59" i="13" s="1"/>
  <c r="AJ304" i="14" a="1"/>
  <c r="AJ304" i="14" s="1"/>
  <c r="AF71" i="13" s="1"/>
  <c r="AJ285" i="14" a="1"/>
  <c r="AJ285" i="14" s="1"/>
  <c r="AF41" i="13" s="1"/>
  <c r="AJ274" i="14" a="1"/>
  <c r="AJ274" i="14" s="1"/>
  <c r="AF26" i="13" s="1"/>
  <c r="AJ307" i="14" a="1"/>
  <c r="AJ307" i="14" s="1"/>
  <c r="AJ309" i="14" a="1"/>
  <c r="AJ309" i="14" s="1"/>
  <c r="AJ276" i="14" a="1"/>
  <c r="AJ276" i="14" s="1"/>
  <c r="AF28" i="13" s="1"/>
  <c r="AJ306" i="14" a="1"/>
  <c r="AJ306" i="14" s="1"/>
  <c r="AF74" i="13" s="1"/>
  <c r="AJ291" i="14" a="1"/>
  <c r="AJ291" i="14" s="1"/>
  <c r="AF49" i="13" s="1"/>
  <c r="AJ277" i="14" a="1"/>
  <c r="AJ277" i="14" s="1"/>
  <c r="AF29" i="13" s="1"/>
  <c r="AJ278" i="14" a="1"/>
  <c r="AJ278" i="14" s="1"/>
  <c r="AF30" i="13" s="1"/>
  <c r="AJ305" i="14" a="1"/>
  <c r="AJ305" i="14" s="1"/>
  <c r="AF73" i="13" s="1"/>
  <c r="AJ301" i="14" a="1"/>
  <c r="AJ301" i="14" s="1"/>
  <c r="AF65" i="13" s="1"/>
  <c r="AJ287" i="14" a="1"/>
  <c r="AJ287" i="14" s="1"/>
  <c r="AF44" i="13" s="1"/>
  <c r="AJ292" i="14" a="1"/>
  <c r="AJ292" i="14" s="1"/>
  <c r="AF50" i="13" s="1"/>
  <c r="AJ302" i="14" a="1"/>
  <c r="AJ302" i="14" s="1"/>
  <c r="AF66" i="13" s="1"/>
  <c r="AJ288" i="14" a="1"/>
  <c r="AJ288" i="14" s="1"/>
  <c r="AF45" i="13" s="1"/>
  <c r="AJ290" i="14" a="1"/>
  <c r="AJ290" i="14" s="1"/>
  <c r="AF48" i="13" s="1"/>
  <c r="AJ282" i="14" a="1"/>
  <c r="AJ282" i="14" s="1"/>
  <c r="AF36" i="13" s="1"/>
  <c r="AJ311" i="14" a="1"/>
  <c r="AJ311" i="14" s="1"/>
  <c r="AJ310" i="14" a="1"/>
  <c r="AJ310" i="14" s="1"/>
  <c r="AJ272" i="14" a="1"/>
  <c r="AJ272" i="14" s="1"/>
  <c r="AF24" i="13" s="1"/>
  <c r="AJ286" i="14" a="1"/>
  <c r="AJ286" i="14" s="1"/>
  <c r="AF42" i="13" s="1"/>
  <c r="AJ296" i="14" a="1"/>
  <c r="AJ296" i="14" s="1"/>
  <c r="AF57" i="13" s="1"/>
  <c r="AJ308" i="14" a="1"/>
  <c r="AJ308" i="14" s="1"/>
  <c r="AJ283" i="14" a="1"/>
  <c r="AJ283" i="14" s="1"/>
  <c r="AF37" i="13" s="1"/>
  <c r="AM23" i="23"/>
  <c r="AQ279" i="14" a="1"/>
  <c r="AQ279" i="14" s="1"/>
  <c r="AM31" i="13" s="1"/>
  <c r="AQ290" i="14" a="1"/>
  <c r="AQ290" i="14" s="1"/>
  <c r="AM48" i="13" s="1"/>
  <c r="AQ282" i="14" a="1"/>
  <c r="AQ282" i="14" s="1"/>
  <c r="AM36" i="13" s="1"/>
  <c r="AQ275" i="14" a="1"/>
  <c r="AQ275" i="14" s="1"/>
  <c r="AM27" i="13" s="1"/>
  <c r="AQ301" i="14" a="1"/>
  <c r="AQ301" i="14" s="1"/>
  <c r="AM65" i="13" s="1"/>
  <c r="AQ298" i="14" a="1"/>
  <c r="AQ298" i="14" s="1"/>
  <c r="AM61" i="13" s="1"/>
  <c r="AQ294" i="14" a="1"/>
  <c r="AQ294" i="14" s="1"/>
  <c r="AM55" i="13" s="1"/>
  <c r="AQ308" i="14" a="1"/>
  <c r="AQ308" i="14" s="1"/>
  <c r="AQ287" i="14" a="1"/>
  <c r="AQ287" i="14" s="1"/>
  <c r="AM44" i="13" s="1"/>
  <c r="AQ309" i="14" a="1"/>
  <c r="AQ309" i="14" s="1"/>
  <c r="AQ274" i="14" a="1"/>
  <c r="AQ274" i="14" s="1"/>
  <c r="AM26" i="13" s="1"/>
  <c r="AQ280" i="14" a="1"/>
  <c r="AQ280" i="14" s="1"/>
  <c r="AM33" i="13" s="1"/>
  <c r="AQ311" i="14" a="1"/>
  <c r="AQ311" i="14" s="1"/>
  <c r="AQ292" i="14" a="1"/>
  <c r="AQ292" i="14" s="1"/>
  <c r="AM50" i="13" s="1"/>
  <c r="AQ289" i="14" a="1"/>
  <c r="AQ289" i="14" s="1"/>
  <c r="AM47" i="13" s="1"/>
  <c r="AQ312" i="14" a="1"/>
  <c r="AQ312" i="14" s="1"/>
  <c r="AQ304" i="14" a="1"/>
  <c r="AQ304" i="14" s="1"/>
  <c r="AM71" i="13" s="1"/>
  <c r="AQ295" i="14" a="1"/>
  <c r="AQ295" i="14" s="1"/>
  <c r="AM56" i="13" s="1"/>
  <c r="AQ278" i="14" a="1"/>
  <c r="AQ278" i="14" s="1"/>
  <c r="AM30" i="13" s="1"/>
  <c r="AQ302" i="14" a="1"/>
  <c r="AQ302" i="14" s="1"/>
  <c r="AM66" i="13" s="1"/>
  <c r="AQ273" i="14" a="1"/>
  <c r="AQ273" i="14" s="1"/>
  <c r="AM25" i="13" s="1"/>
  <c r="AQ299" i="14" a="1"/>
  <c r="AQ299" i="14" s="1"/>
  <c r="AM62" i="13" s="1"/>
  <c r="AQ303" i="14" a="1"/>
  <c r="AQ303" i="14" s="1"/>
  <c r="AM69" i="13" s="1"/>
  <c r="AQ285" i="14" a="1"/>
  <c r="AQ285" i="14" s="1"/>
  <c r="AM41" i="13" s="1"/>
  <c r="AQ276" i="14" a="1"/>
  <c r="AQ276" i="14" s="1"/>
  <c r="AM28" i="13" s="1"/>
  <c r="AQ291" i="14" a="1"/>
  <c r="AQ291" i="14" s="1"/>
  <c r="AM49" i="13" s="1"/>
  <c r="AQ296" i="14" a="1"/>
  <c r="AQ296" i="14" s="1"/>
  <c r="AM57" i="13" s="1"/>
  <c r="AQ310" i="14" a="1"/>
  <c r="AQ310" i="14" s="1"/>
  <c r="AQ284" i="14" a="1"/>
  <c r="AQ284" i="14" s="1"/>
  <c r="AM38" i="13" s="1"/>
  <c r="AQ272" i="14" a="1"/>
  <c r="AQ272" i="14" s="1"/>
  <c r="AM24" i="13" s="1"/>
  <c r="AQ288" i="14" a="1"/>
  <c r="AQ288" i="14" s="1"/>
  <c r="AM45" i="13" s="1"/>
  <c r="AQ277" i="14" a="1"/>
  <c r="AQ277" i="14" s="1"/>
  <c r="AM29" i="13" s="1"/>
  <c r="AQ281" i="14" a="1"/>
  <c r="AQ281" i="14" s="1"/>
  <c r="AM34" i="13" s="1"/>
  <c r="AQ286" i="14" a="1"/>
  <c r="AQ286" i="14" s="1"/>
  <c r="AM42" i="13" s="1"/>
  <c r="AQ297" i="14" a="1"/>
  <c r="AQ297" i="14" s="1"/>
  <c r="AM59" i="13" s="1"/>
  <c r="AQ208" i="14"/>
  <c r="AQ209" i="14" s="1"/>
  <c r="AQ307" i="14" a="1"/>
  <c r="AQ307" i="14" s="1"/>
  <c r="AQ305" i="14" a="1"/>
  <c r="AQ305" i="14" s="1"/>
  <c r="AM73" i="13" s="1"/>
  <c r="AQ283" i="14" a="1"/>
  <c r="AQ283" i="14" s="1"/>
  <c r="AM37" i="13" s="1"/>
  <c r="AQ306" i="14" a="1"/>
  <c r="AQ306" i="14" s="1"/>
  <c r="AM74" i="13" s="1"/>
  <c r="O23" i="23"/>
  <c r="S309" i="14" a="1"/>
  <c r="S309" i="14" s="1"/>
  <c r="S295" i="14" a="1"/>
  <c r="S295" i="14" s="1"/>
  <c r="O56" i="13" s="1"/>
  <c r="S306" i="14" a="1"/>
  <c r="S306" i="14" s="1"/>
  <c r="O74" i="13" s="1"/>
  <c r="S312" i="14" a="1"/>
  <c r="S312" i="14" s="1"/>
  <c r="S308" i="14" a="1"/>
  <c r="S308" i="14" s="1"/>
  <c r="S307" i="14" a="1"/>
  <c r="S307" i="14" s="1"/>
  <c r="S283" i="14" a="1"/>
  <c r="S283" i="14" s="1"/>
  <c r="O37" i="13" s="1"/>
  <c r="S208" i="14"/>
  <c r="S209" i="14" s="1"/>
  <c r="S287" i="14" a="1"/>
  <c r="S287" i="14" s="1"/>
  <c r="O44" i="13" s="1"/>
  <c r="S302" i="14" a="1"/>
  <c r="S302" i="14" s="1"/>
  <c r="O66" i="13" s="1"/>
  <c r="S274" i="14" a="1"/>
  <c r="S274" i="14" s="1"/>
  <c r="O26" i="13" s="1"/>
  <c r="S305" i="14" a="1"/>
  <c r="S305" i="14" s="1"/>
  <c r="O73" i="13" s="1"/>
  <c r="S296" i="14" a="1"/>
  <c r="S296" i="14" s="1"/>
  <c r="O57" i="13" s="1"/>
  <c r="S288" i="14" a="1"/>
  <c r="S288" i="14" s="1"/>
  <c r="O45" i="13" s="1"/>
  <c r="S301" i="14" a="1"/>
  <c r="S301" i="14" s="1"/>
  <c r="O65" i="13" s="1"/>
  <c r="S299" i="14" a="1"/>
  <c r="S299" i="14" s="1"/>
  <c r="O62" i="13" s="1"/>
  <c r="S282" i="14" a="1"/>
  <c r="S282" i="14" s="1"/>
  <c r="O36" i="13" s="1"/>
  <c r="S303" i="14" a="1"/>
  <c r="S303" i="14" s="1"/>
  <c r="O69" i="13" s="1"/>
  <c r="S311" i="14" a="1"/>
  <c r="S311" i="14" s="1"/>
  <c r="S284" i="14" a="1"/>
  <c r="S284" i="14" s="1"/>
  <c r="O38" i="13" s="1"/>
  <c r="S300" i="14" a="1"/>
  <c r="S300" i="14" s="1"/>
  <c r="O64" i="13" s="1"/>
  <c r="S297" i="14" a="1"/>
  <c r="S297" i="14" s="1"/>
  <c r="O59" i="13" s="1"/>
  <c r="S304" i="14" a="1"/>
  <c r="S304" i="14" s="1"/>
  <c r="O71" i="13" s="1"/>
  <c r="S290" i="14" a="1"/>
  <c r="S290" i="14" s="1"/>
  <c r="O48" i="13" s="1"/>
  <c r="S285" i="14" a="1"/>
  <c r="S285" i="14" s="1"/>
  <c r="O41" i="13" s="1"/>
  <c r="S293" i="14" a="1"/>
  <c r="S293" i="14" s="1"/>
  <c r="O54" i="13" s="1"/>
  <c r="S292" i="14" a="1"/>
  <c r="S292" i="14" s="1"/>
  <c r="O50" i="13" s="1"/>
  <c r="S277" i="14" a="1"/>
  <c r="S277" i="14" s="1"/>
  <c r="O29" i="13" s="1"/>
  <c r="S272" i="14" a="1"/>
  <c r="S272" i="14" s="1"/>
  <c r="O24" i="13" s="1"/>
  <c r="S281" i="14" a="1"/>
  <c r="S281" i="14" s="1"/>
  <c r="O34" i="13" s="1"/>
  <c r="S279" i="14" a="1"/>
  <c r="S279" i="14" s="1"/>
  <c r="O31" i="13" s="1"/>
  <c r="S294" i="14" a="1"/>
  <c r="S294" i="14" s="1"/>
  <c r="O55" i="13" s="1"/>
  <c r="S286" i="14" a="1"/>
  <c r="S286" i="14" s="1"/>
  <c r="O42" i="13" s="1"/>
  <c r="S271" i="14" a="1"/>
  <c r="S271" i="14" s="1"/>
  <c r="S310" i="14" a="1"/>
  <c r="S310" i="14" s="1"/>
  <c r="S289" i="14" a="1"/>
  <c r="S289" i="14" s="1"/>
  <c r="O47" i="13" s="1"/>
  <c r="S275" i="14" a="1"/>
  <c r="S275" i="14" s="1"/>
  <c r="O27" i="13" s="1"/>
  <c r="S273" i="14" a="1"/>
  <c r="S273" i="14" s="1"/>
  <c r="O25" i="13" s="1"/>
  <c r="S291" i="14" a="1"/>
  <c r="S291" i="14" s="1"/>
  <c r="O49" i="13" s="1"/>
  <c r="S278" i="14" a="1"/>
  <c r="S278" i="14" s="1"/>
  <c r="O30" i="13" s="1"/>
  <c r="S298" i="14" a="1"/>
  <c r="S298" i="14" s="1"/>
  <c r="O61" i="13" s="1"/>
  <c r="S280" i="14" a="1"/>
  <c r="S280" i="14" s="1"/>
  <c r="O33" i="13" s="1"/>
  <c r="S276" i="14" a="1"/>
  <c r="S276" i="14" s="1"/>
  <c r="O28" i="13" s="1"/>
  <c r="P23" i="23"/>
  <c r="T300" i="14" a="1"/>
  <c r="T300" i="14" s="1"/>
  <c r="P64" i="13" s="1"/>
  <c r="T301" i="14" a="1"/>
  <c r="T301" i="14" s="1"/>
  <c r="P65" i="13" s="1"/>
  <c r="T285" i="14" a="1"/>
  <c r="T285" i="14" s="1"/>
  <c r="P41" i="13" s="1"/>
  <c r="T310" i="14" a="1"/>
  <c r="T310" i="14" s="1"/>
  <c r="T296" i="14" a="1"/>
  <c r="T296" i="14" s="1"/>
  <c r="P57" i="13" s="1"/>
  <c r="T303" i="14" a="1"/>
  <c r="T303" i="14" s="1"/>
  <c r="P69" i="13" s="1"/>
  <c r="T271" i="14" a="1"/>
  <c r="T271" i="14" s="1"/>
  <c r="T290" i="14" a="1"/>
  <c r="T290" i="14" s="1"/>
  <c r="P48" i="13" s="1"/>
  <c r="T292" i="14" a="1"/>
  <c r="T292" i="14" s="1"/>
  <c r="P50" i="13" s="1"/>
  <c r="T306" i="14" a="1"/>
  <c r="T306" i="14" s="1"/>
  <c r="P74" i="13" s="1"/>
  <c r="T308" i="14" a="1"/>
  <c r="T308" i="14" s="1"/>
  <c r="BH283" i="14" a="1"/>
  <c r="BH283" i="14" s="1"/>
  <c r="BD37" i="13" s="1"/>
  <c r="AW312" i="14" a="1"/>
  <c r="AW312" i="14" s="1"/>
  <c r="AM312" i="14" a="1"/>
  <c r="AM312" i="14" s="1"/>
  <c r="AW295" i="14" a="1"/>
  <c r="AW295" i="14" s="1"/>
  <c r="AS56" i="13" s="1"/>
  <c r="AW287" i="14" a="1"/>
  <c r="AW287" i="14" s="1"/>
  <c r="AS44" i="13" s="1"/>
  <c r="AD287" i="14" a="1"/>
  <c r="AD287" i="14" s="1"/>
  <c r="Z44" i="13" s="1"/>
  <c r="AM297" i="14" a="1"/>
  <c r="AM297" i="14" s="1"/>
  <c r="AI59" i="13" s="1"/>
  <c r="AW310" i="14" a="1"/>
  <c r="AW310" i="14" s="1"/>
  <c r="AN280" i="14" a="1"/>
  <c r="AN280" i="14" s="1"/>
  <c r="AJ33" i="13" s="1"/>
  <c r="AW280" i="14" a="1"/>
  <c r="AW280" i="14" s="1"/>
  <c r="AS33" i="13" s="1"/>
  <c r="AD306" i="14" a="1"/>
  <c r="AD306" i="14" s="1"/>
  <c r="Z74" i="13" s="1"/>
  <c r="AM208" i="14"/>
  <c r="AM209" i="14" s="1"/>
  <c r="AI25" i="23"/>
  <c r="W286" i="14" a="1"/>
  <c r="W286" i="14" s="1"/>
  <c r="S42" i="13" s="1"/>
  <c r="AR297" i="14" a="1"/>
  <c r="AR297" i="14" s="1"/>
  <c r="AN59" i="13" s="1"/>
  <c r="AX278" i="14" a="1"/>
  <c r="AX278" i="14" s="1"/>
  <c r="AT30" i="13" s="1"/>
  <c r="BD299" i="14" a="1"/>
  <c r="BD299" i="14" s="1"/>
  <c r="AZ62" i="13" s="1"/>
  <c r="AD304" i="14" a="1"/>
  <c r="AD304" i="14" s="1"/>
  <c r="Z71" i="13" s="1"/>
  <c r="AW304" i="14" a="1"/>
  <c r="AW304" i="14" s="1"/>
  <c r="AS71" i="13" s="1"/>
  <c r="Z311" i="14" a="1"/>
  <c r="Z311" i="14" s="1"/>
  <c r="BH290" i="14" a="1"/>
  <c r="BH290" i="14" s="1"/>
  <c r="BD48" i="13" s="1"/>
  <c r="AP289" i="14" a="1"/>
  <c r="AP289" i="14" s="1"/>
  <c r="AL47" i="13" s="1"/>
  <c r="Z289" i="14" a="1"/>
  <c r="Z289" i="14" s="1"/>
  <c r="V47" i="13" s="1"/>
  <c r="T33" i="23"/>
  <c r="T34" i="23" s="1"/>
  <c r="U306" i="14" a="1"/>
  <c r="U306" i="14" s="1"/>
  <c r="Q74" i="13" s="1"/>
  <c r="J287" i="14" a="1"/>
  <c r="J287" i="14" s="1"/>
  <c r="F44" i="13" s="1"/>
  <c r="T279" i="14" a="1"/>
  <c r="T279" i="14" s="1"/>
  <c r="P31" i="13" s="1"/>
  <c r="AC208" i="14"/>
  <c r="AC209" i="14" s="1"/>
  <c r="Y30" i="23"/>
  <c r="AC30" i="23"/>
  <c r="AD30" i="23"/>
  <c r="X30" i="23"/>
  <c r="AY30" i="23"/>
  <c r="AJ30" i="23"/>
  <c r="Q30" i="23"/>
  <c r="AE274" i="14" a="1"/>
  <c r="AE274" i="14" s="1"/>
  <c r="AA26" i="13" s="1"/>
  <c r="AW271" i="14" a="1"/>
  <c r="AW271" i="14" s="1"/>
  <c r="AM294" i="14" a="1"/>
  <c r="AM294" i="14" s="1"/>
  <c r="AI55" i="13" s="1"/>
  <c r="AD294" i="14" a="1"/>
  <c r="AD294" i="14" s="1"/>
  <c r="Z55" i="13" s="1"/>
  <c r="BH288" i="14" a="1"/>
  <c r="BH288" i="14" s="1"/>
  <c r="BD45" i="13" s="1"/>
  <c r="AM296" i="14" a="1"/>
  <c r="AM296" i="14" s="1"/>
  <c r="AI57" i="13" s="1"/>
  <c r="X296" i="14" a="1"/>
  <c r="X296" i="14" s="1"/>
  <c r="T57" i="13" s="1"/>
  <c r="BH285" i="14" a="1"/>
  <c r="BH285" i="14" s="1"/>
  <c r="BD41" i="13" s="1"/>
  <c r="AP303" i="14" a="1"/>
  <c r="AP303" i="14" s="1"/>
  <c r="AL69" i="13" s="1"/>
  <c r="AE284" i="14" a="1"/>
  <c r="AE284" i="14" s="1"/>
  <c r="AA38" i="13" s="1"/>
  <c r="AP284" i="14" a="1"/>
  <c r="AP284" i="14" s="1"/>
  <c r="AL38" i="13" s="1"/>
  <c r="X293" i="14" a="1"/>
  <c r="X293" i="14" s="1"/>
  <c r="T54" i="13" s="1"/>
  <c r="Z307" i="14" a="1"/>
  <c r="Z307" i="14" s="1"/>
  <c r="AE307" i="14" a="1"/>
  <c r="AE307" i="14" s="1"/>
  <c r="AH277" i="14" a="1"/>
  <c r="AH277" i="14" s="1"/>
  <c r="AD29" i="13" s="1"/>
  <c r="AL296" i="14" a="1"/>
  <c r="AL296" i="14" s="1"/>
  <c r="AH57" i="13" s="1"/>
  <c r="BB271" i="14" a="1"/>
  <c r="BB271" i="14" s="1"/>
  <c r="AU282" i="14" a="1"/>
  <c r="AU282" i="14" s="1"/>
  <c r="AQ36" i="13" s="1"/>
  <c r="AY297" i="14" a="1"/>
  <c r="AY297" i="14" s="1"/>
  <c r="AU59" i="13" s="1"/>
  <c r="AY292" i="14" a="1"/>
  <c r="AY292" i="14" s="1"/>
  <c r="AU50" i="13" s="1"/>
  <c r="BH282" i="14" a="1"/>
  <c r="BH282" i="14" s="1"/>
  <c r="BD36" i="13" s="1"/>
  <c r="AD282" i="14" a="1"/>
  <c r="AD282" i="14" s="1"/>
  <c r="Z36" i="13" s="1"/>
  <c r="BH291" i="14" a="1"/>
  <c r="BH291" i="14" s="1"/>
  <c r="BD49" i="13" s="1"/>
  <c r="AH302" i="14" a="1"/>
  <c r="AH302" i="14" s="1"/>
  <c r="AD66" i="13" s="1"/>
  <c r="BH302" i="14" a="1"/>
  <c r="BH302" i="14" s="1"/>
  <c r="BD66" i="13" s="1"/>
  <c r="Z309" i="14" a="1"/>
  <c r="Z309" i="14" s="1"/>
  <c r="BH158" i="14"/>
  <c r="BH160" i="14" s="1"/>
  <c r="BH161" i="14" s="1"/>
  <c r="AZ297" i="14" a="1"/>
  <c r="AZ297" i="14" s="1"/>
  <c r="AV59" i="13" s="1"/>
  <c r="AQ300" i="14" a="1"/>
  <c r="AQ300" i="14" s="1"/>
  <c r="AM64" i="13" s="1"/>
  <c r="BD208" i="14"/>
  <c r="BD209" i="14" s="1"/>
  <c r="Z276" i="14" a="1"/>
  <c r="Z276" i="14" s="1"/>
  <c r="V28" i="13" s="1"/>
  <c r="BH276" i="14" a="1"/>
  <c r="BH276" i="14" s="1"/>
  <c r="BD28" i="13" s="1"/>
  <c r="AE275" i="14" a="1"/>
  <c r="AE275" i="14" s="1"/>
  <c r="AA27" i="13" s="1"/>
  <c r="AD305" i="14" a="1"/>
  <c r="AD305" i="14" s="1"/>
  <c r="Z73" i="13" s="1"/>
  <c r="X305" i="14" a="1"/>
  <c r="X305" i="14" s="1"/>
  <c r="T73" i="13" s="1"/>
  <c r="BH279" i="14" a="1"/>
  <c r="BH279" i="14" s="1"/>
  <c r="BD31" i="13" s="1"/>
  <c r="X299" i="14" a="1"/>
  <c r="X299" i="14" s="1"/>
  <c r="T62" i="13" s="1"/>
  <c r="AL294" i="14" a="1"/>
  <c r="AL294" i="14" s="1"/>
  <c r="AH55" i="13" s="1"/>
  <c r="BA293" i="14" a="1"/>
  <c r="BA293" i="14" s="1"/>
  <c r="AW54" i="13" s="1"/>
  <c r="BD281" i="14" a="1"/>
  <c r="BD281" i="14" s="1"/>
  <c r="AZ34" i="13" s="1"/>
  <c r="BA272" i="14" a="1"/>
  <c r="BA272" i="14" s="1"/>
  <c r="AW24" i="13" s="1"/>
  <c r="BH292" i="14" a="1"/>
  <c r="BH292" i="14" s="1"/>
  <c r="BD50" i="13" s="1"/>
  <c r="AW278" i="14" a="1"/>
  <c r="AW278" i="14" s="1"/>
  <c r="AS30" i="13" s="1"/>
  <c r="BH273" i="14" a="1"/>
  <c r="BH273" i="14" s="1"/>
  <c r="BD25" i="13" s="1"/>
  <c r="Z273" i="14" a="1"/>
  <c r="Z273" i="14" s="1"/>
  <c r="V25" i="13" s="1"/>
  <c r="AM300" i="14" a="1"/>
  <c r="AM300" i="14" s="1"/>
  <c r="AI64" i="13" s="1"/>
  <c r="BH281" i="14" a="1"/>
  <c r="BH281" i="14" s="1"/>
  <c r="BD34" i="13" s="1"/>
  <c r="AK281" i="14" a="1"/>
  <c r="AK281" i="14" s="1"/>
  <c r="AG34" i="13" s="1"/>
  <c r="BH308" i="14" a="1"/>
  <c r="BH308" i="14" s="1"/>
  <c r="BD278" i="14" a="1"/>
  <c r="BD278" i="14" s="1"/>
  <c r="AZ30" i="13" s="1"/>
  <c r="BD302" i="14" a="1"/>
  <c r="BD302" i="14" s="1"/>
  <c r="AZ66" i="13" s="1"/>
  <c r="AB28" i="23"/>
  <c r="AT28" i="23"/>
  <c r="AE301" i="14" a="1"/>
  <c r="AE301" i="14" s="1"/>
  <c r="AA65" i="13" s="1"/>
  <c r="AN272" i="14" a="1"/>
  <c r="AN272" i="14" s="1"/>
  <c r="AJ24" i="13" s="1"/>
  <c r="AD298" i="14" a="1"/>
  <c r="AD298" i="14" s="1"/>
  <c r="Z61" i="13" s="1"/>
  <c r="AP298" i="14" a="1"/>
  <c r="AP298" i="14" s="1"/>
  <c r="AL61" i="13" s="1"/>
  <c r="AL301" i="14" a="1"/>
  <c r="AL301" i="14" s="1"/>
  <c r="AH65" i="13" s="1"/>
  <c r="BD305" i="14" a="1"/>
  <c r="BD305" i="14" s="1"/>
  <c r="AZ73" i="13" s="1"/>
  <c r="R140" i="14"/>
  <c r="R141" i="14" s="1"/>
  <c r="BE140" i="14"/>
  <c r="BE141" i="14" s="1"/>
  <c r="I140" i="14"/>
  <c r="I141" i="14" s="1"/>
  <c r="I209" i="14"/>
  <c r="AL140" i="14"/>
  <c r="AL141" i="14" s="1"/>
  <c r="AS140" i="14"/>
  <c r="AS141" i="14" s="1"/>
  <c r="AB23" i="23"/>
  <c r="AF208" i="14"/>
  <c r="AF209" i="14" s="1"/>
  <c r="AF283" i="14" a="1"/>
  <c r="AF283" i="14" s="1"/>
  <c r="AB37" i="13" s="1"/>
  <c r="AF273" i="14" a="1"/>
  <c r="AF273" i="14" s="1"/>
  <c r="AB25" i="13" s="1"/>
  <c r="AF280" i="14" a="1"/>
  <c r="AF280" i="14" s="1"/>
  <c r="AB33" i="13" s="1"/>
  <c r="AF303" i="14" a="1"/>
  <c r="AF303" i="14" s="1"/>
  <c r="AB69" i="13" s="1"/>
  <c r="AF287" i="14" a="1"/>
  <c r="AF287" i="14" s="1"/>
  <c r="AB44" i="13" s="1"/>
  <c r="AF296" i="14" a="1"/>
  <c r="AF296" i="14" s="1"/>
  <c r="AB57" i="13" s="1"/>
  <c r="AF311" i="14" a="1"/>
  <c r="AF311" i="14" s="1"/>
  <c r="AF288" i="14" a="1"/>
  <c r="AF288" i="14" s="1"/>
  <c r="AB45" i="13" s="1"/>
  <c r="AF306" i="14" a="1"/>
  <c r="AF306" i="14" s="1"/>
  <c r="AB74" i="13" s="1"/>
  <c r="AF275" i="14" a="1"/>
  <c r="AF275" i="14" s="1"/>
  <c r="AB27" i="13" s="1"/>
  <c r="AF299" i="14" a="1"/>
  <c r="AF299" i="14" s="1"/>
  <c r="AB62" i="13" s="1"/>
  <c r="AF294" i="14" a="1"/>
  <c r="AF294" i="14" s="1"/>
  <c r="AB55" i="13" s="1"/>
  <c r="AF281" i="14" a="1"/>
  <c r="AF281" i="14" s="1"/>
  <c r="AB34" i="13" s="1"/>
  <c r="AF290" i="14" a="1"/>
  <c r="AF290" i="14" s="1"/>
  <c r="AB48" i="13" s="1"/>
  <c r="AF298" i="14" a="1"/>
  <c r="AF298" i="14" s="1"/>
  <c r="AB61" i="13" s="1"/>
  <c r="AF305" i="14" a="1"/>
  <c r="AF305" i="14" s="1"/>
  <c r="AB73" i="13" s="1"/>
  <c r="AF302" i="14" a="1"/>
  <c r="AF302" i="14" s="1"/>
  <c r="AB66" i="13" s="1"/>
  <c r="AF309" i="14" a="1"/>
  <c r="AF309" i="14" s="1"/>
  <c r="AF277" i="14" a="1"/>
  <c r="AF277" i="14" s="1"/>
  <c r="AB29" i="13" s="1"/>
  <c r="AF301" i="14" a="1"/>
  <c r="AF301" i="14" s="1"/>
  <c r="AB65" i="13" s="1"/>
  <c r="AF307" i="14" a="1"/>
  <c r="AF307" i="14" s="1"/>
  <c r="AF272" i="14" a="1"/>
  <c r="AF272" i="14" s="1"/>
  <c r="AB24" i="13" s="1"/>
  <c r="AF295" i="14" a="1"/>
  <c r="AF295" i="14" s="1"/>
  <c r="AB56" i="13" s="1"/>
  <c r="AF282" i="14" a="1"/>
  <c r="AF282" i="14" s="1"/>
  <c r="AB36" i="13" s="1"/>
  <c r="AF312" i="14" a="1"/>
  <c r="AF312" i="14" s="1"/>
  <c r="AF279" i="14" a="1"/>
  <c r="AF279" i="14" s="1"/>
  <c r="AB31" i="13" s="1"/>
  <c r="AF291" i="14" a="1"/>
  <c r="AF291" i="14" s="1"/>
  <c r="AB49" i="13" s="1"/>
  <c r="AF289" i="14" a="1"/>
  <c r="AF289" i="14" s="1"/>
  <c r="AB47" i="13" s="1"/>
  <c r="AF293" i="14" a="1"/>
  <c r="AF293" i="14" s="1"/>
  <c r="AB54" i="13" s="1"/>
  <c r="AF276" i="14" a="1"/>
  <c r="AF276" i="14" s="1"/>
  <c r="AB28" i="13" s="1"/>
  <c r="AF308" i="14" a="1"/>
  <c r="AF308" i="14" s="1"/>
  <c r="AF271" i="14" a="1"/>
  <c r="AF271" i="14" s="1"/>
  <c r="AF285" i="14" a="1"/>
  <c r="AF285" i="14" s="1"/>
  <c r="AB41" i="13" s="1"/>
  <c r="AF274" i="14" a="1"/>
  <c r="AF274" i="14" s="1"/>
  <c r="AB26" i="13" s="1"/>
  <c r="AF310" i="14" a="1"/>
  <c r="AF310" i="14" s="1"/>
  <c r="AF278" i="14" a="1"/>
  <c r="AF278" i="14" s="1"/>
  <c r="AB30" i="13" s="1"/>
  <c r="AF304" i="14" a="1"/>
  <c r="AF304" i="14" s="1"/>
  <c r="AB71" i="13" s="1"/>
  <c r="Y23" i="23"/>
  <c r="AC292" i="14" a="1"/>
  <c r="AC292" i="14" s="1"/>
  <c r="Y50" i="13" s="1"/>
  <c r="AC282" i="14" a="1"/>
  <c r="AC282" i="14" s="1"/>
  <c r="Y36" i="13" s="1"/>
  <c r="AC306" i="14" a="1"/>
  <c r="AC306" i="14" s="1"/>
  <c r="Y74" i="13" s="1"/>
  <c r="AC302" i="14" a="1"/>
  <c r="AC302" i="14" s="1"/>
  <c r="Y66" i="13" s="1"/>
  <c r="AC294" i="14" a="1"/>
  <c r="AC294" i="14" s="1"/>
  <c r="Y55" i="13" s="1"/>
  <c r="AC307" i="14" a="1"/>
  <c r="AC307" i="14" s="1"/>
  <c r="AC278" i="14" a="1"/>
  <c r="AC278" i="14" s="1"/>
  <c r="Y30" i="13" s="1"/>
  <c r="AC305" i="14" a="1"/>
  <c r="AC305" i="14" s="1"/>
  <c r="Y73" i="13" s="1"/>
  <c r="AC297" i="14" a="1"/>
  <c r="AC297" i="14" s="1"/>
  <c r="Y59" i="13" s="1"/>
  <c r="AC308" i="14" a="1"/>
  <c r="AC308" i="14" s="1"/>
  <c r="AC289" i="14" a="1"/>
  <c r="AC289" i="14" s="1"/>
  <c r="Y47" i="13" s="1"/>
  <c r="AC312" i="14" a="1"/>
  <c r="AC312" i="14" s="1"/>
  <c r="AC284" i="14" a="1"/>
  <c r="AC284" i="14" s="1"/>
  <c r="Y38" i="13" s="1"/>
  <c r="AC296" i="14" a="1"/>
  <c r="AC296" i="14" s="1"/>
  <c r="Y57" i="13" s="1"/>
  <c r="AC280" i="14" a="1"/>
  <c r="AC280" i="14" s="1"/>
  <c r="Y33" i="13" s="1"/>
  <c r="AC310" i="14" a="1"/>
  <c r="AC310" i="14" s="1"/>
  <c r="AC286" i="14" a="1"/>
  <c r="AC286" i="14" s="1"/>
  <c r="Y42" i="13" s="1"/>
  <c r="AC291" i="14" a="1"/>
  <c r="AC291" i="14" s="1"/>
  <c r="Y49" i="13" s="1"/>
  <c r="AC287" i="14" a="1"/>
  <c r="AC287" i="14" s="1"/>
  <c r="Y44" i="13" s="1"/>
  <c r="AC283" i="14" a="1"/>
  <c r="AC283" i="14" s="1"/>
  <c r="Y37" i="13" s="1"/>
  <c r="AC300" i="14" a="1"/>
  <c r="AC300" i="14" s="1"/>
  <c r="Y64" i="13" s="1"/>
  <c r="X23" i="23"/>
  <c r="AB289" i="14" a="1"/>
  <c r="AB289" i="14" s="1"/>
  <c r="X47" i="13" s="1"/>
  <c r="AB271" i="14" a="1"/>
  <c r="AB271" i="14" s="1"/>
  <c r="AB276" i="14" a="1"/>
  <c r="AB276" i="14" s="1"/>
  <c r="X28" i="13" s="1"/>
  <c r="AB279" i="14" a="1"/>
  <c r="AB279" i="14" s="1"/>
  <c r="X31" i="13" s="1"/>
  <c r="AB273" i="14" a="1"/>
  <c r="AB273" i="14" s="1"/>
  <c r="X25" i="13" s="1"/>
  <c r="AB275" i="14" a="1"/>
  <c r="AB275" i="14" s="1"/>
  <c r="X27" i="13" s="1"/>
  <c r="AB274" i="14" a="1"/>
  <c r="AB274" i="14" s="1"/>
  <c r="X26" i="13" s="1"/>
  <c r="AB282" i="14" a="1"/>
  <c r="AB282" i="14" s="1"/>
  <c r="X36" i="13" s="1"/>
  <c r="AB302" i="14" a="1"/>
  <c r="AB302" i="14" s="1"/>
  <c r="X66" i="13" s="1"/>
  <c r="AB303" i="14" a="1"/>
  <c r="AB303" i="14" s="1"/>
  <c r="X69" i="13" s="1"/>
  <c r="AB278" i="14" a="1"/>
  <c r="AB278" i="14" s="1"/>
  <c r="X30" i="13" s="1"/>
  <c r="AB287" i="14" a="1"/>
  <c r="AB287" i="14" s="1"/>
  <c r="X44" i="13" s="1"/>
  <c r="AB291" i="14" a="1"/>
  <c r="AB291" i="14" s="1"/>
  <c r="X49" i="13" s="1"/>
  <c r="AB311" i="14" a="1"/>
  <c r="AB311" i="14" s="1"/>
  <c r="AB306" i="14" a="1"/>
  <c r="AB306" i="14" s="1"/>
  <c r="X74" i="13" s="1"/>
  <c r="AB277" i="14" a="1"/>
  <c r="AB277" i="14" s="1"/>
  <c r="X29" i="13" s="1"/>
  <c r="AB295" i="14" a="1"/>
  <c r="AB295" i="14" s="1"/>
  <c r="X56" i="13" s="1"/>
  <c r="AB308" i="14" a="1"/>
  <c r="AB308" i="14" s="1"/>
  <c r="AB301" i="14" a="1"/>
  <c r="AB301" i="14" s="1"/>
  <c r="X65" i="13" s="1"/>
  <c r="AB285" i="14" a="1"/>
  <c r="AB285" i="14" s="1"/>
  <c r="X41" i="13" s="1"/>
  <c r="AB286" i="14" a="1"/>
  <c r="AB286" i="14" s="1"/>
  <c r="X42" i="13" s="1"/>
  <c r="AB281" i="14" a="1"/>
  <c r="AB281" i="14" s="1"/>
  <c r="X34" i="13" s="1"/>
  <c r="AB299" i="14" a="1"/>
  <c r="AB299" i="14" s="1"/>
  <c r="X62" i="13" s="1"/>
  <c r="AB283" i="14" a="1"/>
  <c r="AB283" i="14" s="1"/>
  <c r="X37" i="13" s="1"/>
  <c r="AB305" i="14" a="1"/>
  <c r="AB305" i="14" s="1"/>
  <c r="X73" i="13" s="1"/>
  <c r="AB294" i="14" a="1"/>
  <c r="AB294" i="14" s="1"/>
  <c r="X55" i="13" s="1"/>
  <c r="AB280" i="14" a="1"/>
  <c r="AB280" i="14" s="1"/>
  <c r="X33" i="13" s="1"/>
  <c r="AB298" i="14" a="1"/>
  <c r="AB298" i="14" s="1"/>
  <c r="X61" i="13" s="1"/>
  <c r="AB304" i="14" a="1"/>
  <c r="AB304" i="14" s="1"/>
  <c r="X71" i="13" s="1"/>
  <c r="AB290" i="14" a="1"/>
  <c r="AB290" i="14" s="1"/>
  <c r="X48" i="13" s="1"/>
  <c r="AB296" i="14" a="1"/>
  <c r="AB296" i="14" s="1"/>
  <c r="X57" i="13" s="1"/>
  <c r="AB312" i="14" a="1"/>
  <c r="AB312" i="14" s="1"/>
  <c r="AB310" i="14" a="1"/>
  <c r="AB310" i="14" s="1"/>
  <c r="AB284" i="14" a="1"/>
  <c r="AB284" i="14" s="1"/>
  <c r="X38" i="13" s="1"/>
  <c r="AB293" i="14" a="1"/>
  <c r="AB293" i="14" s="1"/>
  <c r="X54" i="13" s="1"/>
  <c r="BB23" i="23"/>
  <c r="BF298" i="14" a="1"/>
  <c r="BF298" i="14" s="1"/>
  <c r="BB61" i="13" s="1"/>
  <c r="BF299" i="14" a="1"/>
  <c r="BF299" i="14" s="1"/>
  <c r="BB62" i="13" s="1"/>
  <c r="BF306" i="14" a="1"/>
  <c r="BF306" i="14" s="1"/>
  <c r="BB74" i="13" s="1"/>
  <c r="BF277" i="14" a="1"/>
  <c r="BF277" i="14" s="1"/>
  <c r="BB29" i="13" s="1"/>
  <c r="BF281" i="14" a="1"/>
  <c r="BF281" i="14" s="1"/>
  <c r="BB34" i="13" s="1"/>
  <c r="BF301" i="14" a="1"/>
  <c r="BF301" i="14" s="1"/>
  <c r="BB65" i="13" s="1"/>
  <c r="BF295" i="14" a="1"/>
  <c r="BF295" i="14" s="1"/>
  <c r="BB56" i="13" s="1"/>
  <c r="BF287" i="14" a="1"/>
  <c r="BF287" i="14" s="1"/>
  <c r="BB44" i="13" s="1"/>
  <c r="BF276" i="14" a="1"/>
  <c r="BF276" i="14" s="1"/>
  <c r="BB28" i="13" s="1"/>
  <c r="BF271" i="14" a="1"/>
  <c r="BF271" i="14" s="1"/>
  <c r="BF289" i="14" a="1"/>
  <c r="BF289" i="14" s="1"/>
  <c r="BB47" i="13" s="1"/>
  <c r="BF292" i="14" a="1"/>
  <c r="BF292" i="14" s="1"/>
  <c r="BB50" i="13" s="1"/>
  <c r="BF279" i="14" a="1"/>
  <c r="BF279" i="14" s="1"/>
  <c r="BB31" i="13" s="1"/>
  <c r="BF274" i="14" a="1"/>
  <c r="BF274" i="14" s="1"/>
  <c r="BB26" i="13" s="1"/>
  <c r="BF312" i="14" a="1"/>
  <c r="BF312" i="14" s="1"/>
  <c r="BF300" i="14" a="1"/>
  <c r="BF300" i="14" s="1"/>
  <c r="BB64" i="13" s="1"/>
  <c r="BF309" i="14" a="1"/>
  <c r="BF309" i="14" s="1"/>
  <c r="BF273" i="14" a="1"/>
  <c r="BF273" i="14" s="1"/>
  <c r="BB25" i="13" s="1"/>
  <c r="BF278" i="14" a="1"/>
  <c r="BF278" i="14" s="1"/>
  <c r="BB30" i="13" s="1"/>
  <c r="BF303" i="14" a="1"/>
  <c r="BF303" i="14" s="1"/>
  <c r="BB69" i="13" s="1"/>
  <c r="BF311" i="14" a="1"/>
  <c r="BF311" i="14" s="1"/>
  <c r="BF305" i="14" a="1"/>
  <c r="BF305" i="14" s="1"/>
  <c r="BB73" i="13" s="1"/>
  <c r="BF294" i="14" a="1"/>
  <c r="BF294" i="14" s="1"/>
  <c r="BB55" i="13" s="1"/>
  <c r="BF308" i="14" a="1"/>
  <c r="BF308" i="14" s="1"/>
  <c r="BF293" i="14" a="1"/>
  <c r="BF293" i="14" s="1"/>
  <c r="BB54" i="13" s="1"/>
  <c r="BF307" i="14" a="1"/>
  <c r="BF307" i="14" s="1"/>
  <c r="BF304" i="14" a="1"/>
  <c r="BF304" i="14" s="1"/>
  <c r="BB71" i="13" s="1"/>
  <c r="M23" i="23"/>
  <c r="Q285" i="14" a="1"/>
  <c r="Q285" i="14" s="1"/>
  <c r="M41" i="13" s="1"/>
  <c r="Q281" i="14" a="1"/>
  <c r="Q281" i="14" s="1"/>
  <c r="M34" i="13" s="1"/>
  <c r="Q291" i="14" a="1"/>
  <c r="Q291" i="14" s="1"/>
  <c r="M49" i="13" s="1"/>
  <c r="Q312" i="14" a="1"/>
  <c r="Q312" i="14" s="1"/>
  <c r="Q289" i="14" a="1"/>
  <c r="Q289" i="14" s="1"/>
  <c r="M47" i="13" s="1"/>
  <c r="Q310" i="14" a="1"/>
  <c r="Q310" i="14" s="1"/>
  <c r="Q306" i="14" a="1"/>
  <c r="Q306" i="14" s="1"/>
  <c r="M74" i="13" s="1"/>
  <c r="Q276" i="14" a="1"/>
  <c r="Q276" i="14" s="1"/>
  <c r="M28" i="13" s="1"/>
  <c r="Q296" i="14" a="1"/>
  <c r="Q296" i="14" s="1"/>
  <c r="M57" i="13" s="1"/>
  <c r="Q302" i="14" a="1"/>
  <c r="Q302" i="14" s="1"/>
  <c r="M66" i="13" s="1"/>
  <c r="Q290" i="14" a="1"/>
  <c r="Q290" i="14" s="1"/>
  <c r="M48" i="13" s="1"/>
  <c r="Q288" i="14" a="1"/>
  <c r="Q288" i="14" s="1"/>
  <c r="M45" i="13" s="1"/>
  <c r="Q294" i="14" a="1"/>
  <c r="Q294" i="14" s="1"/>
  <c r="M55" i="13" s="1"/>
  <c r="Q208" i="14"/>
  <c r="Q277" i="14" a="1"/>
  <c r="Q277" i="14" s="1"/>
  <c r="M29" i="13" s="1"/>
  <c r="Q274" i="14" a="1"/>
  <c r="Q274" i="14" s="1"/>
  <c r="M26" i="13" s="1"/>
  <c r="Q303" i="14" a="1"/>
  <c r="Q303" i="14" s="1"/>
  <c r="M69" i="13" s="1"/>
  <c r="Q283" i="14" a="1"/>
  <c r="Q283" i="14" s="1"/>
  <c r="M37" i="13" s="1"/>
  <c r="Q273" i="14" a="1"/>
  <c r="Q273" i="14" s="1"/>
  <c r="M25" i="13" s="1"/>
  <c r="Q304" i="14" a="1"/>
  <c r="Q304" i="14" s="1"/>
  <c r="M71" i="13" s="1"/>
  <c r="Q301" i="14" a="1"/>
  <c r="Q301" i="14" s="1"/>
  <c r="M65" i="13" s="1"/>
  <c r="Q284" i="14" a="1"/>
  <c r="Q284" i="14" s="1"/>
  <c r="M38" i="13" s="1"/>
  <c r="Q298" i="14" a="1"/>
  <c r="Q298" i="14" s="1"/>
  <c r="M61" i="13" s="1"/>
  <c r="Q299" i="14" a="1"/>
  <c r="Q299" i="14" s="1"/>
  <c r="M62" i="13" s="1"/>
  <c r="Q308" i="14" a="1"/>
  <c r="Q308" i="14" s="1"/>
  <c r="Q279" i="14" a="1"/>
  <c r="Q279" i="14" s="1"/>
  <c r="M31" i="13" s="1"/>
  <c r="Q271" i="14" a="1"/>
  <c r="Q271" i="14" s="1"/>
  <c r="Q295" i="14" a="1"/>
  <c r="Q295" i="14" s="1"/>
  <c r="M56" i="13" s="1"/>
  <c r="Q280" i="14" a="1"/>
  <c r="Q280" i="14" s="1"/>
  <c r="M33" i="13" s="1"/>
  <c r="Q287" i="14" a="1"/>
  <c r="Q287" i="14" s="1"/>
  <c r="M44" i="13" s="1"/>
  <c r="Q278" i="14" a="1"/>
  <c r="Q278" i="14" s="1"/>
  <c r="M30" i="13" s="1"/>
  <c r="Q309" i="14" a="1"/>
  <c r="Q309" i="14" s="1"/>
  <c r="Q305" i="14" a="1"/>
  <c r="Q305" i="14" s="1"/>
  <c r="M73" i="13" s="1"/>
  <c r="Q282" i="14" a="1"/>
  <c r="Q282" i="14" s="1"/>
  <c r="M36" i="13" s="1"/>
  <c r="Q275" i="14" a="1"/>
  <c r="Q275" i="14" s="1"/>
  <c r="M27" i="13" s="1"/>
  <c r="AK283" i="14" a="1"/>
  <c r="AK283" i="14" s="1"/>
  <c r="AG37" i="13" s="1"/>
  <c r="AE312" i="14" a="1"/>
  <c r="AE312" i="14" s="1"/>
  <c r="AK312" i="14" a="1"/>
  <c r="AK312" i="14" s="1"/>
  <c r="AD295" i="14" a="1"/>
  <c r="AD295" i="14" s="1"/>
  <c r="Z56" i="13" s="1"/>
  <c r="Z287" i="14" a="1"/>
  <c r="Z287" i="14" s="1"/>
  <c r="V44" i="13" s="1"/>
  <c r="AK287" i="14" a="1"/>
  <c r="AK287" i="14" s="1"/>
  <c r="AG44" i="13" s="1"/>
  <c r="AN297" i="14" a="1"/>
  <c r="AN297" i="14" s="1"/>
  <c r="AJ59" i="13" s="1"/>
  <c r="BH310" i="14" a="1"/>
  <c r="BH310" i="14" s="1"/>
  <c r="AP280" i="14" a="1"/>
  <c r="AP280" i="14" s="1"/>
  <c r="AL33" i="13" s="1"/>
  <c r="Z280" i="14" a="1"/>
  <c r="Z280" i="14" s="1"/>
  <c r="V33" i="13" s="1"/>
  <c r="X306" i="14" a="1"/>
  <c r="X306" i="14" s="1"/>
  <c r="T74" i="13" s="1"/>
  <c r="Q292" i="14" a="1"/>
  <c r="Q292" i="14" s="1"/>
  <c r="M50" i="13" s="1"/>
  <c r="BD271" i="14" a="1"/>
  <c r="BD271" i="14" s="1"/>
  <c r="I300" i="14" a="1"/>
  <c r="I300" i="14" s="1"/>
  <c r="E64" i="13" s="1"/>
  <c r="AC311" i="14" a="1"/>
  <c r="AC311" i="14" s="1"/>
  <c r="AF284" i="14" a="1"/>
  <c r="AF284" i="14" s="1"/>
  <c r="AB38" i="13" s="1"/>
  <c r="AK304" i="14" a="1"/>
  <c r="AK304" i="14" s="1"/>
  <c r="AG71" i="13" s="1"/>
  <c r="AM304" i="14" a="1"/>
  <c r="AM304" i="14" s="1"/>
  <c r="AI71" i="13" s="1"/>
  <c r="BH311" i="14" a="1"/>
  <c r="BH311" i="14" s="1"/>
  <c r="AK290" i="14" a="1"/>
  <c r="AK290" i="14" s="1"/>
  <c r="AG48" i="13" s="1"/>
  <c r="AE289" i="14" a="1"/>
  <c r="AE289" i="14" s="1"/>
  <c r="AA47" i="13" s="1"/>
  <c r="AD289" i="14" a="1"/>
  <c r="AD289" i="14" s="1"/>
  <c r="Z47" i="13" s="1"/>
  <c r="R158" i="14"/>
  <c r="R160" i="14" s="1"/>
  <c r="R161" i="14" s="1"/>
  <c r="T208" i="14"/>
  <c r="BF285" i="14" a="1"/>
  <c r="BF285" i="14" s="1"/>
  <c r="BB41" i="13" s="1"/>
  <c r="BA304" i="14" a="1"/>
  <c r="BA304" i="14" s="1"/>
  <c r="AW71" i="13" s="1"/>
  <c r="T297" i="14" a="1"/>
  <c r="T297" i="14" s="1"/>
  <c r="P59" i="13" s="1"/>
  <c r="BF291" i="14" a="1"/>
  <c r="BF291" i="14" s="1"/>
  <c r="BB49" i="13" s="1"/>
  <c r="AU296" i="14" a="1"/>
  <c r="AU296" i="14" s="1"/>
  <c r="AQ57" i="13" s="1"/>
  <c r="F30" i="23"/>
  <c r="U30" i="23"/>
  <c r="AI30" i="23"/>
  <c r="O30" i="23"/>
  <c r="AK274" i="14" a="1"/>
  <c r="AK274" i="14" s="1"/>
  <c r="AG26" i="13" s="1"/>
  <c r="X274" i="14" a="1"/>
  <c r="X274" i="14" s="1"/>
  <c r="T26" i="13" s="1"/>
  <c r="AN271" i="14" a="1"/>
  <c r="AN271" i="14" s="1"/>
  <c r="AP294" i="14" a="1"/>
  <c r="AP294" i="14" s="1"/>
  <c r="AL55" i="13" s="1"/>
  <c r="AH294" i="14" a="1"/>
  <c r="AH294" i="14" s="1"/>
  <c r="AD55" i="13" s="1"/>
  <c r="AB288" i="14" a="1"/>
  <c r="AB288" i="14" s="1"/>
  <c r="X45" i="13" s="1"/>
  <c r="AH296" i="14" a="1"/>
  <c r="AH296" i="14" s="1"/>
  <c r="AD57" i="13" s="1"/>
  <c r="AD285" i="14" a="1"/>
  <c r="AD285" i="14" s="1"/>
  <c r="Z41" i="13" s="1"/>
  <c r="X285" i="14" a="1"/>
  <c r="X285" i="14" s="1"/>
  <c r="T41" i="13" s="1"/>
  <c r="AH303" i="14" a="1"/>
  <c r="AH303" i="14" s="1"/>
  <c r="AD69" i="13" s="1"/>
  <c r="AK284" i="14" a="1"/>
  <c r="AK284" i="14" s="1"/>
  <c r="AG38" i="13" s="1"/>
  <c r="AM293" i="14" a="1"/>
  <c r="AM293" i="14" s="1"/>
  <c r="AI54" i="13" s="1"/>
  <c r="AD293" i="14" a="1"/>
  <c r="AD293" i="14" s="1"/>
  <c r="Z54" i="13" s="1"/>
  <c r="BH307" i="14" a="1"/>
  <c r="BH307" i="14" s="1"/>
  <c r="Z277" i="14" a="1"/>
  <c r="Z277" i="14" s="1"/>
  <c r="V29" i="13" s="1"/>
  <c r="AN277" i="14" a="1"/>
  <c r="AN277" i="14" s="1"/>
  <c r="AJ29" i="13" s="1"/>
  <c r="AN208" i="14"/>
  <c r="AN209" i="14" s="1"/>
  <c r="AQ25" i="23"/>
  <c r="AL279" i="14" a="1"/>
  <c r="AL279" i="14" s="1"/>
  <c r="AH31" i="13" s="1"/>
  <c r="AC293" i="14" a="1"/>
  <c r="AC293" i="14" s="1"/>
  <c r="Y54" i="13" s="1"/>
  <c r="BA292" i="14" a="1"/>
  <c r="BA292" i="14" s="1"/>
  <c r="AW50" i="13" s="1"/>
  <c r="BD273" i="14" a="1"/>
  <c r="BD273" i="14" s="1"/>
  <c r="AZ25" i="13" s="1"/>
  <c r="AJ293" i="14" a="1"/>
  <c r="AJ293" i="14" s="1"/>
  <c r="AF54" i="13" s="1"/>
  <c r="AN282" i="14" a="1"/>
  <c r="AN282" i="14" s="1"/>
  <c r="AJ36" i="13" s="1"/>
  <c r="AE282" i="14" a="1"/>
  <c r="AE282" i="14" s="1"/>
  <c r="AA36" i="13" s="1"/>
  <c r="AN291" i="14" a="1"/>
  <c r="AN291" i="14" s="1"/>
  <c r="AJ49" i="13" s="1"/>
  <c r="X302" i="14" a="1"/>
  <c r="X302" i="14" s="1"/>
  <c r="T66" i="13" s="1"/>
  <c r="AD309" i="14" a="1"/>
  <c r="AD309" i="14" s="1"/>
  <c r="AP208" i="14"/>
  <c r="AP209" i="14" s="1"/>
  <c r="BH208" i="14"/>
  <c r="BH209" i="14" s="1"/>
  <c r="AL278" i="14" a="1"/>
  <c r="AL278" i="14" s="1"/>
  <c r="AH30" i="13" s="1"/>
  <c r="BF280" i="14" a="1"/>
  <c r="BF280" i="14" s="1"/>
  <c r="BB33" i="13" s="1"/>
  <c r="BA284" i="14" a="1"/>
  <c r="BA284" i="14" s="1"/>
  <c r="AW38" i="13" s="1"/>
  <c r="Y276" i="14" a="1"/>
  <c r="Y276" i="14" s="1"/>
  <c r="U28" i="13" s="1"/>
  <c r="AF297" i="14" a="1"/>
  <c r="AF297" i="14" s="1"/>
  <c r="AB59" i="13" s="1"/>
  <c r="AD276" i="14" a="1"/>
  <c r="AD276" i="14" s="1"/>
  <c r="Z28" i="13" s="1"/>
  <c r="AM276" i="14" a="1"/>
  <c r="AM276" i="14" s="1"/>
  <c r="AI28" i="13" s="1"/>
  <c r="AN275" i="14" a="1"/>
  <c r="AN275" i="14" s="1"/>
  <c r="AJ27" i="13" s="1"/>
  <c r="AN305" i="14" a="1"/>
  <c r="AN305" i="14" s="1"/>
  <c r="AJ73" i="13" s="1"/>
  <c r="Z305" i="14" a="1"/>
  <c r="Z305" i="14" s="1"/>
  <c r="V73" i="13" s="1"/>
  <c r="AH279" i="14" a="1"/>
  <c r="AH279" i="14" s="1"/>
  <c r="AD31" i="13" s="1"/>
  <c r="AH299" i="14" a="1"/>
  <c r="AH299" i="14" s="1"/>
  <c r="AD62" i="13" s="1"/>
  <c r="Q157" i="14"/>
  <c r="AC277" i="14" a="1"/>
  <c r="AC277" i="14" s="1"/>
  <c r="Y29" i="13" s="1"/>
  <c r="AG284" i="14" a="1"/>
  <c r="AG284" i="14" s="1"/>
  <c r="AC38" i="13" s="1"/>
  <c r="AC274" i="14" a="1"/>
  <c r="AC274" i="14" s="1"/>
  <c r="Y26" i="13" s="1"/>
  <c r="AU274" i="14" a="1"/>
  <c r="AU274" i="14" s="1"/>
  <c r="AQ26" i="13" s="1"/>
  <c r="X140" i="14"/>
  <c r="X141" i="14" s="1"/>
  <c r="AH278" i="14" a="1"/>
  <c r="AH278" i="14" s="1"/>
  <c r="AD30" i="13" s="1"/>
  <c r="AE273" i="14" a="1"/>
  <c r="AE273" i="14" s="1"/>
  <c r="AA25" i="13" s="1"/>
  <c r="AD273" i="14" a="1"/>
  <c r="AD273" i="14" s="1"/>
  <c r="Z25" i="13" s="1"/>
  <c r="AP300" i="14" a="1"/>
  <c r="AP300" i="14" s="1"/>
  <c r="AL64" i="13" s="1"/>
  <c r="Z281" i="14" a="1"/>
  <c r="Z281" i="14" s="1"/>
  <c r="V34" i="13" s="1"/>
  <c r="AU303" i="14" a="1"/>
  <c r="AU303" i="14" s="1"/>
  <c r="AQ69" i="13" s="1"/>
  <c r="AF28" i="23"/>
  <c r="AD28" i="23"/>
  <c r="AW301" i="14" a="1"/>
  <c r="AW301" i="14" s="1"/>
  <c r="AS65" i="13" s="1"/>
  <c r="AH272" i="14" a="1"/>
  <c r="AH272" i="14" s="1"/>
  <c r="AD24" i="13" s="1"/>
  <c r="AC303" i="14" a="1"/>
  <c r="AC303" i="14" s="1"/>
  <c r="Y69" i="13" s="1"/>
  <c r="AU273" i="14" a="1"/>
  <c r="AU273" i="14" s="1"/>
  <c r="AQ25" i="13" s="1"/>
  <c r="AE140" i="14"/>
  <c r="AE141" i="14" s="1"/>
  <c r="P140" i="14"/>
  <c r="P141" i="14" s="1"/>
  <c r="AD140" i="14"/>
  <c r="AD141" i="14" s="1"/>
  <c r="BG140" i="14"/>
  <c r="BG141" i="14" s="1"/>
  <c r="AR23" i="23"/>
  <c r="AV273" i="14" a="1"/>
  <c r="AV273" i="14" s="1"/>
  <c r="AR25" i="13" s="1"/>
  <c r="AV303" i="14" a="1"/>
  <c r="AV303" i="14" s="1"/>
  <c r="AR69" i="13" s="1"/>
  <c r="AV285" i="14" a="1"/>
  <c r="AV285" i="14" s="1"/>
  <c r="AR41" i="13" s="1"/>
  <c r="AV294" i="14" a="1"/>
  <c r="AV294" i="14" s="1"/>
  <c r="AR55" i="13" s="1"/>
  <c r="AV276" i="14" a="1"/>
  <c r="AV276" i="14" s="1"/>
  <c r="AR28" i="13" s="1"/>
  <c r="AV284" i="14" a="1"/>
  <c r="AV284" i="14" s="1"/>
  <c r="AR38" i="13" s="1"/>
  <c r="AV308" i="14" a="1"/>
  <c r="AV308" i="14" s="1"/>
  <c r="AV281" i="14" a="1"/>
  <c r="AV281" i="14" s="1"/>
  <c r="AR34" i="13" s="1"/>
  <c r="AV304" i="14" a="1"/>
  <c r="AV304" i="14" s="1"/>
  <c r="AR71" i="13" s="1"/>
  <c r="AV310" i="14" a="1"/>
  <c r="AV310" i="14" s="1"/>
  <c r="AV280" i="14" a="1"/>
  <c r="AV280" i="14" s="1"/>
  <c r="AR33" i="13" s="1"/>
  <c r="AV305" i="14" a="1"/>
  <c r="AV305" i="14" s="1"/>
  <c r="AR73" i="13" s="1"/>
  <c r="AV208" i="14"/>
  <c r="AV209" i="14" s="1"/>
  <c r="AV298" i="14" a="1"/>
  <c r="AV298" i="14" s="1"/>
  <c r="AR61" i="13" s="1"/>
  <c r="AV290" i="14" a="1"/>
  <c r="AV290" i="14" s="1"/>
  <c r="AR48" i="13" s="1"/>
  <c r="AV295" i="14" a="1"/>
  <c r="AV295" i="14" s="1"/>
  <c r="AR56" i="13" s="1"/>
  <c r="AV289" i="14" a="1"/>
  <c r="AV289" i="14" s="1"/>
  <c r="AR47" i="13" s="1"/>
  <c r="AV299" i="14" a="1"/>
  <c r="AV299" i="14" s="1"/>
  <c r="AR62" i="13" s="1"/>
  <c r="AV306" i="14" a="1"/>
  <c r="AV306" i="14" s="1"/>
  <c r="AR74" i="13" s="1"/>
  <c r="AV274" i="14" a="1"/>
  <c r="AV274" i="14" s="1"/>
  <c r="AR26" i="13" s="1"/>
  <c r="AV283" i="14" a="1"/>
  <c r="AV283" i="14" s="1"/>
  <c r="AR37" i="13" s="1"/>
  <c r="AV286" i="14" a="1"/>
  <c r="AV286" i="14" s="1"/>
  <c r="AR42" i="13" s="1"/>
  <c r="AV279" i="14" a="1"/>
  <c r="AV279" i="14" s="1"/>
  <c r="AR31" i="13" s="1"/>
  <c r="AV311" i="14" a="1"/>
  <c r="AV311" i="14" s="1"/>
  <c r="AV278" i="14" a="1"/>
  <c r="AV278" i="14" s="1"/>
  <c r="AR30" i="13" s="1"/>
  <c r="AV277" i="14" a="1"/>
  <c r="AV277" i="14" s="1"/>
  <c r="AR29" i="13" s="1"/>
  <c r="AV312" i="14" a="1"/>
  <c r="AV312" i="14" s="1"/>
  <c r="AV302" i="14" a="1"/>
  <c r="AV302" i="14" s="1"/>
  <c r="AR66" i="13" s="1"/>
  <c r="AV300" i="14" a="1"/>
  <c r="AV300" i="14" s="1"/>
  <c r="AR64" i="13" s="1"/>
  <c r="AV291" i="14" a="1"/>
  <c r="AV291" i="14" s="1"/>
  <c r="AR49" i="13" s="1"/>
  <c r="AV296" i="14" a="1"/>
  <c r="AV296" i="14" s="1"/>
  <c r="AR57" i="13" s="1"/>
  <c r="AV301" i="14" a="1"/>
  <c r="AV301" i="14" s="1"/>
  <c r="AR65" i="13" s="1"/>
  <c r="AV287" i="14" a="1"/>
  <c r="AV287" i="14" s="1"/>
  <c r="AR44" i="13" s="1"/>
  <c r="AV271" i="14" a="1"/>
  <c r="AV271" i="14" s="1"/>
  <c r="AV307" i="14" a="1"/>
  <c r="AV307" i="14" s="1"/>
  <c r="AV275" i="14" a="1"/>
  <c r="AV275" i="14" s="1"/>
  <c r="AR27" i="13" s="1"/>
  <c r="AV282" i="14" a="1"/>
  <c r="AV282" i="14" s="1"/>
  <c r="AR36" i="13" s="1"/>
  <c r="AV288" i="14" a="1"/>
  <c r="AV288" i="14" s="1"/>
  <c r="AR45" i="13" s="1"/>
  <c r="AA23" i="23"/>
  <c r="AE290" i="14" a="1"/>
  <c r="AE290" i="14" s="1"/>
  <c r="AA48" i="13" s="1"/>
  <c r="AE299" i="14" a="1"/>
  <c r="AE299" i="14" s="1"/>
  <c r="AA62" i="13" s="1"/>
  <c r="AE208" i="14"/>
  <c r="AE209" i="14" s="1"/>
  <c r="AE287" i="14" a="1"/>
  <c r="AE287" i="14" s="1"/>
  <c r="AA44" i="13" s="1"/>
  <c r="AE279" i="14" a="1"/>
  <c r="AE279" i="14" s="1"/>
  <c r="AA31" i="13" s="1"/>
  <c r="AE309" i="14" a="1"/>
  <c r="AE309" i="14" s="1"/>
  <c r="AE310" i="14" a="1"/>
  <c r="AE310" i="14" s="1"/>
  <c r="AE305" i="14" a="1"/>
  <c r="AE305" i="14" s="1"/>
  <c r="AA73" i="13" s="1"/>
  <c r="AE304" i="14" a="1"/>
  <c r="AE304" i="14" s="1"/>
  <c r="AA71" i="13" s="1"/>
  <c r="AE285" i="14" a="1"/>
  <c r="AE285" i="14" s="1"/>
  <c r="AA41" i="13" s="1"/>
  <c r="Q23" i="23"/>
  <c r="U208" i="14"/>
  <c r="U209" i="14" s="1"/>
  <c r="U299" i="14" a="1"/>
  <c r="U299" i="14" s="1"/>
  <c r="Q62" i="13" s="1"/>
  <c r="U294" i="14" a="1"/>
  <c r="U294" i="14" s="1"/>
  <c r="Q55" i="13" s="1"/>
  <c r="U289" i="14" a="1"/>
  <c r="U289" i="14" s="1"/>
  <c r="Q47" i="13" s="1"/>
  <c r="U283" i="14" a="1"/>
  <c r="U283" i="14" s="1"/>
  <c r="Q37" i="13" s="1"/>
  <c r="U298" i="14" a="1"/>
  <c r="U298" i="14" s="1"/>
  <c r="Q61" i="13" s="1"/>
  <c r="U276" i="14" a="1"/>
  <c r="U276" i="14" s="1"/>
  <c r="Q28" i="13" s="1"/>
  <c r="U291" i="14" a="1"/>
  <c r="U291" i="14" s="1"/>
  <c r="Q49" i="13" s="1"/>
  <c r="U296" i="14" a="1"/>
  <c r="U296" i="14" s="1"/>
  <c r="Q57" i="13" s="1"/>
  <c r="U309" i="14" a="1"/>
  <c r="U309" i="14" s="1"/>
  <c r="U285" i="14" a="1"/>
  <c r="U285" i="14" s="1"/>
  <c r="Q41" i="13" s="1"/>
  <c r="U305" i="14" a="1"/>
  <c r="U305" i="14" s="1"/>
  <c r="Q73" i="13" s="1"/>
  <c r="U312" i="14" a="1"/>
  <c r="U312" i="14" s="1"/>
  <c r="U308" i="14" a="1"/>
  <c r="U308" i="14" s="1"/>
  <c r="U280" i="14" a="1"/>
  <c r="U280" i="14" s="1"/>
  <c r="Q33" i="13" s="1"/>
  <c r="U310" i="14" a="1"/>
  <c r="U310" i="14" s="1"/>
  <c r="U301" i="14" a="1"/>
  <c r="U301" i="14" s="1"/>
  <c r="Q65" i="13" s="1"/>
  <c r="U277" i="14" a="1"/>
  <c r="U277" i="14" s="1"/>
  <c r="Q29" i="13" s="1"/>
  <c r="U274" i="14" a="1"/>
  <c r="U274" i="14" s="1"/>
  <c r="Q26" i="13" s="1"/>
  <c r="U286" i="14" a="1"/>
  <c r="U286" i="14" s="1"/>
  <c r="Q42" i="13" s="1"/>
  <c r="U288" i="14" a="1"/>
  <c r="U288" i="14" s="1"/>
  <c r="Q45" i="13" s="1"/>
  <c r="U295" i="14" a="1"/>
  <c r="U295" i="14" s="1"/>
  <c r="Q56" i="13" s="1"/>
  <c r="U303" i="14" a="1"/>
  <c r="U303" i="14" s="1"/>
  <c r="Q69" i="13" s="1"/>
  <c r="U287" i="14" a="1"/>
  <c r="U287" i="14" s="1"/>
  <c r="Q44" i="13" s="1"/>
  <c r="U297" i="14" a="1"/>
  <c r="U297" i="14" s="1"/>
  <c r="Q59" i="13" s="1"/>
  <c r="U279" i="14" a="1"/>
  <c r="U279" i="14" s="1"/>
  <c r="Q31" i="13" s="1"/>
  <c r="U282" i="14" a="1"/>
  <c r="U282" i="14" s="1"/>
  <c r="Q36" i="13" s="1"/>
  <c r="U284" i="14" a="1"/>
  <c r="U284" i="14" s="1"/>
  <c r="Q38" i="13" s="1"/>
  <c r="U275" i="14" a="1"/>
  <c r="U275" i="14" s="1"/>
  <c r="Q27" i="13" s="1"/>
  <c r="U272" i="14" a="1"/>
  <c r="U272" i="14" s="1"/>
  <c r="Q24" i="13" s="1"/>
  <c r="U292" i="14" a="1"/>
  <c r="U292" i="14" s="1"/>
  <c r="Q50" i="13" s="1"/>
  <c r="U273" i="14" a="1"/>
  <c r="U273" i="14" s="1"/>
  <c r="Q25" i="13" s="1"/>
  <c r="U302" i="14" a="1"/>
  <c r="U302" i="14" s="1"/>
  <c r="Q66" i="13" s="1"/>
  <c r="U304" i="14" a="1"/>
  <c r="U304" i="14" s="1"/>
  <c r="Q71" i="13" s="1"/>
  <c r="U290" i="14" a="1"/>
  <c r="U290" i="14" s="1"/>
  <c r="Q48" i="13" s="1"/>
  <c r="U307" i="14" a="1"/>
  <c r="U307" i="14" s="1"/>
  <c r="U278" i="14" a="1"/>
  <c r="U278" i="14" s="1"/>
  <c r="Q30" i="13" s="1"/>
  <c r="U311" i="14" a="1"/>
  <c r="U311" i="14" s="1"/>
  <c r="U271" i="14" a="1"/>
  <c r="U271" i="14" s="1"/>
  <c r="U281" i="14" a="1"/>
  <c r="U281" i="14" s="1"/>
  <c r="Q34" i="13" s="1"/>
  <c r="AM283" i="14" a="1"/>
  <c r="AM283" i="14" s="1"/>
  <c r="AI37" i="13" s="1"/>
  <c r="T312" i="14" a="1"/>
  <c r="T312" i="14" s="1"/>
  <c r="X312" i="14" a="1"/>
  <c r="X312" i="14" s="1"/>
  <c r="AP295" i="14" a="1"/>
  <c r="AP295" i="14" s="1"/>
  <c r="AL56" i="13" s="1"/>
  <c r="AH287" i="14" a="1"/>
  <c r="AH287" i="14" s="1"/>
  <c r="AD44" i="13" s="1"/>
  <c r="BH287" i="14" a="1"/>
  <c r="BH287" i="14" s="1"/>
  <c r="BD44" i="13" s="1"/>
  <c r="AW297" i="14" a="1"/>
  <c r="AW297" i="14" s="1"/>
  <c r="AS59" i="13" s="1"/>
  <c r="AN310" i="14" a="1"/>
  <c r="AN310" i="14" s="1"/>
  <c r="AK280" i="14" a="1"/>
  <c r="AK280" i="14" s="1"/>
  <c r="AG33" i="13" s="1"/>
  <c r="AD280" i="14" a="1"/>
  <c r="AD280" i="14" s="1"/>
  <c r="Z33" i="13" s="1"/>
  <c r="Z306" i="14" a="1"/>
  <c r="Z306" i="14" s="1"/>
  <c r="V74" i="13" s="1"/>
  <c r="AB208" i="14"/>
  <c r="AB209" i="14" s="1"/>
  <c r="AL277" i="14" a="1"/>
  <c r="AL277" i="14" s="1"/>
  <c r="AH29" i="13" s="1"/>
  <c r="BD301" i="14" a="1"/>
  <c r="BD301" i="14" s="1"/>
  <c r="AZ65" i="13" s="1"/>
  <c r="I292" i="14" a="1"/>
  <c r="I292" i="14" s="1"/>
  <c r="E50" i="13" s="1"/>
  <c r="BF286" i="14" a="1"/>
  <c r="BF286" i="14" s="1"/>
  <c r="BB42" i="13" s="1"/>
  <c r="AU308" i="14" a="1"/>
  <c r="AU308" i="14" s="1"/>
  <c r="AP304" i="14" a="1"/>
  <c r="AP304" i="14" s="1"/>
  <c r="AL71" i="13" s="1"/>
  <c r="AW311" i="14" a="1"/>
  <c r="AW311" i="14" s="1"/>
  <c r="AN311" i="14" a="1"/>
  <c r="AN311" i="14" s="1"/>
  <c r="Z290" i="14" a="1"/>
  <c r="Z290" i="14" s="1"/>
  <c r="V48" i="13" s="1"/>
  <c r="T289" i="14" a="1"/>
  <c r="T289" i="14" s="1"/>
  <c r="P47" i="13" s="1"/>
  <c r="AN289" i="14" a="1"/>
  <c r="AN289" i="14" s="1"/>
  <c r="AJ47" i="13" s="1"/>
  <c r="BE309" i="14" a="1"/>
  <c r="BE309" i="14" s="1"/>
  <c r="AF300" i="14" a="1"/>
  <c r="AF300" i="14" s="1"/>
  <c r="AB64" i="13" s="1"/>
  <c r="AR312" i="14" a="1"/>
  <c r="AR312" i="14" s="1"/>
  <c r="AU271" i="14" a="1"/>
  <c r="AU271" i="14" s="1"/>
  <c r="R30" i="23"/>
  <c r="AW30" i="23"/>
  <c r="Z30" i="23"/>
  <c r="W30" i="23"/>
  <c r="AN30" i="23"/>
  <c r="AA30" i="23"/>
  <c r="Z274" i="14" a="1"/>
  <c r="Z274" i="14" s="1"/>
  <c r="V26" i="13" s="1"/>
  <c r="AM274" i="14" a="1"/>
  <c r="AM274" i="14" s="1"/>
  <c r="AI26" i="13" s="1"/>
  <c r="AP271" i="14" a="1"/>
  <c r="AP271" i="14" s="1"/>
  <c r="BH294" i="14" a="1"/>
  <c r="BH294" i="14" s="1"/>
  <c r="BD55" i="13" s="1"/>
  <c r="AP288" i="14" a="1"/>
  <c r="AP288" i="14" s="1"/>
  <c r="AL45" i="13" s="1"/>
  <c r="Z288" i="14" a="1"/>
  <c r="Z288" i="14" s="1"/>
  <c r="V45" i="13" s="1"/>
  <c r="BH296" i="14" a="1"/>
  <c r="BH296" i="14" s="1"/>
  <c r="BD57" i="13" s="1"/>
  <c r="AN285" i="14" a="1"/>
  <c r="AN285" i="14" s="1"/>
  <c r="AJ41" i="13" s="1"/>
  <c r="AM285" i="14" a="1"/>
  <c r="AM285" i="14" s="1"/>
  <c r="AI41" i="13" s="1"/>
  <c r="AK303" i="14" a="1"/>
  <c r="AK303" i="14" s="1"/>
  <c r="AG69" i="13" s="1"/>
  <c r="BH284" i="14" a="1"/>
  <c r="BH284" i="14" s="1"/>
  <c r="BD38" i="13" s="1"/>
  <c r="AW293" i="14" a="1"/>
  <c r="AW293" i="14" s="1"/>
  <c r="AS54" i="13" s="1"/>
  <c r="BH293" i="14" a="1"/>
  <c r="BH293" i="14" s="1"/>
  <c r="BD54" i="13" s="1"/>
  <c r="AW307" i="14" a="1"/>
  <c r="AW307" i="14" s="1"/>
  <c r="AK277" i="14" a="1"/>
  <c r="AK277" i="14" s="1"/>
  <c r="AG29" i="13" s="1"/>
  <c r="X277" i="14" a="1"/>
  <c r="X277" i="14" s="1"/>
  <c r="T29" i="13" s="1"/>
  <c r="T299" i="14" a="1"/>
  <c r="T299" i="14" s="1"/>
  <c r="P62" i="13" s="1"/>
  <c r="Q293" i="14" a="1"/>
  <c r="Q293" i="14" s="1"/>
  <c r="M54" i="13" s="1"/>
  <c r="BF302" i="14" a="1"/>
  <c r="BF302" i="14" s="1"/>
  <c r="BB66" i="13" s="1"/>
  <c r="AG310" i="14" a="1"/>
  <c r="AG310" i="14" s="1"/>
  <c r="Y284" i="14" a="1"/>
  <c r="Y284" i="14" s="1"/>
  <c r="U38" i="13" s="1"/>
  <c r="AF286" i="14" a="1"/>
  <c r="AF286" i="14" s="1"/>
  <c r="AB42" i="13" s="1"/>
  <c r="V272" i="14" a="1"/>
  <c r="V272" i="14" s="1"/>
  <c r="R24" i="13" s="1"/>
  <c r="AM282" i="14" a="1"/>
  <c r="AM282" i="14" s="1"/>
  <c r="AI36" i="13" s="1"/>
  <c r="AP282" i="14" a="1"/>
  <c r="AP282" i="14" s="1"/>
  <c r="AL36" i="13" s="1"/>
  <c r="Z291" i="14" a="1"/>
  <c r="Z291" i="14" s="1"/>
  <c r="V49" i="13" s="1"/>
  <c r="Z302" i="14" a="1"/>
  <c r="Z302" i="14" s="1"/>
  <c r="V66" i="13" s="1"/>
  <c r="T302" i="14" a="1"/>
  <c r="T302" i="14" s="1"/>
  <c r="P66" i="13" s="1"/>
  <c r="AN309" i="14" a="1"/>
  <c r="AN309" i="14" s="1"/>
  <c r="AL298" i="14" a="1"/>
  <c r="AL298" i="14" s="1"/>
  <c r="AH61" i="13" s="1"/>
  <c r="AG304" i="14" a="1"/>
  <c r="AG304" i="14" s="1"/>
  <c r="AC71" i="13" s="1"/>
  <c r="BC300" i="14" a="1"/>
  <c r="BC300" i="14" s="1"/>
  <c r="AY64" i="13" s="1"/>
  <c r="AU306" i="14" a="1"/>
  <c r="AU306" i="14" s="1"/>
  <c r="AQ74" i="13" s="1"/>
  <c r="AN276" i="14" a="1"/>
  <c r="AN276" i="14" s="1"/>
  <c r="AJ28" i="13" s="1"/>
  <c r="AH276" i="14" a="1"/>
  <c r="AH276" i="14" s="1"/>
  <c r="AD28" i="13" s="1"/>
  <c r="AP275" i="14" a="1"/>
  <c r="AP275" i="14" s="1"/>
  <c r="AL27" i="13" s="1"/>
  <c r="AM305" i="14" a="1"/>
  <c r="AM305" i="14" s="1"/>
  <c r="AI73" i="13" s="1"/>
  <c r="AW279" i="14" a="1"/>
  <c r="AW279" i="14" s="1"/>
  <c r="AS31" i="13" s="1"/>
  <c r="AP279" i="14" a="1"/>
  <c r="AP279" i="14" s="1"/>
  <c r="AL31" i="13" s="1"/>
  <c r="AW299" i="14" a="1"/>
  <c r="AW299" i="14" s="1"/>
  <c r="AS62" i="13" s="1"/>
  <c r="AB297" i="14" a="1"/>
  <c r="AB297" i="14" s="1"/>
  <c r="X59" i="13" s="1"/>
  <c r="BF283" i="14" a="1"/>
  <c r="BF283" i="14" s="1"/>
  <c r="BB37" i="13" s="1"/>
  <c r="AR289" i="14" a="1"/>
  <c r="AR289" i="14" s="1"/>
  <c r="AN47" i="13" s="1"/>
  <c r="AI293" i="14" a="1"/>
  <c r="AI293" i="14" s="1"/>
  <c r="AE54" i="13" s="1"/>
  <c r="AZ278" i="14" a="1"/>
  <c r="AZ278" i="14" s="1"/>
  <c r="AV30" i="13" s="1"/>
  <c r="AY209" i="14"/>
  <c r="J278" i="14" a="1"/>
  <c r="J278" i="14" s="1"/>
  <c r="F30" i="13" s="1"/>
  <c r="BC10" i="19"/>
  <c r="BC11" i="19"/>
  <c r="BA13" i="14"/>
  <c r="BA8" i="14" s="1"/>
  <c r="BA14" i="14"/>
  <c r="BB9" i="14"/>
  <c r="AX10" i="4"/>
  <c r="AX11" i="4"/>
  <c r="AW9" i="13"/>
  <c r="AV13" i="13"/>
  <c r="AV8" i="13" s="1"/>
  <c r="AV14" i="13"/>
  <c r="AX10" i="13"/>
  <c r="AX11" i="13"/>
  <c r="T154" i="13" l="1"/>
  <c r="AK33" i="23"/>
  <c r="AK34" i="23" s="1"/>
  <c r="X154" i="13"/>
  <c r="BD154" i="13"/>
  <c r="AB234" i="19"/>
  <c r="W234" i="19"/>
  <c r="AO234" i="19"/>
  <c r="S154" i="13"/>
  <c r="I234" i="19"/>
  <c r="AD234" i="19"/>
  <c r="U154" i="13"/>
  <c r="AD154" i="13"/>
  <c r="BC154" i="13"/>
  <c r="AN154" i="13"/>
  <c r="BE234" i="19"/>
  <c r="E154" i="13"/>
  <c r="AH154" i="13"/>
  <c r="BA154" i="13"/>
  <c r="AR154" i="13"/>
  <c r="AZ154" i="13"/>
  <c r="R154" i="13"/>
  <c r="AS154" i="13"/>
  <c r="AC154" i="13"/>
  <c r="N154" i="13"/>
  <c r="AL154" i="13"/>
  <c r="AX153" i="13"/>
  <c r="AX154" i="13" s="1"/>
  <c r="BB234" i="19"/>
  <c r="AE154" i="13"/>
  <c r="Z154" i="13"/>
  <c r="AG153" i="13"/>
  <c r="AG154" i="13" s="1"/>
  <c r="AY153" i="13"/>
  <c r="AY154" i="13" s="1"/>
  <c r="V153" i="13"/>
  <c r="V154" i="13" s="1"/>
  <c r="Q154" i="13"/>
  <c r="AF154" i="13"/>
  <c r="AI234" i="19"/>
  <c r="AQ154" i="13"/>
  <c r="AC234" i="19"/>
  <c r="AW154" i="13"/>
  <c r="Y154" i="13"/>
  <c r="AV154" i="13"/>
  <c r="M154" i="13"/>
  <c r="S33" i="23"/>
  <c r="S34" i="23" s="1"/>
  <c r="AI154" i="13"/>
  <c r="AU234" i="19"/>
  <c r="AI63" i="23"/>
  <c r="AM234" i="19"/>
  <c r="F154" i="13"/>
  <c r="BD63" i="23"/>
  <c r="BH234" i="19"/>
  <c r="AD63" i="23"/>
  <c r="AH234" i="19"/>
  <c r="AP153" i="13"/>
  <c r="AP154" i="13" s="1"/>
  <c r="AA154" i="13"/>
  <c r="AM154" i="13"/>
  <c r="AP234" i="19"/>
  <c r="P154" i="13"/>
  <c r="AQ234" i="19"/>
  <c r="AS63" i="23"/>
  <c r="AW234" i="19"/>
  <c r="BB153" i="13"/>
  <c r="BB154" i="13" s="1"/>
  <c r="AB153" i="13"/>
  <c r="AB154" i="13" s="1"/>
  <c r="T63" i="23"/>
  <c r="X234" i="19"/>
  <c r="F63" i="23"/>
  <c r="J234" i="19"/>
  <c r="AK153" i="13"/>
  <c r="AK154" i="13" s="1"/>
  <c r="AT63" i="23"/>
  <c r="AX234" i="19"/>
  <c r="AV63" i="23"/>
  <c r="AZ234" i="19"/>
  <c r="W63" i="23"/>
  <c r="AA234" i="19"/>
  <c r="BB63" i="23"/>
  <c r="BF234" i="19"/>
  <c r="BC63" i="23"/>
  <c r="BG234" i="19"/>
  <c r="AF63" i="23"/>
  <c r="AJ234" i="19"/>
  <c r="AW63" i="23"/>
  <c r="BA234" i="19"/>
  <c r="AH63" i="23"/>
  <c r="AL234" i="19"/>
  <c r="M63" i="23"/>
  <c r="Q234" i="19"/>
  <c r="AO63" i="23"/>
  <c r="AS234" i="19"/>
  <c r="V63" i="23"/>
  <c r="Z234" i="19"/>
  <c r="AJ63" i="23"/>
  <c r="AN234" i="19"/>
  <c r="AA63" i="23"/>
  <c r="AE234" i="19"/>
  <c r="P63" i="23"/>
  <c r="T234" i="19"/>
  <c r="AZ63" i="23"/>
  <c r="BD234" i="19"/>
  <c r="AR234" i="19"/>
  <c r="AP63" i="23"/>
  <c r="AT234" i="19"/>
  <c r="AU63" i="23"/>
  <c r="AY234" i="19"/>
  <c r="AB63" i="23"/>
  <c r="Q63" i="23"/>
  <c r="U234" i="19"/>
  <c r="N63" i="23"/>
  <c r="R234" i="19"/>
  <c r="AU154" i="13"/>
  <c r="AG63" i="23"/>
  <c r="AK234" i="19"/>
  <c r="AO154" i="13"/>
  <c r="O63" i="23"/>
  <c r="O154" i="13"/>
  <c r="R63" i="23"/>
  <c r="V234" i="19"/>
  <c r="W154" i="13"/>
  <c r="AY63" i="23"/>
  <c r="BC234" i="19"/>
  <c r="AJ33" i="23"/>
  <c r="AJ34" i="23" s="1"/>
  <c r="Y33" i="23"/>
  <c r="Y34" i="23" s="1"/>
  <c r="P33" i="23"/>
  <c r="P34" i="23" s="1"/>
  <c r="V33" i="23"/>
  <c r="V34" i="23" s="1"/>
  <c r="AL33" i="23"/>
  <c r="AL34" i="23" s="1"/>
  <c r="AD209" i="14"/>
  <c r="AH33" i="23"/>
  <c r="AH34" i="23" s="1"/>
  <c r="Q209" i="14"/>
  <c r="AD33" i="23"/>
  <c r="AD34" i="23" s="1"/>
  <c r="AB33" i="23"/>
  <c r="AB34" i="23" s="1"/>
  <c r="BD33" i="23"/>
  <c r="BD34" i="23" s="1"/>
  <c r="AS33" i="23"/>
  <c r="AS34" i="23" s="1"/>
  <c r="Q33" i="23"/>
  <c r="Q34" i="23" s="1"/>
  <c r="AU209" i="14"/>
  <c r="AG33" i="23"/>
  <c r="AG34" i="23" s="1"/>
  <c r="AR33" i="23"/>
  <c r="AR34" i="23" s="1"/>
  <c r="BB33" i="23"/>
  <c r="BB34" i="23" s="1"/>
  <c r="AI33" i="23"/>
  <c r="AI34" i="23" s="1"/>
  <c r="Q158" i="14"/>
  <c r="Q160" i="14" s="1"/>
  <c r="Q161" i="14" s="1"/>
  <c r="AM33" i="23"/>
  <c r="AM34" i="23" s="1"/>
  <c r="V209" i="14"/>
  <c r="AZ33" i="23"/>
  <c r="AZ34" i="23" s="1"/>
  <c r="M33" i="23"/>
  <c r="M34" i="23" s="1"/>
  <c r="X33" i="23"/>
  <c r="X34" i="23" s="1"/>
  <c r="Z33" i="23"/>
  <c r="Z34" i="23" s="1"/>
  <c r="AA314" i="14"/>
  <c r="AA315" i="14" s="1"/>
  <c r="W23" i="13"/>
  <c r="AP23" i="13"/>
  <c r="AT314" i="14"/>
  <c r="AT315" i="14" s="1"/>
  <c r="AI314" i="14"/>
  <c r="AI315" i="14" s="1"/>
  <c r="AE23" i="13"/>
  <c r="R33" i="23"/>
  <c r="R34" i="23" s="1"/>
  <c r="BA33" i="23"/>
  <c r="BA34" i="23" s="1"/>
  <c r="AS23" i="13"/>
  <c r="AW314" i="14"/>
  <c r="AW315" i="14" s="1"/>
  <c r="AW33" i="23"/>
  <c r="AW34" i="23" s="1"/>
  <c r="AK314" i="14"/>
  <c r="AK315" i="14" s="1"/>
  <c r="AG23" i="13"/>
  <c r="BB13" i="19"/>
  <c r="BB8" i="19" s="1"/>
  <c r="BB14" i="19"/>
  <c r="BC9" i="19"/>
  <c r="AV314" i="14"/>
  <c r="AV315" i="14" s="1"/>
  <c r="AR23" i="13"/>
  <c r="AP314" i="14"/>
  <c r="AP315" i="14" s="1"/>
  <c r="AL23" i="13"/>
  <c r="AU314" i="14"/>
  <c r="AU315" i="14" s="1"/>
  <c r="AQ23" i="13"/>
  <c r="AA33" i="23"/>
  <c r="AA34" i="23" s="1"/>
  <c r="AX23" i="13"/>
  <c r="BB314" i="14"/>
  <c r="BB315" i="14" s="1"/>
  <c r="AI23" i="13"/>
  <c r="AM314" i="14"/>
  <c r="AM315" i="14" s="1"/>
  <c r="AH23" i="13"/>
  <c r="AL314" i="14"/>
  <c r="AL315" i="14" s="1"/>
  <c r="X314" i="14"/>
  <c r="X315" i="14" s="1"/>
  <c r="T23" i="13"/>
  <c r="AF23" i="13"/>
  <c r="AJ314" i="14"/>
  <c r="AJ315" i="14" s="1"/>
  <c r="Z314" i="14"/>
  <c r="Z315" i="14" s="1"/>
  <c r="V23" i="13"/>
  <c r="AT33" i="23"/>
  <c r="AT34" i="23" s="1"/>
  <c r="AO23" i="13"/>
  <c r="AS314" i="14"/>
  <c r="AS315" i="14" s="1"/>
  <c r="AM23" i="13"/>
  <c r="AQ314" i="14"/>
  <c r="AQ315" i="14" s="1"/>
  <c r="AW209" i="14"/>
  <c r="AW160" i="14"/>
  <c r="AW161" i="14" s="1"/>
  <c r="J314" i="14"/>
  <c r="J315" i="14" s="1"/>
  <c r="F23" i="13"/>
  <c r="AO33" i="23"/>
  <c r="AO34" i="23" s="1"/>
  <c r="BD314" i="14"/>
  <c r="BD315" i="14" s="1"/>
  <c r="AZ23" i="13"/>
  <c r="BB23" i="13"/>
  <c r="BF314" i="14"/>
  <c r="BF315" i="14" s="1"/>
  <c r="P23" i="13"/>
  <c r="T314" i="14"/>
  <c r="T315" i="14" s="1"/>
  <c r="AO314" i="14"/>
  <c r="AO315" i="14" s="1"/>
  <c r="AK23" i="13"/>
  <c r="R314" i="14"/>
  <c r="R315" i="14" s="1"/>
  <c r="N23" i="13"/>
  <c r="AV33" i="23"/>
  <c r="AV34" i="23" s="1"/>
  <c r="BH314" i="14"/>
  <c r="BH315" i="14" s="1"/>
  <c r="BD23" i="13"/>
  <c r="AP33" i="23"/>
  <c r="AP34" i="23" s="1"/>
  <c r="AX33" i="23"/>
  <c r="AX34" i="23" s="1"/>
  <c r="BD11" i="14"/>
  <c r="BD10" i="14"/>
  <c r="U314" i="14"/>
  <c r="U315" i="14" s="1"/>
  <c r="Q23" i="13"/>
  <c r="S314" i="14"/>
  <c r="S315" i="14" s="1"/>
  <c r="O23" i="13"/>
  <c r="U23" i="13"/>
  <c r="Y314" i="14"/>
  <c r="Y315" i="14" s="1"/>
  <c r="U33" i="23"/>
  <c r="U34" i="23" s="1"/>
  <c r="AG314" i="14"/>
  <c r="AG315" i="14" s="1"/>
  <c r="AC23" i="13"/>
  <c r="W33" i="23"/>
  <c r="W34" i="23" s="1"/>
  <c r="AY314" i="14"/>
  <c r="AY315" i="14" s="1"/>
  <c r="AU23" i="13"/>
  <c r="AU33" i="23"/>
  <c r="AU34" i="23" s="1"/>
  <c r="V160" i="14"/>
  <c r="V161" i="14" s="1"/>
  <c r="AZ314" i="14"/>
  <c r="AZ315" i="14" s="1"/>
  <c r="AV23" i="13"/>
  <c r="BE314" i="14"/>
  <c r="BE315" i="14" s="1"/>
  <c r="BA23" i="13"/>
  <c r="BA314" i="14"/>
  <c r="BA315" i="14" s="1"/>
  <c r="AW23" i="13"/>
  <c r="AB23" i="13"/>
  <c r="AF314" i="14"/>
  <c r="AF315" i="14" s="1"/>
  <c r="AC33" i="23"/>
  <c r="AC34" i="23" s="1"/>
  <c r="AA23" i="13"/>
  <c r="AE314" i="14"/>
  <c r="AE315" i="14" s="1"/>
  <c r="BC33" i="23"/>
  <c r="BC34" i="23" s="1"/>
  <c r="AY23" i="13"/>
  <c r="BC314" i="14"/>
  <c r="BC315" i="14" s="1"/>
  <c r="AN33" i="23"/>
  <c r="AN34" i="23" s="1"/>
  <c r="E33" i="23"/>
  <c r="E34" i="23" s="1"/>
  <c r="AQ33" i="23"/>
  <c r="AQ34" i="23" s="1"/>
  <c r="AC314" i="14"/>
  <c r="AC315" i="14" s="1"/>
  <c r="AJ23" i="13"/>
  <c r="AN314" i="14"/>
  <c r="AN315" i="14" s="1"/>
  <c r="Q314" i="14"/>
  <c r="Q315" i="14" s="1"/>
  <c r="M23" i="13"/>
  <c r="O33" i="23"/>
  <c r="O34" i="23" s="1"/>
  <c r="J160" i="14"/>
  <c r="J161" i="14" s="1"/>
  <c r="I160" i="14"/>
  <c r="I161" i="14" s="1"/>
  <c r="J209" i="14"/>
  <c r="AD23" i="13"/>
  <c r="AH314" i="14"/>
  <c r="AH315" i="14" s="1"/>
  <c r="BC23" i="13"/>
  <c r="BG314" i="14"/>
  <c r="BG315" i="14" s="1"/>
  <c r="AY33" i="23"/>
  <c r="AY34" i="23" s="1"/>
  <c r="AN23" i="13"/>
  <c r="AR314" i="14"/>
  <c r="AR315" i="14" s="1"/>
  <c r="E23" i="13"/>
  <c r="I314" i="14"/>
  <c r="I315" i="14" s="1"/>
  <c r="V314" i="14"/>
  <c r="V315" i="14" s="1"/>
  <c r="X23" i="13"/>
  <c r="AB314" i="14"/>
  <c r="AB315" i="14" s="1"/>
  <c r="AF33" i="23"/>
  <c r="AF34" i="23" s="1"/>
  <c r="N33" i="23"/>
  <c r="N34" i="23" s="1"/>
  <c r="W314" i="14"/>
  <c r="W315" i="14" s="1"/>
  <c r="S23" i="13"/>
  <c r="AT23" i="13"/>
  <c r="AX314" i="14"/>
  <c r="AX315" i="14" s="1"/>
  <c r="T160" i="14"/>
  <c r="T161" i="14" s="1"/>
  <c r="T209" i="14"/>
  <c r="AX9" i="4"/>
  <c r="AW13" i="4"/>
  <c r="AW8" i="4" s="1"/>
  <c r="AW14" i="4"/>
  <c r="AE33" i="23"/>
  <c r="AE34" i="23" s="1"/>
  <c r="AD314" i="14"/>
  <c r="AD315" i="14" s="1"/>
  <c r="Z23" i="13"/>
  <c r="F33" i="23"/>
  <c r="F34" i="23" s="1"/>
  <c r="BB14" i="14"/>
  <c r="BC9" i="14"/>
  <c r="BB13" i="14"/>
  <c r="BB8" i="14" s="1"/>
  <c r="BD10" i="19"/>
  <c r="BD11" i="19"/>
  <c r="AY11" i="4"/>
  <c r="AY10" i="4"/>
  <c r="AW14" i="13"/>
  <c r="AX9" i="13"/>
  <c r="AW13" i="13"/>
  <c r="AW8" i="13" s="1"/>
  <c r="AY11" i="13"/>
  <c r="AY10" i="13"/>
  <c r="AX14" i="4" l="1"/>
  <c r="AY9" i="4"/>
  <c r="AX13" i="4"/>
  <c r="AX8" i="4" s="1"/>
  <c r="BE10" i="14"/>
  <c r="BE11" i="14"/>
  <c r="BC13" i="19"/>
  <c r="BC8" i="19" s="1"/>
  <c r="BD9" i="19"/>
  <c r="BC14" i="19"/>
  <c r="BD9" i="14"/>
  <c r="BC14" i="14"/>
  <c r="BC13" i="14"/>
  <c r="BC8" i="14" s="1"/>
  <c r="BE11" i="19"/>
  <c r="BE10" i="19"/>
  <c r="AZ11" i="4"/>
  <c r="AZ10" i="4"/>
  <c r="AX13" i="13"/>
  <c r="AX8" i="13" s="1"/>
  <c r="AX14" i="13"/>
  <c r="AY9" i="13"/>
  <c r="AZ10" i="13"/>
  <c r="AZ11" i="13"/>
  <c r="BE9" i="19" l="1"/>
  <c r="BD14" i="19"/>
  <c r="BD13" i="19"/>
  <c r="BD8" i="19" s="1"/>
  <c r="BF11" i="14"/>
  <c r="BF10" i="14"/>
  <c r="AZ9" i="4"/>
  <c r="AY13" i="4"/>
  <c r="AY8" i="4" s="1"/>
  <c r="AY14" i="4"/>
  <c r="BF11" i="19"/>
  <c r="BF10" i="19"/>
  <c r="BD14" i="14"/>
  <c r="BD13" i="14"/>
  <c r="BD8" i="14" s="1"/>
  <c r="BE9" i="14"/>
  <c r="BA10" i="4"/>
  <c r="BA11" i="4"/>
  <c r="AZ9" i="13"/>
  <c r="AY13" i="13"/>
  <c r="AY8" i="13" s="1"/>
  <c r="AY14" i="13"/>
  <c r="BA11" i="13"/>
  <c r="BA10" i="13"/>
  <c r="AZ13" i="4" l="1"/>
  <c r="AZ8" i="4" s="1"/>
  <c r="BA9" i="4"/>
  <c r="AZ14" i="4"/>
  <c r="BG10" i="14"/>
  <c r="BG11" i="14"/>
  <c r="BF9" i="19"/>
  <c r="BE13" i="19"/>
  <c r="BE8" i="19" s="1"/>
  <c r="BE14" i="19"/>
  <c r="BF9" i="14"/>
  <c r="BE14" i="14"/>
  <c r="BE13" i="14"/>
  <c r="BE8" i="14" s="1"/>
  <c r="BG11" i="19"/>
  <c r="BG10" i="19"/>
  <c r="BB10" i="4"/>
  <c r="BB11" i="4"/>
  <c r="AZ14" i="13"/>
  <c r="AZ13" i="13"/>
  <c r="AZ8" i="13" s="1"/>
  <c r="BA9" i="13"/>
  <c r="BB10" i="13"/>
  <c r="BB11" i="13"/>
  <c r="BF13" i="19" l="1"/>
  <c r="BF8" i="19" s="1"/>
  <c r="BG9" i="19"/>
  <c r="BF14" i="19"/>
  <c r="BH10" i="14"/>
  <c r="BH11" i="14"/>
  <c r="BB9" i="4"/>
  <c r="BA13" i="4"/>
  <c r="BA8" i="4" s="1"/>
  <c r="BA14" i="4"/>
  <c r="BH10" i="19"/>
  <c r="BH11" i="19"/>
  <c r="BF13" i="14"/>
  <c r="BF8" i="14" s="1"/>
  <c r="BG9" i="14"/>
  <c r="BF14" i="14"/>
  <c r="BC10" i="4"/>
  <c r="BC11" i="4"/>
  <c r="BA14" i="13"/>
  <c r="BA13" i="13"/>
  <c r="BA8" i="13" s="1"/>
  <c r="BB9" i="13"/>
  <c r="BC10" i="13"/>
  <c r="BC11" i="13"/>
  <c r="BH9" i="19" l="1"/>
  <c r="BG14" i="19"/>
  <c r="BG13" i="19"/>
  <c r="BG8" i="19" s="1"/>
  <c r="BB13" i="4"/>
  <c r="BB8" i="4" s="1"/>
  <c r="BB14" i="4"/>
  <c r="BC9" i="4"/>
  <c r="BG13" i="14"/>
  <c r="BG8" i="14" s="1"/>
  <c r="BH9" i="14"/>
  <c r="BG14" i="14"/>
  <c r="BD10" i="4"/>
  <c r="BD11" i="4"/>
  <c r="BB13" i="13"/>
  <c r="BB8" i="13" s="1"/>
  <c r="BC9" i="13"/>
  <c r="BB14" i="13"/>
  <c r="BD10" i="13"/>
  <c r="BD11" i="13"/>
  <c r="BH13" i="19" l="1"/>
  <c r="BH8" i="19" s="1"/>
  <c r="BH14" i="19"/>
  <c r="BD9" i="4"/>
  <c r="BC13" i="4"/>
  <c r="BC8" i="4" s="1"/>
  <c r="BC14" i="4"/>
  <c r="BH14" i="14"/>
  <c r="BH13" i="14"/>
  <c r="BH8" i="14" s="1"/>
  <c r="BD9" i="13"/>
  <c r="BC14" i="13"/>
  <c r="BC13" i="13"/>
  <c r="BC8" i="13" s="1"/>
  <c r="BD14" i="4" l="1"/>
  <c r="BD13" i="4"/>
  <c r="BD8" i="4" s="1"/>
  <c r="BD13" i="13"/>
  <c r="BD8" i="13" s="1"/>
  <c r="BD14" i="13"/>
  <c r="F75" i="13" l="1"/>
  <c r="E75" i="13"/>
  <c r="AC75" i="13"/>
  <c r="M75" i="13"/>
  <c r="AW75" i="13"/>
  <c r="AJ75" i="13"/>
  <c r="AM75" i="13"/>
  <c r="AH75" i="13"/>
  <c r="P75" i="13"/>
  <c r="AT75" i="13"/>
  <c r="AP75" i="13"/>
  <c r="AP77" i="13"/>
  <c r="T75" i="13"/>
  <c r="AF75" i="13"/>
  <c r="U78" i="13"/>
  <c r="BC75" i="13"/>
  <c r="Q75" i="13"/>
  <c r="AE75" i="13"/>
  <c r="N75" i="13"/>
  <c r="AZ75" i="13"/>
  <c r="AI75" i="13"/>
  <c r="AS75" i="13"/>
  <c r="AN75" i="13"/>
  <c r="AD75" i="13"/>
  <c r="AO75" i="13"/>
  <c r="R75" i="13"/>
  <c r="X75" i="13"/>
  <c r="AV75" i="13"/>
  <c r="BB75" i="13"/>
  <c r="AB75" i="13"/>
  <c r="AQ75" i="13"/>
  <c r="O75" i="13"/>
  <c r="S75" i="13"/>
  <c r="AX75" i="13"/>
  <c r="AU75" i="13"/>
  <c r="AR75" i="13"/>
  <c r="AA75" i="13"/>
  <c r="V75" i="13"/>
  <c r="W75" i="13"/>
  <c r="BA75" i="13"/>
  <c r="BD75" i="13"/>
  <c r="U75" i="13"/>
  <c r="AL75" i="13"/>
  <c r="AG75" i="13"/>
  <c r="AY75" i="13"/>
  <c r="Y75" i="13"/>
  <c r="Z75" i="13"/>
  <c r="AK75" i="13"/>
  <c r="AU79" i="13" l="1"/>
  <c r="AO79" i="13"/>
  <c r="AS79" i="13"/>
  <c r="E79" i="13"/>
  <c r="AP79" i="13"/>
  <c r="AR79" i="13"/>
  <c r="AG79" i="13"/>
  <c r="Q79" i="13"/>
  <c r="AY79" i="13"/>
  <c r="P79" i="13"/>
  <c r="AW79" i="13"/>
  <c r="AI79" i="13"/>
  <c r="Y79" i="13"/>
  <c r="BD79" i="13"/>
  <c r="BC79" i="13"/>
  <c r="AZ79" i="13"/>
  <c r="AH79" i="13"/>
  <c r="AC79" i="13"/>
  <c r="AB79" i="13"/>
  <c r="T79" i="13"/>
  <c r="BB79" i="13"/>
  <c r="X79" i="13"/>
  <c r="P78" i="13"/>
  <c r="AB78" i="13"/>
  <c r="V77" i="13"/>
  <c r="AS77" i="13"/>
  <c r="AR77" i="13"/>
  <c r="BD77" i="13"/>
  <c r="AL77" i="13"/>
  <c r="Y77" i="13"/>
  <c r="P77" i="13"/>
  <c r="AX77" i="13"/>
  <c r="E77" i="13"/>
  <c r="O77" i="13"/>
  <c r="U77" i="13"/>
  <c r="S77" i="13"/>
  <c r="BC77" i="13"/>
  <c r="AF77" i="13"/>
  <c r="AH77" i="13"/>
  <c r="AG77" i="13"/>
  <c r="N77" i="13"/>
  <c r="F77" i="13"/>
  <c r="T77" i="13"/>
  <c r="AB77" i="13"/>
  <c r="BB77" i="13"/>
  <c r="M77" i="13"/>
  <c r="AC77" i="13"/>
  <c r="AE77" i="13"/>
  <c r="AN77" i="13"/>
  <c r="R77" i="13"/>
  <c r="Q77" i="13"/>
  <c r="AK77" i="13"/>
  <c r="W77" i="13"/>
  <c r="X77" i="13"/>
  <c r="Z77" i="13"/>
  <c r="AO77" i="13"/>
  <c r="AM77" i="13"/>
  <c r="AZ77" i="13"/>
  <c r="AV77" i="13"/>
  <c r="AA77" i="13"/>
  <c r="AY77" i="13"/>
  <c r="AU77" i="13"/>
  <c r="AW77" i="13"/>
  <c r="BA77" i="13"/>
  <c r="AD77" i="13"/>
  <c r="AQ77" i="13"/>
  <c r="AL78" i="13"/>
  <c r="AI77" i="13"/>
  <c r="T78" i="13"/>
  <c r="W78" i="13"/>
  <c r="AR78" i="13"/>
  <c r="AY78" i="13"/>
  <c r="AI78" i="13"/>
  <c r="E78" i="13"/>
  <c r="AD78" i="13"/>
  <c r="N78" i="13"/>
  <c r="BA78" i="13"/>
  <c r="Z78" i="13"/>
  <c r="F78" i="13"/>
  <c r="AG78" i="13"/>
  <c r="AA78" i="13"/>
  <c r="AO78" i="13"/>
  <c r="AW78" i="13"/>
  <c r="V78" i="13"/>
  <c r="BB78" i="13"/>
  <c r="AS78" i="13"/>
  <c r="BD78" i="13"/>
  <c r="Q78" i="13"/>
  <c r="M78" i="13"/>
  <c r="Y78" i="13"/>
  <c r="AK78" i="13"/>
  <c r="AF78" i="13"/>
  <c r="AV78" i="13"/>
  <c r="AU78" i="13"/>
  <c r="AM78" i="13"/>
  <c r="AC78" i="13"/>
  <c r="X78" i="13"/>
  <c r="AT78" i="13"/>
  <c r="AQ78" i="13"/>
  <c r="AZ78" i="13"/>
  <c r="AJ78" i="13"/>
  <c r="AN78" i="13"/>
  <c r="AH78" i="13"/>
  <c r="S78" i="13"/>
  <c r="BC78" i="13"/>
  <c r="O78" i="13"/>
  <c r="AE78" i="13"/>
  <c r="AJ77" i="13"/>
  <c r="R78" i="13"/>
  <c r="AX79" i="13"/>
  <c r="AP78" i="13"/>
  <c r="AX78" i="13"/>
  <c r="AT77" i="13"/>
  <c r="AK79" i="13" l="1"/>
  <c r="AJ79" i="13"/>
  <c r="AN79" i="13"/>
  <c r="W79" i="13"/>
  <c r="AA79" i="13"/>
  <c r="R79" i="13"/>
  <c r="AV79" i="13"/>
  <c r="N79" i="13"/>
  <c r="AF79" i="13"/>
  <c r="AD79" i="13"/>
  <c r="AL79" i="13"/>
  <c r="AT79" i="13"/>
  <c r="BA79" i="13"/>
  <c r="V79" i="13"/>
  <c r="F79" i="13"/>
  <c r="M79" i="13"/>
  <c r="S79" i="13"/>
  <c r="AQ79" i="13"/>
  <c r="AM79" i="13"/>
  <c r="Z79" i="13"/>
  <c r="U79" i="13"/>
  <c r="O79" i="13"/>
  <c r="AE79" i="13"/>
  <c r="Z81" i="13"/>
  <c r="P81" i="13"/>
  <c r="M81" i="13"/>
  <c r="AS81" i="13"/>
  <c r="Y81" i="13"/>
  <c r="W81" i="13"/>
  <c r="BD81" i="13"/>
  <c r="AJ81" i="13"/>
  <c r="BC81" i="13"/>
  <c r="X81" i="13"/>
  <c r="AT81" i="13"/>
  <c r="AB81" i="13"/>
  <c r="O81" i="13"/>
  <c r="AZ81" i="13"/>
  <c r="S81" i="13"/>
  <c r="AO81" i="13"/>
  <c r="E81" i="13"/>
  <c r="AN81" i="13"/>
  <c r="U81" i="13"/>
  <c r="AD81" i="13"/>
  <c r="AI81" i="13"/>
  <c r="AU81" i="13"/>
  <c r="AH81" i="13"/>
  <c r="V81" i="13"/>
  <c r="AA81" i="13"/>
  <c r="AV81" i="13"/>
  <c r="AP81" i="13"/>
  <c r="AC81" i="13"/>
  <c r="AX81" i="13"/>
  <c r="F81" i="13"/>
  <c r="BA81" i="13"/>
  <c r="AQ81" i="13"/>
  <c r="AR81" i="13"/>
  <c r="AK81" i="13"/>
  <c r="BB81" i="13"/>
  <c r="N81" i="13"/>
  <c r="R81" i="13"/>
  <c r="AL81" i="13"/>
  <c r="AE81" i="13"/>
  <c r="Q81" i="13"/>
  <c r="T81" i="13"/>
  <c r="AY81" i="13"/>
  <c r="AM81" i="13"/>
  <c r="AG81" i="13"/>
  <c r="AW81" i="13"/>
  <c r="AF81" i="13"/>
  <c r="V80" i="13"/>
  <c r="F80" i="13"/>
  <c r="BC80" i="13"/>
  <c r="Y80" i="13"/>
  <c r="AX80" i="13"/>
  <c r="W80" i="13"/>
  <c r="Q80" i="13"/>
  <c r="AT80" i="13"/>
  <c r="AD80" i="13"/>
  <c r="AI80" i="13"/>
  <c r="AU80" i="13"/>
  <c r="AQ80" i="13"/>
  <c r="AR80" i="13"/>
  <c r="T80" i="13"/>
  <c r="AA80" i="13"/>
  <c r="E80" i="13"/>
  <c r="AC80" i="13"/>
  <c r="S80" i="13"/>
  <c r="AH80" i="13"/>
  <c r="P80" i="13"/>
  <c r="AZ80" i="13"/>
  <c r="AP80" i="13"/>
  <c r="AE80" i="13"/>
  <c r="AY80" i="13"/>
  <c r="O80" i="13"/>
  <c r="AF80" i="13"/>
  <c r="U80" i="13"/>
  <c r="BD80" i="13"/>
  <c r="AS80" i="13"/>
  <c r="AS83" i="13" s="1"/>
  <c r="AS84" i="13" s="1"/>
  <c r="BB80" i="13"/>
  <c r="AO80" i="13"/>
  <c r="AW80" i="13"/>
  <c r="AJ80" i="13"/>
  <c r="AK80" i="13"/>
  <c r="X80" i="13"/>
  <c r="AL80" i="13"/>
  <c r="AG80" i="13"/>
  <c r="N80" i="13"/>
  <c r="AB80" i="13"/>
  <c r="BA80" i="13"/>
  <c r="M80" i="13"/>
  <c r="AN80" i="13"/>
  <c r="AN83" i="13" s="1"/>
  <c r="AN84" i="13" s="1"/>
  <c r="AM80" i="13"/>
  <c r="R80" i="13"/>
  <c r="AV80" i="13"/>
  <c r="Z80" i="13"/>
  <c r="X83" i="13" l="1"/>
  <c r="X84" i="13" s="1"/>
  <c r="M83" i="13"/>
  <c r="M84" i="13" s="1"/>
  <c r="AL83" i="13"/>
  <c r="AL84" i="13" s="1"/>
  <c r="AO83" i="13"/>
  <c r="AO84" i="13" s="1"/>
  <c r="AU83" i="13"/>
  <c r="AU84" i="13" s="1"/>
  <c r="E83" i="13"/>
  <c r="E84" i="13" s="1"/>
  <c r="Y83" i="13"/>
  <c r="Y84" i="13" s="1"/>
  <c r="AP83" i="13"/>
  <c r="AP84" i="13" s="1"/>
  <c r="AW83" i="13"/>
  <c r="AW84" i="13" s="1"/>
  <c r="F83" i="13"/>
  <c r="F84" i="13" s="1"/>
  <c r="AG83" i="13"/>
  <c r="AG84" i="13" s="1"/>
  <c r="AE83" i="13"/>
  <c r="AE84" i="13" s="1"/>
  <c r="P83" i="13"/>
  <c r="P84" i="13" s="1"/>
  <c r="AC83" i="13"/>
  <c r="AC84" i="13" s="1"/>
  <c r="R83" i="13"/>
  <c r="R84" i="13" s="1"/>
  <c r="U83" i="13"/>
  <c r="U84" i="13" s="1"/>
  <c r="AA83" i="13"/>
  <c r="AA84" i="13" s="1"/>
  <c r="N83" i="13"/>
  <c r="N84" i="13" s="1"/>
  <c r="BB83" i="13"/>
  <c r="BB84" i="13" s="1"/>
  <c r="AF83" i="13"/>
  <c r="AF84" i="13" s="1"/>
  <c r="AH83" i="13"/>
  <c r="AH84" i="13" s="1"/>
  <c r="AQ83" i="13"/>
  <c r="AQ84" i="13" s="1"/>
  <c r="AD83" i="13"/>
  <c r="AD84" i="13" s="1"/>
  <c r="AB83" i="13"/>
  <c r="AB84" i="13" s="1"/>
  <c r="BC83" i="13"/>
  <c r="BC84" i="13" s="1"/>
  <c r="O83" i="13"/>
  <c r="O84" i="13" s="1"/>
  <c r="BA83" i="13"/>
  <c r="BA84" i="13" s="1"/>
  <c r="T83" i="13"/>
  <c r="T84" i="13" s="1"/>
  <c r="Q83" i="13"/>
  <c r="Q84" i="13" s="1"/>
  <c r="AJ83" i="13"/>
  <c r="AJ84" i="13" s="1"/>
  <c r="AZ83" i="13"/>
  <c r="AZ84" i="13" s="1"/>
  <c r="AI83" i="13"/>
  <c r="AI84" i="13" s="1"/>
  <c r="W83" i="13"/>
  <c r="W84" i="13" s="1"/>
  <c r="AV83" i="13"/>
  <c r="AV84" i="13" s="1"/>
  <c r="S83" i="13"/>
  <c r="S84" i="13" s="1"/>
  <c r="AM83" i="13"/>
  <c r="AM84" i="13" s="1"/>
  <c r="AT83" i="13"/>
  <c r="AT84" i="13" s="1"/>
  <c r="V83" i="13"/>
  <c r="V84" i="13" s="1"/>
  <c r="AK83" i="13"/>
  <c r="AK84" i="13" s="1"/>
  <c r="AR83" i="13"/>
  <c r="AR84" i="13" s="1"/>
  <c r="Z83" i="13"/>
  <c r="Z84" i="13" s="1"/>
  <c r="AY83" i="13"/>
  <c r="AY84" i="13" s="1"/>
  <c r="BD83" i="13"/>
  <c r="BD84" i="13" s="1"/>
  <c r="AX83" i="13"/>
  <c r="AX84" i="13" s="1"/>
  <c r="I225" i="4" l="1"/>
  <c r="M91" i="19" s="1"/>
  <c r="G225" i="4" l="1"/>
  <c r="K91" i="19" s="1"/>
  <c r="H225" i="4"/>
  <c r="L91" i="19" s="1"/>
  <c r="G195" i="4" l="1"/>
  <c r="M92" i="19"/>
  <c r="G219" i="4" l="1"/>
  <c r="K92" i="19" s="1"/>
  <c r="K90" i="19"/>
  <c r="H195" i="4"/>
  <c r="H219" i="4"/>
  <c r="L92" i="19" s="1"/>
  <c r="G227" i="4" l="1"/>
  <c r="K94" i="19"/>
  <c r="M90" i="19"/>
  <c r="M94" i="19" s="1"/>
  <c r="I227" i="4"/>
  <c r="L90" i="19"/>
  <c r="H227" i="4"/>
  <c r="K95" i="19" l="1"/>
  <c r="M95" i="19"/>
  <c r="L94" i="19"/>
  <c r="L95" i="19" s="1"/>
  <c r="A95" i="19" l="1"/>
  <c r="N120" i="14" l="1"/>
  <c r="N119" i="14"/>
  <c r="N111" i="14"/>
  <c r="N90" i="14" l="1"/>
  <c r="N123" i="14"/>
  <c r="N124" i="14"/>
  <c r="N125" i="14"/>
  <c r="N113" i="14" l="1"/>
  <c r="N108" i="14"/>
  <c r="N106" i="14"/>
  <c r="N97" i="14"/>
  <c r="N109" i="14"/>
  <c r="N98" i="14"/>
  <c r="N117" i="14"/>
  <c r="N116" i="14"/>
  <c r="N118" i="14"/>
  <c r="N110" i="14"/>
  <c r="N107" i="14"/>
  <c r="N102" i="14"/>
  <c r="N104" i="14"/>
  <c r="N103" i="14"/>
  <c r="N99" i="14"/>
  <c r="N94" i="14"/>
  <c r="N96" i="14"/>
  <c r="N95" i="14"/>
  <c r="N115" i="14" l="1"/>
  <c r="N114" i="14"/>
  <c r="N105" i="14"/>
  <c r="N92" i="14"/>
  <c r="N93" i="14"/>
  <c r="N137" i="14" l="1"/>
  <c r="N91" i="14"/>
  <c r="N138" i="14"/>
  <c r="I102" i="4" l="1"/>
  <c r="I108" i="4"/>
  <c r="M80" i="19" l="1"/>
  <c r="M103" i="19" s="1"/>
  <c r="M79" i="14"/>
  <c r="M149" i="14" s="1"/>
  <c r="M78" i="14"/>
  <c r="M79" i="19"/>
  <c r="K48" i="19" l="1"/>
  <c r="K47" i="14"/>
  <c r="K54" i="14"/>
  <c r="K55" i="19"/>
  <c r="K53" i="19"/>
  <c r="K52" i="14"/>
  <c r="K54" i="19" l="1"/>
  <c r="K53" i="14"/>
  <c r="K46" i="14"/>
  <c r="K47" i="19"/>
  <c r="K52" i="19"/>
  <c r="K51" i="14"/>
  <c r="K50" i="14" l="1"/>
  <c r="K51" i="19"/>
  <c r="G40" i="4"/>
  <c r="K58" i="19" l="1"/>
  <c r="K57" i="14"/>
  <c r="K59" i="19"/>
  <c r="K58" i="14"/>
  <c r="K56" i="14" l="1"/>
  <c r="K57" i="19"/>
  <c r="K55" i="14"/>
  <c r="K56" i="19"/>
  <c r="G55" i="4"/>
  <c r="G96" i="4" s="1"/>
  <c r="G110" i="4" s="1"/>
  <c r="K157" i="19" l="1" a="1"/>
  <c r="K157" i="19" s="1"/>
  <c r="K169" i="19" a="1"/>
  <c r="K169" i="19" s="1"/>
  <c r="K173" i="19" a="1"/>
  <c r="K173" i="19" s="1"/>
  <c r="K170" i="19" a="1"/>
  <c r="K170" i="19" s="1"/>
  <c r="K162" i="19" a="1"/>
  <c r="K162" i="19" s="1"/>
  <c r="K82" i="19"/>
  <c r="K160" i="19" a="1"/>
  <c r="K160" i="19" s="1"/>
  <c r="K168" i="19" a="1"/>
  <c r="K168" i="19" s="1"/>
  <c r="K159" i="19" a="1"/>
  <c r="K159" i="19" s="1"/>
  <c r="K163" i="19" a="1"/>
  <c r="K163" i="19" s="1"/>
  <c r="K154" i="19" a="1"/>
  <c r="K154" i="19" s="1"/>
  <c r="K171" i="19" a="1"/>
  <c r="K171" i="19" s="1"/>
  <c r="K166" i="19" a="1"/>
  <c r="K166" i="19" s="1"/>
  <c r="K155" i="19" a="1"/>
  <c r="K155" i="19" s="1"/>
  <c r="K164" i="19" a="1"/>
  <c r="K164" i="19" s="1"/>
  <c r="K156" i="19" a="1"/>
  <c r="K156" i="19" s="1"/>
  <c r="K102" i="19"/>
  <c r="K105" i="19" s="1"/>
  <c r="K108" i="19" s="1"/>
  <c r="K165" i="19" a="1"/>
  <c r="K165" i="19" s="1"/>
  <c r="K158" i="19" a="1"/>
  <c r="K158" i="19" s="1"/>
  <c r="K161" i="19" a="1"/>
  <c r="K161" i="19" s="1"/>
  <c r="K172" i="19" a="1"/>
  <c r="K172" i="19" s="1"/>
  <c r="K167" i="19" a="1"/>
  <c r="K167" i="19" s="1"/>
  <c r="K233" i="14" a="1"/>
  <c r="K233" i="14" s="1"/>
  <c r="K254" i="14" a="1"/>
  <c r="K254" i="14" s="1"/>
  <c r="K235" i="14" a="1"/>
  <c r="K235" i="14" s="1"/>
  <c r="K244" i="14" a="1"/>
  <c r="K244" i="14" s="1"/>
  <c r="K234" i="14" a="1"/>
  <c r="K234" i="14" s="1"/>
  <c r="K243" i="14" a="1"/>
  <c r="K243" i="14" s="1"/>
  <c r="K231" i="14" a="1"/>
  <c r="K231" i="14" s="1"/>
  <c r="K239" i="14" a="1"/>
  <c r="K239" i="14" s="1"/>
  <c r="K221" i="14" a="1"/>
  <c r="K221" i="14" s="1"/>
  <c r="K247" i="14" a="1"/>
  <c r="K247" i="14" s="1"/>
  <c r="K249" i="14" a="1"/>
  <c r="K249" i="14" s="1"/>
  <c r="K252" i="14" a="1"/>
  <c r="K252" i="14" s="1"/>
  <c r="K222" i="14" a="1"/>
  <c r="K222" i="14" s="1"/>
  <c r="K250" i="14" a="1"/>
  <c r="K250" i="14" s="1"/>
  <c r="K229" i="14" a="1"/>
  <c r="K229" i="14" s="1"/>
  <c r="K232" i="14" a="1"/>
  <c r="K232" i="14" s="1"/>
  <c r="K227" i="14" a="1"/>
  <c r="K227" i="14" s="1"/>
  <c r="K223" i="14" a="1"/>
  <c r="K223" i="14" s="1"/>
  <c r="K228" i="14" a="1"/>
  <c r="K228" i="14" s="1"/>
  <c r="K248" i="14" a="1"/>
  <c r="K248" i="14" s="1"/>
  <c r="K224" i="14" a="1"/>
  <c r="K224" i="14" s="1"/>
  <c r="K238" i="14" a="1"/>
  <c r="K238" i="14" s="1"/>
  <c r="K237" i="14" a="1"/>
  <c r="K237" i="14" s="1"/>
  <c r="K217" i="14" a="1"/>
  <c r="K217" i="14" s="1"/>
  <c r="K225" i="14" a="1"/>
  <c r="K225" i="14" s="1"/>
  <c r="K148" i="14"/>
  <c r="K151" i="14" s="1"/>
  <c r="K154" i="14" s="1"/>
  <c r="K219" i="14" a="1"/>
  <c r="K219" i="14" s="1"/>
  <c r="K245" i="14" a="1"/>
  <c r="K245" i="14" s="1"/>
  <c r="K241" i="14" a="1"/>
  <c r="K241" i="14" s="1"/>
  <c r="K251" i="14" a="1"/>
  <c r="K251" i="14" s="1"/>
  <c r="K246" i="14" a="1"/>
  <c r="K246" i="14" s="1"/>
  <c r="K218" i="14" a="1"/>
  <c r="K218" i="14" s="1"/>
  <c r="K226" i="14" a="1"/>
  <c r="K226" i="14" s="1"/>
  <c r="K81" i="14"/>
  <c r="K242" i="14" a="1"/>
  <c r="K242" i="14" s="1"/>
  <c r="K236" i="14" a="1"/>
  <c r="K236" i="14" s="1"/>
  <c r="K253" i="14" a="1"/>
  <c r="K253" i="14" s="1"/>
  <c r="K230" i="14" a="1"/>
  <c r="K230" i="14" s="1"/>
  <c r="K220" i="14" a="1"/>
  <c r="K220" i="14" s="1"/>
  <c r="K240" i="14" a="1"/>
  <c r="K240" i="14" s="1"/>
  <c r="K152" i="14" l="1"/>
  <c r="K83" i="19"/>
  <c r="K106" i="19"/>
  <c r="K195" i="14"/>
  <c r="K196" i="14"/>
  <c r="K203" i="14"/>
  <c r="K178" i="14"/>
  <c r="K197" i="14"/>
  <c r="K183" i="14"/>
  <c r="K175" i="14"/>
  <c r="K200" i="14"/>
  <c r="K177" i="14"/>
  <c r="K202" i="14"/>
  <c r="K192" i="14"/>
  <c r="K193" i="14"/>
  <c r="K186" i="14"/>
  <c r="K194" i="14"/>
  <c r="K176" i="14"/>
  <c r="K198" i="14"/>
  <c r="K204" i="14"/>
  <c r="K174" i="14"/>
  <c r="K205" i="14"/>
  <c r="K187" i="14"/>
  <c r="K190" i="14"/>
  <c r="K170" i="14"/>
  <c r="G22" i="23" s="1"/>
  <c r="K206" i="14"/>
  <c r="K191" i="14"/>
  <c r="K182" i="14"/>
  <c r="K188" i="14"/>
  <c r="K185" i="14"/>
  <c r="K173" i="14"/>
  <c r="K189" i="14"/>
  <c r="K179" i="14"/>
  <c r="K172" i="14"/>
  <c r="K171" i="14"/>
  <c r="K157" i="14"/>
  <c r="K201" i="14"/>
  <c r="K199" i="14"/>
  <c r="K181" i="14"/>
  <c r="K169" i="14"/>
  <c r="K180" i="14"/>
  <c r="K184" i="14"/>
  <c r="K128" i="19"/>
  <c r="G45" i="23" s="1"/>
  <c r="K126" i="19"/>
  <c r="G43" i="23" s="1"/>
  <c r="K137" i="19"/>
  <c r="G54" i="23" s="1"/>
  <c r="K135" i="19"/>
  <c r="G52" i="23" s="1"/>
  <c r="K130" i="19"/>
  <c r="G47" i="23" s="1"/>
  <c r="K141" i="19"/>
  <c r="G58" i="23" s="1"/>
  <c r="K111" i="19"/>
  <c r="K139" i="19"/>
  <c r="G56" i="23" s="1"/>
  <c r="K125" i="19"/>
  <c r="G42" i="23" s="1"/>
  <c r="K140" i="19"/>
  <c r="G57" i="23" s="1"/>
  <c r="K134" i="19"/>
  <c r="G51" i="23" s="1"/>
  <c r="K133" i="19"/>
  <c r="G50" i="23" s="1"/>
  <c r="K127" i="19"/>
  <c r="G44" i="23" s="1"/>
  <c r="K131" i="19"/>
  <c r="G48" i="23" s="1"/>
  <c r="K136" i="19"/>
  <c r="G53" i="23" s="1"/>
  <c r="K124" i="19"/>
  <c r="K129" i="19"/>
  <c r="G46" i="23" s="1"/>
  <c r="K132" i="19"/>
  <c r="G49" i="23" s="1"/>
  <c r="K143" i="19"/>
  <c r="G60" i="23" s="1"/>
  <c r="K138" i="19"/>
  <c r="G55" i="23" s="1"/>
  <c r="K142" i="19"/>
  <c r="G59" i="23" s="1"/>
  <c r="K82" i="14"/>
  <c r="G29" i="23" l="1"/>
  <c r="G24" i="23"/>
  <c r="G26" i="23"/>
  <c r="K112" i="19"/>
  <c r="K114" i="19" s="1"/>
  <c r="K115" i="19" s="1"/>
  <c r="K276" i="14" a="1"/>
  <c r="K276" i="14" s="1"/>
  <c r="G28" i="13" s="1"/>
  <c r="K284" i="14" a="1"/>
  <c r="K284" i="14" s="1"/>
  <c r="G38" i="13" s="1"/>
  <c r="K288" i="14" a="1"/>
  <c r="K288" i="14" s="1"/>
  <c r="G45" i="13" s="1"/>
  <c r="K304" i="14" a="1"/>
  <c r="K304" i="14" s="1"/>
  <c r="G71" i="13" s="1"/>
  <c r="K291" i="14" a="1"/>
  <c r="K291" i="14" s="1"/>
  <c r="G49" i="13" s="1"/>
  <c r="K290" i="14" a="1"/>
  <c r="K290" i="14" s="1"/>
  <c r="G48" i="13" s="1"/>
  <c r="K285" i="14" a="1"/>
  <c r="K285" i="14" s="1"/>
  <c r="G41" i="13" s="1"/>
  <c r="K272" i="14" a="1"/>
  <c r="K272" i="14" s="1"/>
  <c r="G24" i="13" s="1"/>
  <c r="K273" i="14" a="1"/>
  <c r="K273" i="14" s="1"/>
  <c r="G25" i="13" s="1"/>
  <c r="K289" i="14" a="1"/>
  <c r="K289" i="14" s="1"/>
  <c r="G47" i="13" s="1"/>
  <c r="K282" i="14" a="1"/>
  <c r="K282" i="14" s="1"/>
  <c r="G36" i="13" s="1"/>
  <c r="K275" i="14" a="1"/>
  <c r="K275" i="14" s="1"/>
  <c r="G27" i="13" s="1"/>
  <c r="K292" i="14" a="1"/>
  <c r="K292" i="14" s="1"/>
  <c r="G50" i="13" s="1"/>
  <c r="K287" i="14" a="1"/>
  <c r="K287" i="14" s="1"/>
  <c r="G44" i="13" s="1"/>
  <c r="K299" i="14" a="1"/>
  <c r="K299" i="14" s="1"/>
  <c r="G62" i="13" s="1"/>
  <c r="K278" i="14" a="1"/>
  <c r="K278" i="14" s="1"/>
  <c r="G30" i="13" s="1"/>
  <c r="K306" i="14" a="1"/>
  <c r="K306" i="14" s="1"/>
  <c r="G74" i="13" s="1"/>
  <c r="K295" i="14" a="1"/>
  <c r="K295" i="14" s="1"/>
  <c r="G56" i="13" s="1"/>
  <c r="K286" i="14" a="1"/>
  <c r="K286" i="14" s="1"/>
  <c r="G42" i="13" s="1"/>
  <c r="K296" i="14" a="1"/>
  <c r="K296" i="14" s="1"/>
  <c r="G57" i="13" s="1"/>
  <c r="K274" i="14" a="1"/>
  <c r="K274" i="14" s="1"/>
  <c r="G26" i="13" s="1"/>
  <c r="K280" i="14" a="1"/>
  <c r="K280" i="14" s="1"/>
  <c r="G33" i="13" s="1"/>
  <c r="K208" i="14"/>
  <c r="K209" i="14" s="1"/>
  <c r="K294" i="14" a="1"/>
  <c r="K294" i="14" s="1"/>
  <c r="G55" i="13" s="1"/>
  <c r="K297" i="14" a="1"/>
  <c r="K297" i="14" s="1"/>
  <c r="G59" i="13" s="1"/>
  <c r="K310" i="14" a="1"/>
  <c r="K310" i="14" s="1"/>
  <c r="G80" i="13" s="1"/>
  <c r="K302" i="14" a="1"/>
  <c r="K302" i="14" s="1"/>
  <c r="G66" i="13" s="1"/>
  <c r="K303" i="14" a="1"/>
  <c r="K303" i="14" s="1"/>
  <c r="G69" i="13" s="1"/>
  <c r="K271" i="14" a="1"/>
  <c r="K271" i="14" s="1"/>
  <c r="G21" i="23"/>
  <c r="K307" i="14" a="1"/>
  <c r="K307" i="14" s="1"/>
  <c r="G77" i="13" s="1"/>
  <c r="K277" i="14" a="1"/>
  <c r="K277" i="14" s="1"/>
  <c r="G29" i="13" s="1"/>
  <c r="K298" i="14" a="1"/>
  <c r="K298" i="14" s="1"/>
  <c r="G61" i="13" s="1"/>
  <c r="K312" i="14" a="1"/>
  <c r="K312" i="14" s="1"/>
  <c r="G75" i="13" s="1"/>
  <c r="K300" i="14" a="1"/>
  <c r="K300" i="14" s="1"/>
  <c r="G64" i="13" s="1"/>
  <c r="K279" i="14" a="1"/>
  <c r="K279" i="14" s="1"/>
  <c r="G31" i="13" s="1"/>
  <c r="K311" i="14" a="1"/>
  <c r="K311" i="14" s="1"/>
  <c r="G81" i="13" s="1"/>
  <c r="K283" i="14" a="1"/>
  <c r="K283" i="14" s="1"/>
  <c r="G37" i="13" s="1"/>
  <c r="K281" i="14" a="1"/>
  <c r="K281" i="14" s="1"/>
  <c r="G34" i="13" s="1"/>
  <c r="K301" i="14" a="1"/>
  <c r="K301" i="14" s="1"/>
  <c r="G65" i="13" s="1"/>
  <c r="K309" i="14" a="1"/>
  <c r="K309" i="14" s="1"/>
  <c r="G79" i="13" s="1"/>
  <c r="K293" i="14" a="1"/>
  <c r="K293" i="14" s="1"/>
  <c r="G54" i="13" s="1"/>
  <c r="K308" i="14" a="1"/>
  <c r="K308" i="14" s="1"/>
  <c r="G78" i="13" s="1"/>
  <c r="K305" i="14" a="1"/>
  <c r="K305" i="14" s="1"/>
  <c r="G73" i="13" s="1"/>
  <c r="G27" i="23"/>
  <c r="G31" i="23"/>
  <c r="G28" i="23"/>
  <c r="G30" i="23"/>
  <c r="K158" i="14"/>
  <c r="K160" i="14" s="1"/>
  <c r="K161" i="14" s="1"/>
  <c r="G25" i="23"/>
  <c r="G23" i="23"/>
  <c r="K231" i="19" a="1"/>
  <c r="K231" i="19" s="1"/>
  <c r="G145" i="13" s="1"/>
  <c r="K221" i="19" a="1"/>
  <c r="K221" i="19" s="1"/>
  <c r="G136" i="13" s="1"/>
  <c r="K209" i="19" a="1"/>
  <c r="K209" i="19" s="1"/>
  <c r="G118" i="13" s="1"/>
  <c r="K211" i="19" a="1"/>
  <c r="K211" i="19" s="1"/>
  <c r="G120" i="13" s="1"/>
  <c r="K207" i="19" a="1"/>
  <c r="K207" i="19" s="1"/>
  <c r="G115" i="13" s="1"/>
  <c r="K229" i="19" a="1"/>
  <c r="K229" i="19" s="1"/>
  <c r="G150" i="13" s="1"/>
  <c r="K226" i="19" a="1"/>
  <c r="K226" i="19" s="1"/>
  <c r="G147" i="13" s="1"/>
  <c r="K191" i="19" a="1"/>
  <c r="K191" i="19" s="1"/>
  <c r="G94" i="13" s="1"/>
  <c r="K208" i="19" a="1"/>
  <c r="K208" i="19" s="1"/>
  <c r="G117" i="13" s="1"/>
  <c r="K216" i="19" a="1"/>
  <c r="K216" i="19" s="1"/>
  <c r="G129" i="13" s="1"/>
  <c r="K199" i="19" a="1"/>
  <c r="K199" i="19" s="1"/>
  <c r="G103" i="13" s="1"/>
  <c r="K145" i="19"/>
  <c r="K146" i="19" s="1"/>
  <c r="K200" i="19" a="1"/>
  <c r="K200" i="19" s="1"/>
  <c r="G104" i="13" s="1"/>
  <c r="K215" i="19" a="1"/>
  <c r="K215" i="19" s="1"/>
  <c r="G127" i="13" s="1"/>
  <c r="K190" i="19" a="1"/>
  <c r="K190" i="19" s="1"/>
  <c r="K213" i="19" a="1"/>
  <c r="K213" i="19" s="1"/>
  <c r="G125" i="13" s="1"/>
  <c r="K198" i="19" a="1"/>
  <c r="K198" i="19" s="1"/>
  <c r="G101" i="13" s="1"/>
  <c r="K193" i="19" a="1"/>
  <c r="K193" i="19" s="1"/>
  <c r="G96" i="13" s="1"/>
  <c r="K214" i="19" a="1"/>
  <c r="K214" i="19" s="1"/>
  <c r="G126" i="13" s="1"/>
  <c r="K204" i="19" a="1"/>
  <c r="K204" i="19" s="1"/>
  <c r="G111" i="13" s="1"/>
  <c r="K224" i="19" a="1"/>
  <c r="K224" i="19" s="1"/>
  <c r="G143" i="13" s="1"/>
  <c r="K223" i="19" a="1"/>
  <c r="K223" i="19" s="1"/>
  <c r="G141" i="13" s="1"/>
  <c r="K218" i="19" a="1"/>
  <c r="K218" i="19" s="1"/>
  <c r="G132" i="13" s="1"/>
  <c r="K212" i="19" a="1"/>
  <c r="K212" i="19" s="1"/>
  <c r="G124" i="13" s="1"/>
  <c r="K192" i="19" a="1"/>
  <c r="K192" i="19" s="1"/>
  <c r="G95" i="13" s="1"/>
  <c r="G41" i="23"/>
  <c r="K230" i="19" a="1"/>
  <c r="K230" i="19" s="1"/>
  <c r="G151" i="13" s="1"/>
  <c r="K219" i="19" a="1"/>
  <c r="K219" i="19" s="1"/>
  <c r="G134" i="13" s="1"/>
  <c r="K203" i="19" a="1"/>
  <c r="K203" i="19" s="1"/>
  <c r="G108" i="13" s="1"/>
  <c r="K202" i="19" a="1"/>
  <c r="K202" i="19" s="1"/>
  <c r="G107" i="13" s="1"/>
  <c r="K210" i="19" a="1"/>
  <c r="K210" i="19" s="1"/>
  <c r="G119" i="13" s="1"/>
  <c r="K227" i="19" a="1"/>
  <c r="K227" i="19" s="1"/>
  <c r="G148" i="13" s="1"/>
  <c r="K228" i="19" a="1"/>
  <c r="K228" i="19" s="1"/>
  <c r="G149" i="13" s="1"/>
  <c r="K196" i="19" a="1"/>
  <c r="K196" i="19" s="1"/>
  <c r="G99" i="13" s="1"/>
  <c r="K220" i="19" a="1"/>
  <c r="K220" i="19" s="1"/>
  <c r="G135" i="13" s="1"/>
  <c r="K225" i="19" a="1"/>
  <c r="K225" i="19" s="1"/>
  <c r="G144" i="13" s="1"/>
  <c r="K195" i="19" a="1"/>
  <c r="K195" i="19" s="1"/>
  <c r="G98" i="13" s="1"/>
  <c r="K222" i="19" a="1"/>
  <c r="K222" i="19" s="1"/>
  <c r="G139" i="13" s="1"/>
  <c r="K194" i="19" a="1"/>
  <c r="K194" i="19" s="1"/>
  <c r="G97" i="13" s="1"/>
  <c r="K205" i="19" a="1"/>
  <c r="K205" i="19" s="1"/>
  <c r="G112" i="13" s="1"/>
  <c r="K197" i="19" a="1"/>
  <c r="K197" i="19" s="1"/>
  <c r="G100" i="13" s="1"/>
  <c r="K217" i="19" a="1"/>
  <c r="K217" i="19" s="1"/>
  <c r="G131" i="13" s="1"/>
  <c r="K201" i="19" a="1"/>
  <c r="K201" i="19" s="1"/>
  <c r="G106" i="13" s="1"/>
  <c r="K206" i="19" a="1"/>
  <c r="K206" i="19" s="1"/>
  <c r="G114" i="13" s="1"/>
  <c r="G62" i="23" l="1"/>
  <c r="K314" i="14"/>
  <c r="K315" i="14" s="1"/>
  <c r="G23" i="13"/>
  <c r="G83" i="13" s="1"/>
  <c r="G84" i="13" s="1"/>
  <c r="K233" i="19"/>
  <c r="G93" i="13"/>
  <c r="G153" i="13" s="1"/>
  <c r="G33" i="23"/>
  <c r="G34" i="23" s="1"/>
  <c r="K234" i="19" l="1"/>
  <c r="G154" i="13"/>
  <c r="G63" i="23"/>
  <c r="O68" i="19" l="1"/>
  <c r="O67" i="14"/>
  <c r="O66" i="14"/>
  <c r="O67" i="19"/>
  <c r="O68" i="14"/>
  <c r="O69" i="19"/>
  <c r="N89" i="14" l="1"/>
  <c r="J166" i="4"/>
  <c r="N128" i="14" l="1"/>
  <c r="N129" i="14" s="1"/>
  <c r="N136" i="14"/>
  <c r="N140" i="14" l="1"/>
  <c r="N141" i="14" s="1"/>
  <c r="M73" i="19" l="1"/>
  <c r="M72" i="14"/>
  <c r="M64" i="14"/>
  <c r="M65" i="19"/>
  <c r="M62" i="14"/>
  <c r="M63" i="19"/>
  <c r="M59" i="19"/>
  <c r="M58" i="14"/>
  <c r="M46" i="19"/>
  <c r="M45" i="14"/>
  <c r="M54" i="14"/>
  <c r="M55" i="19"/>
  <c r="M67" i="14"/>
  <c r="M68" i="19"/>
  <c r="M60" i="19"/>
  <c r="M59" i="14"/>
  <c r="I74" i="4"/>
  <c r="M52" i="14"/>
  <c r="M53" i="19"/>
  <c r="M54" i="19"/>
  <c r="M53" i="14"/>
  <c r="M48" i="19"/>
  <c r="M47" i="14"/>
  <c r="M44" i="19"/>
  <c r="M43" i="14"/>
  <c r="M57" i="19"/>
  <c r="M56" i="14"/>
  <c r="M49" i="19"/>
  <c r="M48" i="14"/>
  <c r="M42" i="14"/>
  <c r="M43" i="19"/>
  <c r="M65" i="14"/>
  <c r="M66" i="19"/>
  <c r="M67" i="19"/>
  <c r="M66" i="14"/>
  <c r="M69" i="19"/>
  <c r="M68" i="14"/>
  <c r="M37" i="14"/>
  <c r="M38" i="19"/>
  <c r="M46" i="14"/>
  <c r="M47" i="19"/>
  <c r="M69" i="14"/>
  <c r="I85" i="4"/>
  <c r="M70" i="19"/>
  <c r="M64" i="19"/>
  <c r="M63" i="14"/>
  <c r="M41" i="19"/>
  <c r="M40" i="14"/>
  <c r="M72" i="19"/>
  <c r="M71" i="14"/>
  <c r="M45" i="19"/>
  <c r="M44" i="14"/>
  <c r="M61" i="14"/>
  <c r="M62" i="19"/>
  <c r="M70" i="14"/>
  <c r="M71" i="19"/>
  <c r="M50" i="19"/>
  <c r="M49" i="14"/>
  <c r="M39" i="19"/>
  <c r="M38" i="14"/>
  <c r="M40" i="19"/>
  <c r="M39" i="14"/>
  <c r="M51" i="14"/>
  <c r="M52" i="19"/>
  <c r="M61" i="19"/>
  <c r="M60" i="14"/>
  <c r="I55" i="4" l="1"/>
  <c r="M57" i="14"/>
  <c r="M58" i="19"/>
  <c r="M51" i="19"/>
  <c r="M50" i="14"/>
  <c r="M55" i="14"/>
  <c r="M56" i="19"/>
  <c r="O89" i="14" l="1"/>
  <c r="K166" i="4"/>
  <c r="O128" i="14" l="1"/>
  <c r="O136" i="14"/>
  <c r="O140" i="14" l="1"/>
  <c r="O141" i="14" s="1"/>
  <c r="E18" i="20"/>
  <c r="G18" i="20" s="1"/>
  <c r="O129" i="14"/>
  <c r="A129" i="14" s="1"/>
  <c r="L42" i="14" l="1"/>
  <c r="L43" i="19"/>
  <c r="L62" i="14"/>
  <c r="L63" i="19"/>
  <c r="L41" i="14"/>
  <c r="L42" i="19"/>
  <c r="L52" i="19"/>
  <c r="L51" i="14"/>
  <c r="L67" i="19"/>
  <c r="L66" i="14"/>
  <c r="L73" i="19"/>
  <c r="L72" i="14"/>
  <c r="L71" i="19"/>
  <c r="L70" i="14"/>
  <c r="L53" i="19"/>
  <c r="L52" i="14"/>
  <c r="H74" i="4"/>
  <c r="L60" i="19"/>
  <c r="L59" i="14"/>
  <c r="L68" i="19"/>
  <c r="L67" i="14"/>
  <c r="L47" i="19"/>
  <c r="L46" i="14"/>
  <c r="L45" i="14"/>
  <c r="L46" i="19"/>
  <c r="L50" i="14"/>
  <c r="L51" i="19"/>
  <c r="L66" i="19"/>
  <c r="L65" i="14"/>
  <c r="L64" i="19"/>
  <c r="L63" i="14"/>
  <c r="L44" i="19"/>
  <c r="L43" i="14"/>
  <c r="L64" i="14"/>
  <c r="L65" i="19"/>
  <c r="L54" i="19"/>
  <c r="L53" i="14"/>
  <c r="L72" i="19"/>
  <c r="L71" i="14"/>
  <c r="L41" i="19"/>
  <c r="L40" i="14"/>
  <c r="L69" i="19"/>
  <c r="L68" i="14"/>
  <c r="L37" i="14"/>
  <c r="L38" i="19"/>
  <c r="H40" i="4"/>
  <c r="L60" i="14"/>
  <c r="L61" i="19"/>
  <c r="L70" i="19"/>
  <c r="H85" i="4"/>
  <c r="L69" i="14"/>
  <c r="L49" i="19"/>
  <c r="L48" i="14"/>
  <c r="L48" i="19"/>
  <c r="L47" i="14"/>
  <c r="L55" i="19"/>
  <c r="L54" i="14"/>
  <c r="L44" i="14"/>
  <c r="L45" i="19"/>
  <c r="L40" i="19"/>
  <c r="L39" i="14"/>
  <c r="L62" i="19"/>
  <c r="L61" i="14"/>
  <c r="M41" i="14"/>
  <c r="M42" i="19"/>
  <c r="I40" i="4"/>
  <c r="I96" i="4" s="1"/>
  <c r="I110" i="4" s="1"/>
  <c r="L39" i="19"/>
  <c r="L38" i="14"/>
  <c r="L50" i="19"/>
  <c r="L49" i="14"/>
  <c r="L57" i="19" l="1"/>
  <c r="L56" i="14"/>
  <c r="M155" i="19" a="1"/>
  <c r="M155" i="19" s="1"/>
  <c r="M167" i="19" a="1"/>
  <c r="M167" i="19" s="1"/>
  <c r="M102" i="19"/>
  <c r="M105" i="19" s="1"/>
  <c r="M108" i="19" s="1"/>
  <c r="M160" i="19" a="1"/>
  <c r="M160" i="19" s="1"/>
  <c r="M173" i="19" a="1"/>
  <c r="M173" i="19" s="1"/>
  <c r="M172" i="19" a="1"/>
  <c r="M172" i="19" s="1"/>
  <c r="M162" i="19" a="1"/>
  <c r="M162" i="19" s="1"/>
  <c r="M161" i="19" a="1"/>
  <c r="M161" i="19" s="1"/>
  <c r="M163" i="19" a="1"/>
  <c r="M163" i="19" s="1"/>
  <c r="M158" i="19" a="1"/>
  <c r="M158" i="19" s="1"/>
  <c r="M166" i="19" a="1"/>
  <c r="M166" i="19" s="1"/>
  <c r="M82" i="19"/>
  <c r="M169" i="19" a="1"/>
  <c r="M169" i="19" s="1"/>
  <c r="M170" i="19" a="1"/>
  <c r="M170" i="19" s="1"/>
  <c r="M157" i="19" a="1"/>
  <c r="M157" i="19" s="1"/>
  <c r="M159" i="19" a="1"/>
  <c r="M159" i="19" s="1"/>
  <c r="M164" i="19" a="1"/>
  <c r="M164" i="19" s="1"/>
  <c r="M156" i="19" a="1"/>
  <c r="M156" i="19" s="1"/>
  <c r="M165" i="19" a="1"/>
  <c r="M165" i="19" s="1"/>
  <c r="M171" i="19" a="1"/>
  <c r="M171" i="19" s="1"/>
  <c r="M154" i="19" a="1"/>
  <c r="M154" i="19" s="1"/>
  <c r="M168" i="19" a="1"/>
  <c r="M168" i="19" s="1"/>
  <c r="M236" i="14" a="1"/>
  <c r="M236" i="14" s="1"/>
  <c r="M251" i="14" a="1"/>
  <c r="M251" i="14" s="1"/>
  <c r="M250" i="14" a="1"/>
  <c r="M250" i="14" s="1"/>
  <c r="M227" i="14" a="1"/>
  <c r="M227" i="14" s="1"/>
  <c r="M229" i="14" a="1"/>
  <c r="M229" i="14" s="1"/>
  <c r="M225" i="14" a="1"/>
  <c r="M225" i="14" s="1"/>
  <c r="M254" i="14" a="1"/>
  <c r="M254" i="14" s="1"/>
  <c r="M239" i="14" a="1"/>
  <c r="M239" i="14" s="1"/>
  <c r="M242" i="14" a="1"/>
  <c r="M242" i="14" s="1"/>
  <c r="M81" i="14"/>
  <c r="M252" i="14" a="1"/>
  <c r="M252" i="14" s="1"/>
  <c r="M228" i="14" a="1"/>
  <c r="M228" i="14" s="1"/>
  <c r="M238" i="14" a="1"/>
  <c r="M238" i="14" s="1"/>
  <c r="M248" i="14" a="1"/>
  <c r="M248" i="14" s="1"/>
  <c r="M246" i="14" a="1"/>
  <c r="M246" i="14" s="1"/>
  <c r="M221" i="14" a="1"/>
  <c r="M221" i="14" s="1"/>
  <c r="M233" i="14" a="1"/>
  <c r="M233" i="14" s="1"/>
  <c r="M217" i="14" a="1"/>
  <c r="M217" i="14" s="1"/>
  <c r="M241" i="14" a="1"/>
  <c r="M241" i="14" s="1"/>
  <c r="M218" i="14" a="1"/>
  <c r="M218" i="14" s="1"/>
  <c r="M231" i="14" a="1"/>
  <c r="M231" i="14" s="1"/>
  <c r="M253" i="14" a="1"/>
  <c r="M253" i="14" s="1"/>
  <c r="M245" i="14" a="1"/>
  <c r="M245" i="14" s="1"/>
  <c r="M237" i="14" a="1"/>
  <c r="M237" i="14" s="1"/>
  <c r="M234" i="14" a="1"/>
  <c r="M234" i="14" s="1"/>
  <c r="M232" i="14" a="1"/>
  <c r="M232" i="14" s="1"/>
  <c r="M222" i="14" a="1"/>
  <c r="M222" i="14" s="1"/>
  <c r="M230" i="14" a="1"/>
  <c r="M230" i="14" s="1"/>
  <c r="M243" i="14" a="1"/>
  <c r="M243" i="14" s="1"/>
  <c r="M244" i="14" a="1"/>
  <c r="M244" i="14" s="1"/>
  <c r="M219" i="14" a="1"/>
  <c r="M219" i="14" s="1"/>
  <c r="M224" i="14" a="1"/>
  <c r="M224" i="14" s="1"/>
  <c r="M235" i="14" a="1"/>
  <c r="M235" i="14" s="1"/>
  <c r="M223" i="14" a="1"/>
  <c r="M223" i="14" s="1"/>
  <c r="M247" i="14" a="1"/>
  <c r="M247" i="14" s="1"/>
  <c r="M220" i="14" a="1"/>
  <c r="M220" i="14" s="1"/>
  <c r="M226" i="14" a="1"/>
  <c r="M226" i="14" s="1"/>
  <c r="M240" i="14" a="1"/>
  <c r="M240" i="14" s="1"/>
  <c r="M249" i="14" a="1"/>
  <c r="M249" i="14" s="1"/>
  <c r="M148" i="14"/>
  <c r="M151" i="14" s="1"/>
  <c r="M154" i="14" s="1"/>
  <c r="L56" i="19"/>
  <c r="L55" i="14"/>
  <c r="L57" i="14"/>
  <c r="L58" i="19"/>
  <c r="L59" i="19"/>
  <c r="L58" i="14"/>
  <c r="H55" i="4"/>
  <c r="H96" i="4" s="1"/>
  <c r="H110" i="4" s="1"/>
  <c r="L235" i="14" l="1" a="1"/>
  <c r="L235" i="14" s="1"/>
  <c r="L234" i="14" a="1"/>
  <c r="L234" i="14" s="1"/>
  <c r="L218" i="14" a="1"/>
  <c r="L218" i="14" s="1"/>
  <c r="L169" i="19" a="1"/>
  <c r="L169" i="19" s="1"/>
  <c r="L228" i="14" a="1"/>
  <c r="L228" i="14" s="1"/>
  <c r="L230" i="14" a="1"/>
  <c r="L230" i="14" s="1"/>
  <c r="L242" i="14" a="1"/>
  <c r="L242" i="14" s="1"/>
  <c r="L167" i="19" a="1"/>
  <c r="L167" i="19" s="1"/>
  <c r="M178" i="14"/>
  <c r="M176" i="14"/>
  <c r="M179" i="14"/>
  <c r="M205" i="14"/>
  <c r="M206" i="14"/>
  <c r="M188" i="14"/>
  <c r="M189" i="14"/>
  <c r="M181" i="14"/>
  <c r="M196" i="14"/>
  <c r="M190" i="14"/>
  <c r="M185" i="14"/>
  <c r="M193" i="14"/>
  <c r="M171" i="14"/>
  <c r="M173" i="14"/>
  <c r="M192" i="14"/>
  <c r="M172" i="14"/>
  <c r="M200" i="14"/>
  <c r="M180" i="14"/>
  <c r="M186" i="14"/>
  <c r="M157" i="14"/>
  <c r="M158" i="14" s="1"/>
  <c r="M160" i="14" s="1"/>
  <c r="M161" i="14" s="1"/>
  <c r="M202" i="14"/>
  <c r="M195" i="14"/>
  <c r="M184" i="14"/>
  <c r="M198" i="14"/>
  <c r="M201" i="14"/>
  <c r="M187" i="14"/>
  <c r="M183" i="14"/>
  <c r="M191" i="14"/>
  <c r="M203" i="14"/>
  <c r="M204" i="14"/>
  <c r="M177" i="14"/>
  <c r="M199" i="14"/>
  <c r="M182" i="14"/>
  <c r="M174" i="14"/>
  <c r="M175" i="14"/>
  <c r="M194" i="14"/>
  <c r="M197" i="14"/>
  <c r="M170" i="14"/>
  <c r="I22" i="23" s="1"/>
  <c r="M169" i="14"/>
  <c r="L227" i="14" a="1"/>
  <c r="L227" i="14" s="1"/>
  <c r="L224" i="14" a="1"/>
  <c r="L224" i="14" s="1"/>
  <c r="L241" i="14" a="1"/>
  <c r="L241" i="14" s="1"/>
  <c r="L240" i="14" a="1"/>
  <c r="L240" i="14" s="1"/>
  <c r="L81" i="14"/>
  <c r="L82" i="14" s="1"/>
  <c r="L102" i="19"/>
  <c r="L105" i="19" s="1"/>
  <c r="L108" i="19" s="1"/>
  <c r="L173" i="19" a="1"/>
  <c r="L173" i="19" s="1"/>
  <c r="L82" i="19"/>
  <c r="L248" i="14" a="1"/>
  <c r="L248" i="14" s="1"/>
  <c r="L219" i="14" a="1"/>
  <c r="L219" i="14" s="1"/>
  <c r="L251" i="14" a="1"/>
  <c r="L251" i="14" s="1"/>
  <c r="L226" i="14" a="1"/>
  <c r="L226" i="14" s="1"/>
  <c r="L220" i="14" a="1"/>
  <c r="L220" i="14" s="1"/>
  <c r="L165" i="19" a="1"/>
  <c r="L165" i="19" s="1"/>
  <c r="L159" i="19" a="1"/>
  <c r="L159" i="19" s="1"/>
  <c r="L164" i="19" a="1"/>
  <c r="L164" i="19" s="1"/>
  <c r="M83" i="19"/>
  <c r="M106" i="19"/>
  <c r="L221" i="14" a="1"/>
  <c r="L221" i="14" s="1"/>
  <c r="L254" i="14" a="1"/>
  <c r="L254" i="14" s="1"/>
  <c r="L225" i="14" a="1"/>
  <c r="L225" i="14" s="1"/>
  <c r="L233" i="14" a="1"/>
  <c r="L233" i="14" s="1"/>
  <c r="L223" i="14" a="1"/>
  <c r="L223" i="14" s="1"/>
  <c r="L157" i="19" a="1"/>
  <c r="L157" i="19" s="1"/>
  <c r="L155" i="19" a="1"/>
  <c r="L155" i="19" s="1"/>
  <c r="L154" i="19" a="1"/>
  <c r="L154" i="19" s="1"/>
  <c r="M125" i="19"/>
  <c r="I42" i="23" s="1"/>
  <c r="M138" i="19"/>
  <c r="I55" i="23" s="1"/>
  <c r="M142" i="19"/>
  <c r="I59" i="23" s="1"/>
  <c r="M126" i="19"/>
  <c r="I43" i="23" s="1"/>
  <c r="M111" i="19"/>
  <c r="M112" i="19" s="1"/>
  <c r="M114" i="19" s="1"/>
  <c r="M115" i="19" s="1"/>
  <c r="M129" i="19"/>
  <c r="I46" i="23" s="1"/>
  <c r="M131" i="19"/>
  <c r="I48" i="23" s="1"/>
  <c r="M140" i="19"/>
  <c r="I57" i="23" s="1"/>
  <c r="M136" i="19"/>
  <c r="I53" i="23" s="1"/>
  <c r="M137" i="19"/>
  <c r="I54" i="23" s="1"/>
  <c r="M130" i="19"/>
  <c r="I47" i="23" s="1"/>
  <c r="M141" i="19"/>
  <c r="I58" i="23" s="1"/>
  <c r="M139" i="19"/>
  <c r="I56" i="23" s="1"/>
  <c r="M128" i="19"/>
  <c r="I45" i="23" s="1"/>
  <c r="M143" i="19"/>
  <c r="I60" i="23" s="1"/>
  <c r="M133" i="19"/>
  <c r="I50" i="23" s="1"/>
  <c r="M127" i="19"/>
  <c r="I44" i="23" s="1"/>
  <c r="M135" i="19"/>
  <c r="I52" i="23" s="1"/>
  <c r="M134" i="19"/>
  <c r="I51" i="23" s="1"/>
  <c r="M124" i="19"/>
  <c r="M132" i="19"/>
  <c r="I49" i="23" s="1"/>
  <c r="L252" i="14" a="1"/>
  <c r="L252" i="14" s="1"/>
  <c r="L245" i="14" a="1"/>
  <c r="L245" i="14" s="1"/>
  <c r="L236" i="14" a="1"/>
  <c r="L236" i="14" s="1"/>
  <c r="L229" i="14" a="1"/>
  <c r="L229" i="14" s="1"/>
  <c r="L243" i="14" a="1"/>
  <c r="L243" i="14" s="1"/>
  <c r="L160" i="19" a="1"/>
  <c r="L160" i="19" s="1"/>
  <c r="L156" i="19" a="1"/>
  <c r="L156" i="19" s="1"/>
  <c r="L163" i="19" a="1"/>
  <c r="L163" i="19" s="1"/>
  <c r="L237" i="14" a="1"/>
  <c r="L237" i="14" s="1"/>
  <c r="L232" i="14" a="1"/>
  <c r="L232" i="14" s="1"/>
  <c r="L246" i="14" a="1"/>
  <c r="L246" i="14" s="1"/>
  <c r="L244" i="14" a="1"/>
  <c r="L244" i="14" s="1"/>
  <c r="L249" i="14" a="1"/>
  <c r="L249" i="14" s="1"/>
  <c r="L171" i="19" a="1"/>
  <c r="L171" i="19" s="1"/>
  <c r="L158" i="19" a="1"/>
  <c r="L158" i="19" s="1"/>
  <c r="L162" i="19" a="1"/>
  <c r="L162" i="19" s="1"/>
  <c r="L239" i="14" a="1"/>
  <c r="L239" i="14" s="1"/>
  <c r="L148" i="14"/>
  <c r="L151" i="14" s="1"/>
  <c r="L154" i="14" s="1"/>
  <c r="L250" i="14" a="1"/>
  <c r="L250" i="14" s="1"/>
  <c r="L231" i="14" a="1"/>
  <c r="L231" i="14" s="1"/>
  <c r="L222" i="14" a="1"/>
  <c r="L222" i="14" s="1"/>
  <c r="L172" i="19" a="1"/>
  <c r="L172" i="19" s="1"/>
  <c r="L166" i="19" a="1"/>
  <c r="L166" i="19" s="1"/>
  <c r="L161" i="19" a="1"/>
  <c r="L161" i="19" s="1"/>
  <c r="M152" i="14"/>
  <c r="M82" i="14"/>
  <c r="L238" i="14" a="1"/>
  <c r="L238" i="14" s="1"/>
  <c r="L247" i="14" a="1"/>
  <c r="L247" i="14" s="1"/>
  <c r="L217" i="14" a="1"/>
  <c r="L217" i="14" s="1"/>
  <c r="L253" i="14" a="1"/>
  <c r="L253" i="14" s="1"/>
  <c r="L168" i="19" a="1"/>
  <c r="L168" i="19" s="1"/>
  <c r="L170" i="19" a="1"/>
  <c r="L170" i="19" s="1"/>
  <c r="L106" i="19" l="1"/>
  <c r="I25" i="23"/>
  <c r="I31" i="23"/>
  <c r="I28" i="23"/>
  <c r="L141" i="19"/>
  <c r="H58" i="23" s="1"/>
  <c r="L137" i="19"/>
  <c r="H54" i="23" s="1"/>
  <c r="L132" i="19"/>
  <c r="H49" i="23" s="1"/>
  <c r="L131" i="19"/>
  <c r="H48" i="23" s="1"/>
  <c r="L139" i="19"/>
  <c r="H56" i="23" s="1"/>
  <c r="L124" i="19"/>
  <c r="L128" i="19"/>
  <c r="H45" i="23" s="1"/>
  <c r="L138" i="19"/>
  <c r="H55" i="23" s="1"/>
  <c r="L136" i="19"/>
  <c r="H53" i="23" s="1"/>
  <c r="L134" i="19"/>
  <c r="H51" i="23" s="1"/>
  <c r="L126" i="19"/>
  <c r="H43" i="23" s="1"/>
  <c r="L133" i="19"/>
  <c r="H50" i="23" s="1"/>
  <c r="L140" i="19"/>
  <c r="H57" i="23" s="1"/>
  <c r="L142" i="19"/>
  <c r="H59" i="23" s="1"/>
  <c r="L125" i="19"/>
  <c r="H42" i="23" s="1"/>
  <c r="L130" i="19"/>
  <c r="H47" i="23" s="1"/>
  <c r="L111" i="19"/>
  <c r="L129" i="19"/>
  <c r="H46" i="23" s="1"/>
  <c r="L127" i="19"/>
  <c r="H44" i="23" s="1"/>
  <c r="L135" i="19"/>
  <c r="H52" i="23" s="1"/>
  <c r="L143" i="19"/>
  <c r="H60" i="23" s="1"/>
  <c r="I23" i="23"/>
  <c r="L152" i="14"/>
  <c r="I29" i="23"/>
  <c r="I27" i="23"/>
  <c r="L191" i="14"/>
  <c r="L192" i="14"/>
  <c r="L204" i="14"/>
  <c r="L180" i="14"/>
  <c r="L196" i="14"/>
  <c r="L205" i="14"/>
  <c r="L188" i="14"/>
  <c r="L169" i="14"/>
  <c r="L178" i="14"/>
  <c r="L183" i="14"/>
  <c r="L198" i="14"/>
  <c r="L201" i="14"/>
  <c r="L203" i="14"/>
  <c r="L206" i="14"/>
  <c r="L181" i="14"/>
  <c r="L194" i="14"/>
  <c r="L173" i="14"/>
  <c r="L190" i="14"/>
  <c r="L185" i="14"/>
  <c r="L197" i="14"/>
  <c r="L187" i="14"/>
  <c r="L157" i="14"/>
  <c r="L158" i="14" s="1"/>
  <c r="L160" i="14" s="1"/>
  <c r="L161" i="14" s="1"/>
  <c r="L174" i="14"/>
  <c r="L175" i="14"/>
  <c r="L195" i="14"/>
  <c r="L202" i="14"/>
  <c r="L170" i="14"/>
  <c r="H22" i="23" s="1"/>
  <c r="L172" i="14"/>
  <c r="L184" i="14"/>
  <c r="L179" i="14"/>
  <c r="L186" i="14"/>
  <c r="L199" i="14"/>
  <c r="L176" i="14"/>
  <c r="L177" i="14"/>
  <c r="L171" i="14"/>
  <c r="L182" i="14"/>
  <c r="L189" i="14"/>
  <c r="L193" i="14"/>
  <c r="L200" i="14"/>
  <c r="I24" i="23"/>
  <c r="I26" i="23"/>
  <c r="I30" i="23"/>
  <c r="M214" i="19" a="1"/>
  <c r="M214" i="19" s="1"/>
  <c r="I126" i="13" s="1"/>
  <c r="M202" i="19" a="1"/>
  <c r="M202" i="19" s="1"/>
  <c r="I107" i="13" s="1"/>
  <c r="M210" i="19" a="1"/>
  <c r="M210" i="19" s="1"/>
  <c r="I119" i="13" s="1"/>
  <c r="M201" i="19" a="1"/>
  <c r="M201" i="19" s="1"/>
  <c r="I106" i="13" s="1"/>
  <c r="M145" i="19"/>
  <c r="M198" i="19" a="1"/>
  <c r="M198" i="19" s="1"/>
  <c r="I101" i="13" s="1"/>
  <c r="M209" i="19" a="1"/>
  <c r="M209" i="19" s="1"/>
  <c r="I118" i="13" s="1"/>
  <c r="M216" i="19" a="1"/>
  <c r="M216" i="19" s="1"/>
  <c r="I129" i="13" s="1"/>
  <c r="M225" i="19" a="1"/>
  <c r="M225" i="19" s="1"/>
  <c r="I144" i="13" s="1"/>
  <c r="M200" i="19" a="1"/>
  <c r="M200" i="19" s="1"/>
  <c r="I104" i="13" s="1"/>
  <c r="M228" i="19" a="1"/>
  <c r="M228" i="19" s="1"/>
  <c r="I149" i="13" s="1"/>
  <c r="M217" i="19" a="1"/>
  <c r="M217" i="19" s="1"/>
  <c r="I131" i="13" s="1"/>
  <c r="M207" i="19" a="1"/>
  <c r="M207" i="19" s="1"/>
  <c r="I115" i="13" s="1"/>
  <c r="M192" i="19" a="1"/>
  <c r="M192" i="19" s="1"/>
  <c r="I95" i="13" s="1"/>
  <c r="M222" i="19" a="1"/>
  <c r="M222" i="19" s="1"/>
  <c r="I139" i="13" s="1"/>
  <c r="M191" i="19" a="1"/>
  <c r="M191" i="19" s="1"/>
  <c r="I94" i="13" s="1"/>
  <c r="M212" i="19" a="1"/>
  <c r="M212" i="19" s="1"/>
  <c r="I124" i="13" s="1"/>
  <c r="I41" i="23"/>
  <c r="M215" i="19" a="1"/>
  <c r="M215" i="19" s="1"/>
  <c r="I127" i="13" s="1"/>
  <c r="M218" i="19" a="1"/>
  <c r="M218" i="19" s="1"/>
  <c r="I132" i="13" s="1"/>
  <c r="M199" i="19" a="1"/>
  <c r="M199" i="19" s="1"/>
  <c r="I103" i="13" s="1"/>
  <c r="M194" i="19" a="1"/>
  <c r="M194" i="19" s="1"/>
  <c r="I97" i="13" s="1"/>
  <c r="M226" i="19" a="1"/>
  <c r="M226" i="19" s="1"/>
  <c r="I147" i="13" s="1"/>
  <c r="M213" i="19" a="1"/>
  <c r="M213" i="19" s="1"/>
  <c r="I125" i="13" s="1"/>
  <c r="M223" i="19" a="1"/>
  <c r="M223" i="19" s="1"/>
  <c r="I141" i="13" s="1"/>
  <c r="M230" i="19" a="1"/>
  <c r="M230" i="19" s="1"/>
  <c r="I151" i="13" s="1"/>
  <c r="M229" i="19" a="1"/>
  <c r="M229" i="19" s="1"/>
  <c r="I150" i="13" s="1"/>
  <c r="M193" i="19" a="1"/>
  <c r="M193" i="19" s="1"/>
  <c r="I96" i="13" s="1"/>
  <c r="M221" i="19" a="1"/>
  <c r="M221" i="19" s="1"/>
  <c r="I136" i="13" s="1"/>
  <c r="M195" i="19" a="1"/>
  <c r="M195" i="19" s="1"/>
  <c r="I98" i="13" s="1"/>
  <c r="M220" i="19" a="1"/>
  <c r="M220" i="19" s="1"/>
  <c r="I135" i="13" s="1"/>
  <c r="M227" i="19" a="1"/>
  <c r="M227" i="19" s="1"/>
  <c r="I148" i="13" s="1"/>
  <c r="M206" i="19" a="1"/>
  <c r="M206" i="19" s="1"/>
  <c r="I114" i="13" s="1"/>
  <c r="M231" i="19" a="1"/>
  <c r="M231" i="19" s="1"/>
  <c r="I145" i="13" s="1"/>
  <c r="M204" i="19" a="1"/>
  <c r="M204" i="19" s="1"/>
  <c r="I111" i="13" s="1"/>
  <c r="M224" i="19" a="1"/>
  <c r="M224" i="19" s="1"/>
  <c r="I143" i="13" s="1"/>
  <c r="M211" i="19" a="1"/>
  <c r="M211" i="19" s="1"/>
  <c r="I120" i="13" s="1"/>
  <c r="M208" i="19" a="1"/>
  <c r="M208" i="19" s="1"/>
  <c r="I117" i="13" s="1"/>
  <c r="M219" i="19" a="1"/>
  <c r="M219" i="19" s="1"/>
  <c r="I134" i="13" s="1"/>
  <c r="M197" i="19" a="1"/>
  <c r="M197" i="19" s="1"/>
  <c r="I100" i="13" s="1"/>
  <c r="M203" i="19" a="1"/>
  <c r="M203" i="19" s="1"/>
  <c r="I108" i="13" s="1"/>
  <c r="M196" i="19" a="1"/>
  <c r="M196" i="19" s="1"/>
  <c r="I99" i="13" s="1"/>
  <c r="M190" i="19" a="1"/>
  <c r="M190" i="19" s="1"/>
  <c r="M205" i="19" a="1"/>
  <c r="M205" i="19" s="1"/>
  <c r="I112" i="13" s="1"/>
  <c r="I21" i="23"/>
  <c r="M305" i="14" a="1"/>
  <c r="M305" i="14" s="1"/>
  <c r="I73" i="13" s="1"/>
  <c r="M288" i="14" a="1"/>
  <c r="M288" i="14" s="1"/>
  <c r="I45" i="13" s="1"/>
  <c r="M278" i="14" a="1"/>
  <c r="M278" i="14" s="1"/>
  <c r="I30" i="13" s="1"/>
  <c r="M308" i="14" a="1"/>
  <c r="M308" i="14" s="1"/>
  <c r="I78" i="13" s="1"/>
  <c r="M271" i="14" a="1"/>
  <c r="M271" i="14" s="1"/>
  <c r="M312" i="14" a="1"/>
  <c r="M312" i="14" s="1"/>
  <c r="I75" i="13" s="1"/>
  <c r="M299" i="14" a="1"/>
  <c r="M299" i="14" s="1"/>
  <c r="I62" i="13" s="1"/>
  <c r="M298" i="14" a="1"/>
  <c r="M298" i="14" s="1"/>
  <c r="I61" i="13" s="1"/>
  <c r="M292" i="14" a="1"/>
  <c r="M292" i="14" s="1"/>
  <c r="I50" i="13" s="1"/>
  <c r="M285" i="14" a="1"/>
  <c r="M285" i="14" s="1"/>
  <c r="I41" i="13" s="1"/>
  <c r="M290" i="14" a="1"/>
  <c r="M290" i="14" s="1"/>
  <c r="I48" i="13" s="1"/>
  <c r="M294" i="14" a="1"/>
  <c r="M294" i="14" s="1"/>
  <c r="I55" i="13" s="1"/>
  <c r="M286" i="14" a="1"/>
  <c r="M286" i="14" s="1"/>
  <c r="I42" i="13" s="1"/>
  <c r="M291" i="14" a="1"/>
  <c r="M291" i="14" s="1"/>
  <c r="I49" i="13" s="1"/>
  <c r="M272" i="14" a="1"/>
  <c r="M272" i="14" s="1"/>
  <c r="I24" i="13" s="1"/>
  <c r="M296" i="14" a="1"/>
  <c r="M296" i="14" s="1"/>
  <c r="I57" i="13" s="1"/>
  <c r="M282" i="14" a="1"/>
  <c r="M282" i="14" s="1"/>
  <c r="I36" i="13" s="1"/>
  <c r="M277" i="14" a="1"/>
  <c r="M277" i="14" s="1"/>
  <c r="I29" i="13" s="1"/>
  <c r="M302" i="14" a="1"/>
  <c r="M302" i="14" s="1"/>
  <c r="I66" i="13" s="1"/>
  <c r="M283" i="14" a="1"/>
  <c r="M283" i="14" s="1"/>
  <c r="I37" i="13" s="1"/>
  <c r="M289" i="14" a="1"/>
  <c r="M289" i="14" s="1"/>
  <c r="I47" i="13" s="1"/>
  <c r="M304" i="14" a="1"/>
  <c r="M304" i="14" s="1"/>
  <c r="I71" i="13" s="1"/>
  <c r="M287" i="14" a="1"/>
  <c r="M287" i="14" s="1"/>
  <c r="I44" i="13" s="1"/>
  <c r="M300" i="14" a="1"/>
  <c r="M300" i="14" s="1"/>
  <c r="I64" i="13" s="1"/>
  <c r="M284" i="14" a="1"/>
  <c r="M284" i="14" s="1"/>
  <c r="I38" i="13" s="1"/>
  <c r="M310" i="14" a="1"/>
  <c r="M310" i="14" s="1"/>
  <c r="I80" i="13" s="1"/>
  <c r="M309" i="14" a="1"/>
  <c r="M309" i="14" s="1"/>
  <c r="I79" i="13" s="1"/>
  <c r="M280" i="14" a="1"/>
  <c r="M280" i="14" s="1"/>
  <c r="I33" i="13" s="1"/>
  <c r="M274" i="14" a="1"/>
  <c r="M274" i="14" s="1"/>
  <c r="I26" i="13" s="1"/>
  <c r="M297" i="14" a="1"/>
  <c r="M297" i="14" s="1"/>
  <c r="I59" i="13" s="1"/>
  <c r="M306" i="14" a="1"/>
  <c r="M306" i="14" s="1"/>
  <c r="I74" i="13" s="1"/>
  <c r="M301" i="14" a="1"/>
  <c r="M301" i="14" s="1"/>
  <c r="I65" i="13" s="1"/>
  <c r="M307" i="14" a="1"/>
  <c r="M307" i="14" s="1"/>
  <c r="I77" i="13" s="1"/>
  <c r="M295" i="14" a="1"/>
  <c r="M295" i="14" s="1"/>
  <c r="I56" i="13" s="1"/>
  <c r="M276" i="14" a="1"/>
  <c r="M276" i="14" s="1"/>
  <c r="I28" i="13" s="1"/>
  <c r="M208" i="14"/>
  <c r="M209" i="14" s="1"/>
  <c r="M303" i="14" a="1"/>
  <c r="M303" i="14" s="1"/>
  <c r="I69" i="13" s="1"/>
  <c r="M281" i="14" a="1"/>
  <c r="M281" i="14" s="1"/>
  <c r="I34" i="13" s="1"/>
  <c r="M273" i="14" a="1"/>
  <c r="M273" i="14" s="1"/>
  <c r="I25" i="13" s="1"/>
  <c r="M275" i="14" a="1"/>
  <c r="M275" i="14" s="1"/>
  <c r="I27" i="13" s="1"/>
  <c r="M311" i="14" a="1"/>
  <c r="M311" i="14" s="1"/>
  <c r="I81" i="13" s="1"/>
  <c r="M293" i="14" a="1"/>
  <c r="M293" i="14" s="1"/>
  <c r="I54" i="13" s="1"/>
  <c r="M279" i="14" a="1"/>
  <c r="M279" i="14" s="1"/>
  <c r="I31" i="13" s="1"/>
  <c r="L83" i="19"/>
  <c r="I62" i="23" l="1"/>
  <c r="I33" i="23"/>
  <c r="I34" i="23" s="1"/>
  <c r="H23" i="23"/>
  <c r="H24" i="23"/>
  <c r="H29" i="23"/>
  <c r="M233" i="19"/>
  <c r="M234" i="19" s="1"/>
  <c r="I93" i="13"/>
  <c r="I153" i="13" s="1"/>
  <c r="H31" i="23"/>
  <c r="H30" i="23"/>
  <c r="L210" i="19" a="1"/>
  <c r="L210" i="19" s="1"/>
  <c r="H119" i="13" s="1"/>
  <c r="L226" i="19" a="1"/>
  <c r="L226" i="19" s="1"/>
  <c r="H147" i="13" s="1"/>
  <c r="L220" i="19" a="1"/>
  <c r="L220" i="19" s="1"/>
  <c r="H135" i="13" s="1"/>
  <c r="L218" i="19" a="1"/>
  <c r="L218" i="19" s="1"/>
  <c r="H132" i="13" s="1"/>
  <c r="L194" i="19" a="1"/>
  <c r="L194" i="19" s="1"/>
  <c r="H97" i="13" s="1"/>
  <c r="L230" i="19" a="1"/>
  <c r="L230" i="19" s="1"/>
  <c r="H151" i="13" s="1"/>
  <c r="L197" i="19" a="1"/>
  <c r="L197" i="19" s="1"/>
  <c r="H100" i="13" s="1"/>
  <c r="L203" i="19" a="1"/>
  <c r="L203" i="19" s="1"/>
  <c r="H108" i="13" s="1"/>
  <c r="L207" i="19" a="1"/>
  <c r="L207" i="19" s="1"/>
  <c r="H115" i="13" s="1"/>
  <c r="L211" i="19" a="1"/>
  <c r="L211" i="19" s="1"/>
  <c r="H120" i="13" s="1"/>
  <c r="L224" i="19" a="1"/>
  <c r="L224" i="19" s="1"/>
  <c r="H143" i="13" s="1"/>
  <c r="L195" i="19" a="1"/>
  <c r="L195" i="19" s="1"/>
  <c r="H98" i="13" s="1"/>
  <c r="L193" i="19" a="1"/>
  <c r="L193" i="19" s="1"/>
  <c r="H96" i="13" s="1"/>
  <c r="L219" i="19" a="1"/>
  <c r="L219" i="19" s="1"/>
  <c r="H134" i="13" s="1"/>
  <c r="L199" i="19" a="1"/>
  <c r="L199" i="19" s="1"/>
  <c r="H103" i="13" s="1"/>
  <c r="L205" i="19" a="1"/>
  <c r="L205" i="19" s="1"/>
  <c r="H112" i="13" s="1"/>
  <c r="L208" i="19" a="1"/>
  <c r="L208" i="19" s="1"/>
  <c r="H117" i="13" s="1"/>
  <c r="L145" i="19"/>
  <c r="L146" i="19" s="1"/>
  <c r="L196" i="19" a="1"/>
  <c r="L196" i="19" s="1"/>
  <c r="H99" i="13" s="1"/>
  <c r="L228" i="19" a="1"/>
  <c r="L228" i="19" s="1"/>
  <c r="H149" i="13" s="1"/>
  <c r="L190" i="19" a="1"/>
  <c r="L190" i="19" s="1"/>
  <c r="L227" i="19" a="1"/>
  <c r="L227" i="19" s="1"/>
  <c r="H148" i="13" s="1"/>
  <c r="L212" i="19" a="1"/>
  <c r="L212" i="19" s="1"/>
  <c r="H124" i="13" s="1"/>
  <c r="L223" i="19" a="1"/>
  <c r="L223" i="19" s="1"/>
  <c r="H141" i="13" s="1"/>
  <c r="L204" i="19" a="1"/>
  <c r="L204" i="19" s="1"/>
  <c r="H111" i="13" s="1"/>
  <c r="H41" i="23"/>
  <c r="L225" i="19" a="1"/>
  <c r="L225" i="19" s="1"/>
  <c r="H144" i="13" s="1"/>
  <c r="L229" i="19" a="1"/>
  <c r="L229" i="19" s="1"/>
  <c r="H150" i="13" s="1"/>
  <c r="L216" i="19" a="1"/>
  <c r="L216" i="19" s="1"/>
  <c r="H129" i="13" s="1"/>
  <c r="L201" i="19" a="1"/>
  <c r="L201" i="19" s="1"/>
  <c r="H106" i="13" s="1"/>
  <c r="L214" i="19" a="1"/>
  <c r="L214" i="19" s="1"/>
  <c r="H126" i="13" s="1"/>
  <c r="L215" i="19" a="1"/>
  <c r="L215" i="19" s="1"/>
  <c r="H127" i="13" s="1"/>
  <c r="L191" i="19" a="1"/>
  <c r="L191" i="19" s="1"/>
  <c r="H94" i="13" s="1"/>
  <c r="L217" i="19" a="1"/>
  <c r="L217" i="19" s="1"/>
  <c r="H131" i="13" s="1"/>
  <c r="L222" i="19" a="1"/>
  <c r="L222" i="19" s="1"/>
  <c r="H139" i="13" s="1"/>
  <c r="L202" i="19" a="1"/>
  <c r="L202" i="19" s="1"/>
  <c r="H107" i="13" s="1"/>
  <c r="L206" i="19" a="1"/>
  <c r="L206" i="19" s="1"/>
  <c r="H114" i="13" s="1"/>
  <c r="L192" i="19" a="1"/>
  <c r="L192" i="19" s="1"/>
  <c r="H95" i="13" s="1"/>
  <c r="L231" i="19" a="1"/>
  <c r="L231" i="19" s="1"/>
  <c r="H145" i="13" s="1"/>
  <c r="L213" i="19" a="1"/>
  <c r="L213" i="19" s="1"/>
  <c r="H125" i="13" s="1"/>
  <c r="L198" i="19" a="1"/>
  <c r="L198" i="19" s="1"/>
  <c r="H101" i="13" s="1"/>
  <c r="L209" i="19" a="1"/>
  <c r="L209" i="19" s="1"/>
  <c r="H118" i="13" s="1"/>
  <c r="L221" i="19" a="1"/>
  <c r="L221" i="19" s="1"/>
  <c r="H136" i="13" s="1"/>
  <c r="L200" i="19" a="1"/>
  <c r="L200" i="19" s="1"/>
  <c r="H104" i="13" s="1"/>
  <c r="I23" i="13"/>
  <c r="I83" i="13" s="1"/>
  <c r="I84" i="13" s="1"/>
  <c r="M314" i="14"/>
  <c r="M315" i="14" s="1"/>
  <c r="H26" i="23"/>
  <c r="H27" i="23"/>
  <c r="H25" i="23"/>
  <c r="L308" i="14" a="1"/>
  <c r="L308" i="14" s="1"/>
  <c r="H78" i="13" s="1"/>
  <c r="L271" i="14" a="1"/>
  <c r="L271" i="14" s="1"/>
  <c r="L303" i="14" a="1"/>
  <c r="L303" i="14" s="1"/>
  <c r="H69" i="13" s="1"/>
  <c r="L295" i="14" a="1"/>
  <c r="L295" i="14" s="1"/>
  <c r="H56" i="13" s="1"/>
  <c r="L301" i="14" a="1"/>
  <c r="L301" i="14" s="1"/>
  <c r="H65" i="13" s="1"/>
  <c r="L304" i="14" a="1"/>
  <c r="L304" i="14" s="1"/>
  <c r="H71" i="13" s="1"/>
  <c r="L275" i="14" a="1"/>
  <c r="L275" i="14" s="1"/>
  <c r="H27" i="13" s="1"/>
  <c r="L278" i="14" a="1"/>
  <c r="L278" i="14" s="1"/>
  <c r="H30" i="13" s="1"/>
  <c r="L297" i="14" a="1"/>
  <c r="L297" i="14" s="1"/>
  <c r="H59" i="13" s="1"/>
  <c r="L290" i="14" a="1"/>
  <c r="L290" i="14" s="1"/>
  <c r="H48" i="13" s="1"/>
  <c r="L306" i="14" a="1"/>
  <c r="L306" i="14" s="1"/>
  <c r="H74" i="13" s="1"/>
  <c r="L294" i="14" a="1"/>
  <c r="L294" i="14" s="1"/>
  <c r="H55" i="13" s="1"/>
  <c r="L283" i="14" a="1"/>
  <c r="L283" i="14" s="1"/>
  <c r="H37" i="13" s="1"/>
  <c r="L285" i="14" a="1"/>
  <c r="L285" i="14" s="1"/>
  <c r="H41" i="13" s="1"/>
  <c r="L311" i="14" a="1"/>
  <c r="L311" i="14" s="1"/>
  <c r="H81" i="13" s="1"/>
  <c r="L282" i="14" a="1"/>
  <c r="L282" i="14" s="1"/>
  <c r="H36" i="13" s="1"/>
  <c r="L274" i="14" a="1"/>
  <c r="L274" i="14" s="1"/>
  <c r="H26" i="13" s="1"/>
  <c r="L277" i="14" a="1"/>
  <c r="L277" i="14" s="1"/>
  <c r="H29" i="13" s="1"/>
  <c r="L272" i="14" a="1"/>
  <c r="L272" i="14" s="1"/>
  <c r="H24" i="13" s="1"/>
  <c r="L292" i="14" a="1"/>
  <c r="L292" i="14" s="1"/>
  <c r="H50" i="13" s="1"/>
  <c r="L273" i="14" a="1"/>
  <c r="L273" i="14" s="1"/>
  <c r="H25" i="13" s="1"/>
  <c r="L288" i="14" a="1"/>
  <c r="L288" i="14" s="1"/>
  <c r="H45" i="13" s="1"/>
  <c r="L280" i="14" a="1"/>
  <c r="L280" i="14" s="1"/>
  <c r="H33" i="13" s="1"/>
  <c r="L289" i="14" a="1"/>
  <c r="L289" i="14" s="1"/>
  <c r="H47" i="13" s="1"/>
  <c r="L298" i="14" a="1"/>
  <c r="L298" i="14" s="1"/>
  <c r="H61" i="13" s="1"/>
  <c r="L300" i="14" a="1"/>
  <c r="L300" i="14" s="1"/>
  <c r="H64" i="13" s="1"/>
  <c r="L293" i="14" a="1"/>
  <c r="L293" i="14" s="1"/>
  <c r="H54" i="13" s="1"/>
  <c r="L287" i="14" a="1"/>
  <c r="L287" i="14" s="1"/>
  <c r="H44" i="13" s="1"/>
  <c r="L284" i="14" a="1"/>
  <c r="L284" i="14" s="1"/>
  <c r="H38" i="13" s="1"/>
  <c r="L309" i="14" a="1"/>
  <c r="L309" i="14" s="1"/>
  <c r="H79" i="13" s="1"/>
  <c r="L291" i="14" a="1"/>
  <c r="L291" i="14" s="1"/>
  <c r="H49" i="13" s="1"/>
  <c r="L305" i="14" a="1"/>
  <c r="L305" i="14" s="1"/>
  <c r="H73" i="13" s="1"/>
  <c r="H21" i="23"/>
  <c r="L279" i="14" a="1"/>
  <c r="L279" i="14" s="1"/>
  <c r="H31" i="13" s="1"/>
  <c r="L302" i="14" a="1"/>
  <c r="L302" i="14" s="1"/>
  <c r="H66" i="13" s="1"/>
  <c r="L281" i="14" a="1"/>
  <c r="L281" i="14" s="1"/>
  <c r="H34" i="13" s="1"/>
  <c r="L296" i="14" a="1"/>
  <c r="L296" i="14" s="1"/>
  <c r="H57" i="13" s="1"/>
  <c r="L208" i="14"/>
  <c r="L209" i="14" s="1"/>
  <c r="L299" i="14" a="1"/>
  <c r="L299" i="14" s="1"/>
  <c r="H62" i="13" s="1"/>
  <c r="L286" i="14" a="1"/>
  <c r="L286" i="14" s="1"/>
  <c r="H42" i="13" s="1"/>
  <c r="L312" i="14" a="1"/>
  <c r="L312" i="14" s="1"/>
  <c r="H75" i="13" s="1"/>
  <c r="L276" i="14" a="1"/>
  <c r="L276" i="14" s="1"/>
  <c r="H28" i="13" s="1"/>
  <c r="L310" i="14" a="1"/>
  <c r="L310" i="14" s="1"/>
  <c r="H80" i="13" s="1"/>
  <c r="L307" i="14" a="1"/>
  <c r="L307" i="14" s="1"/>
  <c r="H77" i="13" s="1"/>
  <c r="L112" i="19"/>
  <c r="L114" i="19" s="1"/>
  <c r="L115" i="19" s="1"/>
  <c r="M146" i="19"/>
  <c r="H28" i="23"/>
  <c r="H62" i="23" l="1"/>
  <c r="H23" i="13"/>
  <c r="H83" i="13" s="1"/>
  <c r="H84" i="13" s="1"/>
  <c r="L314" i="14"/>
  <c r="L315" i="14" s="1"/>
  <c r="H33" i="23"/>
  <c r="H34" i="23" s="1"/>
  <c r="H93" i="13"/>
  <c r="H153" i="13" s="1"/>
  <c r="L233" i="19"/>
  <c r="I154" i="13"/>
  <c r="I63" i="23"/>
  <c r="H154" i="13" l="1"/>
  <c r="H63" i="23"/>
  <c r="L234" i="19"/>
  <c r="N39" i="19" l="1"/>
  <c r="N38" i="14"/>
  <c r="N37" i="14" l="1"/>
  <c r="N38" i="19"/>
  <c r="N49" i="19"/>
  <c r="N48" i="14"/>
  <c r="N55" i="19" l="1"/>
  <c r="N54" i="14"/>
  <c r="N66" i="14"/>
  <c r="N67" i="19"/>
  <c r="N43" i="19"/>
  <c r="N42" i="14"/>
  <c r="N47" i="14"/>
  <c r="N48" i="19"/>
  <c r="N67" i="14"/>
  <c r="N68" i="19"/>
  <c r="N44" i="14"/>
  <c r="N45" i="19"/>
  <c r="N52" i="14"/>
  <c r="N53" i="19"/>
  <c r="N42" i="19" l="1"/>
  <c r="N41" i="14"/>
  <c r="N40" i="14"/>
  <c r="N41" i="19"/>
  <c r="N47" i="19"/>
  <c r="N46" i="14"/>
  <c r="N49" i="14"/>
  <c r="N50" i="19"/>
  <c r="N66" i="19"/>
  <c r="N65" i="14"/>
  <c r="N46" i="19"/>
  <c r="N45" i="14"/>
  <c r="N60" i="19"/>
  <c r="N59" i="14"/>
  <c r="J74" i="4"/>
  <c r="N61" i="19"/>
  <c r="N60" i="14"/>
  <c r="N70" i="19"/>
  <c r="J85" i="4"/>
  <c r="N69" i="14"/>
  <c r="N69" i="19"/>
  <c r="N68" i="14"/>
  <c r="N62" i="14"/>
  <c r="N63" i="19"/>
  <c r="N71" i="19"/>
  <c r="N70" i="14"/>
  <c r="N43" i="14"/>
  <c r="N44" i="19"/>
  <c r="N54" i="19"/>
  <c r="N53" i="14"/>
  <c r="N64" i="14"/>
  <c r="N65" i="19"/>
  <c r="N73" i="19"/>
  <c r="N72" i="14"/>
  <c r="N52" i="19"/>
  <c r="N51" i="14"/>
  <c r="N40" i="19"/>
  <c r="N39" i="14"/>
  <c r="N61" i="14"/>
  <c r="N62" i="19"/>
  <c r="N64" i="19"/>
  <c r="N63" i="14"/>
  <c r="N71" i="14"/>
  <c r="N72" i="19"/>
  <c r="N51" i="19" l="1"/>
  <c r="N50" i="14"/>
  <c r="J40" i="4"/>
  <c r="N59" i="19" l="1"/>
  <c r="N58" i="14"/>
  <c r="N55" i="14" l="1"/>
  <c r="N56" i="19"/>
  <c r="J55" i="4"/>
  <c r="J96" i="4" s="1"/>
  <c r="J110" i="4" s="1"/>
  <c r="N56" i="14"/>
  <c r="N57" i="19"/>
  <c r="N57" i="14"/>
  <c r="N58" i="19"/>
  <c r="N172" i="19" l="1" a="1"/>
  <c r="N172" i="19" s="1"/>
  <c r="N171" i="19" a="1"/>
  <c r="N171" i="19" s="1"/>
  <c r="N102" i="19"/>
  <c r="N105" i="19" s="1"/>
  <c r="N108" i="19" s="1"/>
  <c r="N165" i="19" a="1"/>
  <c r="N165" i="19" s="1"/>
  <c r="N168" i="19" a="1"/>
  <c r="N168" i="19" s="1"/>
  <c r="N154" i="19" a="1"/>
  <c r="N154" i="19" s="1"/>
  <c r="N155" i="19" a="1"/>
  <c r="N155" i="19" s="1"/>
  <c r="N157" i="19" a="1"/>
  <c r="N157" i="19" s="1"/>
  <c r="N161" i="19" a="1"/>
  <c r="N161" i="19" s="1"/>
  <c r="N166" i="19" a="1"/>
  <c r="N166" i="19" s="1"/>
  <c r="N170" i="19" a="1"/>
  <c r="N170" i="19" s="1"/>
  <c r="N82" i="19"/>
  <c r="N167" i="19" a="1"/>
  <c r="N167" i="19" s="1"/>
  <c r="N164" i="19" a="1"/>
  <c r="N164" i="19" s="1"/>
  <c r="N159" i="19" a="1"/>
  <c r="N159" i="19" s="1"/>
  <c r="N160" i="19" a="1"/>
  <c r="N160" i="19" s="1"/>
  <c r="N158" i="19" a="1"/>
  <c r="N158" i="19" s="1"/>
  <c r="N169" i="19" a="1"/>
  <c r="N169" i="19" s="1"/>
  <c r="N173" i="19" a="1"/>
  <c r="N173" i="19" s="1"/>
  <c r="N162" i="19" a="1"/>
  <c r="N162" i="19" s="1"/>
  <c r="N163" i="19" a="1"/>
  <c r="N163" i="19" s="1"/>
  <c r="N156" i="19" a="1"/>
  <c r="N156" i="19" s="1"/>
  <c r="N223" i="14" a="1"/>
  <c r="N223" i="14" s="1"/>
  <c r="N222" i="14" a="1"/>
  <c r="N222" i="14" s="1"/>
  <c r="N221" i="14" a="1"/>
  <c r="N221" i="14" s="1"/>
  <c r="N235" i="14" a="1"/>
  <c r="N235" i="14" s="1"/>
  <c r="N240" i="14" a="1"/>
  <c r="N240" i="14" s="1"/>
  <c r="N238" i="14" a="1"/>
  <c r="N238" i="14" s="1"/>
  <c r="N236" i="14" a="1"/>
  <c r="N236" i="14" s="1"/>
  <c r="N253" i="14" a="1"/>
  <c r="N253" i="14" s="1"/>
  <c r="N230" i="14" a="1"/>
  <c r="N230" i="14" s="1"/>
  <c r="N239" i="14" a="1"/>
  <c r="N239" i="14" s="1"/>
  <c r="N248" i="14" a="1"/>
  <c r="N248" i="14" s="1"/>
  <c r="N251" i="14" a="1"/>
  <c r="N251" i="14" s="1"/>
  <c r="N233" i="14" a="1"/>
  <c r="N233" i="14" s="1"/>
  <c r="N241" i="14" a="1"/>
  <c r="N241" i="14" s="1"/>
  <c r="N237" i="14" a="1"/>
  <c r="N237" i="14" s="1"/>
  <c r="N224" i="14" a="1"/>
  <c r="N224" i="14" s="1"/>
  <c r="N232" i="14" a="1"/>
  <c r="N232" i="14" s="1"/>
  <c r="N254" i="14" a="1"/>
  <c r="N254" i="14" s="1"/>
  <c r="N227" i="14" a="1"/>
  <c r="N227" i="14" s="1"/>
  <c r="N226" i="14" a="1"/>
  <c r="N226" i="14" s="1"/>
  <c r="N81" i="14"/>
  <c r="N82" i="14" s="1"/>
  <c r="N231" i="14" a="1"/>
  <c r="N231" i="14" s="1"/>
  <c r="N249" i="14" a="1"/>
  <c r="N249" i="14" s="1"/>
  <c r="N242" i="14" a="1"/>
  <c r="N242" i="14" s="1"/>
  <c r="N247" i="14" a="1"/>
  <c r="N247" i="14" s="1"/>
  <c r="N229" i="14" a="1"/>
  <c r="N229" i="14" s="1"/>
  <c r="N250" i="14" a="1"/>
  <c r="N250" i="14" s="1"/>
  <c r="N246" i="14" a="1"/>
  <c r="N246" i="14" s="1"/>
  <c r="N245" i="14" a="1"/>
  <c r="N245" i="14" s="1"/>
  <c r="N243" i="14" a="1"/>
  <c r="N243" i="14" s="1"/>
  <c r="N228" i="14" a="1"/>
  <c r="N228" i="14" s="1"/>
  <c r="N244" i="14" a="1"/>
  <c r="N244" i="14" s="1"/>
  <c r="N219" i="14" a="1"/>
  <c r="N219" i="14" s="1"/>
  <c r="N217" i="14" a="1"/>
  <c r="N217" i="14" s="1"/>
  <c r="N218" i="14" a="1"/>
  <c r="N218" i="14" s="1"/>
  <c r="N225" i="14" a="1"/>
  <c r="N225" i="14" s="1"/>
  <c r="N220" i="14" a="1"/>
  <c r="N220" i="14" s="1"/>
  <c r="N252" i="14" a="1"/>
  <c r="N252" i="14" s="1"/>
  <c r="N234" i="14" a="1"/>
  <c r="N234" i="14" s="1"/>
  <c r="N148" i="14"/>
  <c r="N106" i="19" l="1"/>
  <c r="N142" i="19"/>
  <c r="J59" i="23" s="1"/>
  <c r="N127" i="19"/>
  <c r="J44" i="23" s="1"/>
  <c r="N141" i="19"/>
  <c r="J58" i="23" s="1"/>
  <c r="N137" i="19"/>
  <c r="J54" i="23" s="1"/>
  <c r="N126" i="19"/>
  <c r="J43" i="23" s="1"/>
  <c r="N143" i="19"/>
  <c r="J60" i="23" s="1"/>
  <c r="N131" i="19"/>
  <c r="J48" i="23" s="1"/>
  <c r="N130" i="19"/>
  <c r="J47" i="23" s="1"/>
  <c r="N132" i="19"/>
  <c r="J49" i="23" s="1"/>
  <c r="N128" i="19"/>
  <c r="J45" i="23" s="1"/>
  <c r="N125" i="19"/>
  <c r="J42" i="23" s="1"/>
  <c r="N133" i="19"/>
  <c r="J50" i="23" s="1"/>
  <c r="N139" i="19"/>
  <c r="J56" i="23" s="1"/>
  <c r="N136" i="19"/>
  <c r="J53" i="23" s="1"/>
  <c r="N140" i="19"/>
  <c r="J57" i="23" s="1"/>
  <c r="N111" i="19"/>
  <c r="N134" i="19"/>
  <c r="J51" i="23" s="1"/>
  <c r="N129" i="19"/>
  <c r="J46" i="23" s="1"/>
  <c r="N124" i="19"/>
  <c r="N138" i="19"/>
  <c r="J55" i="23" s="1"/>
  <c r="N135" i="19"/>
  <c r="J52" i="23" s="1"/>
  <c r="N151" i="14"/>
  <c r="N152" i="14" s="1"/>
  <c r="N83" i="19"/>
  <c r="N154" i="14" l="1"/>
  <c r="N174" i="14" s="1"/>
  <c r="N112" i="19"/>
  <c r="N114" i="19" s="1"/>
  <c r="N115" i="19" s="1"/>
  <c r="N196" i="19" a="1"/>
  <c r="N196" i="19" s="1"/>
  <c r="J99" i="13" s="1"/>
  <c r="N218" i="19" a="1"/>
  <c r="N218" i="19" s="1"/>
  <c r="J132" i="13" s="1"/>
  <c r="N226" i="19" a="1"/>
  <c r="N226" i="19" s="1"/>
  <c r="J147" i="13" s="1"/>
  <c r="N191" i="19" a="1"/>
  <c r="N191" i="19" s="1"/>
  <c r="J94" i="13" s="1"/>
  <c r="N215" i="19" a="1"/>
  <c r="N215" i="19" s="1"/>
  <c r="J127" i="13" s="1"/>
  <c r="J41" i="23"/>
  <c r="N216" i="19" a="1"/>
  <c r="N216" i="19" s="1"/>
  <c r="J129" i="13" s="1"/>
  <c r="N201" i="19" a="1"/>
  <c r="N201" i="19" s="1"/>
  <c r="J106" i="13" s="1"/>
  <c r="N213" i="19" a="1"/>
  <c r="N213" i="19" s="1"/>
  <c r="J125" i="13" s="1"/>
  <c r="N211" i="19" a="1"/>
  <c r="N211" i="19" s="1"/>
  <c r="J120" i="13" s="1"/>
  <c r="N194" i="19" a="1"/>
  <c r="N194" i="19" s="1"/>
  <c r="J97" i="13" s="1"/>
  <c r="N195" i="19" a="1"/>
  <c r="N195" i="19" s="1"/>
  <c r="J98" i="13" s="1"/>
  <c r="N192" i="19" a="1"/>
  <c r="N192" i="19" s="1"/>
  <c r="J95" i="13" s="1"/>
  <c r="N210" i="19" a="1"/>
  <c r="N210" i="19" s="1"/>
  <c r="J119" i="13" s="1"/>
  <c r="N228" i="19" a="1"/>
  <c r="N228" i="19" s="1"/>
  <c r="J149" i="13" s="1"/>
  <c r="N219" i="19" a="1"/>
  <c r="N219" i="19" s="1"/>
  <c r="J134" i="13" s="1"/>
  <c r="N230" i="19" a="1"/>
  <c r="N230" i="19" s="1"/>
  <c r="J151" i="13" s="1"/>
  <c r="N223" i="19" a="1"/>
  <c r="N223" i="19" s="1"/>
  <c r="J141" i="13" s="1"/>
  <c r="N206" i="19" a="1"/>
  <c r="N206" i="19" s="1"/>
  <c r="J114" i="13" s="1"/>
  <c r="N200" i="19" a="1"/>
  <c r="N200" i="19" s="1"/>
  <c r="J104" i="13" s="1"/>
  <c r="N225" i="19" a="1"/>
  <c r="N225" i="19" s="1"/>
  <c r="J144" i="13" s="1"/>
  <c r="N229" i="19" a="1"/>
  <c r="N229" i="19" s="1"/>
  <c r="J150" i="13" s="1"/>
  <c r="N197" i="19" a="1"/>
  <c r="N197" i="19" s="1"/>
  <c r="J100" i="13" s="1"/>
  <c r="N208" i="19" a="1"/>
  <c r="N208" i="19" s="1"/>
  <c r="J117" i="13" s="1"/>
  <c r="N190" i="19" a="1"/>
  <c r="N190" i="19" s="1"/>
  <c r="N145" i="19"/>
  <c r="N203" i="19" a="1"/>
  <c r="N203" i="19" s="1"/>
  <c r="J108" i="13" s="1"/>
  <c r="N221" i="19" a="1"/>
  <c r="N221" i="19" s="1"/>
  <c r="J136" i="13" s="1"/>
  <c r="N214" i="19" a="1"/>
  <c r="N214" i="19" s="1"/>
  <c r="J126" i="13" s="1"/>
  <c r="N209" i="19" a="1"/>
  <c r="N209" i="19" s="1"/>
  <c r="J118" i="13" s="1"/>
  <c r="N217" i="19" a="1"/>
  <c r="N217" i="19" s="1"/>
  <c r="J131" i="13" s="1"/>
  <c r="N193" i="19" a="1"/>
  <c r="N193" i="19" s="1"/>
  <c r="J96" i="13" s="1"/>
  <c r="N205" i="19" a="1"/>
  <c r="N205" i="19" s="1"/>
  <c r="J112" i="13" s="1"/>
  <c r="N202" i="19" a="1"/>
  <c r="N202" i="19" s="1"/>
  <c r="J107" i="13" s="1"/>
  <c r="N227" i="19" a="1"/>
  <c r="N227" i="19" s="1"/>
  <c r="J148" i="13" s="1"/>
  <c r="N231" i="19" a="1"/>
  <c r="N231" i="19" s="1"/>
  <c r="J145" i="13" s="1"/>
  <c r="N198" i="19" a="1"/>
  <c r="N198" i="19" s="1"/>
  <c r="J101" i="13" s="1"/>
  <c r="N224" i="19" a="1"/>
  <c r="N224" i="19" s="1"/>
  <c r="J143" i="13" s="1"/>
  <c r="N207" i="19" a="1"/>
  <c r="N207" i="19" s="1"/>
  <c r="J115" i="13" s="1"/>
  <c r="N199" i="19" a="1"/>
  <c r="N199" i="19" s="1"/>
  <c r="J103" i="13" s="1"/>
  <c r="N222" i="19" a="1"/>
  <c r="N222" i="19" s="1"/>
  <c r="J139" i="13" s="1"/>
  <c r="N220" i="19" a="1"/>
  <c r="N220" i="19" s="1"/>
  <c r="J135" i="13" s="1"/>
  <c r="N212" i="19" a="1"/>
  <c r="N212" i="19" s="1"/>
  <c r="J124" i="13" s="1"/>
  <c r="N204" i="19" a="1"/>
  <c r="N204" i="19" s="1"/>
  <c r="J111" i="13" s="1"/>
  <c r="N180" i="14" l="1"/>
  <c r="N185" i="14"/>
  <c r="N187" i="14"/>
  <c r="N191" i="14"/>
  <c r="N193" i="14"/>
  <c r="N184" i="14"/>
  <c r="N197" i="14"/>
  <c r="N202" i="14"/>
  <c r="N205" i="14"/>
  <c r="N182" i="14"/>
  <c r="N173" i="14"/>
  <c r="N157" i="14"/>
  <c r="N158" i="14" s="1"/>
  <c r="N160" i="14" s="1"/>
  <c r="N161" i="14" s="1"/>
  <c r="N194" i="14"/>
  <c r="N176" i="14"/>
  <c r="N196" i="14"/>
  <c r="N188" i="14"/>
  <c r="N179" i="14"/>
  <c r="N186" i="14"/>
  <c r="N171" i="14"/>
  <c r="N195" i="14"/>
  <c r="N170" i="14"/>
  <c r="J22" i="23" s="1"/>
  <c r="N190" i="14"/>
  <c r="N203" i="14"/>
  <c r="N178" i="14"/>
  <c r="N172" i="14"/>
  <c r="N183" i="14"/>
  <c r="N175" i="14"/>
  <c r="N169" i="14"/>
  <c r="J21" i="23" s="1"/>
  <c r="N200" i="14"/>
  <c r="N201" i="14"/>
  <c r="N177" i="14"/>
  <c r="N199" i="14"/>
  <c r="N204" i="14"/>
  <c r="N181" i="14"/>
  <c r="N206" i="14"/>
  <c r="J31" i="23" s="1"/>
  <c r="N198" i="14"/>
  <c r="N192" i="14"/>
  <c r="N189" i="14"/>
  <c r="J62" i="23"/>
  <c r="N233" i="19"/>
  <c r="N234" i="19" s="1"/>
  <c r="J93" i="13"/>
  <c r="J153" i="13" s="1"/>
  <c r="N146" i="19"/>
  <c r="J24" i="23" l="1"/>
  <c r="J23" i="23"/>
  <c r="J27" i="23"/>
  <c r="J29" i="23"/>
  <c r="J26" i="23"/>
  <c r="N278" i="14" a="1"/>
  <c r="N278" i="14" s="1"/>
  <c r="J30" i="13" s="1"/>
  <c r="N312" i="14" a="1"/>
  <c r="N312" i="14" s="1"/>
  <c r="J75" i="13" s="1"/>
  <c r="N289" i="14" a="1"/>
  <c r="N289" i="14" s="1"/>
  <c r="J47" i="13" s="1"/>
  <c r="N276" i="14" a="1"/>
  <c r="N276" i="14" s="1"/>
  <c r="J28" i="13" s="1"/>
  <c r="N301" i="14" a="1"/>
  <c r="N301" i="14" s="1"/>
  <c r="J65" i="13" s="1"/>
  <c r="N208" i="14"/>
  <c r="N209" i="14" s="1"/>
  <c r="N300" i="14" a="1"/>
  <c r="N300" i="14" s="1"/>
  <c r="J64" i="13" s="1"/>
  <c r="J30" i="23"/>
  <c r="N302" i="14" a="1"/>
  <c r="N302" i="14" s="1"/>
  <c r="J66" i="13" s="1"/>
  <c r="N297" i="14" a="1"/>
  <c r="N297" i="14" s="1"/>
  <c r="J59" i="13" s="1"/>
  <c r="N306" i="14" a="1"/>
  <c r="N306" i="14" s="1"/>
  <c r="J74" i="13" s="1"/>
  <c r="N292" i="14" a="1"/>
  <c r="N292" i="14" s="1"/>
  <c r="J50" i="13" s="1"/>
  <c r="N282" i="14" a="1"/>
  <c r="N282" i="14" s="1"/>
  <c r="J36" i="13" s="1"/>
  <c r="N303" i="14" a="1"/>
  <c r="N303" i="14" s="1"/>
  <c r="J69" i="13" s="1"/>
  <c r="N287" i="14" a="1"/>
  <c r="N287" i="14" s="1"/>
  <c r="J44" i="13" s="1"/>
  <c r="N281" i="14" a="1"/>
  <c r="N281" i="14" s="1"/>
  <c r="J34" i="13" s="1"/>
  <c r="N286" i="14" a="1"/>
  <c r="N286" i="14" s="1"/>
  <c r="J42" i="13" s="1"/>
  <c r="N279" i="14" a="1"/>
  <c r="N279" i="14" s="1"/>
  <c r="J31" i="13" s="1"/>
  <c r="N307" i="14" a="1"/>
  <c r="N307" i="14" s="1"/>
  <c r="J77" i="13" s="1"/>
  <c r="N291" i="14" a="1"/>
  <c r="N291" i="14" s="1"/>
  <c r="J49" i="13" s="1"/>
  <c r="N275" i="14" a="1"/>
  <c r="N275" i="14" s="1"/>
  <c r="J27" i="13" s="1"/>
  <c r="N285" i="14" a="1"/>
  <c r="N285" i="14" s="1"/>
  <c r="J41" i="13" s="1"/>
  <c r="N304" i="14" a="1"/>
  <c r="N304" i="14" s="1"/>
  <c r="J71" i="13" s="1"/>
  <c r="N271" i="14" a="1"/>
  <c r="N271" i="14" s="1"/>
  <c r="J23" i="13" s="1"/>
  <c r="N280" i="14" a="1"/>
  <c r="N280" i="14" s="1"/>
  <c r="J33" i="13" s="1"/>
  <c r="N296" i="14" a="1"/>
  <c r="N296" i="14" s="1"/>
  <c r="J57" i="13" s="1"/>
  <c r="N308" i="14" a="1"/>
  <c r="N308" i="14" s="1"/>
  <c r="J78" i="13" s="1"/>
  <c r="N288" i="14" a="1"/>
  <c r="N288" i="14" s="1"/>
  <c r="J45" i="13" s="1"/>
  <c r="N294" i="14" a="1"/>
  <c r="N294" i="14" s="1"/>
  <c r="J55" i="13" s="1"/>
  <c r="N309" i="14" a="1"/>
  <c r="N309" i="14" s="1"/>
  <c r="J79" i="13" s="1"/>
  <c r="N290" i="14" a="1"/>
  <c r="N290" i="14" s="1"/>
  <c r="J48" i="13" s="1"/>
  <c r="N293" i="14" a="1"/>
  <c r="N293" i="14" s="1"/>
  <c r="J54" i="13" s="1"/>
  <c r="N295" i="14" a="1"/>
  <c r="N295" i="14" s="1"/>
  <c r="J56" i="13" s="1"/>
  <c r="N273" i="14" a="1"/>
  <c r="N273" i="14" s="1"/>
  <c r="J25" i="13" s="1"/>
  <c r="J25" i="23"/>
  <c r="N299" i="14" a="1"/>
  <c r="N299" i="14" s="1"/>
  <c r="J62" i="13" s="1"/>
  <c r="N305" i="14" a="1"/>
  <c r="N305" i="14" s="1"/>
  <c r="J73" i="13" s="1"/>
  <c r="N311" i="14" a="1"/>
  <c r="N311" i="14" s="1"/>
  <c r="J81" i="13" s="1"/>
  <c r="N298" i="14" a="1"/>
  <c r="N298" i="14" s="1"/>
  <c r="J61" i="13" s="1"/>
  <c r="N284" i="14" a="1"/>
  <c r="N284" i="14" s="1"/>
  <c r="J38" i="13" s="1"/>
  <c r="J28" i="23"/>
  <c r="N272" i="14" a="1"/>
  <c r="N272" i="14" s="1"/>
  <c r="J24" i="13" s="1"/>
  <c r="N277" i="14" a="1"/>
  <c r="N277" i="14" s="1"/>
  <c r="J29" i="13" s="1"/>
  <c r="N274" i="14" a="1"/>
  <c r="N274" i="14" s="1"/>
  <c r="J26" i="13" s="1"/>
  <c r="N310" i="14" a="1"/>
  <c r="N310" i="14" s="1"/>
  <c r="J80" i="13" s="1"/>
  <c r="N283" i="14" a="1"/>
  <c r="N283" i="14" s="1"/>
  <c r="J37" i="13" s="1"/>
  <c r="J63" i="23"/>
  <c r="J154" i="13"/>
  <c r="J33" i="23" l="1"/>
  <c r="J34" i="23" s="1"/>
  <c r="J83" i="13"/>
  <c r="J84" i="13" s="1"/>
  <c r="N314" i="14"/>
  <c r="N315" i="14" s="1"/>
  <c r="O44" i="14" l="1"/>
  <c r="O45" i="19"/>
  <c r="O46" i="19"/>
  <c r="O45" i="14"/>
  <c r="O54" i="19"/>
  <c r="O53" i="14"/>
  <c r="O47" i="19"/>
  <c r="O46" i="14"/>
  <c r="O43" i="14"/>
  <c r="O44" i="19"/>
  <c r="O40" i="19"/>
  <c r="O39" i="14"/>
  <c r="O52" i="19"/>
  <c r="O51" i="14"/>
  <c r="O48" i="14"/>
  <c r="O49" i="19"/>
  <c r="O49" i="14"/>
  <c r="O50" i="19"/>
  <c r="O48" i="19"/>
  <c r="O47" i="14"/>
  <c r="O52" i="14"/>
  <c r="O53" i="19"/>
  <c r="O43" i="19"/>
  <c r="O42" i="14"/>
  <c r="O38" i="14"/>
  <c r="O39" i="19"/>
  <c r="O55" i="19"/>
  <c r="O54" i="14"/>
  <c r="O40" i="14"/>
  <c r="O41" i="19"/>
  <c r="P52" i="19" l="1"/>
  <c r="P51" i="14"/>
  <c r="O42" i="19"/>
  <c r="O41" i="14"/>
  <c r="P52" i="14"/>
  <c r="P53" i="19"/>
  <c r="P45" i="14"/>
  <c r="P46" i="19"/>
  <c r="P44" i="19"/>
  <c r="P43" i="14"/>
  <c r="P40" i="19"/>
  <c r="P39" i="14"/>
  <c r="P42" i="19"/>
  <c r="P41" i="14"/>
  <c r="P50" i="19"/>
  <c r="P49" i="14"/>
  <c r="O38" i="19"/>
  <c r="O37" i="14"/>
  <c r="P44" i="14"/>
  <c r="P45" i="19"/>
  <c r="P48" i="19"/>
  <c r="P47" i="14"/>
  <c r="P55" i="19"/>
  <c r="P54" i="14"/>
  <c r="P41" i="19"/>
  <c r="P40" i="14"/>
  <c r="P54" i="19"/>
  <c r="P53" i="14"/>
  <c r="P39" i="19"/>
  <c r="P38" i="14"/>
  <c r="P48" i="14"/>
  <c r="P49" i="19"/>
  <c r="P43" i="19"/>
  <c r="P42" i="14"/>
  <c r="P47" i="19"/>
  <c r="P46" i="14"/>
  <c r="P50" i="14" l="1"/>
  <c r="P51" i="19"/>
  <c r="L40" i="4"/>
  <c r="P37" i="14"/>
  <c r="P38" i="19"/>
  <c r="O50" i="14" l="1"/>
  <c r="O51" i="19"/>
  <c r="K40" i="4"/>
  <c r="O57" i="14" l="1"/>
  <c r="O58" i="19"/>
  <c r="P58" i="14"/>
  <c r="P59" i="19"/>
  <c r="P58" i="19"/>
  <c r="P57" i="14"/>
  <c r="O58" i="14"/>
  <c r="O59" i="19"/>
  <c r="O56" i="19" l="1"/>
  <c r="O55" i="14"/>
  <c r="K55" i="4"/>
  <c r="O56" i="14"/>
  <c r="O57" i="19"/>
  <c r="P56" i="19"/>
  <c r="P55" i="14"/>
  <c r="L55" i="4"/>
  <c r="P56" i="14"/>
  <c r="P57" i="19"/>
  <c r="O63" i="19" l="1"/>
  <c r="O62" i="14"/>
  <c r="O73" i="19"/>
  <c r="O72" i="14"/>
  <c r="O69" i="14"/>
  <c r="O70" i="19"/>
  <c r="K85" i="4"/>
  <c r="O65" i="14"/>
  <c r="O66" i="19"/>
  <c r="O71" i="14"/>
  <c r="O72" i="19"/>
  <c r="O63" i="14"/>
  <c r="O64" i="19"/>
  <c r="O65" i="19"/>
  <c r="O64" i="14"/>
  <c r="O71" i="19"/>
  <c r="O70" i="14"/>
  <c r="O61" i="14"/>
  <c r="O62" i="19"/>
  <c r="O61" i="19"/>
  <c r="O60" i="14"/>
  <c r="P66" i="19" l="1"/>
  <c r="P65" i="14"/>
  <c r="P62" i="14"/>
  <c r="P63" i="19"/>
  <c r="P64" i="19"/>
  <c r="P63" i="14"/>
  <c r="P69" i="14"/>
  <c r="L85" i="4"/>
  <c r="P70" i="19"/>
  <c r="P73" i="19"/>
  <c r="P72" i="14"/>
  <c r="P60" i="14"/>
  <c r="P61" i="19"/>
  <c r="P72" i="19"/>
  <c r="P71" i="14"/>
  <c r="P70" i="14"/>
  <c r="P71" i="19"/>
  <c r="P62" i="19"/>
  <c r="P61" i="14"/>
  <c r="P65" i="19"/>
  <c r="P64" i="14"/>
  <c r="K74" i="4" l="1"/>
  <c r="K96" i="4" s="1"/>
  <c r="K110" i="4" s="1"/>
  <c r="O59" i="14"/>
  <c r="O60" i="19"/>
  <c r="O161" i="19" l="1" a="1"/>
  <c r="O161" i="19" s="1"/>
  <c r="O164" i="19" a="1"/>
  <c r="O164" i="19" s="1"/>
  <c r="O162" i="19" a="1"/>
  <c r="O162" i="19" s="1"/>
  <c r="O157" i="19" a="1"/>
  <c r="O157" i="19" s="1"/>
  <c r="O158" i="19" a="1"/>
  <c r="O158" i="19" s="1"/>
  <c r="O167" i="19" a="1"/>
  <c r="O167" i="19" s="1"/>
  <c r="O170" i="19" a="1"/>
  <c r="O170" i="19" s="1"/>
  <c r="O102" i="19"/>
  <c r="O156" i="19" a="1"/>
  <c r="O156" i="19" s="1"/>
  <c r="O82" i="19"/>
  <c r="O83" i="19" s="1"/>
  <c r="O169" i="19" a="1"/>
  <c r="O169" i="19" s="1"/>
  <c r="O160" i="19" a="1"/>
  <c r="O160" i="19" s="1"/>
  <c r="O168" i="19" a="1"/>
  <c r="O168" i="19" s="1"/>
  <c r="O166" i="19" a="1"/>
  <c r="O166" i="19" s="1"/>
  <c r="O163" i="19" a="1"/>
  <c r="O163" i="19" s="1"/>
  <c r="O154" i="19" a="1"/>
  <c r="O154" i="19" s="1"/>
  <c r="O159" i="19" a="1"/>
  <c r="O159" i="19" s="1"/>
  <c r="O165" i="19" a="1"/>
  <c r="O165" i="19" s="1"/>
  <c r="O172" i="19" a="1"/>
  <c r="O172" i="19" s="1"/>
  <c r="O173" i="19" a="1"/>
  <c r="O173" i="19" s="1"/>
  <c r="O171" i="19" a="1"/>
  <c r="O171" i="19" s="1"/>
  <c r="O155" i="19" a="1"/>
  <c r="O155" i="19" s="1"/>
  <c r="O237" i="14" a="1"/>
  <c r="O237" i="14" s="1"/>
  <c r="O249" i="14" a="1"/>
  <c r="O249" i="14" s="1"/>
  <c r="O246" i="14" a="1"/>
  <c r="O246" i="14" s="1"/>
  <c r="O253" i="14" a="1"/>
  <c r="O253" i="14" s="1"/>
  <c r="O233" i="14" a="1"/>
  <c r="O233" i="14" s="1"/>
  <c r="O254" i="14" a="1"/>
  <c r="O254" i="14" s="1"/>
  <c r="O223" i="14" a="1"/>
  <c r="O223" i="14" s="1"/>
  <c r="O243" i="14" a="1"/>
  <c r="O243" i="14" s="1"/>
  <c r="O240" i="14" a="1"/>
  <c r="O240" i="14" s="1"/>
  <c r="O227" i="14" a="1"/>
  <c r="O227" i="14" s="1"/>
  <c r="O221" i="14" a="1"/>
  <c r="O221" i="14" s="1"/>
  <c r="O245" i="14" a="1"/>
  <c r="O245" i="14" s="1"/>
  <c r="O218" i="14" a="1"/>
  <c r="O218" i="14" s="1"/>
  <c r="O217" i="14" a="1"/>
  <c r="O217" i="14" s="1"/>
  <c r="O251" i="14" a="1"/>
  <c r="O251" i="14" s="1"/>
  <c r="O219" i="14" a="1"/>
  <c r="O219" i="14" s="1"/>
  <c r="O234" i="14" a="1"/>
  <c r="O234" i="14" s="1"/>
  <c r="O225" i="14" a="1"/>
  <c r="O225" i="14" s="1"/>
  <c r="O244" i="14" a="1"/>
  <c r="O244" i="14" s="1"/>
  <c r="O239" i="14" a="1"/>
  <c r="O239" i="14" s="1"/>
  <c r="O231" i="14" a="1"/>
  <c r="O231" i="14" s="1"/>
  <c r="O248" i="14" a="1"/>
  <c r="O248" i="14" s="1"/>
  <c r="O148" i="14"/>
  <c r="O235" i="14" a="1"/>
  <c r="O235" i="14" s="1"/>
  <c r="O232" i="14" a="1"/>
  <c r="O232" i="14" s="1"/>
  <c r="O229" i="14" a="1"/>
  <c r="O229" i="14" s="1"/>
  <c r="O252" i="14" a="1"/>
  <c r="O252" i="14" s="1"/>
  <c r="O230" i="14" a="1"/>
  <c r="O230" i="14" s="1"/>
  <c r="O238" i="14" a="1"/>
  <c r="O238" i="14" s="1"/>
  <c r="O236" i="14" a="1"/>
  <c r="O236" i="14" s="1"/>
  <c r="O250" i="14" a="1"/>
  <c r="O250" i="14" s="1"/>
  <c r="O226" i="14" a="1"/>
  <c r="O226" i="14" s="1"/>
  <c r="O222" i="14" a="1"/>
  <c r="O222" i="14" s="1"/>
  <c r="O81" i="14"/>
  <c r="O82" i="14" s="1"/>
  <c r="O228" i="14" a="1"/>
  <c r="O228" i="14" s="1"/>
  <c r="O220" i="14" a="1"/>
  <c r="O220" i="14" s="1"/>
  <c r="O241" i="14" a="1"/>
  <c r="O241" i="14" s="1"/>
  <c r="O242" i="14" a="1"/>
  <c r="O242" i="14" s="1"/>
  <c r="O247" i="14" a="1"/>
  <c r="O247" i="14" s="1"/>
  <c r="O224" i="14" a="1"/>
  <c r="O224" i="14" s="1"/>
  <c r="P59" i="14"/>
  <c r="P60" i="19"/>
  <c r="L74" i="4"/>
  <c r="L96" i="4" s="1"/>
  <c r="L110" i="4" s="1"/>
  <c r="P246" i="14" l="1" a="1"/>
  <c r="P246" i="14" s="1"/>
  <c r="P228" i="14" a="1"/>
  <c r="P228" i="14" s="1"/>
  <c r="P250" i="14" a="1"/>
  <c r="P250" i="14" s="1"/>
  <c r="P239" i="14" a="1"/>
  <c r="P239" i="14" s="1"/>
  <c r="P247" i="14" a="1"/>
  <c r="P247" i="14" s="1"/>
  <c r="P242" i="14" a="1"/>
  <c r="P242" i="14" s="1"/>
  <c r="P220" i="14" a="1"/>
  <c r="P220" i="14" s="1"/>
  <c r="P229" i="14" a="1"/>
  <c r="P229" i="14" s="1"/>
  <c r="P248" i="14" a="1"/>
  <c r="P248" i="14" s="1"/>
  <c r="P237" i="14" a="1"/>
  <c r="P237" i="14" s="1"/>
  <c r="P240" i="14" a="1"/>
  <c r="P240" i="14" s="1"/>
  <c r="P243" i="14" a="1"/>
  <c r="P243" i="14" s="1"/>
  <c r="P219" i="14" a="1"/>
  <c r="P219" i="14" s="1"/>
  <c r="P234" i="14" a="1"/>
  <c r="P234" i="14" s="1"/>
  <c r="P81" i="14"/>
  <c r="P82" i="14" s="1"/>
  <c r="A82" i="14" s="1"/>
  <c r="P224" i="14" a="1"/>
  <c r="P224" i="14" s="1"/>
  <c r="P218" i="14" a="1"/>
  <c r="P218" i="14" s="1"/>
  <c r="P254" i="14" a="1"/>
  <c r="P254" i="14" s="1"/>
  <c r="P249" i="14" a="1"/>
  <c r="P249" i="14" s="1"/>
  <c r="P231" i="14" a="1"/>
  <c r="P231" i="14" s="1"/>
  <c r="P226" i="14" a="1"/>
  <c r="P226" i="14" s="1"/>
  <c r="P252" i="14" a="1"/>
  <c r="P252" i="14" s="1"/>
  <c r="P245" i="14" a="1"/>
  <c r="P245" i="14" s="1"/>
  <c r="P251" i="14" a="1"/>
  <c r="P251" i="14" s="1"/>
  <c r="P235" i="14" a="1"/>
  <c r="P235" i="14" s="1"/>
  <c r="P233" i="14" a="1"/>
  <c r="P233" i="14" s="1"/>
  <c r="P225" i="14" a="1"/>
  <c r="P225" i="14" s="1"/>
  <c r="P236" i="14" a="1"/>
  <c r="P236" i="14" s="1"/>
  <c r="P217" i="14" a="1"/>
  <c r="P217" i="14" s="1"/>
  <c r="P227" i="14" a="1"/>
  <c r="P227" i="14" s="1"/>
  <c r="P238" i="14" a="1"/>
  <c r="P238" i="14" s="1"/>
  <c r="P253" i="14" a="1"/>
  <c r="P253" i="14" s="1"/>
  <c r="P221" i="14" a="1"/>
  <c r="P221" i="14" s="1"/>
  <c r="P148" i="14"/>
  <c r="P151" i="14" s="1"/>
  <c r="P154" i="14" s="1"/>
  <c r="P223" i="14" a="1"/>
  <c r="P223" i="14" s="1"/>
  <c r="P230" i="14" a="1"/>
  <c r="P230" i="14" s="1"/>
  <c r="P244" i="14" a="1"/>
  <c r="P244" i="14" s="1"/>
  <c r="P222" i="14" a="1"/>
  <c r="P222" i="14" s="1"/>
  <c r="P241" i="14" a="1"/>
  <c r="P241" i="14" s="1"/>
  <c r="P232" i="14" a="1"/>
  <c r="P232" i="14" s="1"/>
  <c r="O151" i="14"/>
  <c r="O152" i="14" s="1"/>
  <c r="O154" i="14"/>
  <c r="P155" i="19" a="1"/>
  <c r="P155" i="19" s="1"/>
  <c r="P159" i="19" a="1"/>
  <c r="P159" i="19" s="1"/>
  <c r="P162" i="19" a="1"/>
  <c r="P162" i="19" s="1"/>
  <c r="P102" i="19"/>
  <c r="P105" i="19" s="1"/>
  <c r="P108" i="19" s="1"/>
  <c r="P82" i="19"/>
  <c r="P83" i="19" s="1"/>
  <c r="A83" i="19" s="1"/>
  <c r="P171" i="19" a="1"/>
  <c r="P171" i="19" s="1"/>
  <c r="P166" i="19" a="1"/>
  <c r="P166" i="19" s="1"/>
  <c r="P172" i="19" a="1"/>
  <c r="P172" i="19" s="1"/>
  <c r="P156" i="19" a="1"/>
  <c r="P156" i="19" s="1"/>
  <c r="P154" i="19" a="1"/>
  <c r="P154" i="19" s="1"/>
  <c r="P169" i="19" a="1"/>
  <c r="P169" i="19" s="1"/>
  <c r="P168" i="19" a="1"/>
  <c r="P168" i="19" s="1"/>
  <c r="P170" i="19" a="1"/>
  <c r="P170" i="19" s="1"/>
  <c r="P161" i="19" a="1"/>
  <c r="P161" i="19" s="1"/>
  <c r="P158" i="19" a="1"/>
  <c r="P158" i="19" s="1"/>
  <c r="P167" i="19" a="1"/>
  <c r="P167" i="19" s="1"/>
  <c r="P165" i="19" a="1"/>
  <c r="P165" i="19" s="1"/>
  <c r="P163" i="19" a="1"/>
  <c r="P163" i="19" s="1"/>
  <c r="P173" i="19" a="1"/>
  <c r="P173" i="19" s="1"/>
  <c r="P164" i="19" a="1"/>
  <c r="P164" i="19" s="1"/>
  <c r="P160" i="19" a="1"/>
  <c r="P160" i="19" s="1"/>
  <c r="P157" i="19" a="1"/>
  <c r="P157" i="19" s="1"/>
  <c r="O105" i="19"/>
  <c r="O106" i="19" s="1"/>
  <c r="O108" i="19"/>
  <c r="P106" i="19" l="1"/>
  <c r="P152" i="14"/>
  <c r="P138" i="19"/>
  <c r="L55" i="23" s="1"/>
  <c r="P132" i="19"/>
  <c r="L49" i="23" s="1"/>
  <c r="P128" i="19"/>
  <c r="L45" i="23" s="1"/>
  <c r="P124" i="19"/>
  <c r="P111" i="19"/>
  <c r="P143" i="19"/>
  <c r="L60" i="23" s="1"/>
  <c r="P125" i="19"/>
  <c r="L42" i="23" s="1"/>
  <c r="P129" i="19"/>
  <c r="L46" i="23" s="1"/>
  <c r="P134" i="19"/>
  <c r="L51" i="23" s="1"/>
  <c r="P133" i="19"/>
  <c r="L50" i="23" s="1"/>
  <c r="P136" i="19"/>
  <c r="L53" i="23" s="1"/>
  <c r="P126" i="19"/>
  <c r="L43" i="23" s="1"/>
  <c r="P142" i="19"/>
  <c r="L59" i="23" s="1"/>
  <c r="P135" i="19"/>
  <c r="L52" i="23" s="1"/>
  <c r="P130" i="19"/>
  <c r="L47" i="23" s="1"/>
  <c r="P131" i="19"/>
  <c r="L48" i="23" s="1"/>
  <c r="P140" i="19"/>
  <c r="L57" i="23" s="1"/>
  <c r="P137" i="19"/>
  <c r="L54" i="23" s="1"/>
  <c r="P127" i="19"/>
  <c r="L44" i="23" s="1"/>
  <c r="P139" i="19"/>
  <c r="L56" i="23" s="1"/>
  <c r="P141" i="19"/>
  <c r="L58" i="23" s="1"/>
  <c r="O140" i="19"/>
  <c r="K57" i="23" s="1"/>
  <c r="O131" i="19"/>
  <c r="K48" i="23" s="1"/>
  <c r="O126" i="19"/>
  <c r="K43" i="23" s="1"/>
  <c r="O130" i="19"/>
  <c r="K47" i="23" s="1"/>
  <c r="O138" i="19"/>
  <c r="K55" i="23" s="1"/>
  <c r="O141" i="19"/>
  <c r="K58" i="23" s="1"/>
  <c r="O143" i="19"/>
  <c r="K60" i="23" s="1"/>
  <c r="O135" i="19"/>
  <c r="K52" i="23" s="1"/>
  <c r="O125" i="19"/>
  <c r="K42" i="23" s="1"/>
  <c r="O127" i="19"/>
  <c r="K44" i="23" s="1"/>
  <c r="O133" i="19"/>
  <c r="K50" i="23" s="1"/>
  <c r="O132" i="19"/>
  <c r="K49" i="23" s="1"/>
  <c r="O134" i="19"/>
  <c r="K51" i="23" s="1"/>
  <c r="O128" i="19"/>
  <c r="K45" i="23" s="1"/>
  <c r="O129" i="19"/>
  <c r="K46" i="23" s="1"/>
  <c r="O111" i="19"/>
  <c r="O136" i="19"/>
  <c r="K53" i="23" s="1"/>
  <c r="O137" i="19"/>
  <c r="K54" i="23" s="1"/>
  <c r="O139" i="19"/>
  <c r="K56" i="23" s="1"/>
  <c r="O124" i="19"/>
  <c r="O142" i="19"/>
  <c r="K59" i="23" s="1"/>
  <c r="O196" i="14"/>
  <c r="O199" i="14"/>
  <c r="O176" i="14"/>
  <c r="O175" i="14"/>
  <c r="O194" i="14"/>
  <c r="O202" i="14"/>
  <c r="O188" i="14"/>
  <c r="O178" i="14"/>
  <c r="O187" i="14"/>
  <c r="O183" i="14"/>
  <c r="O192" i="14"/>
  <c r="O172" i="14"/>
  <c r="O157" i="14"/>
  <c r="O158" i="14" s="1"/>
  <c r="O160" i="14" s="1"/>
  <c r="O161" i="14" s="1"/>
  <c r="O171" i="14"/>
  <c r="O204" i="14"/>
  <c r="O177" i="14"/>
  <c r="O170" i="14"/>
  <c r="K22" i="23" s="1"/>
  <c r="O198" i="14"/>
  <c r="O184" i="14"/>
  <c r="O197" i="14"/>
  <c r="O185" i="14"/>
  <c r="O182" i="14"/>
  <c r="O195" i="14"/>
  <c r="O201" i="14"/>
  <c r="O203" i="14"/>
  <c r="O205" i="14"/>
  <c r="O189" i="14"/>
  <c r="O180" i="14"/>
  <c r="O173" i="14"/>
  <c r="O191" i="14"/>
  <c r="O193" i="14"/>
  <c r="K29" i="23" s="1"/>
  <c r="O169" i="14"/>
  <c r="O174" i="14"/>
  <c r="K24" i="23" s="1"/>
  <c r="O186" i="14"/>
  <c r="O206" i="14"/>
  <c r="O181" i="14"/>
  <c r="O179" i="14"/>
  <c r="O200" i="14"/>
  <c r="O190" i="14"/>
  <c r="P178" i="14"/>
  <c r="P192" i="14"/>
  <c r="P169" i="14"/>
  <c r="P206" i="14"/>
  <c r="P203" i="14"/>
  <c r="P194" i="14"/>
  <c r="P172" i="14"/>
  <c r="P170" i="14"/>
  <c r="L22" i="23" s="1"/>
  <c r="P185" i="14"/>
  <c r="L27" i="23" s="1"/>
  <c r="P173" i="14"/>
  <c r="P201" i="14"/>
  <c r="P193" i="14"/>
  <c r="P191" i="14"/>
  <c r="P197" i="14"/>
  <c r="P186" i="14"/>
  <c r="P183" i="14"/>
  <c r="P175" i="14"/>
  <c r="P189" i="14"/>
  <c r="P157" i="14"/>
  <c r="P205" i="14"/>
  <c r="P199" i="14"/>
  <c r="P171" i="14"/>
  <c r="P174" i="14"/>
  <c r="P195" i="14"/>
  <c r="P181" i="14"/>
  <c r="P204" i="14"/>
  <c r="P179" i="14"/>
  <c r="P187" i="14"/>
  <c r="P182" i="14"/>
  <c r="P200" i="14"/>
  <c r="P180" i="14"/>
  <c r="P176" i="14"/>
  <c r="P190" i="14"/>
  <c r="P202" i="14"/>
  <c r="P188" i="14"/>
  <c r="P196" i="14"/>
  <c r="P184" i="14"/>
  <c r="P177" i="14"/>
  <c r="P198" i="14"/>
  <c r="K26" i="23" l="1"/>
  <c r="K21" i="23"/>
  <c r="O303" i="14" a="1"/>
  <c r="O303" i="14" s="1"/>
  <c r="K69" i="13" s="1"/>
  <c r="O311" i="14" a="1"/>
  <c r="O311" i="14" s="1"/>
  <c r="K81" i="13" s="1"/>
  <c r="O280" i="14" a="1"/>
  <c r="O280" i="14" s="1"/>
  <c r="K33" i="13" s="1"/>
  <c r="O295" i="14" a="1"/>
  <c r="O295" i="14" s="1"/>
  <c r="K56" i="13" s="1"/>
  <c r="O208" i="14"/>
  <c r="O209" i="14" s="1"/>
  <c r="O298" i="14" a="1"/>
  <c r="O298" i="14" s="1"/>
  <c r="K61" i="13" s="1"/>
  <c r="O279" i="14" a="1"/>
  <c r="O279" i="14" s="1"/>
  <c r="K31" i="13" s="1"/>
  <c r="O291" i="14" a="1"/>
  <c r="O291" i="14" s="1"/>
  <c r="K49" i="13" s="1"/>
  <c r="O275" i="14" a="1"/>
  <c r="O275" i="14" s="1"/>
  <c r="K27" i="13" s="1"/>
  <c r="O276" i="14" a="1"/>
  <c r="O276" i="14" s="1"/>
  <c r="K28" i="13" s="1"/>
  <c r="O294" i="14" a="1"/>
  <c r="O294" i="14" s="1"/>
  <c r="K55" i="13" s="1"/>
  <c r="O284" i="14" a="1"/>
  <c r="O284" i="14" s="1"/>
  <c r="K38" i="13" s="1"/>
  <c r="O289" i="14" a="1"/>
  <c r="O289" i="14" s="1"/>
  <c r="K47" i="13" s="1"/>
  <c r="O287" i="14" a="1"/>
  <c r="O287" i="14" s="1"/>
  <c r="K44" i="13" s="1"/>
  <c r="O293" i="14" a="1"/>
  <c r="O293" i="14" s="1"/>
  <c r="K54" i="13" s="1"/>
  <c r="O308" i="14" a="1"/>
  <c r="O308" i="14" s="1"/>
  <c r="K78" i="13" s="1"/>
  <c r="O299" i="14" a="1"/>
  <c r="O299" i="14" s="1"/>
  <c r="K62" i="13" s="1"/>
  <c r="O290" i="14" a="1"/>
  <c r="O290" i="14" s="1"/>
  <c r="K48" i="13" s="1"/>
  <c r="O278" i="14" a="1"/>
  <c r="O278" i="14" s="1"/>
  <c r="K30" i="13" s="1"/>
  <c r="O301" i="14" a="1"/>
  <c r="O301" i="14" s="1"/>
  <c r="K65" i="13" s="1"/>
  <c r="O306" i="14" a="1"/>
  <c r="O306" i="14" s="1"/>
  <c r="K74" i="13" s="1"/>
  <c r="O296" i="14" a="1"/>
  <c r="O296" i="14" s="1"/>
  <c r="K57" i="13" s="1"/>
  <c r="O312" i="14" a="1"/>
  <c r="O312" i="14" s="1"/>
  <c r="K75" i="13" s="1"/>
  <c r="O281" i="14" a="1"/>
  <c r="O281" i="14" s="1"/>
  <c r="K34" i="13" s="1"/>
  <c r="O310" i="14" a="1"/>
  <c r="O310" i="14" s="1"/>
  <c r="K80" i="13" s="1"/>
  <c r="O285" i="14" a="1"/>
  <c r="O285" i="14" s="1"/>
  <c r="K41" i="13" s="1"/>
  <c r="O274" i="14" a="1"/>
  <c r="O274" i="14" s="1"/>
  <c r="K26" i="13" s="1"/>
  <c r="O286" i="14" a="1"/>
  <c r="O286" i="14" s="1"/>
  <c r="K42" i="13" s="1"/>
  <c r="O302" i="14" a="1"/>
  <c r="O302" i="14" s="1"/>
  <c r="K66" i="13" s="1"/>
  <c r="O271" i="14" a="1"/>
  <c r="O271" i="14" s="1"/>
  <c r="O307" i="14" a="1"/>
  <c r="O307" i="14" s="1"/>
  <c r="K77" i="13" s="1"/>
  <c r="O282" i="14" a="1"/>
  <c r="O282" i="14" s="1"/>
  <c r="K36" i="13" s="1"/>
  <c r="O300" i="14" a="1"/>
  <c r="O300" i="14" s="1"/>
  <c r="K64" i="13" s="1"/>
  <c r="O309" i="14" a="1"/>
  <c r="O309" i="14" s="1"/>
  <c r="K79" i="13" s="1"/>
  <c r="O288" i="14" a="1"/>
  <c r="O288" i="14" s="1"/>
  <c r="K45" i="13" s="1"/>
  <c r="O292" i="14" a="1"/>
  <c r="O292" i="14" s="1"/>
  <c r="K50" i="13" s="1"/>
  <c r="O283" i="14" a="1"/>
  <c r="O283" i="14" s="1"/>
  <c r="K37" i="13" s="1"/>
  <c r="O304" i="14" a="1"/>
  <c r="O304" i="14" s="1"/>
  <c r="K71" i="13" s="1"/>
  <c r="O273" i="14" a="1"/>
  <c r="O273" i="14" s="1"/>
  <c r="K25" i="13" s="1"/>
  <c r="O277" i="14" a="1"/>
  <c r="O277" i="14" s="1"/>
  <c r="K29" i="13" s="1"/>
  <c r="O272" i="14" a="1"/>
  <c r="O272" i="14" s="1"/>
  <c r="K24" i="13" s="1"/>
  <c r="O297" i="14" a="1"/>
  <c r="O297" i="14" s="1"/>
  <c r="K59" i="13" s="1"/>
  <c r="L26" i="23"/>
  <c r="L31" i="23"/>
  <c r="L29" i="23"/>
  <c r="K31" i="23"/>
  <c r="O112" i="19"/>
  <c r="O114" i="19" s="1"/>
  <c r="O115" i="19" s="1"/>
  <c r="P112" i="19"/>
  <c r="F20" i="20" s="1"/>
  <c r="F19" i="20"/>
  <c r="L30" i="23"/>
  <c r="L28" i="23"/>
  <c r="P158" i="14"/>
  <c r="E20" i="20" s="1"/>
  <c r="E19" i="20"/>
  <c r="P281" i="14" a="1"/>
  <c r="P281" i="14" s="1"/>
  <c r="L34" i="13" s="1"/>
  <c r="P276" i="14" a="1"/>
  <c r="P276" i="14" s="1"/>
  <c r="L28" i="13" s="1"/>
  <c r="P291" i="14" a="1"/>
  <c r="P291" i="14" s="1"/>
  <c r="L49" i="13" s="1"/>
  <c r="P282" i="14" a="1"/>
  <c r="P282" i="14" s="1"/>
  <c r="L36" i="13" s="1"/>
  <c r="P309" i="14" a="1"/>
  <c r="P309" i="14" s="1"/>
  <c r="L79" i="13" s="1"/>
  <c r="P287" i="14" a="1"/>
  <c r="P287" i="14" s="1"/>
  <c r="L44" i="13" s="1"/>
  <c r="P280" i="14" a="1"/>
  <c r="P280" i="14" s="1"/>
  <c r="L33" i="13" s="1"/>
  <c r="P275" i="14" a="1"/>
  <c r="P275" i="14" s="1"/>
  <c r="L27" i="13" s="1"/>
  <c r="P271" i="14" a="1"/>
  <c r="P271" i="14" s="1"/>
  <c r="P286" i="14" a="1"/>
  <c r="P286" i="14" s="1"/>
  <c r="L42" i="13" s="1"/>
  <c r="P312" i="14" a="1"/>
  <c r="P312" i="14" s="1"/>
  <c r="L75" i="13" s="1"/>
  <c r="P300" i="14" a="1"/>
  <c r="P300" i="14" s="1"/>
  <c r="L64" i="13" s="1"/>
  <c r="L21" i="23"/>
  <c r="P293" i="14" a="1"/>
  <c r="P293" i="14" s="1"/>
  <c r="L54" i="13" s="1"/>
  <c r="P294" i="14" a="1"/>
  <c r="P294" i="14" s="1"/>
  <c r="L55" i="13" s="1"/>
  <c r="P302" i="14" a="1"/>
  <c r="P302" i="14" s="1"/>
  <c r="L66" i="13" s="1"/>
  <c r="P301" i="14" a="1"/>
  <c r="P301" i="14" s="1"/>
  <c r="L65" i="13" s="1"/>
  <c r="P295" i="14" a="1"/>
  <c r="P295" i="14" s="1"/>
  <c r="L56" i="13" s="1"/>
  <c r="P285" i="14" a="1"/>
  <c r="P285" i="14" s="1"/>
  <c r="L41" i="13" s="1"/>
  <c r="P273" i="14" a="1"/>
  <c r="P273" i="14" s="1"/>
  <c r="L25" i="13" s="1"/>
  <c r="P208" i="14"/>
  <c r="P209" i="14" s="1"/>
  <c r="P272" i="14" a="1"/>
  <c r="P272" i="14" s="1"/>
  <c r="L24" i="13" s="1"/>
  <c r="P299" i="14" a="1"/>
  <c r="P299" i="14" s="1"/>
  <c r="L62" i="13" s="1"/>
  <c r="P306" i="14" a="1"/>
  <c r="P306" i="14" s="1"/>
  <c r="L74" i="13" s="1"/>
  <c r="P311" i="14" a="1"/>
  <c r="P311" i="14" s="1"/>
  <c r="L81" i="13" s="1"/>
  <c r="P296" i="14" a="1"/>
  <c r="P296" i="14" s="1"/>
  <c r="L57" i="13" s="1"/>
  <c r="P304" i="14" a="1"/>
  <c r="P304" i="14" s="1"/>
  <c r="L71" i="13" s="1"/>
  <c r="P297" i="14" a="1"/>
  <c r="P297" i="14" s="1"/>
  <c r="L59" i="13" s="1"/>
  <c r="P288" i="14" a="1"/>
  <c r="P288" i="14" s="1"/>
  <c r="L45" i="13" s="1"/>
  <c r="P308" i="14" a="1"/>
  <c r="P308" i="14" s="1"/>
  <c r="L78" i="13" s="1"/>
  <c r="P290" i="14" a="1"/>
  <c r="P290" i="14" s="1"/>
  <c r="L48" i="13" s="1"/>
  <c r="P279" i="14" a="1"/>
  <c r="P279" i="14" s="1"/>
  <c r="L31" i="13" s="1"/>
  <c r="P303" i="14" a="1"/>
  <c r="P303" i="14" s="1"/>
  <c r="L69" i="13" s="1"/>
  <c r="P305" i="14" a="1"/>
  <c r="P305" i="14" s="1"/>
  <c r="L73" i="13" s="1"/>
  <c r="P277" i="14" a="1"/>
  <c r="P277" i="14" s="1"/>
  <c r="L29" i="13" s="1"/>
  <c r="P283" i="14" a="1"/>
  <c r="P283" i="14" s="1"/>
  <c r="L37" i="13" s="1"/>
  <c r="P278" i="14" a="1"/>
  <c r="P278" i="14" s="1"/>
  <c r="L30" i="13" s="1"/>
  <c r="P274" i="14" a="1"/>
  <c r="P274" i="14" s="1"/>
  <c r="L26" i="13" s="1"/>
  <c r="P284" i="14" a="1"/>
  <c r="P284" i="14" s="1"/>
  <c r="L38" i="13" s="1"/>
  <c r="P298" i="14" a="1"/>
  <c r="P298" i="14" s="1"/>
  <c r="L61" i="13" s="1"/>
  <c r="P307" i="14" a="1"/>
  <c r="P307" i="14" s="1"/>
  <c r="L77" i="13" s="1"/>
  <c r="P289" i="14" a="1"/>
  <c r="P289" i="14" s="1"/>
  <c r="L47" i="13" s="1"/>
  <c r="P292" i="14" a="1"/>
  <c r="P292" i="14" s="1"/>
  <c r="L50" i="13" s="1"/>
  <c r="P310" i="14" a="1"/>
  <c r="P310" i="14" s="1"/>
  <c r="L80" i="13" s="1"/>
  <c r="P229" i="19" a="1"/>
  <c r="P229" i="19" s="1"/>
  <c r="L150" i="13" s="1"/>
  <c r="P190" i="19" a="1"/>
  <c r="P190" i="19" s="1"/>
  <c r="P231" i="19" a="1"/>
  <c r="P231" i="19" s="1"/>
  <c r="L145" i="13" s="1"/>
  <c r="P218" i="19" a="1"/>
  <c r="P218" i="19" s="1"/>
  <c r="L132" i="13" s="1"/>
  <c r="P204" i="19" a="1"/>
  <c r="P204" i="19" s="1"/>
  <c r="L111" i="13" s="1"/>
  <c r="P228" i="19" a="1"/>
  <c r="P228" i="19" s="1"/>
  <c r="L149" i="13" s="1"/>
  <c r="P205" i="19" a="1"/>
  <c r="P205" i="19" s="1"/>
  <c r="L112" i="13" s="1"/>
  <c r="P214" i="19" a="1"/>
  <c r="P214" i="19" s="1"/>
  <c r="L126" i="13" s="1"/>
  <c r="P193" i="19" a="1"/>
  <c r="P193" i="19" s="1"/>
  <c r="L96" i="13" s="1"/>
  <c r="P200" i="19" a="1"/>
  <c r="P200" i="19" s="1"/>
  <c r="L104" i="13" s="1"/>
  <c r="P219" i="19" a="1"/>
  <c r="P219" i="19" s="1"/>
  <c r="L134" i="13" s="1"/>
  <c r="P223" i="19" a="1"/>
  <c r="P223" i="19" s="1"/>
  <c r="L141" i="13" s="1"/>
  <c r="P199" i="19" a="1"/>
  <c r="P199" i="19" s="1"/>
  <c r="L103" i="13" s="1"/>
  <c r="P230" i="19" a="1"/>
  <c r="P230" i="19" s="1"/>
  <c r="L151" i="13" s="1"/>
  <c r="P211" i="19" a="1"/>
  <c r="P211" i="19" s="1"/>
  <c r="L120" i="13" s="1"/>
  <c r="P208" i="19" a="1"/>
  <c r="P208" i="19" s="1"/>
  <c r="L117" i="13" s="1"/>
  <c r="P207" i="19" a="1"/>
  <c r="P207" i="19" s="1"/>
  <c r="L115" i="13" s="1"/>
  <c r="P221" i="19" a="1"/>
  <c r="P221" i="19" s="1"/>
  <c r="L136" i="13" s="1"/>
  <c r="P224" i="19" a="1"/>
  <c r="P224" i="19" s="1"/>
  <c r="L143" i="13" s="1"/>
  <c r="P216" i="19" a="1"/>
  <c r="P216" i="19" s="1"/>
  <c r="L129" i="13" s="1"/>
  <c r="P194" i="19" a="1"/>
  <c r="P194" i="19" s="1"/>
  <c r="L97" i="13" s="1"/>
  <c r="P196" i="19" a="1"/>
  <c r="P196" i="19" s="1"/>
  <c r="L99" i="13" s="1"/>
  <c r="P222" i="19" a="1"/>
  <c r="P222" i="19" s="1"/>
  <c r="L139" i="13" s="1"/>
  <c r="P220" i="19" a="1"/>
  <c r="P220" i="19" s="1"/>
  <c r="L135" i="13" s="1"/>
  <c r="P203" i="19" a="1"/>
  <c r="P203" i="19" s="1"/>
  <c r="L108" i="13" s="1"/>
  <c r="P217" i="19" a="1"/>
  <c r="P217" i="19" s="1"/>
  <c r="L131" i="13" s="1"/>
  <c r="P206" i="19" a="1"/>
  <c r="P206" i="19" s="1"/>
  <c r="L114" i="13" s="1"/>
  <c r="P198" i="19" a="1"/>
  <c r="P198" i="19" s="1"/>
  <c r="L101" i="13" s="1"/>
  <c r="P213" i="19" a="1"/>
  <c r="P213" i="19" s="1"/>
  <c r="L125" i="13" s="1"/>
  <c r="P191" i="19" a="1"/>
  <c r="P191" i="19" s="1"/>
  <c r="L94" i="13" s="1"/>
  <c r="P215" i="19" a="1"/>
  <c r="P215" i="19" s="1"/>
  <c r="L127" i="13" s="1"/>
  <c r="P209" i="19" a="1"/>
  <c r="P209" i="19" s="1"/>
  <c r="L118" i="13" s="1"/>
  <c r="P192" i="19" a="1"/>
  <c r="P192" i="19" s="1"/>
  <c r="L95" i="13" s="1"/>
  <c r="P227" i="19" a="1"/>
  <c r="P227" i="19" s="1"/>
  <c r="L148" i="13" s="1"/>
  <c r="P202" i="19" a="1"/>
  <c r="P202" i="19" s="1"/>
  <c r="L107" i="13" s="1"/>
  <c r="P197" i="19" a="1"/>
  <c r="P197" i="19" s="1"/>
  <c r="L100" i="13" s="1"/>
  <c r="P225" i="19" a="1"/>
  <c r="P225" i="19" s="1"/>
  <c r="L144" i="13" s="1"/>
  <c r="P210" i="19" a="1"/>
  <c r="P210" i="19" s="1"/>
  <c r="L119" i="13" s="1"/>
  <c r="P195" i="19" a="1"/>
  <c r="P195" i="19" s="1"/>
  <c r="L98" i="13" s="1"/>
  <c r="L41" i="23"/>
  <c r="L62" i="23" s="1"/>
  <c r="P201" i="19" a="1"/>
  <c r="P201" i="19" s="1"/>
  <c r="L106" i="13" s="1"/>
  <c r="P226" i="19" a="1"/>
  <c r="P226" i="19" s="1"/>
  <c r="L147" i="13" s="1"/>
  <c r="P145" i="19"/>
  <c r="P146" i="19" s="1"/>
  <c r="P212" i="19" a="1"/>
  <c r="P212" i="19" s="1"/>
  <c r="L124" i="13" s="1"/>
  <c r="K30" i="23"/>
  <c r="O305" i="14" a="1"/>
  <c r="O305" i="14" s="1"/>
  <c r="K73" i="13" s="1"/>
  <c r="K25" i="23"/>
  <c r="K28" i="23"/>
  <c r="O209" i="19" a="1"/>
  <c r="O209" i="19" s="1"/>
  <c r="K118" i="13" s="1"/>
  <c r="K41" i="23"/>
  <c r="K62" i="23" s="1"/>
  <c r="O231" i="19" a="1"/>
  <c r="O231" i="19" s="1"/>
  <c r="K145" i="13" s="1"/>
  <c r="O228" i="19" a="1"/>
  <c r="O228" i="19" s="1"/>
  <c r="K149" i="13" s="1"/>
  <c r="O198" i="19" a="1"/>
  <c r="O198" i="19" s="1"/>
  <c r="K101" i="13" s="1"/>
  <c r="O227" i="19" a="1"/>
  <c r="O227" i="19" s="1"/>
  <c r="K148" i="13" s="1"/>
  <c r="O226" i="19" a="1"/>
  <c r="O226" i="19" s="1"/>
  <c r="K147" i="13" s="1"/>
  <c r="O224" i="19" a="1"/>
  <c r="O224" i="19" s="1"/>
  <c r="K143" i="13" s="1"/>
  <c r="O207" i="19" a="1"/>
  <c r="O207" i="19" s="1"/>
  <c r="K115" i="13" s="1"/>
  <c r="O200" i="19" a="1"/>
  <c r="O200" i="19" s="1"/>
  <c r="K104" i="13" s="1"/>
  <c r="O194" i="19" a="1"/>
  <c r="O194" i="19" s="1"/>
  <c r="K97" i="13" s="1"/>
  <c r="O193" i="19" a="1"/>
  <c r="O193" i="19" s="1"/>
  <c r="K96" i="13" s="1"/>
  <c r="O225" i="19" a="1"/>
  <c r="O225" i="19" s="1"/>
  <c r="K144" i="13" s="1"/>
  <c r="O195" i="19" a="1"/>
  <c r="O195" i="19" s="1"/>
  <c r="K98" i="13" s="1"/>
  <c r="O199" i="19" a="1"/>
  <c r="O199" i="19" s="1"/>
  <c r="K103" i="13" s="1"/>
  <c r="O218" i="19" a="1"/>
  <c r="O218" i="19" s="1"/>
  <c r="K132" i="13" s="1"/>
  <c r="O145" i="19"/>
  <c r="O146" i="19" s="1"/>
  <c r="O208" i="19" a="1"/>
  <c r="O208" i="19" s="1"/>
  <c r="K117" i="13" s="1"/>
  <c r="O211" i="19" a="1"/>
  <c r="O211" i="19" s="1"/>
  <c r="K120" i="13" s="1"/>
  <c r="O210" i="19" a="1"/>
  <c r="O210" i="19" s="1"/>
  <c r="K119" i="13" s="1"/>
  <c r="O216" i="19" a="1"/>
  <c r="O216" i="19" s="1"/>
  <c r="K129" i="13" s="1"/>
  <c r="O223" i="19" a="1"/>
  <c r="O223" i="19" s="1"/>
  <c r="K141" i="13" s="1"/>
  <c r="O230" i="19" a="1"/>
  <c r="O230" i="19" s="1"/>
  <c r="K151" i="13" s="1"/>
  <c r="O205" i="19" a="1"/>
  <c r="O205" i="19" s="1"/>
  <c r="K112" i="13" s="1"/>
  <c r="O214" i="19" a="1"/>
  <c r="O214" i="19" s="1"/>
  <c r="K126" i="13" s="1"/>
  <c r="O220" i="19" a="1"/>
  <c r="O220" i="19" s="1"/>
  <c r="K135" i="13" s="1"/>
  <c r="O206" i="19" a="1"/>
  <c r="O206" i="19" s="1"/>
  <c r="K114" i="13" s="1"/>
  <c r="O217" i="19" a="1"/>
  <c r="O217" i="19" s="1"/>
  <c r="K131" i="13" s="1"/>
  <c r="O204" i="19" a="1"/>
  <c r="O204" i="19" s="1"/>
  <c r="K111" i="13" s="1"/>
  <c r="O215" i="19" a="1"/>
  <c r="O215" i="19" s="1"/>
  <c r="K127" i="13" s="1"/>
  <c r="O197" i="19" a="1"/>
  <c r="O197" i="19" s="1"/>
  <c r="K100" i="13" s="1"/>
  <c r="O229" i="19" a="1"/>
  <c r="O229" i="19" s="1"/>
  <c r="K150" i="13" s="1"/>
  <c r="O201" i="19" a="1"/>
  <c r="O201" i="19" s="1"/>
  <c r="K106" i="13" s="1"/>
  <c r="O213" i="19" a="1"/>
  <c r="O213" i="19" s="1"/>
  <c r="K125" i="13" s="1"/>
  <c r="O203" i="19" a="1"/>
  <c r="O203" i="19" s="1"/>
  <c r="K108" i="13" s="1"/>
  <c r="O192" i="19" a="1"/>
  <c r="O192" i="19" s="1"/>
  <c r="K95" i="13" s="1"/>
  <c r="O190" i="19" a="1"/>
  <c r="O190" i="19" s="1"/>
  <c r="O212" i="19" a="1"/>
  <c r="O212" i="19" s="1"/>
  <c r="K124" i="13" s="1"/>
  <c r="O202" i="19" a="1"/>
  <c r="O202" i="19" s="1"/>
  <c r="K107" i="13" s="1"/>
  <c r="O222" i="19" a="1"/>
  <c r="O222" i="19" s="1"/>
  <c r="K139" i="13" s="1"/>
  <c r="O196" i="19" a="1"/>
  <c r="O196" i="19" s="1"/>
  <c r="K99" i="13" s="1"/>
  <c r="O219" i="19" a="1"/>
  <c r="O219" i="19" s="1"/>
  <c r="K134" i="13" s="1"/>
  <c r="O221" i="19" a="1"/>
  <c r="O221" i="19" s="1"/>
  <c r="K136" i="13" s="1"/>
  <c r="O191" i="19" a="1"/>
  <c r="O191" i="19" s="1"/>
  <c r="K94" i="13" s="1"/>
  <c r="L24" i="23"/>
  <c r="K23" i="23"/>
  <c r="L25" i="23"/>
  <c r="L23" i="23"/>
  <c r="K27" i="23"/>
  <c r="A146" i="19" l="1"/>
  <c r="L93" i="13"/>
  <c r="L153" i="13" s="1"/>
  <c r="P233" i="19"/>
  <c r="G20" i="20"/>
  <c r="K23" i="13"/>
  <c r="K83" i="13" s="1"/>
  <c r="K84" i="13" s="1"/>
  <c r="O314" i="14"/>
  <c r="O315" i="14" s="1"/>
  <c r="G19" i="20"/>
  <c r="G22" i="20" s="1"/>
  <c r="E22" i="20"/>
  <c r="E23" i="20" s="1"/>
  <c r="A23" i="20" s="1"/>
  <c r="A3" i="20" s="1"/>
  <c r="L33" i="23"/>
  <c r="L34" i="23" s="1"/>
  <c r="A209" i="14"/>
  <c r="P114" i="19"/>
  <c r="P115" i="19" s="1"/>
  <c r="A115" i="19" s="1"/>
  <c r="F22" i="20"/>
  <c r="F23" i="20" s="1"/>
  <c r="K93" i="13"/>
  <c r="K153" i="13" s="1"/>
  <c r="O233" i="19"/>
  <c r="L23" i="13"/>
  <c r="L83" i="13" s="1"/>
  <c r="L84" i="13" s="1"/>
  <c r="P314" i="14"/>
  <c r="P315" i="14" s="1"/>
  <c r="P160" i="14"/>
  <c r="P161" i="14" s="1"/>
  <c r="A161" i="14" s="1"/>
  <c r="K33" i="23"/>
  <c r="K34" i="23" s="1"/>
  <c r="A6" i="20" l="1"/>
  <c r="A14" i="20" s="1"/>
  <c r="A25" i="20" s="1"/>
  <c r="D21" i="21"/>
  <c r="A315" i="14"/>
  <c r="A3" i="14" s="1"/>
  <c r="A84" i="13"/>
  <c r="P234" i="19"/>
  <c r="L63" i="23"/>
  <c r="L154" i="13"/>
  <c r="O234" i="19"/>
  <c r="A234" i="19" s="1"/>
  <c r="A3" i="19" s="1"/>
  <c r="K63" i="23"/>
  <c r="K154" i="13"/>
  <c r="A34" i="23"/>
  <c r="A6" i="19" l="1"/>
  <c r="A16" i="19" s="1"/>
  <c r="A31" i="19" s="1"/>
  <c r="A85" i="19" s="1"/>
  <c r="A97" i="19" s="1"/>
  <c r="A117" i="19" s="1"/>
  <c r="A176" i="19" s="1"/>
  <c r="D19" i="21"/>
  <c r="A6" i="14"/>
  <c r="A16" i="14" s="1"/>
  <c r="A31" i="14" s="1"/>
  <c r="A131" i="14" s="1"/>
  <c r="A143" i="14" s="1"/>
  <c r="A163" i="14" s="1"/>
  <c r="A257" i="14" s="1"/>
  <c r="D18" i="21"/>
  <c r="A154" i="13"/>
  <c r="A3" i="13" s="1"/>
  <c r="A63" i="23"/>
  <c r="A3" i="23" s="1"/>
  <c r="D20" i="21" l="1"/>
  <c r="A6" i="13"/>
  <c r="A16" i="13" s="1"/>
  <c r="A86" i="13" s="1"/>
  <c r="A6" i="23"/>
  <c r="A16" i="23" s="1"/>
  <c r="A36" i="23" s="1"/>
  <c r="D22" i="21"/>
  <c r="D24" i="21" l="1"/>
  <c r="B8" i="21"/>
  <c r="A3" i="21"/>
  <c r="A6" i="21" s="1"/>
  <c r="A11" i="21" s="1"/>
  <c r="B3" i="3" l="1"/>
  <c r="B3" i="19"/>
  <c r="B3" i="17"/>
  <c r="B3" i="14"/>
  <c r="B3" i="5"/>
  <c r="B3" i="22"/>
  <c r="B3" i="21"/>
  <c r="B3" i="13"/>
  <c r="B3" i="20"/>
  <c r="A3" i="16"/>
  <c r="B3" i="15"/>
  <c r="B3" i="4"/>
  <c r="B3" i="23"/>
  <c r="A6" i="16" l="1"/>
  <c r="B8" i="16" s="1"/>
  <c r="B11" i="16" s="1"/>
</calcChain>
</file>

<file path=xl/sharedStrings.xml><?xml version="1.0" encoding="utf-8"?>
<sst xmlns="http://schemas.openxmlformats.org/spreadsheetml/2006/main" count="4264" uniqueCount="361">
  <si>
    <t>Port of Melbourne</t>
  </si>
  <si>
    <t>Model overview</t>
  </si>
  <si>
    <t>Main purpose of the model</t>
  </si>
  <si>
    <t>This model allocates actual and forecast operating and capital expenditure to individual Prescribed Services.</t>
  </si>
  <si>
    <t>Model notes</t>
  </si>
  <si>
    <t>All values are in nominal dollars unless noted otherwise.</t>
  </si>
  <si>
    <t>End</t>
  </si>
  <si>
    <t>Sheet #</t>
  </si>
  <si>
    <t>Sheet Name</t>
  </si>
  <si>
    <t>Description</t>
  </si>
  <si>
    <t>Contents</t>
  </si>
  <si>
    <t>Contains a list of the Model worksheets and a description of each</t>
  </si>
  <si>
    <t>Contains model schematic, worksheet colour keys and cell types</t>
  </si>
  <si>
    <t>Containts key dates used to structure the model</t>
  </si>
  <si>
    <t>Contains tables used to allocate costs and asset values to Prescribed Services</t>
  </si>
  <si>
    <t>Contains tables of input data used to populate the cost models</t>
  </si>
  <si>
    <t>Prepares mapping tables used to allocate actual and forecast expenditure to Prescribed Services</t>
  </si>
  <si>
    <t>Allocates actual and forecast operating expenditure to Prescribed Services</t>
  </si>
  <si>
    <t>Allocates actual and forecast capital expenditure to Prescribed Servics</t>
  </si>
  <si>
    <t>Outputs actual and forecast expenditure by Prescribed Service</t>
  </si>
  <si>
    <t>Outputs graphs demonstrating compliance for both operating and capital expenditure for a given (user selected) year</t>
  </si>
  <si>
    <t>Contains a summary of error checks and alerts</t>
  </si>
  <si>
    <t>END</t>
  </si>
  <si>
    <t>[To Contents]</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</si>
  <si>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</si>
  <si>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</si>
  <si>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</si>
  <si>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</si>
  <si>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</si>
  <si>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</si>
  <si>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</si>
  <si>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</si>
  <si>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</si>
  <si>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</si>
  <si>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</si>
  <si>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</si>
  <si>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</si>
  <si>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</si>
  <si>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</si>
  <si>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</si>
  <si>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Inputs</t>
  </si>
  <si>
    <t>Blue font in white background</t>
  </si>
  <si>
    <t>Labels and notes</t>
  </si>
  <si>
    <t>Green font in white background</t>
  </si>
  <si>
    <t>Linking to other sheets</t>
  </si>
  <si>
    <t>Red font on white background</t>
  </si>
  <si>
    <t>Highlights</t>
  </si>
  <si>
    <t>Black font on white background</t>
  </si>
  <si>
    <t>Labels and calculations</t>
  </si>
  <si>
    <t>Cells used in macros - do not amend</t>
  </si>
  <si>
    <t>Year Assumptions</t>
  </si>
  <si>
    <t>This table inputs key dates needed to structure the model</t>
  </si>
  <si>
    <t>Model Start</t>
  </si>
  <si>
    <t>First year</t>
  </si>
  <si>
    <t>Year</t>
  </si>
  <si>
    <t>Period start</t>
  </si>
  <si>
    <t>Date</t>
  </si>
  <si>
    <t>Period end</t>
  </si>
  <si>
    <t>Display years</t>
  </si>
  <si>
    <t>From</t>
  </si>
  <si>
    <t>To</t>
  </si>
  <si>
    <t>Actual data years</t>
  </si>
  <si>
    <t>Defined Values</t>
  </si>
  <si>
    <t>Million</t>
  </si>
  <si>
    <t>Value</t>
  </si>
  <si>
    <t>Subsection</t>
  </si>
  <si>
    <t>Prescribed Services</t>
  </si>
  <si>
    <t>Service types</t>
  </si>
  <si>
    <t xml:space="preserve">1. Wharfage </t>
  </si>
  <si>
    <t>2. Channel</t>
  </si>
  <si>
    <t>3. Hire Fees</t>
  </si>
  <si>
    <t>4. Other Fees</t>
  </si>
  <si>
    <t>5. Spare</t>
  </si>
  <si>
    <t>6. Other prescribed services</t>
  </si>
  <si>
    <t>7. Non-prescribed services</t>
  </si>
  <si>
    <t>Prescribed services</t>
  </si>
  <si>
    <t>Containerised</t>
  </si>
  <si>
    <t xml:space="preserve">Non-containerised / general </t>
  </si>
  <si>
    <t>Accompanied passenger vheicles</t>
  </si>
  <si>
    <t>Motor vehicles</t>
  </si>
  <si>
    <t>Liquid bulk</t>
  </si>
  <si>
    <t>Dry bulk</t>
  </si>
  <si>
    <t>Transhipment</t>
  </si>
  <si>
    <t>Vessels up to and including maximum summer draught of 12.10 m</t>
  </si>
  <si>
    <t>Vessels exceeding maximum summer draught of 12.10m</t>
  </si>
  <si>
    <t>Reduced channel fees (percentage of full charge)</t>
  </si>
  <si>
    <t>Berth hire</t>
  </si>
  <si>
    <t>Wharf access</t>
  </si>
  <si>
    <t>Area hire</t>
  </si>
  <si>
    <t>Slipway</t>
  </si>
  <si>
    <t>Tanker inspection</t>
  </si>
  <si>
    <t>Other gangway hire</t>
  </si>
  <si>
    <t>Wharf inspection</t>
  </si>
  <si>
    <t>Other services</t>
  </si>
  <si>
    <t>Full - outward</t>
  </si>
  <si>
    <t>Full - inward</t>
  </si>
  <si>
    <t>Full Bass Strait</t>
  </si>
  <si>
    <t>Empty (included nested units)</t>
  </si>
  <si>
    <t>Emply (return of materials)</t>
  </si>
  <si>
    <t>Outwards - overseas and coastal</t>
  </si>
  <si>
    <t>Inwards - overseas and coastal</t>
  </si>
  <si>
    <t>Other</t>
  </si>
  <si>
    <t xml:space="preserve">Shared channels </t>
  </si>
  <si>
    <t xml:space="preserve">Dedicated channels </t>
  </si>
  <si>
    <t>Shared channels</t>
  </si>
  <si>
    <t>Dedicated channels</t>
  </si>
  <si>
    <t>Pure car carrier</t>
  </si>
  <si>
    <t>Passenge cruise vessel</t>
  </si>
  <si>
    <t>Coastal liner vessel</t>
  </si>
  <si>
    <t>Vessels using dedicated and Geelong channels on same day entry to Port Phillip Bay</t>
  </si>
  <si>
    <t>Full charge</t>
  </si>
  <si>
    <t>Lay-up charge</t>
  </si>
  <si>
    <t xml:space="preserve">Cargo </t>
  </si>
  <si>
    <t>Standard rate - 6 Yarraville</t>
  </si>
  <si>
    <t>Standard rate - F Appleton Dock</t>
  </si>
  <si>
    <t>Flagfall</t>
  </si>
  <si>
    <t>Slipway hire</t>
  </si>
  <si>
    <t>Wharf edge access</t>
  </si>
  <si>
    <t>Inspection</t>
  </si>
  <si>
    <t>Pre-vessel arrival inspection</t>
  </si>
  <si>
    <t>Post-vessel departure inspcetion</t>
  </si>
  <si>
    <t>Maribyrnong No. 1</t>
  </si>
  <si>
    <t>Holden Dock</t>
  </si>
  <si>
    <t>Passenger cruise ships at a berth other than Station Pier</t>
  </si>
  <si>
    <t>Unit</t>
  </si>
  <si>
    <t>$ per TEU</t>
  </si>
  <si>
    <t>$ per tonne or cubic meter</t>
  </si>
  <si>
    <t>$ per tonne</t>
  </si>
  <si>
    <t>$ per GT</t>
  </si>
  <si>
    <t>$ per hour</t>
  </si>
  <si>
    <t>per docking</t>
  </si>
  <si>
    <t>per day</t>
  </si>
  <si>
    <t>$ per each inspection</t>
  </si>
  <si>
    <t>$ per day or part thereof</t>
  </si>
  <si>
    <t>NA</t>
  </si>
  <si>
    <t>Tariff index</t>
  </si>
  <si>
    <t>Operating Expenditure Categories Mapped to Services</t>
  </si>
  <si>
    <t>This table identifies what operating expenditure cost items are used to provide each prescribed service or non-prescribed service.</t>
  </si>
  <si>
    <t>Operating Expenditure Category</t>
  </si>
  <si>
    <t xml:space="preserve"> Cost index </t>
  </si>
  <si>
    <t xml:space="preserve">Port Licence Fee </t>
  </si>
  <si>
    <t>Yes/No</t>
  </si>
  <si>
    <t>Yes</t>
  </si>
  <si>
    <t>No</t>
  </si>
  <si>
    <t>Cost Contribution Amount</t>
  </si>
  <si>
    <t>Insurance, Rates &amp; Taxes</t>
  </si>
  <si>
    <t>Prescribed</t>
  </si>
  <si>
    <t>Non-Prescribed</t>
  </si>
  <si>
    <t>Shared</t>
  </si>
  <si>
    <t>Land Tax</t>
  </si>
  <si>
    <t>Labour Costs</t>
  </si>
  <si>
    <t>Shared (excluding Contaminated Land Group and Land Use Planning)</t>
  </si>
  <si>
    <t>Contaminated Land Group</t>
  </si>
  <si>
    <t>Land Use Planning</t>
  </si>
  <si>
    <t>Repairs &amp; Maintenance</t>
  </si>
  <si>
    <t>Construction</t>
  </si>
  <si>
    <t>Professional Services</t>
  </si>
  <si>
    <t>Prescribed (excluding Maintenance Dredging Projects)</t>
  </si>
  <si>
    <t>Shared (excluding Land Use Planning)</t>
  </si>
  <si>
    <t>Maintenance Dredging Projects</t>
  </si>
  <si>
    <t>Security</t>
  </si>
  <si>
    <t>Utilities, Admin, Rental &amp; IT</t>
  </si>
  <si>
    <t>Prescribed (excluding Marine Planning and Projects and Maintenance Dredging Projects)</t>
  </si>
  <si>
    <t>Marine Planning and Projects</t>
  </si>
  <si>
    <t>Transition</t>
  </si>
  <si>
    <t>Asset Classes Mapped to Services</t>
  </si>
  <si>
    <t>This table identifies which assets are used to provide each prescribed service or non-prescribed service.</t>
  </si>
  <si>
    <t>Asset Class</t>
  </si>
  <si>
    <t>Asset Class Index</t>
  </si>
  <si>
    <t>Shared Channel</t>
  </si>
  <si>
    <t>Shared Channel Over-Dredge</t>
  </si>
  <si>
    <t>Melbourne Channel</t>
  </si>
  <si>
    <t>Melbourne Channel Over-Dredge</t>
  </si>
  <si>
    <t>Channel Protection Assets</t>
  </si>
  <si>
    <t>Channel Service Protection</t>
  </si>
  <si>
    <t>Roads</t>
  </si>
  <si>
    <t>Rail</t>
  </si>
  <si>
    <t>Buildings</t>
  </si>
  <si>
    <t>Wharves</t>
  </si>
  <si>
    <t>Plant</t>
  </si>
  <si>
    <t>Land</t>
  </si>
  <si>
    <t>Port Capacity Project - Initial Capital Asset Value</t>
  </si>
  <si>
    <t>Port Capacity Project - Wharves</t>
  </si>
  <si>
    <t>Port Capacity Project - Civil</t>
  </si>
  <si>
    <t>Navigational Aids</t>
  </si>
  <si>
    <t>Utilities</t>
  </si>
  <si>
    <t>Civil</t>
  </si>
  <si>
    <t>Minor Capital Works</t>
  </si>
  <si>
    <t>[spare]</t>
  </si>
  <si>
    <t>Years</t>
  </si>
  <si>
    <t xml:space="preserve">Financial year </t>
  </si>
  <si>
    <t>Lease year</t>
  </si>
  <si>
    <t>Actual data period</t>
  </si>
  <si>
    <t>Display period</t>
  </si>
  <si>
    <t>Actual and Projected Revenue</t>
  </si>
  <si>
    <t>This table inputs actual and projected revenue by prescribed service.</t>
  </si>
  <si>
    <t>Prescribed Service</t>
  </si>
  <si>
    <t>1. Wharfage</t>
  </si>
  <si>
    <t>A$m, $Nominal</t>
  </si>
  <si>
    <t>Total Wharfage Revenue</t>
  </si>
  <si>
    <t>Total Channel Revenue</t>
  </si>
  <si>
    <t>Wharf edge access (when slipway has not been booked for use)</t>
  </si>
  <si>
    <t>Total Hire Fees</t>
  </si>
  <si>
    <t>Total Other Fees</t>
  </si>
  <si>
    <t xml:space="preserve"> New Tariff 1</t>
  </si>
  <si>
    <t xml:space="preserve"> New Tariff 2</t>
  </si>
  <si>
    <t xml:space="preserve"> New Tariff 3</t>
  </si>
  <si>
    <t xml:space="preserve"> New Tariff 4</t>
  </si>
  <si>
    <t xml:space="preserve"> New Tariff 5</t>
  </si>
  <si>
    <t>Other Prescribed Revenue</t>
  </si>
  <si>
    <t xml:space="preserve">Contract Revenue </t>
  </si>
  <si>
    <t>Rebates</t>
  </si>
  <si>
    <t>Total/Net Other Service Revenue</t>
  </si>
  <si>
    <t>Non-Prescribed Revenue</t>
  </si>
  <si>
    <t>[Add]</t>
  </si>
  <si>
    <t>Total Non-Prescribed Service Revenue</t>
  </si>
  <si>
    <t>Total Revenue</t>
  </si>
  <si>
    <t>Actual and Forecast Operating Expenditure by Category</t>
  </si>
  <si>
    <t>Cost index</t>
  </si>
  <si>
    <t>Total Operating Expenditure</t>
  </si>
  <si>
    <t>Actual and Projected Capital Expenditure by Asset Class</t>
  </si>
  <si>
    <t>This table inputs actual and projected capital expenditure by asset class.</t>
  </si>
  <si>
    <t>Total Prescribed Capex</t>
  </si>
  <si>
    <t>Shared Capex by Asset Class</t>
  </si>
  <si>
    <t>Total Shared Capex</t>
  </si>
  <si>
    <t>Total Non-Prescribed Capex</t>
  </si>
  <si>
    <t>Total Capex</t>
  </si>
  <si>
    <t>Operating Expenditure Map to Services</t>
  </si>
  <si>
    <t>Mapping with tariffs running from left to right</t>
  </si>
  <si>
    <t>This table inputs the table that maps operating expenditure categories (from top to bottom) to tariffs from left to right.  This is taken from the 'Allocators' sheet with blank rows and columns removed.</t>
  </si>
  <si>
    <t>Step 1 Allocators</t>
  </si>
  <si>
    <t>Tariff Index ↓</t>
  </si>
  <si>
    <t>Step 3 Allocators →</t>
  </si>
  <si>
    <t>Dedicated Prescribed</t>
  </si>
  <si>
    <t>Dedicated Non-prescribed</t>
  </si>
  <si>
    <t>Step 1 Allocation Code</t>
  </si>
  <si>
    <t>Cost Index ↓</t>
  </si>
  <si>
    <t>Based on Friday workshop | Double check that mapping is accurate</t>
  </si>
  <si>
    <t>Check ---&gt;</t>
  </si>
  <si>
    <t>Mapping with tariffs running from top to bottom</t>
  </si>
  <si>
    <t>This is simply a transpose of the table above, showing tariffs from top to bottom and cost categories from left to right.  This is used to allocate the operating expenditure to services in the 'Opex' sheet.</t>
  </si>
  <si>
    <t>Asset Class Map to Services</t>
  </si>
  <si>
    <t>Asset Class Index ↓</t>
  </si>
  <si>
    <t>Mapping with tariffs running from top to bottom (used to apply Step 3)</t>
  </si>
  <si>
    <t>This is simply a transpose of the table above, showing tariffs from top to bottom and cost categories from left to right.  This is used to allocate the capital expenditure to services in the 'Capex' sheet.</t>
  </si>
  <si>
    <t>Explanation</t>
  </si>
  <si>
    <t>This sheet allocates the actual and forecast operating costs by cost category across Prescribed and Non-Prescribed Services.</t>
  </si>
  <si>
    <r>
      <t xml:space="preserve">It uses </t>
    </r>
    <r>
      <rPr>
        <u/>
        <sz val="9"/>
        <color rgb="FF0070C0"/>
        <rFont val="Calibri"/>
        <family val="2"/>
      </rPr>
      <t>three</t>
    </r>
    <r>
      <rPr>
        <sz val="10"/>
        <color rgb="FF0070C0"/>
        <rFont val="Calibri"/>
        <family val="2"/>
        <scheme val="minor"/>
      </rPr>
      <t xml:space="preserve"> steps:</t>
    </r>
  </si>
  <si>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operating costs and allocates this into (A) costs directly allocated to Prescribed Services only, (B) costs directly allocated to Non-Prescribed Services only, and (C) costs shared between Prescribed Services and Non-Prescribed Services.</t>
    </r>
  </si>
  <si>
    <r>
      <rPr>
        <b/>
        <sz val="9"/>
        <color rgb="FF0070C0"/>
        <rFont val="Calibri"/>
        <family val="2"/>
      </rPr>
      <t>• Step 2</t>
    </r>
    <r>
      <rPr>
        <sz val="10"/>
        <color rgb="FF0070C0"/>
        <rFont val="Calibri"/>
        <family val="2"/>
        <scheme val="minor"/>
      </rPr>
      <t xml:space="preserve"> uses the ratio of Prescribed Services revenue to total revenue to determine the share of shared costs (from C) that is allocated to Prescribed Services (D), as per Clause 5.2.1.</t>
    </r>
  </si>
  <si>
    <r>
      <rPr>
        <b/>
        <sz val="9"/>
        <color rgb="FF0070C0"/>
        <rFont val="Calibri"/>
        <family val="2"/>
      </rPr>
      <t>• Step 3</t>
    </r>
    <r>
      <rPr>
        <sz val="10"/>
        <color rgb="FF0070C0"/>
        <rFont val="Calibri"/>
        <family val="2"/>
        <scheme val="minor"/>
      </rPr>
      <t xml:space="preserve"> takes the costs directly allocated to Prescribed Services only (from A) and the share of shared costs allocated to Prescribed Services (from D) and allocates these costs across those Prescribed Services to which they relate based on their relative revenue shares.</t>
    </r>
  </si>
  <si>
    <t>First, we input the revenue and cost data needed to apply these steps.  Then we work through each step.</t>
  </si>
  <si>
    <t>Revenue and Cost Inputs (used to apply Steps 1, 2 and 3 below)</t>
  </si>
  <si>
    <t>Revenue (by service)</t>
  </si>
  <si>
    <t>This table inputs the revenue by service by year data from the 'Data' sheet.   Blank rows in the 'Data' sheet are excluded to facilitate subsequent calculations.</t>
  </si>
  <si>
    <t>Wharfage</t>
  </si>
  <si>
    <t>Channel</t>
  </si>
  <si>
    <t>Vessels exceeding maximum summer draught of 12.10 m</t>
  </si>
  <si>
    <t>Hire Fees</t>
  </si>
  <si>
    <t>Birth hire</t>
  </si>
  <si>
    <t>Other Fees</t>
  </si>
  <si>
    <t>Spare</t>
  </si>
  <si>
    <t>Tariff 1</t>
  </si>
  <si>
    <t>Tariff 2</t>
  </si>
  <si>
    <t>Tariff 3</t>
  </si>
  <si>
    <t>Tariff 4</t>
  </si>
  <si>
    <t>Tariff 5</t>
  </si>
  <si>
    <t>Non-prescribed Service</t>
  </si>
  <si>
    <t>Operating Costs (by cost category)</t>
  </si>
  <si>
    <t>This table inputs the operating cost by category by year data from the 'Data' sheet.   Blank rows in the 'Data' sheet are excluded to facilitate subsequent calculations.</t>
  </si>
  <si>
    <t>Step 1 Allocation</t>
  </si>
  <si>
    <t>Step 1: Split Operating Expenditure Between Prescribed, Non-Prescribed and Shared</t>
  </si>
  <si>
    <t>This table splits operating expenditure between Prescribed Services, Non-Prescribed Services and Shared using the assignments input to the 'Data' sheet.  This is done using the 'SUMIF' formula.</t>
  </si>
  <si>
    <t>Step 2: Allocate Shared Operating Expenditure Between Prescribed and Non-Prescribed Services</t>
  </si>
  <si>
    <t>This table allocates shared operating expenditure between prescribed and non-prescribed services - referred to in this model as the 'step 2' allocation.  This is done using relative revenue shares.</t>
  </si>
  <si>
    <t>Revenue (used to allocate shared operating expenditure)</t>
  </si>
  <si>
    <t>Prescribed Service allocator</t>
  </si>
  <si>
    <t>%</t>
  </si>
  <si>
    <t>Allocation of Shared Operating Costs to Prescribed Services</t>
  </si>
  <si>
    <t>Allocation of Shared Operating Costs to Non-prescribed Services</t>
  </si>
  <si>
    <t>Total Shared Operating Expenditure</t>
  </si>
  <si>
    <t>Interim Calculations (need to apply Step 3 below)</t>
  </si>
  <si>
    <t>Calculation 1: Prescribed Service Operating Costs (by cost category)</t>
  </si>
  <si>
    <t>This table aggregates the operating costs either directly attributed (in Step 1) or allocated (in Step 2) to Prescribed Services.</t>
  </si>
  <si>
    <t>Total Prescribed Service Operating Expenditure</t>
  </si>
  <si>
    <t>Calculation 2: Operating Costs Revenue Divisor (by cost category)</t>
  </si>
  <si>
    <t>This table calculates a revenue divisor required to weight a given cost to the corresponding Prescribed Services to which it applies.</t>
  </si>
  <si>
    <t>In effect, the revenue divisor for a given cost category and year is the sum of revenue in that year from all Prescribed Services that benefit from that cost being incurred.</t>
  </si>
  <si>
    <t>Step 3: Allocate Prescribed Services Opex to Individual Prescribed Services</t>
  </si>
  <si>
    <t>This table allocates the operating expenditure either directly attributed (in Step 1) or allocated (in Step 2) to Prescribed Services to individual Prescribed Services using relative revenue shares.</t>
  </si>
  <si>
    <t>This is calculated for each service and year by multiplying the cost for that year for a given category by the revenue weight applicable to that service and summing this across all cost categories, using an array formula.</t>
  </si>
  <si>
    <t>The array formula works as follows (using cell L271 as an example which calculates costs for the first service in the 2018 year):</t>
  </si>
  <si>
    <t xml:space="preserve">• The first part of the formula (e.g. "L$169:L$206") is simply the set of all Prescribed Services costs by category calculated above. </t>
  </si>
  <si>
    <t>• The second part (e.g. "L37*TRANSPOSE(Mapping!$H66:$AS66)/((L$217:L$254=0)+L$217:L$254)") is the set of weights applicable to the first service. It uses the revenue divisor from above, the revenue for the service and the list of costs that are applicable to that service.</t>
  </si>
  <si>
    <t>• Multiplying these two parts together and summing the total - as the array formula does - gives the sum of all costs allocated to that service for the given year.</t>
  </si>
  <si>
    <t>This calculation is then repeated for each service and each year.</t>
  </si>
  <si>
    <t>The example calculation referred to above</t>
  </si>
  <si>
    <t>↓</t>
  </si>
  <si>
    <t>Total Dedicated Prescribed Operating Expenditure</t>
  </si>
  <si>
    <t>This sheet allocates the actual and forecast capital costs by cost category across Prescribed and Non-Prescribed Services.</t>
  </si>
  <si>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capitals costs and allocates this into (A) costs directly allocated to Prescribed Services only, (B) costs directly allocated to Non-Prescribed Services only, and (C) costs shared between Prescribed Services and Non-Prescribed Services.</t>
    </r>
  </si>
  <si>
    <t>Revenue Inputs (used to apply Steps 2 and 3 below)</t>
  </si>
  <si>
    <t>Revenue by Service by Year</t>
  </si>
  <si>
    <t>Provision for New Services</t>
  </si>
  <si>
    <t>Step 1: Split Capital Expenditure Between Prescribed, Non-Prescribed and Shared</t>
  </si>
  <si>
    <t>This table splits capital expenditure between Prescribed Services, Non-Prescribed Services and Shared using the assignments input to the 'Data' sheet.</t>
  </si>
  <si>
    <t>Capital Expenditure</t>
  </si>
  <si>
    <t>Total Capital Expenditure</t>
  </si>
  <si>
    <t>Step 2: Allocate Shared Capital Expenditure Between Prescribed and Non-Prescribed Services</t>
  </si>
  <si>
    <t>This table allocates shared capital expenditure between prescribed and non-prescribed services - referred to in this model as the 'step 2' allocation.  This is done using relative revenue shares.</t>
  </si>
  <si>
    <t>Revenue (used to allocate shared capital expenditure)</t>
  </si>
  <si>
    <t>Non-prescribed Services</t>
  </si>
  <si>
    <t>Allocation of Shared Capital Costs to Prescribed Services</t>
  </si>
  <si>
    <t>Allocation of Shared Capital Costs to Non-prescribed Services</t>
  </si>
  <si>
    <t>Total Shared Capital Expenditure</t>
  </si>
  <si>
    <t>Interim Calculations (used to apply Step 3)</t>
  </si>
  <si>
    <t>Calculation 1: Prescribed Service Capital Costs (by asset class)</t>
  </si>
  <si>
    <t>This table aggregates the capital costs either directly attributed (in Step 1) or allocated (in Step 2) to Prescribed Services.</t>
  </si>
  <si>
    <t>Calculation 2: Capital Costs Revenue Divisor (by asset class)</t>
  </si>
  <si>
    <t>In effect, the revenue division for a given asset class and year is the sum of revenue from all Prescribed Services that benefit from that asset class.</t>
  </si>
  <si>
    <t>Step 3: Allocate Prescribed Services Capex to Individual Prescribed Services</t>
  </si>
  <si>
    <t>This table allocates the capital expenditure either directly attributed (in Step 1) or allocated (in Step 2) to Prescribed Services to individual Prescribed Services using relative revenue shares.</t>
  </si>
  <si>
    <t>This is calculated for each service and year by multiplying the cost for that year for a given asset class by the revenue weight applicable to that service and summing this across all asset classes, using an array formula.</t>
  </si>
  <si>
    <t>The array formula works as follows (using cell L190 as an example which calculates costs for the first service in the 2018 year):</t>
  </si>
  <si>
    <t xml:space="preserve">• The first part of the formula (e.g. "(L$124:L$143") is simply the set of all Prescribed Services costs by asset class calculated above. </t>
  </si>
  <si>
    <t>• The second part (e.g. "L38*TRANSPOSE(Mapping!$H146:$AA146)/((L$154:L$173=0)+L$154:L$173)") is the set of weights applicable to the first service. It uses the revenue divisor from above, the revenue for the service and the list of costs that are applicable to that service.</t>
  </si>
  <si>
    <t>Total Prescribed Services Capital Expenditure</t>
  </si>
  <si>
    <t>Operating Expenditure by Prescribed Service</t>
  </si>
  <si>
    <t>This table outputs the historical and projected operating expenditure by Prescribed Service.</t>
  </si>
  <si>
    <t>5. Provision for New Services</t>
  </si>
  <si>
    <t>Capital Expenditure by Prescribed Service</t>
  </si>
  <si>
    <t>This table outputs the historical and projected capital expenditure by prescribed service.</t>
  </si>
  <si>
    <t>User Input</t>
  </si>
  <si>
    <t>This model user must select the year to present.</t>
  </si>
  <si>
    <t>Compliance Year</t>
  </si>
  <si>
    <t>Graph Data</t>
  </si>
  <si>
    <t>Category</t>
  </si>
  <si>
    <t>Directly attributed to Prescribed Services</t>
  </si>
  <si>
    <t>Shared costs allocated to Prescribed Services</t>
  </si>
  <si>
    <t>Non-Prescribed Service Expenditure</t>
  </si>
  <si>
    <t>Total</t>
  </si>
  <si>
    <t>Graphs</t>
  </si>
  <si>
    <t>Summary</t>
  </si>
  <si>
    <t>Error Checks</t>
  </si>
  <si>
    <t>Sheets</t>
  </si>
  <si>
    <t>Overall</t>
  </si>
  <si>
    <t>Total RTS Prescribed Service Revenue</t>
  </si>
  <si>
    <t>Various Services</t>
  </si>
  <si>
    <t>Non-Prescribed Capex (dedicated)</t>
  </si>
  <si>
    <t>Prescribed Capex by Asset Class (dedicated)</t>
  </si>
  <si>
    <t>This table inputs actual and projected operating expenditure.  The Port Licence Fee values were set to match to the values calculated within the Regulatory Model.</t>
  </si>
  <si>
    <t>Outputs expenditure data that are used in the regulatory model</t>
  </si>
  <si>
    <t>Operating Expenditure by Category</t>
  </si>
  <si>
    <t>Capital Expenditure by Asset Class</t>
  </si>
  <si>
    <t>This table outputs the historical and projected operating expenditure by opex category.</t>
  </si>
  <si>
    <t>This table outputs the historical and projected capital expenditure by asset class.</t>
  </si>
  <si>
    <t>Cost Allocation Model</t>
  </si>
  <si>
    <t>Accompanied passenger vehicles</t>
  </si>
  <si>
    <t>Post-vessel departure inspection</t>
  </si>
  <si>
    <t>In this table the Stage 1 Allocation shows which operating expenditure cost items are dedicated to the Prescribed Services cost bucket, which are dedicated to the Non-prescribed Services cost bucket, and which are shared between buckets.  The Stage 3 Allocation Inputs show which operating expenditure cost items are used to provide each Prescribed Service.</t>
  </si>
  <si>
    <t>This sheet outputs pie charts showing the share of operating, capital and total expenditure directly attributed to Prescribed Services, allocated to Prescribed Services, or otherwise attributed to Non-Prescribed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</si>
</sst>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_);_(\ \(#,##0.0\);_(* &quot;-&quot;??_);_(@_)"/>
    <numFmt numFmtId="165" formatCode="_-* #,##0_-;\-* #,##0_-;_-* &quot;-&quot;??_-;_-@_-"/>
    <numFmt numFmtId="166" formatCode="#&quot;.&quot;##.00"/>
    <numFmt numFmtId="167" formatCode="dd\-mmm\-yy;@"/>
    <numFmt numFmtId="168" formatCode="_-\ #,##0_-;\(#,##0\);_-\ &quot;-&quot;_-;_-@_-"/>
    <numFmt numFmtId="169" formatCode="_(* #,##0.0_);_(* \(#,##0.0\);_(* &quot;-&quot;??_);_(@_)"/>
    <numFmt numFmtId="170" formatCode="_-\ #,##0.0_-;\(#,##0.0\);_-\ &quot;-&quot;_-;_-@_-"/>
    <numFmt numFmtId="171" formatCode="#&quot;.&quot;##"/>
    <numFmt numFmtId="172" formatCode="_-\ #,##0.00_-;\(#,##0.00\);_-\ &quot;-&quot;_-;_-@_-"/>
    <numFmt numFmtId="173" formatCode="0_);\(0\)"/>
    <numFmt numFmtId="174" formatCode="#,##0.0"/>
    <numFmt numFmtId="175" formatCode="0.0"/>
    <numFmt numFmtId="176" formatCode="[Red]\●;[Red]\●;[Color10]\●"/>
    <numFmt numFmtId="177" formatCode="_-* #,##0.0_-;\-* #,##0.0_-;_-* &quot;-&quot;?_-;_-@_-"/>
  </numFmts>
  <fonts count="64" x14ac:knownFonts="1">
    <font>
      <sz val="10"/>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indexed="9"/>
      <name val="Calibri"/>
      <family val="2"/>
      <scheme val="minor"/>
    </font>
    <font>
      <sz val="10"/>
      <color theme="0"/>
      <name val="Calibri"/>
      <family val="2"/>
      <scheme val="minor"/>
    </font>
    <font>
      <b/>
      <sz val="10"/>
      <color indexed="9"/>
      <name val="Calibri"/>
      <family val="2"/>
      <scheme val="minor"/>
    </font>
    <font>
      <u/>
      <sz val="10"/>
      <color theme="1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0"/>
      <color indexed="12"/>
      <name val="Calibri"/>
      <family val="2"/>
      <scheme val="minor"/>
    </font>
    <font>
      <b/>
      <sz val="10"/>
      <name val="Calibri"/>
      <family val="2"/>
      <scheme val="minor"/>
    </font>
    <font>
      <sz val="10"/>
      <color indexed="8"/>
      <name val="Calibri"/>
      <family val="2"/>
      <scheme val="minor"/>
    </font>
    <font>
      <sz val="10"/>
      <color rgb="FF0070C0"/>
      <name val="Calibri"/>
      <family val="2"/>
      <scheme val="minor"/>
    </font>
    <font>
      <sz val="10"/>
      <name val="Calibri"/>
      <family val="2"/>
      <scheme val="minor"/>
    </font>
    <font>
      <b/>
      <sz val="10"/>
      <color indexed="8"/>
      <name val="Calibri"/>
      <family val="2"/>
      <scheme val="minor"/>
    </font>
    <font>
      <i/>
      <sz val="10"/>
      <color rgb="FF0070C0"/>
      <name val="Calibri"/>
      <family val="2"/>
      <scheme val="minor"/>
    </font>
    <font>
      <i/>
      <sz val="10"/>
      <color theme="1"/>
      <name val="Calibri"/>
      <family val="2"/>
      <scheme val="minor"/>
    </font>
    <font>
      <sz val="10"/>
      <color rgb="FFFF0000"/>
      <name val="Calibri"/>
      <family val="2"/>
      <scheme val="minor"/>
    </font>
    <font>
      <sz val="10"/>
      <color rgb="FF00B050"/>
      <name val="Calibri"/>
      <family val="2"/>
      <scheme val="minor"/>
    </font>
    <font>
      <b/>
      <sz val="10"/>
      <color rgb="FFFFFFFF"/>
      <name val="Calibri"/>
      <family val="2"/>
    </font>
    <font>
      <sz val="8"/>
      <name val="Calibri"/>
      <family val="2"/>
      <scheme val="minor"/>
    </font>
    <font>
      <b/>
      <sz val="10"/>
      <color rgb="FF000000"/>
      <name val="Calibri"/>
      <family val="2"/>
    </font>
    <font>
      <sz val="8"/>
      <color theme="1"/>
      <name val="Calibri"/>
      <family val="2"/>
      <scheme val="minor"/>
    </font>
    <font>
      <b/>
      <sz val="12"/>
      <color theme="0"/>
      <name val="Calibri"/>
      <family val="2"/>
      <scheme val="minor"/>
    </font>
    <font>
      <i/>
      <sz val="11"/>
      <color theme="1"/>
      <name val="Calibri"/>
      <family val="2"/>
      <scheme val="minor"/>
    </font>
    <font>
      <i/>
      <sz val="8"/>
      <color rgb="FF00B050"/>
      <name val="Calibri"/>
      <family val="2"/>
      <scheme val="minor"/>
    </font>
    <font>
      <b/>
      <sz val="10"/>
      <color rgb="FF0070C0"/>
      <name val="Calibri"/>
      <family val="2"/>
      <scheme val="minor"/>
    </font>
    <font>
      <b/>
      <sz val="11"/>
      <color theme="0" tint="-0.249977111117893"/>
      <name val="Calibri"/>
      <family val="2"/>
      <scheme val="minor"/>
    </font>
    <font>
      <i/>
      <sz val="8"/>
      <color theme="0" tint="-0.249977111117893"/>
      <name val="Calibri"/>
      <family val="2"/>
      <scheme val="minor"/>
    </font>
    <font>
      <b/>
      <i/>
      <sz val="10"/>
      <color rgb="FF0070C0"/>
      <name val="Calibri"/>
      <family val="2"/>
      <scheme val="minor"/>
    </font>
    <font>
      <sz val="10"/>
      <color rgb="FF000000"/>
      <name val="Calibri"/>
      <family val="2"/>
      <scheme val="minor"/>
    </font>
    <font>
      <i/>
      <sz val="10"/>
      <color rgb="FF000000"/>
      <name val="Calibri"/>
      <family val="2"/>
      <scheme val="minor"/>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sz val="8"/>
      <name val="Helvetica"/>
      <family val="2"/>
    </font>
    <font>
      <sz val="10"/>
      <color theme="1"/>
      <name val="Calibri"/>
      <family val="2"/>
    </font>
    <font>
      <b/>
      <sz val="9"/>
      <color rgb="FF0070C0"/>
      <name val="Calibri"/>
      <family val="2"/>
    </font>
    <font>
      <b/>
      <sz val="8.1"/>
      <color rgb="FF0070C0"/>
      <name val="Calibri"/>
      <family val="2"/>
    </font>
    <font>
      <u/>
      <sz val="9"/>
      <color rgb="FF0070C0"/>
      <name val="Calibri"/>
      <family val="2"/>
    </font>
    <font>
      <i/>
      <sz val="10"/>
      <color theme="0"/>
      <name val="Calibri"/>
      <family val="2"/>
      <scheme val="minor"/>
    </font>
    <font>
      <sz val="8"/>
      <color indexed="12"/>
      <name val="Calibri"/>
      <family val="2"/>
    </font>
    <font>
      <b/>
      <sz val="8"/>
      <color indexed="8"/>
      <name val="Calibri"/>
      <family val="2"/>
    </font>
    <font>
      <b/>
      <sz val="10"/>
      <color indexed="8"/>
      <name val="Calibri"/>
      <family val="2"/>
    </font>
    <font>
      <sz val="10"/>
      <color indexed="8"/>
      <name val="Calibri"/>
      <family val="2"/>
    </font>
    <font>
      <sz val="12"/>
      <color rgb="FFFFFFFF"/>
      <name val="Calibri"/>
      <family val="2"/>
    </font>
    <font>
      <sz val="8"/>
      <color rgb="FF0000FF"/>
      <name val="Calibri"/>
      <family val="2"/>
    </font>
    <font>
      <sz val="10"/>
      <name val="Arial"/>
      <family val="2"/>
    </font>
    <font>
      <sz val="8"/>
      <name val="Calibri"/>
      <family val="2"/>
    </font>
    <font>
      <b/>
      <sz val="8"/>
      <color rgb="FF000000"/>
      <name val="Calibri"/>
      <family val="2"/>
    </font>
    <font>
      <sz val="8"/>
      <color rgb="FF000000"/>
      <name val="Calibri"/>
      <family val="2"/>
    </font>
    <font>
      <b/>
      <sz val="8"/>
      <color rgb="FFFFFFFF"/>
      <name val="Calibri"/>
      <family val="2"/>
    </font>
    <font>
      <sz val="10"/>
      <color rgb="FF000000"/>
      <name val="Calibri"/>
      <family val="2"/>
    </font>
    <font>
      <sz val="10"/>
      <color rgb="FFFFFFFF"/>
      <name val="Calibri"/>
      <family val="2"/>
    </font>
    <font>
      <sz val="10"/>
      <name val="Calibri"/>
      <family val="2"/>
    </font>
    <font>
      <sz val="10"/>
      <color rgb="FF92D050"/>
      <name val="Calibri"/>
      <family val="2"/>
      <scheme val="minor"/>
    </font>
  </fonts>
  <fills count="25">
    <fill>
      <patternFill patternType="none"/>
    </fill>
    <fill>
      <patternFill patternType="gray125"/>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0"/>
        <bgColor rgb="FF00FFFF"/>
      </patternFill>
    </fill>
    <fill>
      <patternFill patternType="solid">
        <fgColor theme="1"/>
        <bgColor rgb="FF00FFFF"/>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bgColor rgb="FF00FFFF"/>
      </patternFill>
    </fill>
    <fill>
      <patternFill patternType="solid">
        <fgColor theme="3"/>
        <bgColor indexed="64"/>
      </patternFill>
    </fill>
    <fill>
      <patternFill patternType="solid">
        <fgColor rgb="FFFFFF99"/>
        <bgColor indexed="64"/>
      </patternFill>
    </fill>
    <fill>
      <patternFill patternType="lightUp"/>
    </fill>
    <fill>
      <patternFill patternType="solid">
        <fgColor rgb="FF44546A"/>
        <bgColor indexed="64"/>
      </patternFill>
    </fill>
    <fill>
      <patternFill patternType="solid">
        <fgColor rgb="FF44546A"/>
        <bgColor rgb="FF00FFFF"/>
      </patternFill>
    </fill>
    <fill>
      <patternFill patternType="solid">
        <fgColor rgb="FF44546A"/>
        <bgColor rgb="FF000000"/>
      </patternFill>
    </fill>
    <fill>
      <patternFill patternType="solid">
        <fgColor rgb="FFC0C0C0"/>
        <bgColor indexed="64"/>
      </patternFill>
    </fill>
    <fill>
      <patternFill patternType="solid">
        <fgColor rgb="FF1F497D"/>
        <bgColor rgb="FF000000"/>
      </patternFill>
    </fill>
    <fill>
      <patternFill patternType="solid">
        <fgColor rgb="FF8DB4E2"/>
        <bgColor rgb="FF000000"/>
      </patternFill>
    </fill>
    <fill>
      <patternFill patternType="solid">
        <fgColor rgb="FF92D050"/>
        <bgColor rgb="FF000000"/>
      </patternFill>
    </fill>
    <fill>
      <patternFill patternType="solid">
        <fgColor rgb="FF000000"/>
        <bgColor rgb="FF000000"/>
      </patternFill>
    </fill>
    <fill>
      <patternFill patternType="solid">
        <fgColor rgb="FFFFFFCC"/>
        <bgColor rgb="FF00FFFF"/>
      </patternFill>
    </fill>
    <fill>
      <patternFill patternType="solid">
        <fgColor rgb="FF4F81BD"/>
        <bgColor rgb="FF00FFFF"/>
      </patternFill>
    </fill>
  </fills>
  <borders count="57">
    <border>
      <left/>
      <right/>
      <top/>
      <bottom/>
      <diagonal/>
    </border>
    <border>
      <left/>
      <right/>
      <top/>
      <bottom style="thin">
        <color theme="4"/>
      </bottom>
      <diagonal/>
    </border>
    <border>
      <left style="dashed">
        <color indexed="22"/>
      </left>
      <right style="dashed">
        <color indexed="22"/>
      </right>
      <top style="dashed">
        <color indexed="22"/>
      </top>
      <bottom style="dashed">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style="dashed">
        <color indexed="22"/>
      </left>
      <right style="dashed">
        <color indexed="22"/>
      </right>
      <top style="dashed">
        <color indexed="22"/>
      </top>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dotted">
        <color indexed="22"/>
      </left>
      <right style="dotted">
        <color indexed="22"/>
      </right>
      <top style="dotted">
        <color indexed="22"/>
      </top>
      <bottom style="dotted">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10">
    <xf numFmtId="0" fontId="0" fillId="0" borderId="0"/>
    <xf numFmtId="0" fontId="8"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 fillId="0" borderId="0"/>
    <xf numFmtId="176" fontId="43" fillId="0" borderId="0">
      <alignment horizontal="center" vertical="center"/>
    </xf>
    <xf numFmtId="43" fontId="4" fillId="0" borderId="0" applyFont="0" applyFill="0" applyBorder="0" applyAlignment="0" applyProtection="0"/>
    <xf numFmtId="0" fontId="1" fillId="0" borderId="0"/>
  </cellStyleXfs>
  <cellXfs count="299">
    <xf numFmtId="0" fontId="0" fillId="0" borderId="0" xfId="0"/>
    <xf numFmtId="0" fontId="4" fillId="0" borderId="0" xfId="0" applyFont="1"/>
    <xf numFmtId="0" fontId="11" fillId="0" borderId="0" xfId="0" applyFont="1"/>
    <xf numFmtId="0" fontId="12" fillId="0" borderId="0" xfId="0" applyFont="1"/>
    <xf numFmtId="0" fontId="14" fillId="0" borderId="0" xfId="0" applyFont="1"/>
    <xf numFmtId="0" fontId="14" fillId="0" borderId="0" xfId="0" applyFont="1" applyAlignment="1">
      <alignment horizontal="center"/>
    </xf>
    <xf numFmtId="0" fontId="15" fillId="2" borderId="1" xfId="0" applyFont="1" applyFill="1" applyBorder="1" applyAlignment="1">
      <alignment horizontal="left" vertical="center"/>
    </xf>
    <xf numFmtId="166" fontId="15" fillId="3" borderId="1" xfId="0" applyNumberFormat="1" applyFont="1" applyFill="1" applyBorder="1" applyAlignment="1">
      <alignment horizontal="center" vertical="center"/>
    </xf>
    <xf numFmtId="166" fontId="15" fillId="3" borderId="1" xfId="0" applyNumberFormat="1" applyFont="1" applyFill="1" applyBorder="1"/>
    <xf numFmtId="0" fontId="4" fillId="0" borderId="0" xfId="0" applyFont="1" applyAlignment="1">
      <alignment horizontal="left"/>
    </xf>
    <xf numFmtId="0" fontId="4" fillId="0" borderId="0" xfId="0" applyFont="1" applyAlignment="1">
      <alignment horizontal="center"/>
    </xf>
    <xf numFmtId="1" fontId="4" fillId="0" borderId="0" xfId="0" applyNumberFormat="1" applyFont="1" applyAlignment="1">
      <alignment horizontal="left"/>
    </xf>
    <xf numFmtId="0" fontId="16" fillId="0" borderId="0" xfId="0" applyFont="1" applyAlignment="1">
      <alignment horizontal="left" vertical="center"/>
    </xf>
    <xf numFmtId="1" fontId="4" fillId="0" borderId="0" xfId="0" applyNumberFormat="1" applyFont="1" applyAlignment="1">
      <alignment horizontal="center"/>
    </xf>
    <xf numFmtId="1" fontId="4" fillId="0" borderId="0" xfId="0" applyNumberFormat="1" applyFont="1"/>
    <xf numFmtId="167" fontId="19" fillId="0" borderId="0" xfId="0" applyNumberFormat="1" applyFont="1"/>
    <xf numFmtId="167" fontId="17" fillId="0" borderId="0" xfId="0" applyNumberFormat="1" applyFont="1" applyAlignment="1">
      <alignment horizontal="center"/>
    </xf>
    <xf numFmtId="167" fontId="4" fillId="0" borderId="0" xfId="0" applyNumberFormat="1" applyFont="1" applyAlignment="1">
      <alignment horizontal="left"/>
    </xf>
    <xf numFmtId="167" fontId="4" fillId="0" borderId="0" xfId="0" applyNumberFormat="1" applyFont="1"/>
    <xf numFmtId="167" fontId="4" fillId="0" borderId="0" xfId="0" applyNumberFormat="1" applyFont="1" applyAlignment="1">
      <alignment horizontal="center"/>
    </xf>
    <xf numFmtId="167" fontId="20" fillId="0" borderId="0" xfId="0" applyNumberFormat="1" applyFont="1" applyAlignment="1">
      <alignment horizontal="left"/>
    </xf>
    <xf numFmtId="0" fontId="19" fillId="0" borderId="0" xfId="0" applyFont="1"/>
    <xf numFmtId="168" fontId="17" fillId="4" borderId="2" xfId="2" applyNumberFormat="1" applyFont="1" applyFill="1" applyBorder="1" applyAlignment="1">
      <alignment horizontal="right"/>
    </xf>
    <xf numFmtId="0" fontId="4" fillId="0" borderId="3" xfId="0" applyFont="1" applyBorder="1"/>
    <xf numFmtId="0" fontId="4" fillId="0" borderId="3" xfId="0" applyFont="1" applyBorder="1" applyAlignment="1">
      <alignment horizontal="center"/>
    </xf>
    <xf numFmtId="0" fontId="4" fillId="0" borderId="3" xfId="0" applyFont="1" applyBorder="1" applyAlignment="1">
      <alignment horizontal="left"/>
    </xf>
    <xf numFmtId="0" fontId="21" fillId="0" borderId="0" xfId="0" applyFont="1" applyAlignment="1">
      <alignment horizontal="center"/>
    </xf>
    <xf numFmtId="169" fontId="15" fillId="0" borderId="0" xfId="0" applyNumberFormat="1" applyFont="1"/>
    <xf numFmtId="170" fontId="17" fillId="0" borderId="0" xfId="0" applyNumberFormat="1" applyFont="1"/>
    <xf numFmtId="171" fontId="15" fillId="0" borderId="0" xfId="0" applyNumberFormat="1" applyFont="1"/>
    <xf numFmtId="0" fontId="15" fillId="0" borderId="0" xfId="0" applyFont="1" applyAlignment="1">
      <alignment horizontal="left" vertical="center"/>
    </xf>
    <xf numFmtId="0" fontId="12" fillId="3" borderId="0" xfId="0" applyFont="1" applyFill="1"/>
    <xf numFmtId="0" fontId="4" fillId="3" borderId="0" xfId="0" applyFont="1" applyFill="1"/>
    <xf numFmtId="0" fontId="4" fillId="3" borderId="0" xfId="0" applyFont="1" applyFill="1" applyAlignment="1">
      <alignment horizontal="center"/>
    </xf>
    <xf numFmtId="0" fontId="25" fillId="5" borderId="0" xfId="0" applyFont="1" applyFill="1" applyAlignment="1">
      <alignment wrapText="1"/>
    </xf>
    <xf numFmtId="166" fontId="26" fillId="0" borderId="3" xfId="0" applyNumberFormat="1" applyFont="1" applyBorder="1" applyAlignment="1">
      <alignment horizontal="center" vertical="center"/>
    </xf>
    <xf numFmtId="166" fontId="26" fillId="0" borderId="3" xfId="0" applyNumberFormat="1" applyFont="1" applyBorder="1"/>
    <xf numFmtId="0" fontId="25" fillId="5" borderId="0" xfId="0" applyFont="1" applyFill="1"/>
    <xf numFmtId="0" fontId="25" fillId="5" borderId="0" xfId="0" applyFont="1" applyFill="1" applyAlignment="1">
      <alignment horizontal="center"/>
    </xf>
    <xf numFmtId="0" fontId="18" fillId="5" borderId="0" xfId="0" applyFont="1" applyFill="1"/>
    <xf numFmtId="0" fontId="18" fillId="6" borderId="0" xfId="0" applyFont="1" applyFill="1" applyAlignment="1">
      <alignment horizontal="center"/>
    </xf>
    <xf numFmtId="0" fontId="0" fillId="5" borderId="0" xfId="0" applyFill="1"/>
    <xf numFmtId="0" fontId="22" fillId="5" borderId="0" xfId="0" applyFont="1" applyFill="1"/>
    <xf numFmtId="0" fontId="27" fillId="0" borderId="0" xfId="0" applyFont="1"/>
    <xf numFmtId="172" fontId="17" fillId="4" borderId="2" xfId="2" applyNumberFormat="1" applyFont="1" applyFill="1" applyBorder="1" applyAlignment="1">
      <alignment horizontal="right"/>
    </xf>
    <xf numFmtId="0" fontId="18" fillId="0" borderId="0" xfId="1" applyFont="1"/>
    <xf numFmtId="0" fontId="30" fillId="5" borderId="17" xfId="0" applyFont="1" applyFill="1" applyBorder="1" applyAlignment="1">
      <alignment horizontal="center" vertical="center" wrapText="1"/>
    </xf>
    <xf numFmtId="165" fontId="23" fillId="0" borderId="0" xfId="2" applyNumberFormat="1" applyFont="1"/>
    <xf numFmtId="0" fontId="22" fillId="0" borderId="0" xfId="0" applyFont="1"/>
    <xf numFmtId="0" fontId="22" fillId="8" borderId="0" xfId="0" applyFont="1" applyFill="1"/>
    <xf numFmtId="0" fontId="16" fillId="0" borderId="0" xfId="0" applyFont="1" applyAlignment="1">
      <alignment vertical="center"/>
    </xf>
    <xf numFmtId="0" fontId="12" fillId="0" borderId="0" xfId="0" applyFont="1" applyAlignment="1">
      <alignment horizontal="left"/>
    </xf>
    <xf numFmtId="0" fontId="4" fillId="0" borderId="0" xfId="0" applyFont="1" applyAlignment="1">
      <alignment horizontal="left" indent="1"/>
    </xf>
    <xf numFmtId="0" fontId="17" fillId="0" borderId="0" xfId="0" applyFont="1" applyAlignment="1">
      <alignment horizontal="left"/>
    </xf>
    <xf numFmtId="166" fontId="15" fillId="3" borderId="0" xfId="0" applyNumberFormat="1" applyFont="1" applyFill="1"/>
    <xf numFmtId="0" fontId="30" fillId="5" borderId="0" xfId="0" applyFont="1" applyFill="1" applyAlignment="1">
      <alignment horizontal="center" vertical="center" wrapText="1"/>
    </xf>
    <xf numFmtId="0" fontId="28" fillId="9" borderId="29"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4" fillId="0" borderId="0" xfId="0" applyFont="1" applyAlignment="1">
      <alignment horizontal="left" indent="2"/>
    </xf>
    <xf numFmtId="170" fontId="34" fillId="0" borderId="0" xfId="0" applyNumberFormat="1" applyFont="1" applyAlignment="1">
      <alignment horizontal="center"/>
    </xf>
    <xf numFmtId="0" fontId="16" fillId="0" borderId="0" xfId="0" applyFont="1"/>
    <xf numFmtId="1" fontId="17" fillId="0" borderId="0" xfId="4" applyNumberFormat="1" applyFont="1" applyAlignment="1">
      <alignment horizontal="right"/>
    </xf>
    <xf numFmtId="1" fontId="18" fillId="0" borderId="0" xfId="4" applyNumberFormat="1" applyFont="1" applyAlignment="1">
      <alignment horizontal="right"/>
    </xf>
    <xf numFmtId="167" fontId="17" fillId="0" borderId="0" xfId="0" applyNumberFormat="1" applyFont="1" applyAlignment="1">
      <alignment horizontal="right"/>
    </xf>
    <xf numFmtId="167" fontId="18" fillId="0" borderId="0" xfId="0" applyNumberFormat="1" applyFont="1" applyAlignment="1">
      <alignment horizontal="right"/>
    </xf>
    <xf numFmtId="165" fontId="17" fillId="0" borderId="0" xfId="4" applyNumberFormat="1" applyFont="1"/>
    <xf numFmtId="165" fontId="18" fillId="0" borderId="0" xfId="4" applyNumberFormat="1" applyFont="1"/>
    <xf numFmtId="170" fontId="17" fillId="4" borderId="2" xfId="4" applyNumberFormat="1" applyFont="1" applyFill="1" applyBorder="1" applyAlignment="1">
      <alignment horizontal="right"/>
    </xf>
    <xf numFmtId="0" fontId="12" fillId="0" borderId="34" xfId="0" applyFont="1" applyBorder="1" applyAlignment="1">
      <alignment horizontal="left"/>
    </xf>
    <xf numFmtId="0" fontId="12" fillId="0" borderId="34" xfId="0" applyFont="1" applyBorder="1" applyAlignment="1">
      <alignment horizontal="center"/>
    </xf>
    <xf numFmtId="169" fontId="12" fillId="0" borderId="34" xfId="0" applyNumberFormat="1" applyFont="1" applyBorder="1" applyAlignment="1">
      <alignment horizontal="left"/>
    </xf>
    <xf numFmtId="169" fontId="15" fillId="0" borderId="34" xfId="0" applyNumberFormat="1" applyFont="1" applyBorder="1"/>
    <xf numFmtId="0" fontId="12" fillId="0" borderId="0" xfId="0" applyFont="1" applyAlignment="1">
      <alignment horizontal="left" indent="1"/>
    </xf>
    <xf numFmtId="0" fontId="4" fillId="0" borderId="0" xfId="0" applyFont="1" applyAlignment="1">
      <alignment horizontal="left" indent="3"/>
    </xf>
    <xf numFmtId="0" fontId="4" fillId="0" borderId="0" xfId="0" applyFont="1" applyAlignment="1">
      <alignment horizontal="left" indent="4"/>
    </xf>
    <xf numFmtId="0" fontId="12" fillId="0" borderId="34" xfId="0" applyFont="1" applyBorder="1" applyAlignment="1">
      <alignment horizontal="left" indent="1"/>
    </xf>
    <xf numFmtId="2" fontId="15" fillId="2" borderId="1" xfId="0" applyNumberFormat="1" applyFont="1" applyFill="1" applyBorder="1" applyAlignment="1">
      <alignment horizontal="left" vertical="center"/>
    </xf>
    <xf numFmtId="170" fontId="34" fillId="0" borderId="0" xfId="0" applyNumberFormat="1" applyFont="1" applyAlignment="1">
      <alignment horizontal="center" wrapText="1"/>
    </xf>
    <xf numFmtId="166" fontId="26" fillId="0" borderId="3" xfId="0" applyNumberFormat="1" applyFont="1" applyBorder="1" applyAlignment="1">
      <alignment horizontal="right"/>
    </xf>
    <xf numFmtId="173" fontId="17" fillId="4" borderId="2" xfId="2" applyNumberFormat="1" applyFont="1" applyFill="1" applyBorder="1" applyAlignment="1">
      <alignment horizontal="right"/>
    </xf>
    <xf numFmtId="0" fontId="17" fillId="5" borderId="0" xfId="0" applyFont="1" applyFill="1" applyAlignment="1">
      <alignment horizontal="left"/>
    </xf>
    <xf numFmtId="168" fontId="4" fillId="5" borderId="0" xfId="2" applyNumberFormat="1" applyFill="1" applyAlignment="1">
      <alignment horizontal="right"/>
    </xf>
    <xf numFmtId="0" fontId="35" fillId="0" borderId="0" xfId="0" applyFont="1" applyAlignment="1">
      <alignment horizontal="left" indent="1"/>
    </xf>
    <xf numFmtId="0" fontId="36" fillId="0" borderId="0" xfId="0" applyFont="1" applyAlignment="1">
      <alignment horizontal="center"/>
    </xf>
    <xf numFmtId="166" fontId="15" fillId="0" borderId="0" xfId="0" applyNumberFormat="1" applyFont="1" applyAlignment="1">
      <alignment horizontal="center" vertical="center" wrapText="1"/>
    </xf>
    <xf numFmtId="0" fontId="0" fillId="0" borderId="0" xfId="0" applyAlignment="1">
      <alignment horizontal="center"/>
    </xf>
    <xf numFmtId="0" fontId="17" fillId="0" borderId="0" xfId="0" applyFont="1" applyAlignment="1">
      <alignment horizontal="center"/>
    </xf>
    <xf numFmtId="0" fontId="20" fillId="0" borderId="0" xfId="0" applyFont="1" applyAlignment="1">
      <alignment horizontal="center"/>
    </xf>
    <xf numFmtId="0" fontId="0" fillId="0" borderId="0" xfId="0" applyAlignment="1">
      <alignment horizontal="left" indent="1"/>
    </xf>
    <xf numFmtId="0" fontId="0" fillId="0" borderId="0" xfId="0" applyAlignment="1">
      <alignment horizontal="left"/>
    </xf>
    <xf numFmtId="166" fontId="15" fillId="10" borderId="0" xfId="0" applyNumberFormat="1" applyFont="1" applyFill="1" applyAlignment="1">
      <alignment horizontal="center" vertical="center" wrapText="1"/>
    </xf>
    <xf numFmtId="0" fontId="17" fillId="0" borderId="0" xfId="0" applyFont="1" applyAlignment="1">
      <alignment horizontal="right"/>
    </xf>
    <xf numFmtId="174" fontId="4" fillId="0" borderId="0" xfId="0" applyNumberFormat="1" applyFont="1"/>
    <xf numFmtId="170" fontId="17" fillId="5" borderId="2" xfId="4" applyNumberFormat="1" applyFont="1" applyFill="1" applyBorder="1" applyAlignment="1">
      <alignment horizontal="right"/>
    </xf>
    <xf numFmtId="0" fontId="21" fillId="0" borderId="34" xfId="0" applyFont="1" applyBorder="1" applyAlignment="1">
      <alignment horizontal="center"/>
    </xf>
    <xf numFmtId="1" fontId="15" fillId="0" borderId="0" xfId="4" applyNumberFormat="1" applyFont="1" applyAlignment="1">
      <alignment horizontal="right"/>
    </xf>
    <xf numFmtId="170" fontId="34" fillId="5" borderId="0" xfId="0" applyNumberFormat="1" applyFont="1" applyFill="1" applyAlignment="1">
      <alignment horizontal="center"/>
    </xf>
    <xf numFmtId="0" fontId="21" fillId="5" borderId="0" xfId="0" applyFont="1" applyFill="1" applyAlignment="1">
      <alignment horizontal="center"/>
    </xf>
    <xf numFmtId="0" fontId="37" fillId="11" borderId="0" xfId="6" applyFont="1" applyFill="1" applyAlignment="1">
      <alignment horizontal="left"/>
    </xf>
    <xf numFmtId="0" fontId="37" fillId="12" borderId="0" xfId="6" applyFont="1" applyFill="1" applyAlignment="1">
      <alignment horizontal="left"/>
    </xf>
    <xf numFmtId="0" fontId="38" fillId="11" borderId="0" xfId="6" applyFont="1" applyFill="1" applyAlignment="1">
      <alignment horizontal="left"/>
    </xf>
    <xf numFmtId="0" fontId="38" fillId="12" borderId="0" xfId="6" applyFont="1" applyFill="1" applyAlignment="1">
      <alignment horizontal="left"/>
    </xf>
    <xf numFmtId="0" fontId="27" fillId="0" borderId="0" xfId="6" applyFont="1"/>
    <xf numFmtId="0" fontId="39" fillId="0" borderId="0" xfId="6" applyFont="1"/>
    <xf numFmtId="0" fontId="2" fillId="0" borderId="0" xfId="6"/>
    <xf numFmtId="175" fontId="40" fillId="2" borderId="1" xfId="6" applyNumberFormat="1" applyFont="1" applyFill="1" applyBorder="1"/>
    <xf numFmtId="166" fontId="40" fillId="2" borderId="1" xfId="6" applyNumberFormat="1" applyFont="1" applyFill="1" applyBorder="1"/>
    <xf numFmtId="166" fontId="40" fillId="3" borderId="1" xfId="6" applyNumberFormat="1" applyFont="1" applyFill="1" applyBorder="1"/>
    <xf numFmtId="175" fontId="41" fillId="0" borderId="0" xfId="6" applyNumberFormat="1" applyFont="1"/>
    <xf numFmtId="0" fontId="42" fillId="0" borderId="0" xfId="6" applyFont="1"/>
    <xf numFmtId="173" fontId="17" fillId="4" borderId="36" xfId="2" applyNumberFormat="1" applyFont="1" applyFill="1" applyBorder="1" applyAlignment="1">
      <alignment horizontal="right"/>
    </xf>
    <xf numFmtId="1" fontId="13" fillId="0" borderId="0" xfId="4" applyNumberFormat="1" applyFont="1" applyAlignment="1">
      <alignment horizontal="right"/>
    </xf>
    <xf numFmtId="0" fontId="4" fillId="0" borderId="34" xfId="0" applyFont="1" applyBorder="1"/>
    <xf numFmtId="0" fontId="4" fillId="0" borderId="34" xfId="0" applyFont="1" applyBorder="1" applyAlignment="1">
      <alignment horizontal="left" indent="2"/>
    </xf>
    <xf numFmtId="0" fontId="20" fillId="0" borderId="34" xfId="0" applyFont="1" applyBorder="1" applyAlignment="1">
      <alignment horizontal="center"/>
    </xf>
    <xf numFmtId="175" fontId="4" fillId="0" borderId="0" xfId="0" applyNumberFormat="1" applyFont="1"/>
    <xf numFmtId="176" fontId="43" fillId="0" borderId="0" xfId="7">
      <alignment horizontal="center" vertical="center"/>
    </xf>
    <xf numFmtId="174" fontId="12" fillId="0" borderId="34" xfId="0" applyNumberFormat="1" applyFont="1" applyBorder="1"/>
    <xf numFmtId="0" fontId="7" fillId="15" borderId="0" xfId="0" applyFont="1" applyFill="1" applyAlignment="1">
      <alignment horizontal="center" vertical="center"/>
    </xf>
    <xf numFmtId="0" fontId="9" fillId="16" borderId="0" xfId="0" applyFont="1" applyFill="1"/>
    <xf numFmtId="0" fontId="10" fillId="15" borderId="0" xfId="0" applyFont="1" applyFill="1" applyAlignment="1">
      <alignment horizontal="left" vertical="center"/>
    </xf>
    <xf numFmtId="0" fontId="10" fillId="15" borderId="0" xfId="0" applyFont="1" applyFill="1" applyAlignment="1">
      <alignment horizontal="center" vertical="center"/>
    </xf>
    <xf numFmtId="0" fontId="10" fillId="15" borderId="0" xfId="0" applyFont="1" applyFill="1"/>
    <xf numFmtId="165" fontId="6" fillId="16" borderId="0" xfId="2" applyNumberFormat="1" applyFont="1" applyFill="1"/>
    <xf numFmtId="0" fontId="7" fillId="16" borderId="0" xfId="0" applyFont="1" applyFill="1" applyAlignment="1">
      <alignment horizontal="left" vertical="center"/>
    </xf>
    <xf numFmtId="0" fontId="7" fillId="15" borderId="0" xfId="0" applyFont="1" applyFill="1"/>
    <xf numFmtId="0" fontId="13" fillId="15" borderId="0" xfId="0" applyFont="1" applyFill="1"/>
    <xf numFmtId="0" fontId="13" fillId="16" borderId="0" xfId="0" applyFont="1" applyFill="1" applyAlignment="1">
      <alignment horizontal="left" vertical="center"/>
    </xf>
    <xf numFmtId="0" fontId="5" fillId="15" borderId="0" xfId="0" applyFont="1" applyFill="1"/>
    <xf numFmtId="0" fontId="24" fillId="17" borderId="0" xfId="0" applyFont="1" applyFill="1"/>
    <xf numFmtId="0" fontId="0" fillId="15" borderId="0" xfId="0" applyFill="1"/>
    <xf numFmtId="0" fontId="6" fillId="16" borderId="0" xfId="0" applyFont="1" applyFill="1"/>
    <xf numFmtId="164" fontId="7" fillId="16" borderId="0" xfId="0" applyNumberFormat="1" applyFont="1" applyFill="1" applyAlignment="1">
      <alignment horizontal="left" vertical="center"/>
    </xf>
    <xf numFmtId="0" fontId="6" fillId="15" borderId="0" xfId="0" applyFont="1" applyFill="1"/>
    <xf numFmtId="176" fontId="43" fillId="0" borderId="0" xfId="7" applyAlignment="1">
      <alignment horizontal="right" vertical="center"/>
    </xf>
    <xf numFmtId="170" fontId="22" fillId="4" borderId="2" xfId="4" applyNumberFormat="1" applyFont="1" applyFill="1" applyBorder="1" applyAlignment="1">
      <alignment horizontal="right"/>
    </xf>
    <xf numFmtId="168" fontId="4" fillId="0" borderId="0" xfId="2" applyNumberFormat="1" applyAlignment="1">
      <alignment horizontal="right"/>
    </xf>
    <xf numFmtId="9" fontId="4" fillId="0" borderId="0" xfId="5"/>
    <xf numFmtId="168" fontId="22" fillId="4" borderId="2" xfId="2" applyNumberFormat="1" applyFont="1" applyFill="1" applyBorder="1" applyAlignment="1">
      <alignment horizontal="right"/>
    </xf>
    <xf numFmtId="0" fontId="3" fillId="5" borderId="34" xfId="0" applyFont="1" applyFill="1" applyBorder="1" applyAlignment="1">
      <alignment horizontal="center" vertical="center" wrapText="1"/>
    </xf>
    <xf numFmtId="0" fontId="0" fillId="5" borderId="0" xfId="0" applyFill="1" applyAlignment="1">
      <alignment horizontal="center" vertical="center" wrapText="1"/>
    </xf>
    <xf numFmtId="0" fontId="0" fillId="5" borderId="37" xfId="0"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0" fillId="5" borderId="44" xfId="0" applyFill="1" applyBorder="1" applyAlignment="1">
      <alignment horizontal="center" vertical="center" wrapText="1"/>
    </xf>
    <xf numFmtId="0" fontId="0" fillId="5" borderId="40"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1" xfId="0"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0" fillId="0" borderId="0" xfId="0" applyAlignment="1">
      <alignment horizontal="left" indent="3"/>
    </xf>
    <xf numFmtId="0" fontId="12" fillId="0" borderId="0" xfId="0" applyFont="1" applyAlignment="1">
      <alignment horizontal="center"/>
    </xf>
    <xf numFmtId="169" fontId="12" fillId="0" borderId="0" xfId="0" applyNumberFormat="1" applyFont="1" applyAlignment="1">
      <alignment horizontal="left"/>
    </xf>
    <xf numFmtId="0" fontId="15" fillId="0" borderId="34" xfId="0" applyFont="1" applyBorder="1" applyAlignment="1">
      <alignment horizontal="left" vertical="center"/>
    </xf>
    <xf numFmtId="169" fontId="18" fillId="0" borderId="34" xfId="0" applyNumberFormat="1" applyFont="1" applyBorder="1"/>
    <xf numFmtId="169" fontId="18" fillId="0" borderId="0" xfId="0" applyNumberFormat="1" applyFont="1"/>
    <xf numFmtId="173" fontId="31" fillId="4" borderId="2" xfId="2" applyNumberFormat="1" applyFont="1" applyFill="1" applyBorder="1" applyAlignment="1">
      <alignment horizontal="right"/>
    </xf>
    <xf numFmtId="0" fontId="12" fillId="0" borderId="0" xfId="0" applyFont="1" applyAlignment="1">
      <alignment horizontal="center" vertical="top" wrapText="1"/>
    </xf>
    <xf numFmtId="0" fontId="17" fillId="0" borderId="0" xfId="0" applyFont="1" applyAlignment="1">
      <alignment horizontal="left" indent="1"/>
    </xf>
    <xf numFmtId="0" fontId="4" fillId="18" borderId="0" xfId="0" applyFont="1" applyFill="1"/>
    <xf numFmtId="0" fontId="21" fillId="18" borderId="0" xfId="0" applyFont="1" applyFill="1" applyAlignment="1">
      <alignment horizontal="center"/>
    </xf>
    <xf numFmtId="170" fontId="17" fillId="18" borderId="0" xfId="0" applyNumberFormat="1" applyFont="1" applyFill="1"/>
    <xf numFmtId="0" fontId="12" fillId="18" borderId="0" xfId="0" applyFont="1" applyFill="1"/>
    <xf numFmtId="0" fontId="4" fillId="18" borderId="0" xfId="0" applyFont="1" applyFill="1" applyAlignment="1">
      <alignment horizontal="left"/>
    </xf>
    <xf numFmtId="0" fontId="15" fillId="18" borderId="0" xfId="0" applyFont="1" applyFill="1" applyAlignment="1">
      <alignment horizontal="left" vertical="center"/>
    </xf>
    <xf numFmtId="175" fontId="4" fillId="0" borderId="47" xfId="0" applyNumberFormat="1" applyFont="1" applyBorder="1"/>
    <xf numFmtId="167" fontId="17" fillId="4" borderId="48" xfId="0" applyNumberFormat="1" applyFont="1" applyFill="1" applyBorder="1" applyAlignment="1">
      <alignment horizontal="right"/>
    </xf>
    <xf numFmtId="169" fontId="15" fillId="0" borderId="0" xfId="0" applyNumberFormat="1" applyFont="1" applyAlignment="1">
      <alignment vertical="center"/>
    </xf>
    <xf numFmtId="168" fontId="4" fillId="5" borderId="49" xfId="2" applyNumberFormat="1" applyFill="1" applyBorder="1" applyAlignment="1">
      <alignment horizontal="right"/>
    </xf>
    <xf numFmtId="168" fontId="4" fillId="5" borderId="50" xfId="2" applyNumberFormat="1" applyFill="1" applyBorder="1" applyAlignment="1">
      <alignment horizontal="right"/>
    </xf>
    <xf numFmtId="168" fontId="4" fillId="5" borderId="51" xfId="2" applyNumberFormat="1" applyFill="1" applyBorder="1" applyAlignment="1">
      <alignment horizontal="right"/>
    </xf>
    <xf numFmtId="168" fontId="4" fillId="5" borderId="44" xfId="2" applyNumberFormat="1" applyFill="1" applyBorder="1" applyAlignment="1">
      <alignment horizontal="right"/>
    </xf>
    <xf numFmtId="168" fontId="4" fillId="5" borderId="40" xfId="2" applyNumberFormat="1" applyFill="1" applyBorder="1" applyAlignment="1">
      <alignment horizontal="right"/>
    </xf>
    <xf numFmtId="168" fontId="4" fillId="5" borderId="45" xfId="2" applyNumberFormat="1" applyFill="1" applyBorder="1" applyAlignment="1">
      <alignment horizontal="right"/>
    </xf>
    <xf numFmtId="168" fontId="4" fillId="5" borderId="37" xfId="2" applyNumberFormat="1" applyFill="1" applyBorder="1" applyAlignment="1">
      <alignment horizontal="right"/>
    </xf>
    <xf numFmtId="168" fontId="4" fillId="5" borderId="41" xfId="2" applyNumberFormat="1" applyFill="1" applyBorder="1" applyAlignment="1">
      <alignment horizontal="right"/>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44" xfId="0" applyFont="1" applyBorder="1" applyAlignment="1">
      <alignment horizontal="center"/>
    </xf>
    <xf numFmtId="0" fontId="4" fillId="0" borderId="40" xfId="0" applyFont="1" applyBorder="1" applyAlignment="1">
      <alignment horizontal="center"/>
    </xf>
    <xf numFmtId="0" fontId="4" fillId="0" borderId="45" xfId="0" applyFont="1" applyBorder="1" applyAlignment="1">
      <alignment horizontal="center"/>
    </xf>
    <xf numFmtId="0" fontId="4" fillId="0" borderId="37" xfId="0" applyFont="1" applyBorder="1" applyAlignment="1">
      <alignment horizontal="center"/>
    </xf>
    <xf numFmtId="0" fontId="4" fillId="0" borderId="41" xfId="0" applyFont="1" applyBorder="1" applyAlignment="1">
      <alignment horizontal="center"/>
    </xf>
    <xf numFmtId="0" fontId="20" fillId="0" borderId="0" xfId="0" applyFont="1" applyAlignment="1">
      <alignment horizontal="center" vertical="center"/>
    </xf>
    <xf numFmtId="166" fontId="15" fillId="0" borderId="0" xfId="0" applyNumberFormat="1" applyFont="1" applyAlignment="1">
      <alignment vertical="center"/>
    </xf>
    <xf numFmtId="168" fontId="4" fillId="0" borderId="50" xfId="2" applyNumberFormat="1" applyBorder="1" applyAlignment="1">
      <alignment horizontal="right"/>
    </xf>
    <xf numFmtId="168" fontId="4" fillId="0" borderId="51" xfId="2" applyNumberFormat="1" applyBorder="1" applyAlignment="1">
      <alignment horizontal="right"/>
    </xf>
    <xf numFmtId="168" fontId="4" fillId="0" borderId="40" xfId="2" applyNumberFormat="1" applyBorder="1" applyAlignment="1">
      <alignment horizontal="right"/>
    </xf>
    <xf numFmtId="0" fontId="4" fillId="0" borderId="40" xfId="0" applyFont="1" applyBorder="1"/>
    <xf numFmtId="0" fontId="4" fillId="0" borderId="37" xfId="0" applyFont="1" applyBorder="1"/>
    <xf numFmtId="0" fontId="4" fillId="0" borderId="41" xfId="0" applyFont="1" applyBorder="1"/>
    <xf numFmtId="176" fontId="43" fillId="15" borderId="0" xfId="7" applyFill="1">
      <alignment horizontal="center" vertical="center"/>
    </xf>
    <xf numFmtId="0" fontId="48" fillId="16" borderId="0" xfId="0" applyFont="1" applyFill="1"/>
    <xf numFmtId="0" fontId="49" fillId="0" borderId="0" xfId="0" applyFont="1"/>
    <xf numFmtId="0" fontId="15" fillId="2" borderId="0" xfId="0" applyFont="1" applyFill="1" applyAlignment="1">
      <alignment horizontal="left" vertical="center"/>
    </xf>
    <xf numFmtId="0" fontId="44" fillId="0" borderId="0" xfId="0" applyFont="1" applyAlignment="1">
      <alignment horizontal="left"/>
    </xf>
    <xf numFmtId="0" fontId="50" fillId="0" borderId="0" xfId="0" applyFont="1"/>
    <xf numFmtId="0" fontId="51" fillId="0" borderId="0" xfId="0" applyFont="1"/>
    <xf numFmtId="0" fontId="52" fillId="0" borderId="0" xfId="0" applyFont="1" applyAlignment="1">
      <alignment horizontal="left" vertical="center" indent="1"/>
    </xf>
    <xf numFmtId="0" fontId="0" fillId="2" borderId="0" xfId="0" applyFill="1"/>
    <xf numFmtId="0" fontId="26" fillId="2" borderId="0" xfId="0" applyFont="1" applyFill="1"/>
    <xf numFmtId="0" fontId="18" fillId="0" borderId="0" xfId="0" applyFont="1"/>
    <xf numFmtId="0" fontId="6" fillId="15" borderId="0" xfId="0" applyFont="1" applyFill="1" applyAlignment="1">
      <alignment horizontal="left"/>
    </xf>
    <xf numFmtId="0" fontId="53" fillId="16" borderId="0" xfId="0" applyFont="1" applyFill="1"/>
    <xf numFmtId="0" fontId="53" fillId="17" borderId="0" xfId="0" applyFont="1" applyFill="1" applyAlignment="1">
      <alignment horizontal="left"/>
    </xf>
    <xf numFmtId="0" fontId="54" fillId="0" borderId="0" xfId="0" applyFont="1" applyAlignment="1">
      <alignment horizontal="left"/>
    </xf>
    <xf numFmtId="0" fontId="55" fillId="0" borderId="0" xfId="0" applyFont="1"/>
    <xf numFmtId="0" fontId="55" fillId="0" borderId="0" xfId="0" applyFont="1" applyAlignment="1">
      <alignment horizontal="right"/>
    </xf>
    <xf numFmtId="0" fontId="56" fillId="0" borderId="0" xfId="0" applyFont="1" applyAlignment="1">
      <alignment horizontal="right"/>
    </xf>
    <xf numFmtId="0" fontId="57" fillId="0" borderId="0" xfId="0" applyFont="1" applyAlignment="1">
      <alignment vertical="center"/>
    </xf>
    <xf numFmtId="0" fontId="58" fillId="0" borderId="0" xfId="0" applyFont="1" applyAlignment="1">
      <alignment horizontal="left" vertical="center" indent="1"/>
    </xf>
    <xf numFmtId="0" fontId="24" fillId="19" borderId="0" xfId="0" applyFont="1" applyFill="1" applyAlignment="1">
      <alignment vertical="center"/>
    </xf>
    <xf numFmtId="0" fontId="59" fillId="19" borderId="0" xfId="0" applyFont="1" applyFill="1" applyAlignment="1">
      <alignment vertical="center"/>
    </xf>
    <xf numFmtId="0" fontId="4" fillId="13" borderId="0" xfId="9" applyFont="1" applyFill="1"/>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wrapText="1"/>
    </xf>
    <xf numFmtId="0" fontId="58" fillId="0" borderId="0" xfId="0" applyFont="1" applyAlignment="1">
      <alignment wrapText="1"/>
    </xf>
    <xf numFmtId="0" fontId="60" fillId="20" borderId="0" xfId="0" applyFont="1" applyFill="1" applyAlignment="1">
      <alignment vertical="center"/>
    </xf>
    <xf numFmtId="0" fontId="60" fillId="21" borderId="0" xfId="0" applyFont="1" applyFill="1" applyAlignment="1">
      <alignment vertical="center"/>
    </xf>
    <xf numFmtId="0" fontId="61" fillId="22" borderId="0" xfId="0" applyFont="1" applyFill="1"/>
    <xf numFmtId="0" fontId="62" fillId="0" borderId="0" xfId="0" applyFont="1" applyAlignment="1">
      <alignment horizontal="left"/>
    </xf>
    <xf numFmtId="0" fontId="56" fillId="0" borderId="0" xfId="0" applyFont="1" applyAlignment="1">
      <alignment horizontal="left"/>
    </xf>
    <xf numFmtId="0" fontId="58" fillId="0" borderId="0" xfId="0" applyFont="1"/>
    <xf numFmtId="0" fontId="27" fillId="0" borderId="0" xfId="9" applyFont="1"/>
    <xf numFmtId="0" fontId="4" fillId="0" borderId="0" xfId="9" applyFont="1"/>
    <xf numFmtId="0" fontId="1" fillId="0" borderId="0" xfId="9"/>
    <xf numFmtId="0" fontId="24" fillId="19" borderId="0" xfId="0" applyFont="1" applyFill="1" applyAlignment="1">
      <alignment horizontal="left" vertical="center"/>
    </xf>
    <xf numFmtId="0" fontId="59" fillId="19" borderId="0" xfId="0" applyFont="1" applyFill="1" applyAlignment="1">
      <alignment horizontal="left" vertical="center"/>
    </xf>
    <xf numFmtId="49" fontId="18" fillId="4" borderId="52" xfId="9" applyNumberFormat="1" applyFont="1" applyFill="1" applyBorder="1"/>
    <xf numFmtId="49" fontId="18" fillId="4" borderId="53" xfId="9" applyNumberFormat="1" applyFont="1" applyFill="1" applyBorder="1"/>
    <xf numFmtId="49" fontId="18" fillId="4" borderId="54" xfId="9" applyNumberFormat="1" applyFont="1" applyFill="1" applyBorder="1"/>
    <xf numFmtId="0" fontId="17" fillId="0" borderId="0" xfId="9" applyFont="1"/>
    <xf numFmtId="0" fontId="23" fillId="0" borderId="0" xfId="9" applyFont="1"/>
    <xf numFmtId="0" fontId="22" fillId="0" borderId="0" xfId="9" applyFont="1"/>
    <xf numFmtId="0" fontId="4" fillId="14" borderId="35" xfId="9" applyFont="1" applyFill="1" applyBorder="1"/>
    <xf numFmtId="0" fontId="4" fillId="14" borderId="0" xfId="9" applyFont="1" applyFill="1"/>
    <xf numFmtId="0" fontId="12" fillId="3" borderId="0" xfId="0" applyFont="1" applyFill="1" applyAlignment="1">
      <alignment horizontal="left"/>
    </xf>
    <xf numFmtId="0" fontId="41" fillId="0" borderId="0" xfId="6" applyFont="1"/>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166" fontId="15" fillId="0" borderId="0" xfId="0" applyNumberFormat="1" applyFont="1" applyAlignment="1">
      <alignment horizontal="center" vertical="center"/>
    </xf>
    <xf numFmtId="170" fontId="63" fillId="4" borderId="2" xfId="4" applyNumberFormat="1" applyFont="1" applyFill="1" applyBorder="1" applyAlignment="1">
      <alignment horizontal="right"/>
    </xf>
    <xf numFmtId="177" fontId="4" fillId="0" borderId="0" xfId="0" applyNumberFormat="1" applyFont="1"/>
    <xf numFmtId="0" fontId="23" fillId="0" borderId="0" xfId="0" applyFont="1"/>
    <xf numFmtId="0" fontId="6" fillId="7" borderId="55" xfId="1" applyFont="1" applyFill="1" applyBorder="1"/>
    <xf numFmtId="0" fontId="6" fillId="7" borderId="56" xfId="1" applyFont="1" applyFill="1" applyBorder="1"/>
    <xf numFmtId="0" fontId="18" fillId="23" borderId="56" xfId="1" applyFont="1" applyFill="1" applyBorder="1"/>
    <xf numFmtId="0" fontId="18" fillId="24" borderId="56" xfId="1" applyFont="1" applyFill="1" applyBorder="1"/>
    <xf numFmtId="0" fontId="18" fillId="2" borderId="56" xfId="1" applyFont="1" applyFill="1" applyBorder="1"/>
    <xf numFmtId="0" fontId="27" fillId="0" borderId="0" xfId="6" applyFont="1" applyAlignment="1">
      <alignment horizontal="left" vertical="top"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28" fillId="15" borderId="42"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6" xfId="0"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20" xfId="0" applyFont="1" applyFill="1" applyBorder="1" applyAlignment="1">
      <alignment horizontal="center" vertical="center" wrapText="1"/>
    </xf>
    <xf numFmtId="166" fontId="15" fillId="0" borderId="0" xfId="0" applyNumberFormat="1" applyFont="1" applyAlignment="1">
      <alignment horizontal="center" vertical="center"/>
    </xf>
  </cellXfs>
  <cellStyles count="10">
    <cellStyle name="Check RedRedGreen" xfId="7" xr:uid="{00000000-0005-0000-0000-000000000000}"/>
    <cellStyle name="Comma" xfId="4" builtinId="3"/>
    <cellStyle name="Comma 2" xfId="2" xr:uid="{00000000-0005-0000-0000-000002000000}"/>
    <cellStyle name="Comma 2 7" xfId="8" xr:uid="{00000000-0005-0000-0000-000003000000}"/>
    <cellStyle name="Hyperlink" xfId="1" builtinId="8"/>
    <cellStyle name="Normal" xfId="0" builtinId="0"/>
    <cellStyle name="Normal 2" xfId="6" xr:uid="{00000000-0005-0000-0000-000006000000}"/>
    <cellStyle name="Normal 2 12" xfId="9" xr:uid="{00000000-0005-0000-0000-000007000000}"/>
    <cellStyle name="Percent" xfId="5" builtinId="5"/>
    <cellStyle name="Percent 2" xfId="3" xr:uid="{00000000-0005-0000-0000-000009000000}"/>
  </cellStyles>
  <dxfs count="1302">
    <dxf>
      <font>
        <color rgb="FFC00000"/>
      </font>
    </dxf>
    <dxf>
      <font>
        <color rgb="FFC0000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rgb="FFC00000"/>
      </font>
    </dxf>
    <dxf>
      <font>
        <color rgb="FFC0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rgb="FFC0000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dxf>
    <dxf>
      <font>
        <color theme="0"/>
      </font>
      <border>
        <left/>
        <right/>
        <top/>
        <bottom/>
        <vertical/>
        <horizontal/>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4F81BD"/>
      <color rgb="FFFFFFCC"/>
      <color rgb="FFC0C0C0"/>
      <color rgb="FF44546A"/>
      <color rgb="FFFFFF99"/>
      <color rgb="FF1F48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Compliance!$E$17</c:f>
          <c:strCache>
            <c:ptCount val="1"/>
            <c:pt idx="0">
              <c:v>Operating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75365856281115"/>
          <c:y val="0.19635709457955425"/>
          <c:w val="0.6810795045214566"/>
          <c:h val="0.73244415844068578"/>
        </c:manualLayout>
      </c:layout>
      <c:pieChart>
        <c:varyColors val="1"/>
        <c:ser>
          <c:idx val="0"/>
          <c:order val="0"/>
          <c:spPr>
            <a:solidFill>
              <a:srgbClr val="44546A"/>
            </a:solidFill>
          </c:spPr>
          <c:explosion val="12"/>
          <c:dPt>
            <c:idx val="0"/>
            <c:bubble3D val="0"/>
            <c:explosion val="0"/>
            <c:spPr>
              <a:solidFill>
                <a:srgbClr val="44546A"/>
              </a:solidFill>
              <a:ln w="19050">
                <a:solidFill>
                  <a:schemeClr val="lt1"/>
                </a:solidFill>
              </a:ln>
              <a:effectLst/>
            </c:spPr>
            <c:extLst>
              <c:ext xmlns:c16="http://schemas.microsoft.com/office/drawing/2014/chart" uri="{C3380CC4-5D6E-409C-BE32-E72D297353CC}">
                <c16:uniqueId val="{00000003-068E-456E-A8E2-B0858BB0F180}"/>
              </c:ext>
            </c:extLst>
          </c:dPt>
          <c:dPt>
            <c:idx val="1"/>
            <c:bubble3D val="0"/>
            <c:explosion val="0"/>
            <c:spPr>
              <a:solidFill>
                <a:srgbClr val="92D050"/>
              </a:solidFill>
              <a:ln w="19050">
                <a:solidFill>
                  <a:schemeClr val="lt1"/>
                </a:solidFill>
              </a:ln>
              <a:effectLst/>
            </c:spPr>
            <c:extLst>
              <c:ext xmlns:c16="http://schemas.microsoft.com/office/drawing/2014/chart" uri="{C3380CC4-5D6E-409C-BE32-E72D297353CC}">
                <c16:uniqueId val="{00000001-068E-456E-A8E2-B0858BB0F180}"/>
              </c:ext>
            </c:extLst>
          </c:dPt>
          <c:dPt>
            <c:idx val="2"/>
            <c:bubble3D val="0"/>
            <c:explosion val="0"/>
            <c:spPr>
              <a:solidFill>
                <a:srgbClr val="4F81BD"/>
              </a:solidFill>
              <a:ln w="19050">
                <a:solidFill>
                  <a:schemeClr val="lt1"/>
                </a:solidFill>
              </a:ln>
              <a:effectLst/>
            </c:spPr>
            <c:extLst>
              <c:ext xmlns:c16="http://schemas.microsoft.com/office/drawing/2014/chart" uri="{C3380CC4-5D6E-409C-BE32-E72D297353CC}">
                <c16:uniqueId val="{00000002-068E-456E-A8E2-B0858BB0F18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Compliance!$E$18:$E$20</c:f>
              <c:numCache>
                <c:formatCode>_(* #,##0.0_);_(* \(#,##0.0\);_(* "-"??_);_(@_)</c:formatCode>
                <c:ptCount val="3"/>
                <c:pt idx="0">
                  <c:v>119.50776474391877</c:v>
                </c:pt>
                <c:pt idx="1">
                  <c:v>25.045430555563716</c:v>
                </c:pt>
                <c:pt idx="2">
                  <c:v>15.070470583695686</c:v>
                </c:pt>
              </c:numCache>
            </c:numRef>
          </c:val>
          <c:extLst>
            <c:ext xmlns:c16="http://schemas.microsoft.com/office/drawing/2014/chart" uri="{C3380CC4-5D6E-409C-BE32-E72D297353CC}">
              <c16:uniqueId val="{00000000-068E-456E-A8E2-B0858BB0F180}"/>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Compliance!$F$17</c:f>
          <c:strCache>
            <c:ptCount val="1"/>
            <c:pt idx="0">
              <c:v>Capital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58154213395557"/>
          <c:y val="0.26611387382261947"/>
          <c:w val="0.60255884345329624"/>
          <c:h val="0.64800174146223855"/>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36DA-4EC1-9561-15B5C6C425C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36DA-4EC1-9561-15B5C6C425C2}"/>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36DA-4EC1-9561-15B5C6C425C2}"/>
              </c:ext>
            </c:extLst>
          </c:dPt>
          <c:dLbls>
            <c:dLbl>
              <c:idx val="1"/>
              <c:layout>
                <c:manualLayout>
                  <c:x val="-6.2173405045516036E-2"/>
                  <c:y val="-7.349409448818897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566440145804884"/>
                      <c:h val="0.21266653599918131"/>
                    </c:manualLayout>
                  </c15:layout>
                </c:ext>
                <c:ext xmlns:c16="http://schemas.microsoft.com/office/drawing/2014/chart" uri="{C3380CC4-5D6E-409C-BE32-E72D297353CC}">
                  <c16:uniqueId val="{00000003-36DA-4EC1-9561-15B5C6C425C2}"/>
                </c:ext>
              </c:extLst>
            </c:dLbl>
            <c:dLbl>
              <c:idx val="2"/>
              <c:layout>
                <c:manualLayout>
                  <c:x val="4.808421121117322E-2"/>
                  <c:y val="9.54718619731357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DA-4EC1-9561-15B5C6C425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Compliance!$F$18:$F$20</c:f>
              <c:numCache>
                <c:formatCode>_(* #,##0.0_);_(* \(#,##0.0\);_(* "-"??_);_(@_)</c:formatCode>
                <c:ptCount val="3"/>
                <c:pt idx="0">
                  <c:v>185.04686700569027</c:v>
                </c:pt>
                <c:pt idx="1">
                  <c:v>0.93053793843876043</c:v>
                </c:pt>
                <c:pt idx="2">
                  <c:v>1.4164964218081852</c:v>
                </c:pt>
              </c:numCache>
            </c:numRef>
          </c:val>
          <c:extLst>
            <c:ext xmlns:c16="http://schemas.microsoft.com/office/drawing/2014/chart" uri="{C3380CC4-5D6E-409C-BE32-E72D297353CC}">
              <c16:uniqueId val="{00000006-36DA-4EC1-9561-15B5C6C425C2}"/>
            </c:ext>
          </c:extLst>
        </c:ser>
        <c:dLbls>
          <c:showLegendKey val="0"/>
          <c:showVal val="0"/>
          <c:showCatName val="0"/>
          <c:showSerName val="0"/>
          <c:showPercent val="0"/>
          <c:showBubbleSize val="0"/>
          <c:showLeaderLines val="1"/>
        </c:dLbls>
        <c:firstSliceAng val="6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Compliance!$G$17</c:f>
          <c:strCache>
            <c:ptCount val="1"/>
            <c:pt idx="0">
              <c:v>Total Expenditure (2022)</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06519284738873"/>
          <c:y val="0.23307118891800963"/>
          <c:w val="0.60938672702444063"/>
          <c:h val="0.6553445603299296"/>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F81A-49AC-B880-9BDA7071155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81A-49AC-B880-9BDA70711556}"/>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F81A-49AC-B880-9BDA707115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Compliance!$G$18:$G$20</c:f>
              <c:numCache>
                <c:formatCode>_(* #,##0.0_);_(* \(#,##0.0\);_(* "-"??_);_(@_)</c:formatCode>
                <c:ptCount val="3"/>
                <c:pt idx="0">
                  <c:v>304.55463174960903</c:v>
                </c:pt>
                <c:pt idx="1">
                  <c:v>25.975968494002476</c:v>
                </c:pt>
                <c:pt idx="2">
                  <c:v>16.486967005503871</c:v>
                </c:pt>
              </c:numCache>
            </c:numRef>
          </c:val>
          <c:extLst>
            <c:ext xmlns:c16="http://schemas.microsoft.com/office/drawing/2014/chart" uri="{C3380CC4-5D6E-409C-BE32-E72D297353CC}">
              <c16:uniqueId val="{00000006-F81A-49AC-B880-9BDA70711556}"/>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Opex!A1"/><Relationship Id="rId13" Type="http://schemas.openxmlformats.org/officeDocument/2006/relationships/hyperlink" Target="#'Regulatory Model'!A1"/><Relationship Id="rId3" Type="http://schemas.openxmlformats.org/officeDocument/2006/relationships/hyperlink" Target="#Schematic!A1"/><Relationship Id="rId7" Type="http://schemas.openxmlformats.org/officeDocument/2006/relationships/hyperlink" Target="#Mapping!A1"/><Relationship Id="rId12" Type="http://schemas.openxmlformats.org/officeDocument/2006/relationships/hyperlink" Target="#Allocators!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Data!A1"/><Relationship Id="rId11" Type="http://schemas.openxmlformats.org/officeDocument/2006/relationships/hyperlink" Target="#'Costs by Service'!A1"/><Relationship Id="rId5" Type="http://schemas.openxmlformats.org/officeDocument/2006/relationships/hyperlink" Target="#Assumptions!A1"/><Relationship Id="rId10" Type="http://schemas.openxmlformats.org/officeDocument/2006/relationships/hyperlink" Target="#Compliance!A1"/><Relationship Id="rId4" Type="http://schemas.openxmlformats.org/officeDocument/2006/relationships/hyperlink" Target="#Checks!A1"/><Relationship Id="rId9" Type="http://schemas.openxmlformats.org/officeDocument/2006/relationships/hyperlink" Target="#Capex!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504825</xdr:colOff>
      <xdr:row>0</xdr:row>
      <xdr:rowOff>74575</xdr:rowOff>
    </xdr:from>
    <xdr:to>
      <xdr:col>9</xdr:col>
      <xdr:colOff>590061</xdr:colOff>
      <xdr:row>3</xdr:row>
      <xdr:rowOff>9311</xdr:rowOff>
    </xdr:to>
    <xdr:pic>
      <xdr:nvPicPr>
        <xdr:cNvPr id="2" name="Picture 1">
          <a:extLst>
            <a:ext uri="{FF2B5EF4-FFF2-40B4-BE49-F238E27FC236}">
              <a16:creationId xmlns:a16="http://schemas.microsoft.com/office/drawing/2014/main" id="{D3F24512-E12F-494F-A9E0-74D21A9F3DF9}"/>
            </a:ext>
          </a:extLst>
        </xdr:cNvPr>
        <xdr:cNvPicPr>
          <a:picLocks noChangeAspect="1"/>
        </xdr:cNvPicPr>
      </xdr:nvPicPr>
      <xdr:blipFill>
        <a:blip xmlns:r="http://schemas.openxmlformats.org/officeDocument/2006/relationships" r:embed="rId1"/>
        <a:stretch>
          <a:fillRect/>
        </a:stretch>
      </xdr:blipFill>
      <xdr:spPr>
        <a:xfrm>
          <a:off x="5434013" y="74575"/>
          <a:ext cx="1552086" cy="644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693248</xdr:colOff>
      <xdr:row>3</xdr:row>
      <xdr:rowOff>45331</xdr:rowOff>
    </xdr:to>
    <xdr:pic>
      <xdr:nvPicPr>
        <xdr:cNvPr id="4" name="Picture 3">
          <a:extLst>
            <a:ext uri="{FF2B5EF4-FFF2-40B4-BE49-F238E27FC236}">
              <a16:creationId xmlns:a16="http://schemas.microsoft.com/office/drawing/2014/main" id="{18E8ABCD-E379-4300-86F5-E40ECFC86A7E}"/>
            </a:ext>
          </a:extLst>
        </xdr:cNvPr>
        <xdr:cNvPicPr>
          <a:picLocks noChangeAspect="1"/>
        </xdr:cNvPicPr>
      </xdr:nvPicPr>
      <xdr:blipFill>
        <a:blip xmlns:r="http://schemas.openxmlformats.org/officeDocument/2006/relationships" r:embed="rId1"/>
        <a:stretch>
          <a:fillRect/>
        </a:stretch>
      </xdr:blipFill>
      <xdr:spPr>
        <a:xfrm>
          <a:off x="6826250" y="0"/>
          <a:ext cx="1545736"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991658</xdr:colOff>
      <xdr:row>15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F8E2D7F-CCD4-4E82-B550-666C1AE619B8}"/>
            </a:ext>
          </a:extLst>
        </xdr:cNvPr>
        <xdr:cNvSpPr/>
      </xdr:nvSpPr>
      <xdr:spPr>
        <a:xfrm flipH="1">
          <a:off x="514350" y="2381250"/>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0</xdr:col>
      <xdr:colOff>515938</xdr:colOff>
      <xdr:row>15</xdr:row>
      <xdr:rowOff>169333</xdr:rowOff>
    </xdr:from>
    <xdr:to>
      <xdr:col>1</xdr:col>
      <xdr:colOff>994833</xdr:colOff>
      <xdr:row>18</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29D5F09-D38C-4E7D-8723-7C24BAB58EC7}"/>
            </a:ext>
          </a:extLst>
        </xdr:cNvPr>
        <xdr:cNvSpPr/>
      </xdr:nvSpPr>
      <xdr:spPr>
        <a:xfrm flipH="1">
          <a:off x="515938" y="2893483"/>
          <a:ext cx="998007"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1</xdr:col>
      <xdr:colOff>0</xdr:colOff>
      <xdr:row>18</xdr:row>
      <xdr:rowOff>169333</xdr:rowOff>
    </xdr:from>
    <xdr:to>
      <xdr:col>1</xdr:col>
      <xdr:colOff>992716</xdr:colOff>
      <xdr:row>21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7DE0E46-A5CE-4F3B-8F05-06BC776EAF38}"/>
            </a:ext>
          </a:extLst>
        </xdr:cNvPr>
        <xdr:cNvSpPr/>
      </xdr:nvSpPr>
      <xdr:spPr>
        <a:xfrm flipH="1">
          <a:off x="514350" y="3407833"/>
          <a:ext cx="992716"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1</xdr:col>
      <xdr:colOff>0</xdr:colOff>
      <xdr:row>25</xdr:row>
      <xdr:rowOff>10584</xdr:rowOff>
    </xdr:from>
    <xdr:to>
      <xdr:col>1</xdr:col>
      <xdr:colOff>991658</xdr:colOff>
      <xdr:row>27</xdr:row>
      <xdr:rowOff>10584</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D40D0BB-7D2D-48E4-89DD-DE80DFA1B939}"/>
            </a:ext>
          </a:extLst>
        </xdr:cNvPr>
        <xdr:cNvSpPr/>
      </xdr:nvSpPr>
      <xdr:spPr>
        <a:xfrm flipH="1">
          <a:off x="514350" y="4449234"/>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1</xdr:col>
      <xdr:colOff>0</xdr:colOff>
      <xdr:row>9</xdr:row>
      <xdr:rowOff>0</xdr:rowOff>
    </xdr:from>
    <xdr:to>
      <xdr:col>1</xdr:col>
      <xdr:colOff>992716</xdr:colOff>
      <xdr:row>11</xdr:row>
      <xdr:rowOff>0</xdr:rowOff>
    </xdr:to>
    <xdr:sp macro="" textlink="">
      <xdr:nvSpPr>
        <xdr:cNvPr id="7" name="Rectangle 6">
          <a:extLst>
            <a:ext uri="{FF2B5EF4-FFF2-40B4-BE49-F238E27FC236}">
              <a16:creationId xmlns:a16="http://schemas.microsoft.com/office/drawing/2014/main" id="{7A1E1A8F-8E81-400D-BD6C-F97504A88CBB}"/>
            </a:ext>
          </a:extLst>
        </xdr:cNvPr>
        <xdr:cNvSpPr/>
      </xdr:nvSpPr>
      <xdr:spPr>
        <a:xfrm flipH="1">
          <a:off x="514350" y="1695450"/>
          <a:ext cx="992716"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0</xdr:colOff>
      <xdr:row>9</xdr:row>
      <xdr:rowOff>0</xdr:rowOff>
    </xdr:from>
    <xdr:to>
      <xdr:col>6</xdr:col>
      <xdr:colOff>0</xdr:colOff>
      <xdr:row>11</xdr:row>
      <xdr:rowOff>0</xdr:rowOff>
    </xdr:to>
    <xdr:sp macro="" textlink="">
      <xdr:nvSpPr>
        <xdr:cNvPr id="8" name="Rectangle 7">
          <a:extLst>
            <a:ext uri="{FF2B5EF4-FFF2-40B4-BE49-F238E27FC236}">
              <a16:creationId xmlns:a16="http://schemas.microsoft.com/office/drawing/2014/main" id="{A8B6B6EA-4867-4349-B95C-0C3145A9B8DD}"/>
            </a:ext>
          </a:extLst>
        </xdr:cNvPr>
        <xdr:cNvSpPr/>
      </xdr:nvSpPr>
      <xdr:spPr>
        <a:xfrm flipH="1">
          <a:off x="2314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8</xdr:col>
      <xdr:colOff>0</xdr:colOff>
      <xdr:row>9</xdr:row>
      <xdr:rowOff>0</xdr:rowOff>
    </xdr:from>
    <xdr:to>
      <xdr:col>11</xdr:col>
      <xdr:colOff>0</xdr:colOff>
      <xdr:row>11</xdr:row>
      <xdr:rowOff>0</xdr:rowOff>
    </xdr:to>
    <xdr:sp macro="" textlink="">
      <xdr:nvSpPr>
        <xdr:cNvPr id="9" name="Rectangle 8">
          <a:extLst>
            <a:ext uri="{FF2B5EF4-FFF2-40B4-BE49-F238E27FC236}">
              <a16:creationId xmlns:a16="http://schemas.microsoft.com/office/drawing/2014/main" id="{24216438-5E73-498A-A7D5-AB7683AF7548}"/>
            </a:ext>
          </a:extLst>
        </xdr:cNvPr>
        <xdr:cNvSpPr/>
      </xdr:nvSpPr>
      <xdr:spPr>
        <a:xfrm flipH="1">
          <a:off x="47910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13</xdr:col>
      <xdr:colOff>0</xdr:colOff>
      <xdr:row>9</xdr:row>
      <xdr:rowOff>0</xdr:rowOff>
    </xdr:from>
    <xdr:to>
      <xdr:col>16</xdr:col>
      <xdr:colOff>0</xdr:colOff>
      <xdr:row>11</xdr:row>
      <xdr:rowOff>0</xdr:rowOff>
    </xdr:to>
    <xdr:sp macro="" textlink="">
      <xdr:nvSpPr>
        <xdr:cNvPr id="10" name="Rectangle 9">
          <a:extLst>
            <a:ext uri="{FF2B5EF4-FFF2-40B4-BE49-F238E27FC236}">
              <a16:creationId xmlns:a16="http://schemas.microsoft.com/office/drawing/2014/main" id="{4A1488F3-B0D7-4F00-AEE1-C6BE0C6CF2CF}"/>
            </a:ext>
          </a:extLst>
        </xdr:cNvPr>
        <xdr:cNvSpPr/>
      </xdr:nvSpPr>
      <xdr:spPr>
        <a:xfrm flipH="1">
          <a:off x="7267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3</xdr:col>
      <xdr:colOff>0</xdr:colOff>
      <xdr:row>13</xdr:row>
      <xdr:rowOff>0</xdr:rowOff>
    </xdr:from>
    <xdr:to>
      <xdr:col>6</xdr:col>
      <xdr:colOff>0</xdr:colOff>
      <xdr:row>15</xdr:row>
      <xdr:rowOff>1</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6C478870-764D-4022-BA81-3124F3B5DD4E}"/>
            </a:ext>
          </a:extLst>
        </xdr:cNvPr>
        <xdr:cNvSpPr/>
      </xdr:nvSpPr>
      <xdr:spPr>
        <a:xfrm flipH="1">
          <a:off x="2314575" y="2381250"/>
          <a:ext cx="1485900" cy="342901"/>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3</xdr:col>
      <xdr:colOff>5291</xdr:colOff>
      <xdr:row>21</xdr:row>
      <xdr:rowOff>5293</xdr:rowOff>
    </xdr:from>
    <xdr:to>
      <xdr:col>6</xdr:col>
      <xdr:colOff>5291</xdr:colOff>
      <xdr:row>23</xdr:row>
      <xdr:rowOff>5292</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28DB83AA-DEDE-44F3-8039-D9C975C17653}"/>
            </a:ext>
          </a:extLst>
        </xdr:cNvPr>
        <xdr:cNvSpPr/>
      </xdr:nvSpPr>
      <xdr:spPr>
        <a:xfrm flipH="1">
          <a:off x="2317750" y="3720043"/>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8</xdr:col>
      <xdr:colOff>0</xdr:colOff>
      <xdr:row>12</xdr:row>
      <xdr:rowOff>169333</xdr:rowOff>
    </xdr:from>
    <xdr:to>
      <xdr:col>11</xdr:col>
      <xdr:colOff>0</xdr:colOff>
      <xdr:row>15</xdr:row>
      <xdr:rowOff>0</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0787D534-8402-426E-8D4C-1988C36A4998}"/>
            </a:ext>
          </a:extLst>
        </xdr:cNvPr>
        <xdr:cNvSpPr/>
      </xdr:nvSpPr>
      <xdr:spPr>
        <a:xfrm flipH="1">
          <a:off x="4791075" y="2379133"/>
          <a:ext cx="1485900" cy="34501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Mapping</a:t>
          </a:r>
        </a:p>
      </xdr:txBody>
    </xdr:sp>
    <xdr:clientData/>
  </xdr:twoCellAnchor>
  <xdr:twoCellAnchor>
    <xdr:from>
      <xdr:col>8</xdr:col>
      <xdr:colOff>0</xdr:colOff>
      <xdr:row>19</xdr:row>
      <xdr:rowOff>0</xdr:rowOff>
    </xdr:from>
    <xdr:to>
      <xdr:col>11</xdr:col>
      <xdr:colOff>0</xdr:colOff>
      <xdr:row>21</xdr:row>
      <xdr:rowOff>1</xdr:rowOff>
    </xdr:to>
    <xdr:sp macro="" textlink="">
      <xdr:nvSpPr>
        <xdr:cNvPr id="14" name="Rectangle 13">
          <a:hlinkClick xmlns:r="http://schemas.openxmlformats.org/officeDocument/2006/relationships" r:id="rId8"/>
          <a:extLst>
            <a:ext uri="{FF2B5EF4-FFF2-40B4-BE49-F238E27FC236}">
              <a16:creationId xmlns:a16="http://schemas.microsoft.com/office/drawing/2014/main" id="{18CC8AC7-85F4-4556-A359-8DFFAC4EA523}"/>
            </a:ext>
          </a:extLst>
        </xdr:cNvPr>
        <xdr:cNvSpPr/>
      </xdr:nvSpPr>
      <xdr:spPr>
        <a:xfrm flipH="1">
          <a:off x="4799542" y="3376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Opex</a:t>
          </a:r>
        </a:p>
      </xdr:txBody>
    </xdr:sp>
    <xdr:clientData/>
  </xdr:twoCellAnchor>
  <xdr:twoCellAnchor>
    <xdr:from>
      <xdr:col>8</xdr:col>
      <xdr:colOff>0</xdr:colOff>
      <xdr:row>22</xdr:row>
      <xdr:rowOff>0</xdr:rowOff>
    </xdr:from>
    <xdr:to>
      <xdr:col>11</xdr:col>
      <xdr:colOff>0</xdr:colOff>
      <xdr:row>24</xdr:row>
      <xdr:rowOff>1</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632465DA-34F6-42AC-8387-5144A660A5CD}"/>
            </a:ext>
          </a:extLst>
        </xdr:cNvPr>
        <xdr:cNvSpPr/>
      </xdr:nvSpPr>
      <xdr:spPr>
        <a:xfrm flipH="1">
          <a:off x="4799542" y="3884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Capex</a:t>
          </a:r>
        </a:p>
      </xdr:txBody>
    </xdr:sp>
    <xdr:clientData/>
  </xdr:twoCellAnchor>
  <xdr:twoCellAnchor>
    <xdr:from>
      <xdr:col>13</xdr:col>
      <xdr:colOff>15564</xdr:colOff>
      <xdr:row>20</xdr:row>
      <xdr:rowOff>164073</xdr:rowOff>
    </xdr:from>
    <xdr:to>
      <xdr:col>16</xdr:col>
      <xdr:colOff>15564</xdr:colOff>
      <xdr:row>22</xdr:row>
      <xdr:rowOff>164073</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F54F5680-BDE6-49C0-B067-B6453A815D0D}"/>
            </a:ext>
          </a:extLst>
        </xdr:cNvPr>
        <xdr:cNvSpPr/>
      </xdr:nvSpPr>
      <xdr:spPr>
        <a:xfrm flipH="1">
          <a:off x="7265770" y="3693926"/>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13</xdr:col>
      <xdr:colOff>15876</xdr:colOff>
      <xdr:row>17</xdr:row>
      <xdr:rowOff>164570</xdr:rowOff>
    </xdr:from>
    <xdr:to>
      <xdr:col>16</xdr:col>
      <xdr:colOff>15876</xdr:colOff>
      <xdr:row>20</xdr:row>
      <xdr:rowOff>0</xdr:rowOff>
    </xdr:to>
    <xdr:sp macro="" textlink="">
      <xdr:nvSpPr>
        <xdr:cNvPr id="20" name="Rectangle 19">
          <a:hlinkClick xmlns:r="http://schemas.openxmlformats.org/officeDocument/2006/relationships" r:id="rId11"/>
          <a:extLst>
            <a:ext uri="{FF2B5EF4-FFF2-40B4-BE49-F238E27FC236}">
              <a16:creationId xmlns:a16="http://schemas.microsoft.com/office/drawing/2014/main" id="{B94D5E9F-9255-4031-8EA2-DE8247518743}"/>
            </a:ext>
          </a:extLst>
        </xdr:cNvPr>
        <xdr:cNvSpPr/>
      </xdr:nvSpPr>
      <xdr:spPr>
        <a:xfrm flipH="1">
          <a:off x="7302502" y="3201987"/>
          <a:ext cx="1492250" cy="343430"/>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Costs by Service</a:t>
          </a:r>
        </a:p>
      </xdr:txBody>
    </xdr:sp>
    <xdr:clientData/>
  </xdr:twoCellAnchor>
  <xdr:twoCellAnchor>
    <xdr:from>
      <xdr:col>2</xdr:col>
      <xdr:colOff>0</xdr:colOff>
      <xdr:row>9</xdr:row>
      <xdr:rowOff>0</xdr:rowOff>
    </xdr:from>
    <xdr:to>
      <xdr:col>2</xdr:col>
      <xdr:colOff>0</xdr:colOff>
      <xdr:row>29</xdr:row>
      <xdr:rowOff>0</xdr:rowOff>
    </xdr:to>
    <xdr:cxnSp macro="">
      <xdr:nvCxnSpPr>
        <xdr:cNvPr id="21" name="Straight Connector 20">
          <a:extLst>
            <a:ext uri="{FF2B5EF4-FFF2-40B4-BE49-F238E27FC236}">
              <a16:creationId xmlns:a16="http://schemas.microsoft.com/office/drawing/2014/main" id="{81CEE6B6-C2F5-4A1D-8F25-FA6FB58F3F0D}"/>
            </a:ext>
          </a:extLst>
        </xdr:cNvPr>
        <xdr:cNvCxnSpPr/>
      </xdr:nvCxnSpPr>
      <xdr:spPr>
        <a:xfrm>
          <a:off x="1952625" y="1695450"/>
          <a:ext cx="0" cy="37719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13</xdr:row>
      <xdr:rowOff>166953</xdr:rowOff>
    </xdr:from>
    <xdr:to>
      <xdr:col>8</xdr:col>
      <xdr:colOff>0</xdr:colOff>
      <xdr:row>18</xdr:row>
      <xdr:rowOff>0</xdr:rowOff>
    </xdr:to>
    <xdr:cxnSp macro="">
      <xdr:nvCxnSpPr>
        <xdr:cNvPr id="22" name="Connector: Elbow 21">
          <a:extLst>
            <a:ext uri="{FF2B5EF4-FFF2-40B4-BE49-F238E27FC236}">
              <a16:creationId xmlns:a16="http://schemas.microsoft.com/office/drawing/2014/main" id="{5AA3A1E8-B91B-4633-A5B4-9141B2ACC019}"/>
            </a:ext>
          </a:extLst>
        </xdr:cNvPr>
        <xdr:cNvCxnSpPr>
          <a:stCxn id="39" idx="1"/>
          <a:endCxn id="13" idx="3"/>
        </xdr:cNvCxnSpPr>
      </xdr:nvCxnSpPr>
      <xdr:spPr>
        <a:xfrm flipV="1">
          <a:off x="3804709" y="2527036"/>
          <a:ext cx="994833" cy="679714"/>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20</xdr:row>
      <xdr:rowOff>0</xdr:rowOff>
    </xdr:from>
    <xdr:to>
      <xdr:col>8</xdr:col>
      <xdr:colOff>0</xdr:colOff>
      <xdr:row>22</xdr:row>
      <xdr:rowOff>5293</xdr:rowOff>
    </xdr:to>
    <xdr:cxnSp macro="">
      <xdr:nvCxnSpPr>
        <xdr:cNvPr id="23" name="Connector: Elbow 22">
          <a:extLst>
            <a:ext uri="{FF2B5EF4-FFF2-40B4-BE49-F238E27FC236}">
              <a16:creationId xmlns:a16="http://schemas.microsoft.com/office/drawing/2014/main" id="{F8A866C5-79E2-4161-9305-6CF3E9F6407A}"/>
            </a:ext>
          </a:extLst>
        </xdr:cNvPr>
        <xdr:cNvCxnSpPr>
          <a:stCxn id="12" idx="1"/>
          <a:endCxn id="14" idx="3"/>
        </xdr:cNvCxnSpPr>
      </xdr:nvCxnSpPr>
      <xdr:spPr>
        <a:xfrm flipV="1">
          <a:off x="3810000" y="3545417"/>
          <a:ext cx="989542" cy="343959"/>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22</xdr:row>
      <xdr:rowOff>5293</xdr:rowOff>
    </xdr:from>
    <xdr:to>
      <xdr:col>8</xdr:col>
      <xdr:colOff>0</xdr:colOff>
      <xdr:row>23</xdr:row>
      <xdr:rowOff>0</xdr:rowOff>
    </xdr:to>
    <xdr:cxnSp macro="">
      <xdr:nvCxnSpPr>
        <xdr:cNvPr id="26" name="Connector: Elbow 25">
          <a:extLst>
            <a:ext uri="{FF2B5EF4-FFF2-40B4-BE49-F238E27FC236}">
              <a16:creationId xmlns:a16="http://schemas.microsoft.com/office/drawing/2014/main" id="{53A5A96F-3830-4145-8D9E-89A8D30310CC}"/>
            </a:ext>
          </a:extLst>
        </xdr:cNvPr>
        <xdr:cNvCxnSpPr>
          <a:stCxn id="12" idx="1"/>
          <a:endCxn id="15" idx="3"/>
        </xdr:cNvCxnSpPr>
      </xdr:nvCxnSpPr>
      <xdr:spPr>
        <a:xfrm>
          <a:off x="3810000" y="3889376"/>
          <a:ext cx="989542" cy="164041"/>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15</xdr:row>
      <xdr:rowOff>0</xdr:rowOff>
    </xdr:from>
    <xdr:to>
      <xdr:col>9</xdr:col>
      <xdr:colOff>248709</xdr:colOff>
      <xdr:row>23</xdr:row>
      <xdr:rowOff>0</xdr:rowOff>
    </xdr:to>
    <xdr:cxnSp macro="">
      <xdr:nvCxnSpPr>
        <xdr:cNvPr id="30" name="Connector: Elbow 29">
          <a:extLst>
            <a:ext uri="{FF2B5EF4-FFF2-40B4-BE49-F238E27FC236}">
              <a16:creationId xmlns:a16="http://schemas.microsoft.com/office/drawing/2014/main" id="{0E25018B-32E6-4737-B5E2-F8F01853597B}"/>
            </a:ext>
          </a:extLst>
        </xdr:cNvPr>
        <xdr:cNvCxnSpPr>
          <a:stCxn id="13" idx="2"/>
          <a:endCxn id="15" idx="3"/>
        </xdr:cNvCxnSpPr>
      </xdr:nvCxnSpPr>
      <xdr:spPr>
        <a:xfrm rot="5400000">
          <a:off x="4495272" y="3003021"/>
          <a:ext cx="1354667" cy="746125"/>
        </a:xfrm>
        <a:prstGeom prst="bentConnector4">
          <a:avLst>
            <a:gd name="adj1" fmla="val 25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166952</xdr:rowOff>
    </xdr:from>
    <xdr:to>
      <xdr:col>13</xdr:col>
      <xdr:colOff>15876</xdr:colOff>
      <xdr:row>23</xdr:row>
      <xdr:rowOff>0</xdr:rowOff>
    </xdr:to>
    <xdr:cxnSp macro="">
      <xdr:nvCxnSpPr>
        <xdr:cNvPr id="31" name="Connector: Elbow 30">
          <a:extLst>
            <a:ext uri="{FF2B5EF4-FFF2-40B4-BE49-F238E27FC236}">
              <a16:creationId xmlns:a16="http://schemas.microsoft.com/office/drawing/2014/main" id="{D4C2FBA6-AFCB-4A7D-9561-70478C656385}"/>
            </a:ext>
          </a:extLst>
        </xdr:cNvPr>
        <xdr:cNvCxnSpPr>
          <a:stCxn id="15" idx="1"/>
          <a:endCxn id="20" idx="3"/>
        </xdr:cNvCxnSpPr>
      </xdr:nvCxnSpPr>
      <xdr:spPr>
        <a:xfrm flipV="1">
          <a:off x="6291792" y="3373702"/>
          <a:ext cx="1010710" cy="679715"/>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xdr:rowOff>
    </xdr:from>
    <xdr:to>
      <xdr:col>13</xdr:col>
      <xdr:colOff>15564</xdr:colOff>
      <xdr:row>21</xdr:row>
      <xdr:rowOff>164073</xdr:rowOff>
    </xdr:to>
    <xdr:cxnSp macro="">
      <xdr:nvCxnSpPr>
        <xdr:cNvPr id="32" name="Connector: Elbow 31">
          <a:extLst>
            <a:ext uri="{FF2B5EF4-FFF2-40B4-BE49-F238E27FC236}">
              <a16:creationId xmlns:a16="http://schemas.microsoft.com/office/drawing/2014/main" id="{3544E866-2665-4CCE-8F8A-E12CA11777EB}"/>
            </a:ext>
          </a:extLst>
        </xdr:cNvPr>
        <xdr:cNvCxnSpPr>
          <a:stCxn id="14" idx="1"/>
          <a:endCxn id="18" idx="3"/>
        </xdr:cNvCxnSpPr>
      </xdr:nvCxnSpPr>
      <xdr:spPr>
        <a:xfrm>
          <a:off x="6264088" y="3529854"/>
          <a:ext cx="1001682" cy="332160"/>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0</xdr:rowOff>
    </xdr:from>
    <xdr:to>
      <xdr:col>6</xdr:col>
      <xdr:colOff>0</xdr:colOff>
      <xdr:row>19</xdr:row>
      <xdr:rowOff>0</xdr:rowOff>
    </xdr:to>
    <xdr:sp macro="" textlink="">
      <xdr:nvSpPr>
        <xdr:cNvPr id="39" name="Rectangle 38">
          <a:hlinkClick xmlns:r="http://schemas.openxmlformats.org/officeDocument/2006/relationships" r:id="rId12"/>
          <a:extLst>
            <a:ext uri="{FF2B5EF4-FFF2-40B4-BE49-F238E27FC236}">
              <a16:creationId xmlns:a16="http://schemas.microsoft.com/office/drawing/2014/main" id="{3F200584-67D4-4909-BBE4-C5502D599569}"/>
            </a:ext>
          </a:extLst>
        </xdr:cNvPr>
        <xdr:cNvSpPr/>
      </xdr:nvSpPr>
      <xdr:spPr>
        <a:xfrm flipH="1">
          <a:off x="2312459" y="3037417"/>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Allocators</a:t>
          </a:r>
        </a:p>
      </xdr:txBody>
    </xdr:sp>
    <xdr:clientData/>
  </xdr:twoCellAnchor>
  <xdr:twoCellAnchor>
    <xdr:from>
      <xdr:col>8</xdr:col>
      <xdr:colOff>1</xdr:colOff>
      <xdr:row>15</xdr:row>
      <xdr:rowOff>0</xdr:rowOff>
    </xdr:from>
    <xdr:to>
      <xdr:col>9</xdr:col>
      <xdr:colOff>248709</xdr:colOff>
      <xdr:row>20</xdr:row>
      <xdr:rowOff>0</xdr:rowOff>
    </xdr:to>
    <xdr:cxnSp macro="">
      <xdr:nvCxnSpPr>
        <xdr:cNvPr id="50" name="Connector: Elbow 49">
          <a:extLst>
            <a:ext uri="{FF2B5EF4-FFF2-40B4-BE49-F238E27FC236}">
              <a16:creationId xmlns:a16="http://schemas.microsoft.com/office/drawing/2014/main" id="{0D7A695D-A887-4510-AA33-86DAB0B1844E}"/>
            </a:ext>
          </a:extLst>
        </xdr:cNvPr>
        <xdr:cNvCxnSpPr>
          <a:stCxn id="13" idx="2"/>
          <a:endCxn id="14" idx="3"/>
        </xdr:cNvCxnSpPr>
      </xdr:nvCxnSpPr>
      <xdr:spPr>
        <a:xfrm rot="5400000">
          <a:off x="4749272" y="2749021"/>
          <a:ext cx="846667" cy="746125"/>
        </a:xfrm>
        <a:prstGeom prst="bentConnector4">
          <a:avLst>
            <a:gd name="adj1" fmla="val 40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16809</xdr:colOff>
      <xdr:row>23</xdr:row>
      <xdr:rowOff>151280</xdr:rowOff>
    </xdr:from>
    <xdr:to>
      <xdr:col>16</xdr:col>
      <xdr:colOff>16809</xdr:colOff>
      <xdr:row>25</xdr:row>
      <xdr:rowOff>151280</xdr:rowOff>
    </xdr:to>
    <xdr:sp macro="" textlink="">
      <xdr:nvSpPr>
        <xdr:cNvPr id="27" name="Rectangle 26">
          <a:hlinkClick xmlns:r="http://schemas.openxmlformats.org/officeDocument/2006/relationships" r:id="rId13"/>
          <a:extLst>
            <a:ext uri="{FF2B5EF4-FFF2-40B4-BE49-F238E27FC236}">
              <a16:creationId xmlns:a16="http://schemas.microsoft.com/office/drawing/2014/main" id="{49D5BA06-0905-43A8-8426-80BD5401A4A4}"/>
            </a:ext>
          </a:extLst>
        </xdr:cNvPr>
        <xdr:cNvSpPr/>
      </xdr:nvSpPr>
      <xdr:spPr>
        <a:xfrm flipH="1">
          <a:off x="7267015" y="4185398"/>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Regulatory</a:t>
          </a:r>
          <a:r>
            <a:rPr lang="en-AU" sz="1100" baseline="0">
              <a:solidFill>
                <a:sysClr val="windowText" lastClr="000000"/>
              </a:solidFill>
            </a:rPr>
            <a:t> Model</a:t>
          </a:r>
          <a:endParaRPr lang="en-AU" sz="1100">
            <a:solidFill>
              <a:sysClr val="windowText" lastClr="000000"/>
            </a:solidFill>
          </a:endParaRPr>
        </a:p>
      </xdr:txBody>
    </xdr:sp>
    <xdr:clientData/>
  </xdr:twoCellAnchor>
  <xdr:twoCellAnchor>
    <xdr:from>
      <xdr:col>11</xdr:col>
      <xdr:colOff>0</xdr:colOff>
      <xdr:row>23</xdr:row>
      <xdr:rowOff>0</xdr:rowOff>
    </xdr:from>
    <xdr:to>
      <xdr:col>13</xdr:col>
      <xdr:colOff>16809</xdr:colOff>
      <xdr:row>24</xdr:row>
      <xdr:rowOff>151280</xdr:rowOff>
    </xdr:to>
    <xdr:cxnSp macro="">
      <xdr:nvCxnSpPr>
        <xdr:cNvPr id="28" name="Connector: Elbow 27">
          <a:extLst>
            <a:ext uri="{FF2B5EF4-FFF2-40B4-BE49-F238E27FC236}">
              <a16:creationId xmlns:a16="http://schemas.microsoft.com/office/drawing/2014/main" id="{95E13447-E550-4D12-8B34-47DEF5914BE5}"/>
            </a:ext>
          </a:extLst>
        </xdr:cNvPr>
        <xdr:cNvCxnSpPr>
          <a:stCxn id="15" idx="1"/>
          <a:endCxn id="27" idx="3"/>
        </xdr:cNvCxnSpPr>
      </xdr:nvCxnSpPr>
      <xdr:spPr>
        <a:xfrm>
          <a:off x="6264088" y="4034118"/>
          <a:ext cx="1002927" cy="319368"/>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693248</xdr:colOff>
      <xdr:row>3</xdr:row>
      <xdr:rowOff>77081</xdr:rowOff>
    </xdr:to>
    <xdr:pic>
      <xdr:nvPicPr>
        <xdr:cNvPr id="2" name="Picture 1">
          <a:extLst>
            <a:ext uri="{FF2B5EF4-FFF2-40B4-BE49-F238E27FC236}">
              <a16:creationId xmlns:a16="http://schemas.microsoft.com/office/drawing/2014/main" id="{EDA8AB2E-F970-484A-8B21-9CCDF27C5C23}"/>
            </a:ext>
          </a:extLst>
        </xdr:cNvPr>
        <xdr:cNvPicPr>
          <a:picLocks noChangeAspect="1"/>
        </xdr:cNvPicPr>
      </xdr:nvPicPr>
      <xdr:blipFill>
        <a:blip xmlns:r="http://schemas.openxmlformats.org/officeDocument/2006/relationships" r:embed="rId1"/>
        <a:stretch>
          <a:fillRect/>
        </a:stretch>
      </xdr:blipFill>
      <xdr:spPr>
        <a:xfrm>
          <a:off x="5842000" y="0"/>
          <a:ext cx="1545736" cy="64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343998</xdr:colOff>
      <xdr:row>3</xdr:row>
      <xdr:rowOff>77081</xdr:rowOff>
    </xdr:to>
    <xdr:pic>
      <xdr:nvPicPr>
        <xdr:cNvPr id="2" name="Picture 1">
          <a:extLst>
            <a:ext uri="{FF2B5EF4-FFF2-40B4-BE49-F238E27FC236}">
              <a16:creationId xmlns:a16="http://schemas.microsoft.com/office/drawing/2014/main" id="{BC2765EF-5A72-4E7F-899E-09B170AB80BB}"/>
            </a:ext>
          </a:extLst>
        </xdr:cNvPr>
        <xdr:cNvPicPr>
          <a:picLocks noChangeAspect="1"/>
        </xdr:cNvPicPr>
      </xdr:nvPicPr>
      <xdr:blipFill>
        <a:blip xmlns:r="http://schemas.openxmlformats.org/officeDocument/2006/relationships" r:embed="rId1"/>
        <a:stretch>
          <a:fillRect/>
        </a:stretch>
      </xdr:blipFill>
      <xdr:spPr>
        <a:xfrm>
          <a:off x="6699250" y="0"/>
          <a:ext cx="1545736" cy="64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493EE879-ED4F-4E87-82EC-917CD920551A}"/>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47664</xdr:colOff>
      <xdr:row>3</xdr:row>
      <xdr:rowOff>77081</xdr:rowOff>
    </xdr:to>
    <xdr:pic>
      <xdr:nvPicPr>
        <xdr:cNvPr id="2" name="Picture 1">
          <a:extLst>
            <a:ext uri="{FF2B5EF4-FFF2-40B4-BE49-F238E27FC236}">
              <a16:creationId xmlns:a16="http://schemas.microsoft.com/office/drawing/2014/main" id="{5CC3312D-697E-492F-8A2B-17841B980E85}"/>
            </a:ext>
          </a:extLst>
        </xdr:cNvPr>
        <xdr:cNvPicPr>
          <a:picLocks noChangeAspect="1"/>
        </xdr:cNvPicPr>
      </xdr:nvPicPr>
      <xdr:blipFill>
        <a:blip xmlns:r="http://schemas.openxmlformats.org/officeDocument/2006/relationships" r:embed="rId1"/>
        <a:stretch>
          <a:fillRect/>
        </a:stretch>
      </xdr:blipFill>
      <xdr:spPr>
        <a:xfrm>
          <a:off x="6773333" y="0"/>
          <a:ext cx="1545736" cy="64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C90697F9-6946-4DB0-978C-B2BDA142E947}"/>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B8A0CB54-7BEC-4B44-B29D-7EB7744AA3F3}"/>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B1332E7F-C39B-47EA-8DC3-13A4954D849D}"/>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121709</xdr:colOff>
      <xdr:row>25</xdr:row>
      <xdr:rowOff>153458</xdr:rowOff>
    </xdr:from>
    <xdr:to>
      <xdr:col>1</xdr:col>
      <xdr:colOff>3455457</xdr:colOff>
      <xdr:row>46</xdr:row>
      <xdr:rowOff>56620</xdr:rowOff>
    </xdr:to>
    <xdr:graphicFrame macro="">
      <xdr:nvGraphicFramePr>
        <xdr:cNvPr id="2" name="Chart 1">
          <a:extLst>
            <a:ext uri="{FF2B5EF4-FFF2-40B4-BE49-F238E27FC236}">
              <a16:creationId xmlns:a16="http://schemas.microsoft.com/office/drawing/2014/main" id="{A36D015A-D8EC-43A4-85CF-9B2564669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4016376</xdr:colOff>
      <xdr:row>25</xdr:row>
      <xdr:rowOff>127001</xdr:rowOff>
    </xdr:from>
    <xdr:to>
      <xdr:col>5</xdr:col>
      <xdr:colOff>703791</xdr:colOff>
      <xdr:row>46</xdr:row>
      <xdr:rowOff>30163</xdr:rowOff>
    </xdr:to>
    <xdr:graphicFrame macro="">
      <xdr:nvGraphicFramePr>
        <xdr:cNvPr id="4" name="Chart 3">
          <a:extLst>
            <a:ext uri="{FF2B5EF4-FFF2-40B4-BE49-F238E27FC236}">
              <a16:creationId xmlns:a16="http://schemas.microsoft.com/office/drawing/2014/main" id="{857279F5-3EC8-422F-9349-69E1CC9E0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185208</xdr:colOff>
      <xdr:row>25</xdr:row>
      <xdr:rowOff>142875</xdr:rowOff>
    </xdr:from>
    <xdr:to>
      <xdr:col>11</xdr:col>
      <xdr:colOff>433915</xdr:colOff>
      <xdr:row>46</xdr:row>
      <xdr:rowOff>46037</xdr:rowOff>
    </xdr:to>
    <xdr:graphicFrame macro="">
      <xdr:nvGraphicFramePr>
        <xdr:cNvPr id="5" name="Chart 4">
          <a:extLst>
            <a:ext uri="{FF2B5EF4-FFF2-40B4-BE49-F238E27FC236}">
              <a16:creationId xmlns:a16="http://schemas.microsoft.com/office/drawing/2014/main" id="{A737A9F3-2AB4-489B-B723-A245F68FA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0</xdr:row>
      <xdr:rowOff>0</xdr:rowOff>
    </xdr:from>
    <xdr:to>
      <xdr:col>11</xdr:col>
      <xdr:colOff>169902</xdr:colOff>
      <xdr:row>3</xdr:row>
      <xdr:rowOff>77081</xdr:rowOff>
    </xdr:to>
    <xdr:pic>
      <xdr:nvPicPr>
        <xdr:cNvPr id="8" name="Picture 7">
          <a:extLst>
            <a:ext uri="{FF2B5EF4-FFF2-40B4-BE49-F238E27FC236}">
              <a16:creationId xmlns:a16="http://schemas.microsoft.com/office/drawing/2014/main" id="{9D1B36AF-1F1C-4598-AE5C-59769D6FF1D3}"/>
            </a:ext>
          </a:extLst>
        </xdr:cNvPr>
        <xdr:cNvPicPr>
          <a:picLocks noChangeAspect="1"/>
        </xdr:cNvPicPr>
      </xdr:nvPicPr>
      <xdr:blipFill>
        <a:blip xmlns:r="http://schemas.openxmlformats.org/officeDocument/2006/relationships" r:embed="rId4"/>
        <a:stretch>
          <a:fillRect/>
        </a:stretch>
      </xdr:blipFill>
      <xdr:spPr>
        <a:xfrm>
          <a:off x="10297583" y="0"/>
          <a:ext cx="1545736" cy="64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E8EFAEA6-F654-4F2C-A21B-92AC7720EAE9}"/>
            </a:ext>
          </a:extLst>
        </xdr:cNvPr>
        <xdr:cNvPicPr>
          <a:picLocks noChangeAspect="1"/>
        </xdr:cNvPicPr>
      </xdr:nvPicPr>
      <xdr:blipFill>
        <a:blip xmlns:r="http://schemas.openxmlformats.org/officeDocument/2006/relationships" r:embed="rId1"/>
        <a:stretch>
          <a:fillRect/>
        </a:stretch>
      </xdr:blipFill>
      <xdr:spPr>
        <a:xfrm>
          <a:off x="7258050" y="0"/>
          <a:ext cx="1544148" cy="639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1"/>
  </sheetPr>
  <dimension ref="A1:BO15"/>
  <sheetViews>
    <sheetView showGridLines="0" tabSelected="1" zoomScaleNormal="100" zoomScalePageLayoutView="90" workbookViewId="0">
      <pane ySplit="5" topLeftCell="A6" activePane="bottomLeft" state="frozen"/>
      <selection activeCell="D32" sqref="D32"/>
      <selection pane="bottomLeft"/>
    </sheetView>
  </sheetViews>
  <sheetFormatPr defaultColWidth="0" defaultRowHeight="15" outlineLevelRow="1" x14ac:dyDescent="0.25"/>
  <cols>
    <col min="1" max="1" width="4.5703125" style="102" customWidth="1"/>
    <col min="2" max="2" width="4.42578125" style="102" customWidth="1"/>
    <col min="3" max="3" width="4" style="102" customWidth="1"/>
    <col min="4" max="4" width="27.7109375" style="102" customWidth="1"/>
    <col min="5" max="8" width="11" style="102" customWidth="1"/>
    <col min="9" max="11" width="11" style="104" customWidth="1"/>
    <col min="12" max="59" width="11" style="102" hidden="1" customWidth="1"/>
    <col min="60" max="63" width="9.42578125" style="102" hidden="1" customWidth="1"/>
    <col min="64" max="67" width="0" style="102" hidden="1" customWidth="1"/>
    <col min="68" max="16384" width="9.42578125" style="102" hidden="1"/>
  </cols>
  <sheetData>
    <row r="1" spans="1:59" ht="21" x14ac:dyDescent="0.35">
      <c r="A1" s="98" t="s">
        <v>0</v>
      </c>
      <c r="B1" s="98"/>
      <c r="C1" s="98"/>
      <c r="D1" s="99"/>
      <c r="E1" s="99"/>
      <c r="F1" s="99"/>
      <c r="G1" s="100"/>
      <c r="H1" s="99"/>
      <c r="I1" s="99"/>
      <c r="J1" s="99"/>
      <c r="K1" s="101"/>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row>
    <row r="2" spans="1:59" ht="21" x14ac:dyDescent="0.35">
      <c r="A2" s="100" t="s">
        <v>356</v>
      </c>
      <c r="B2" s="98"/>
      <c r="C2" s="98"/>
      <c r="D2" s="99"/>
      <c r="E2" s="99"/>
      <c r="F2" s="100"/>
      <c r="G2" s="100"/>
      <c r="H2" s="99"/>
      <c r="I2" s="99"/>
      <c r="J2" s="99"/>
      <c r="K2" s="101"/>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row>
    <row r="3" spans="1:59" ht="14.25" customHeight="1" x14ac:dyDescent="0.35">
      <c r="A3" s="194" t="str">
        <f>Error_Message</f>
        <v>No errors identified</v>
      </c>
      <c r="B3" s="98"/>
      <c r="C3" s="98"/>
      <c r="D3" s="99"/>
      <c r="E3" s="99"/>
      <c r="F3" s="100"/>
      <c r="G3" s="100"/>
      <c r="H3" s="99"/>
      <c r="I3" s="99"/>
      <c r="J3" s="99"/>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row>
    <row r="4" spans="1:59" ht="14.25" customHeight="1" x14ac:dyDescent="0.35">
      <c r="A4" s="100"/>
      <c r="B4" s="98"/>
      <c r="C4" s="98"/>
      <c r="D4" s="99"/>
      <c r="E4" s="99"/>
      <c r="F4" s="100"/>
      <c r="G4" s="100"/>
      <c r="H4" s="99"/>
      <c r="I4" s="99"/>
      <c r="J4" s="99"/>
      <c r="K4" s="101"/>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row>
    <row r="5" spans="1:59" ht="14.25" customHeight="1" x14ac:dyDescent="0.25">
      <c r="D5" s="103"/>
      <c r="I5" s="102"/>
      <c r="J5" s="102"/>
    </row>
    <row r="6" spans="1:59" ht="14.25" customHeight="1" x14ac:dyDescent="0.2">
      <c r="A6" s="105">
        <f>MAX($A$1:A5)+1</f>
        <v>1</v>
      </c>
      <c r="B6" s="106" t="s">
        <v>1</v>
      </c>
      <c r="C6" s="106"/>
      <c r="D6" s="106"/>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row>
    <row r="7" spans="1:59" ht="14.25" customHeight="1" outlineLevel="1" x14ac:dyDescent="0.25">
      <c r="D7" s="103"/>
      <c r="I7" s="102"/>
      <c r="J7" s="102"/>
    </row>
    <row r="8" spans="1:59" outlineLevel="1" x14ac:dyDescent="0.25">
      <c r="B8" s="108">
        <f>MAX($A$1:B7)+0.1</f>
        <v>1.1000000000000001</v>
      </c>
      <c r="C8" s="240" t="s">
        <v>2</v>
      </c>
    </row>
    <row r="9" spans="1:59" ht="17.25" customHeight="1" outlineLevel="1" x14ac:dyDescent="0.25">
      <c r="C9" s="254" t="s">
        <v>3</v>
      </c>
      <c r="D9" s="254"/>
      <c r="E9" s="254"/>
      <c r="F9" s="254"/>
      <c r="G9" s="254"/>
      <c r="H9" s="254"/>
      <c r="I9" s="254"/>
      <c r="J9" s="254"/>
    </row>
    <row r="10" spans="1:59" outlineLevel="1" x14ac:dyDescent="0.25"/>
    <row r="11" spans="1:59" outlineLevel="1" x14ac:dyDescent="0.25">
      <c r="B11" s="108">
        <f>MAX($A$1:B10)+0.1</f>
        <v>1.2000000000000002</v>
      </c>
      <c r="C11" s="240" t="s">
        <v>4</v>
      </c>
    </row>
    <row r="12" spans="1:59" ht="21.75" customHeight="1" outlineLevel="1" x14ac:dyDescent="0.25">
      <c r="C12" s="254" t="s">
        <v>5</v>
      </c>
      <c r="D12" s="254"/>
      <c r="E12" s="254"/>
      <c r="F12" s="254"/>
      <c r="G12" s="254"/>
      <c r="H12" s="254"/>
      <c r="I12" s="254"/>
      <c r="J12" s="254"/>
    </row>
    <row r="13" spans="1:59" x14ac:dyDescent="0.25">
      <c r="C13" s="109"/>
    </row>
    <row r="14" spans="1:59" ht="14.25" customHeight="1" outlineLevel="1" x14ac:dyDescent="0.25">
      <c r="D14" s="103"/>
      <c r="I14" s="102"/>
      <c r="J14" s="102"/>
    </row>
    <row r="15" spans="1:59" ht="14.25" customHeight="1" x14ac:dyDescent="0.2">
      <c r="A15" s="106" t="s">
        <v>6</v>
      </c>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row>
  </sheetData>
  <mergeCells count="2">
    <mergeCell ref="C9:J9"/>
    <mergeCell ref="C12:J12"/>
  </mergeCells>
  <conditionalFormatting sqref="A3">
    <cfRule type="expression" dxfId="1301" priority="1">
      <formula>$B$3="The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1"/>
  <sheetViews>
    <sheetView showGridLines="0" zoomScaleNormal="100" zoomScaleSheetLayoutView="100" zoomScalePageLayoutView="90" workbookViewId="0">
      <pane ySplit="4" topLeftCell="A5" activePane="bottomLeft" state="frozen"/>
      <selection activeCell="D32" sqref="D32"/>
      <selection pane="bottomLeft" activeCell="D32" sqref="D32"/>
    </sheetView>
  </sheetViews>
  <sheetFormatPr defaultColWidth="0" defaultRowHeight="12.75" outlineLevelRow="1" x14ac:dyDescent="0.2"/>
  <cols>
    <col min="1" max="1" width="4" customWidth="1"/>
    <col min="2" max="2" width="7.140625" customWidth="1"/>
    <col min="3" max="3" width="2.140625" customWidth="1"/>
    <col min="4" max="4" width="18.7109375" bestFit="1" customWidth="1"/>
    <col min="5" max="6" width="2.7109375" customWidth="1"/>
    <col min="7" max="14" width="12.7109375" customWidth="1"/>
    <col min="15" max="15" width="4.140625" customWidth="1"/>
    <col min="16" max="16384" width="9.140625" hidden="1"/>
  </cols>
  <sheetData>
    <row r="1" spans="1:14" ht="21" x14ac:dyDescent="0.35">
      <c r="A1" s="119" t="str">
        <f>Model_Name</f>
        <v>Cost Allocation Model</v>
      </c>
      <c r="B1" s="128"/>
      <c r="C1" s="129"/>
      <c r="D1" s="129"/>
      <c r="E1" s="129"/>
      <c r="F1" s="130"/>
      <c r="G1" s="130"/>
      <c r="H1" s="130"/>
      <c r="I1" s="130"/>
      <c r="J1" s="130"/>
      <c r="K1" s="130"/>
      <c r="L1" s="130"/>
      <c r="M1" s="130"/>
      <c r="N1" s="130"/>
    </row>
    <row r="2" spans="1:14" x14ac:dyDescent="0.2">
      <c r="A2" s="131">
        <v>1</v>
      </c>
      <c r="B2" s="132" t="str">
        <f>MID(CELL("filename",A1),FIND("]",CELL("filename",A1))+1,255)</f>
        <v>Contents</v>
      </c>
      <c r="C2" s="129"/>
      <c r="D2" s="129"/>
      <c r="E2" s="129"/>
      <c r="F2" s="130"/>
      <c r="G2" s="130"/>
      <c r="H2" s="130"/>
      <c r="I2" s="130"/>
      <c r="J2" s="130"/>
      <c r="K2" s="130"/>
      <c r="L2" s="130"/>
      <c r="M2" s="130"/>
      <c r="N2" s="130"/>
    </row>
    <row r="3" spans="1:14" x14ac:dyDescent="0.2">
      <c r="A3" s="133"/>
      <c r="B3" s="194" t="str">
        <f>Error_Message</f>
        <v>No errors identified</v>
      </c>
      <c r="C3" s="129"/>
      <c r="D3" s="129"/>
      <c r="E3" s="129"/>
      <c r="F3" s="130"/>
      <c r="G3" s="130"/>
      <c r="H3" s="130"/>
      <c r="I3" s="130"/>
      <c r="J3" s="130"/>
      <c r="K3" s="130"/>
      <c r="L3" s="130"/>
      <c r="M3" s="130"/>
      <c r="N3" s="130"/>
    </row>
    <row r="4" spans="1:14" x14ac:dyDescent="0.2">
      <c r="A4" s="130"/>
      <c r="B4" s="130"/>
      <c r="C4" s="130"/>
      <c r="D4" s="130"/>
      <c r="E4" s="130"/>
      <c r="F4" s="130"/>
      <c r="G4" s="130"/>
      <c r="H4" s="130"/>
      <c r="I4" s="130"/>
      <c r="J4" s="130"/>
      <c r="K4" s="130"/>
      <c r="L4" s="130"/>
      <c r="M4" s="130"/>
      <c r="N4" s="130"/>
    </row>
    <row r="6" spans="1:14" outlineLevel="1" x14ac:dyDescent="0.2">
      <c r="A6" s="34"/>
      <c r="B6" s="35" t="s">
        <v>7</v>
      </c>
      <c r="C6" s="36"/>
      <c r="D6" s="36" t="s">
        <v>8</v>
      </c>
      <c r="E6" s="36"/>
      <c r="F6" s="36"/>
      <c r="G6" s="36" t="s">
        <v>9</v>
      </c>
      <c r="H6" s="36"/>
      <c r="I6" s="36"/>
      <c r="J6" s="36"/>
      <c r="K6" s="36"/>
      <c r="L6" s="36"/>
      <c r="M6" s="36"/>
      <c r="N6" s="78"/>
    </row>
    <row r="7" spans="1:14" outlineLevel="1" x14ac:dyDescent="0.2">
      <c r="A7" s="37"/>
      <c r="B7" s="38"/>
      <c r="C7" s="37"/>
      <c r="D7" s="37"/>
      <c r="E7" s="37"/>
      <c r="F7" s="37"/>
      <c r="G7" s="37"/>
      <c r="H7" s="37"/>
      <c r="I7" s="37"/>
      <c r="J7" s="37"/>
      <c r="K7" s="37"/>
      <c r="L7" s="37"/>
      <c r="M7" s="37"/>
      <c r="N7" s="37"/>
    </row>
    <row r="8" spans="1:14" outlineLevel="1" x14ac:dyDescent="0.2">
      <c r="A8" s="39"/>
      <c r="B8" s="40">
        <f>B7+1</f>
        <v>1</v>
      </c>
      <c r="C8" s="39"/>
      <c r="D8" s="249" t="s">
        <v>10</v>
      </c>
      <c r="E8" s="39"/>
      <c r="F8" s="39"/>
      <c r="G8" s="39" t="s">
        <v>11</v>
      </c>
      <c r="H8" s="39"/>
      <c r="I8" s="39"/>
      <c r="J8" s="39"/>
      <c r="K8" s="39"/>
      <c r="L8" s="39"/>
    </row>
    <row r="9" spans="1:14" outlineLevel="1" x14ac:dyDescent="0.2">
      <c r="A9" s="39"/>
      <c r="B9" s="40">
        <f>B8+1</f>
        <v>2</v>
      </c>
      <c r="C9" s="39"/>
      <c r="D9" s="250" t="str">
        <f>Schematic!$B$2</f>
        <v>Schematic</v>
      </c>
      <c r="E9" s="39"/>
      <c r="F9" s="39"/>
      <c r="G9" s="203" t="s">
        <v>12</v>
      </c>
      <c r="H9" s="39"/>
      <c r="I9" s="39"/>
      <c r="J9" s="39"/>
      <c r="K9" s="39"/>
      <c r="L9" s="39"/>
    </row>
    <row r="10" spans="1:14" outlineLevel="1" x14ac:dyDescent="0.2">
      <c r="A10" s="39"/>
      <c r="B10" s="40">
        <f>B9+1</f>
        <v>3</v>
      </c>
      <c r="C10" s="39"/>
      <c r="D10" s="251" t="str">
        <f>Assumptions!$B$2</f>
        <v>Assumptions</v>
      </c>
      <c r="E10" s="39"/>
      <c r="F10" s="39"/>
      <c r="G10" s="39" t="s">
        <v>13</v>
      </c>
      <c r="H10" s="39"/>
      <c r="I10" s="39"/>
      <c r="J10" s="39"/>
      <c r="K10" s="39"/>
      <c r="L10" s="39"/>
    </row>
    <row r="11" spans="1:14" outlineLevel="1" x14ac:dyDescent="0.2">
      <c r="A11" s="41"/>
      <c r="B11" s="40">
        <f t="shared" ref="B11:B19" si="0">B10+1</f>
        <v>4</v>
      </c>
      <c r="C11" s="39"/>
      <c r="D11" s="251" t="str">
        <f>Allocators!$B$2</f>
        <v>Allocators</v>
      </c>
      <c r="E11" s="39"/>
      <c r="F11" s="39"/>
      <c r="G11" s="39" t="s">
        <v>14</v>
      </c>
      <c r="H11" s="39"/>
      <c r="I11" s="39"/>
      <c r="J11" s="39"/>
      <c r="K11" s="39"/>
      <c r="L11" s="39"/>
      <c r="M11" s="39"/>
      <c r="N11" s="39"/>
    </row>
    <row r="12" spans="1:14" outlineLevel="1" x14ac:dyDescent="0.2">
      <c r="A12" s="39"/>
      <c r="B12" s="40">
        <f t="shared" si="0"/>
        <v>5</v>
      </c>
      <c r="C12" s="39"/>
      <c r="D12" s="251" t="str">
        <f>Data!$B$2</f>
        <v>Data</v>
      </c>
      <c r="E12" s="39"/>
      <c r="F12" s="39"/>
      <c r="G12" s="39" t="s">
        <v>15</v>
      </c>
      <c r="H12" s="39"/>
      <c r="I12" s="39"/>
      <c r="J12" s="39"/>
      <c r="K12" s="39"/>
      <c r="L12" s="39"/>
      <c r="M12" s="39"/>
      <c r="N12" s="39"/>
    </row>
    <row r="13" spans="1:14" outlineLevel="1" x14ac:dyDescent="0.2">
      <c r="A13" s="39"/>
      <c r="B13" s="40">
        <f t="shared" si="0"/>
        <v>6</v>
      </c>
      <c r="C13" s="39"/>
      <c r="D13" s="252" t="str">
        <f>Mapping!$B$2</f>
        <v>Mapping</v>
      </c>
      <c r="G13" s="39" t="s">
        <v>16</v>
      </c>
      <c r="J13" s="39"/>
      <c r="K13" s="39"/>
      <c r="L13" s="39"/>
      <c r="M13" s="39"/>
      <c r="N13" s="39"/>
    </row>
    <row r="14" spans="1:14" outlineLevel="1" x14ac:dyDescent="0.2">
      <c r="A14" s="39"/>
      <c r="B14" s="40">
        <f t="shared" si="0"/>
        <v>7</v>
      </c>
      <c r="C14" s="39"/>
      <c r="D14" s="252" t="str">
        <f>Opex!$B$2</f>
        <v>Opex</v>
      </c>
      <c r="E14" s="39"/>
      <c r="F14" s="39"/>
      <c r="G14" s="39" t="s">
        <v>17</v>
      </c>
      <c r="H14" s="39"/>
      <c r="I14" s="39"/>
      <c r="J14" s="39"/>
      <c r="K14" s="39"/>
      <c r="L14" s="39"/>
      <c r="M14" s="39"/>
      <c r="N14" s="39"/>
    </row>
    <row r="15" spans="1:14" outlineLevel="1" x14ac:dyDescent="0.2">
      <c r="A15" s="39"/>
      <c r="B15" s="40">
        <f t="shared" si="0"/>
        <v>8</v>
      </c>
      <c r="C15" s="39"/>
      <c r="D15" s="252" t="str">
        <f>Capex!$B$2</f>
        <v>Capex</v>
      </c>
      <c r="E15" s="39"/>
      <c r="F15" s="39"/>
      <c r="G15" s="39" t="s">
        <v>18</v>
      </c>
      <c r="H15" s="39"/>
      <c r="I15" s="39"/>
      <c r="J15" s="39"/>
      <c r="K15" s="39"/>
      <c r="L15" s="39"/>
      <c r="M15" s="39"/>
      <c r="N15" s="39"/>
    </row>
    <row r="16" spans="1:14" outlineLevel="1" x14ac:dyDescent="0.2">
      <c r="A16" s="39"/>
      <c r="B16" s="40">
        <f t="shared" si="0"/>
        <v>9</v>
      </c>
      <c r="C16" s="39"/>
      <c r="D16" s="253" t="str">
        <f>'Costs by Service'!$B$2</f>
        <v>Costs By Service</v>
      </c>
      <c r="E16" s="39"/>
      <c r="F16" s="39"/>
      <c r="G16" s="39" t="s">
        <v>19</v>
      </c>
      <c r="H16" s="39"/>
      <c r="I16" s="39"/>
      <c r="J16" s="39"/>
      <c r="K16" s="39"/>
      <c r="L16" s="39"/>
      <c r="M16" s="39"/>
      <c r="N16" s="39"/>
    </row>
    <row r="17" spans="1:14" outlineLevel="1" x14ac:dyDescent="0.2">
      <c r="A17" s="39"/>
      <c r="B17" s="40">
        <f t="shared" si="0"/>
        <v>10</v>
      </c>
      <c r="C17" s="39"/>
      <c r="D17" s="253" t="str">
        <f>Compliance!$B$2</f>
        <v>Compliance</v>
      </c>
      <c r="E17" s="42"/>
      <c r="F17" s="39"/>
      <c r="G17" s="39" t="s">
        <v>20</v>
      </c>
      <c r="H17" s="39"/>
      <c r="I17" s="39"/>
      <c r="J17" s="39"/>
      <c r="K17" s="39"/>
      <c r="L17" s="39"/>
      <c r="M17" s="39"/>
      <c r="N17" s="39"/>
    </row>
    <row r="18" spans="1:14" outlineLevel="1" x14ac:dyDescent="0.2">
      <c r="A18" s="39"/>
      <c r="B18" s="40">
        <f t="shared" si="0"/>
        <v>11</v>
      </c>
      <c r="C18" s="39"/>
      <c r="D18" s="253" t="str">
        <f>'Regulatory Model'!$B$2</f>
        <v>Regulatory Model</v>
      </c>
      <c r="E18" s="42"/>
      <c r="F18" s="39"/>
      <c r="G18" s="39" t="s">
        <v>351</v>
      </c>
      <c r="H18" s="39"/>
      <c r="I18" s="39"/>
      <c r="J18" s="39"/>
      <c r="K18" s="39"/>
      <c r="L18" s="39"/>
      <c r="M18" s="39"/>
      <c r="N18" s="39"/>
    </row>
    <row r="19" spans="1:14" outlineLevel="1" x14ac:dyDescent="0.2">
      <c r="A19" s="41"/>
      <c r="B19" s="40">
        <f t="shared" si="0"/>
        <v>12</v>
      </c>
      <c r="C19" s="39"/>
      <c r="D19" s="250" t="str">
        <f>Checks!$B$2</f>
        <v>Checks</v>
      </c>
      <c r="E19" s="39"/>
      <c r="F19" s="39"/>
      <c r="G19" s="203" t="s">
        <v>21</v>
      </c>
      <c r="H19" s="39"/>
      <c r="I19" s="39"/>
      <c r="J19" s="39"/>
      <c r="K19" s="39"/>
      <c r="L19" s="39"/>
      <c r="M19" s="39"/>
      <c r="N19" s="39"/>
    </row>
    <row r="20" spans="1:14" outlineLevel="1" x14ac:dyDescent="0.2">
      <c r="A20" s="43"/>
      <c r="B20" s="43"/>
      <c r="C20" s="43"/>
      <c r="D20" s="43"/>
      <c r="E20" s="43"/>
      <c r="F20" s="43"/>
      <c r="G20" s="43"/>
      <c r="H20" s="43"/>
      <c r="I20" s="43"/>
      <c r="J20" s="43"/>
      <c r="K20" s="43"/>
      <c r="L20" s="43"/>
      <c r="M20" s="43"/>
      <c r="N20" s="43"/>
    </row>
    <row r="21" spans="1:14" x14ac:dyDescent="0.2">
      <c r="A21" s="31" t="s">
        <v>22</v>
      </c>
      <c r="B21" s="32"/>
      <c r="C21" s="33"/>
      <c r="D21" s="32"/>
      <c r="E21" s="32"/>
      <c r="F21" s="32"/>
      <c r="G21" s="32"/>
      <c r="H21" s="32"/>
      <c r="I21" s="32"/>
      <c r="J21" s="32"/>
      <c r="K21" s="32"/>
      <c r="L21" s="32"/>
      <c r="M21" s="32"/>
      <c r="N21" s="32"/>
    </row>
  </sheetData>
  <conditionalFormatting sqref="B3">
    <cfRule type="expression" dxfId="1300" priority="1">
      <formula>$B$3="The model contains one or more errors"</formula>
    </cfRule>
  </conditionalFormatting>
  <hyperlinks>
    <hyperlink ref="D8" location="Contents!A1" display="Contents" xr:uid="{00000000-0004-0000-0100-000000000000}"/>
    <hyperlink ref="D11" location="Allocators!A1" display="Allocators!A1" xr:uid="{00000000-0004-0000-0100-000001000000}"/>
    <hyperlink ref="D12" location="Data!A1" display="Data!A1" xr:uid="{00000000-0004-0000-0100-000002000000}"/>
    <hyperlink ref="D13" location="Mapping!A1" display="Mapping!A1" xr:uid="{00000000-0004-0000-0100-000003000000}"/>
    <hyperlink ref="D14" location="Opex!A1" display="Opex!A1" xr:uid="{00000000-0004-0000-0100-000004000000}"/>
    <hyperlink ref="D15" location="Capex!A1" display="Capex!A1" xr:uid="{00000000-0004-0000-0100-000005000000}"/>
    <hyperlink ref="D16" location="'Costs by Service'!A1" display="'Costs by Service'!A1" xr:uid="{00000000-0004-0000-0100-000006000000}"/>
    <hyperlink ref="D17" location="Compliance!A1" display="Compliance!A1" xr:uid="{00000000-0004-0000-0100-000007000000}"/>
    <hyperlink ref="D10" location="Assumptions!A1" display="Assumptions!A1" xr:uid="{00000000-0004-0000-0100-000008000000}"/>
    <hyperlink ref="D19" location="Checks!A1" display="Checks!A1" xr:uid="{00000000-0004-0000-0100-000009000000}"/>
    <hyperlink ref="D9" location="Schematic!A1" display="Schematic!A1" xr:uid="{00000000-0004-0000-0100-00000A000000}"/>
    <hyperlink ref="D18" location="'Regulatory Model'!A1" display="'Regulatory Model'!A1" xr:uid="{00000000-0004-0000-0100-00000B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outlinePr summaryBelow="0" summaryRight="0"/>
    <pageSetUpPr autoPageBreaks="0"/>
  </sheetPr>
  <dimension ref="A1:R57"/>
  <sheetViews>
    <sheetView showGridLines="0" zoomScaleNormal="100" zoomScaleSheetLayoutView="100" workbookViewId="0">
      <pane ySplit="5" topLeftCell="A6" activePane="bottomLeft" state="frozen"/>
      <selection activeCell="D32" sqref="D32"/>
      <selection pane="bottomLeft" activeCell="D32" sqref="D32"/>
    </sheetView>
  </sheetViews>
  <sheetFormatPr defaultColWidth="0" defaultRowHeight="12.75" outlineLevelRow="1" x14ac:dyDescent="0.2"/>
  <cols>
    <col min="1" max="1" width="7.7109375" style="89" customWidth="1"/>
    <col min="2" max="2" width="21.5703125" customWidth="1"/>
    <col min="3" max="3" width="5.42578125" customWidth="1"/>
    <col min="4" max="17" width="7.42578125" customWidth="1"/>
    <col min="18" max="18" width="5.5703125" customWidth="1"/>
    <col min="19" max="16384" width="9.140625" hidden="1"/>
  </cols>
  <sheetData>
    <row r="1" spans="1:17" ht="21" x14ac:dyDescent="0.35">
      <c r="A1" s="119" t="str">
        <f>Model_Name</f>
        <v>Cost Allocation Model</v>
      </c>
      <c r="B1" s="128"/>
      <c r="C1" s="128"/>
      <c r="D1" s="129"/>
      <c r="E1" s="129"/>
      <c r="F1" s="129"/>
      <c r="G1" s="129"/>
      <c r="H1" s="129"/>
      <c r="I1" s="129"/>
      <c r="J1" s="129"/>
      <c r="K1" s="129"/>
      <c r="L1" s="129"/>
      <c r="M1" s="129"/>
      <c r="N1" s="129"/>
      <c r="O1" s="129"/>
      <c r="P1" s="129"/>
      <c r="Q1" s="129"/>
    </row>
    <row r="2" spans="1:17" x14ac:dyDescent="0.2">
      <c r="A2" s="123">
        <f>MATCH(B2,Contents!$D$8:$D$20,0)</f>
        <v>2</v>
      </c>
      <c r="B2" s="132" t="str">
        <f>MID(CELL("filename",A1),FIND("]",CELL("filename",A1))+1,255)</f>
        <v>Schematic</v>
      </c>
      <c r="C2" s="132"/>
      <c r="D2" s="129"/>
      <c r="E2" s="129"/>
      <c r="F2" s="129"/>
      <c r="G2" s="129"/>
      <c r="H2" s="129"/>
      <c r="I2" s="129"/>
      <c r="J2" s="129"/>
      <c r="K2" s="129"/>
      <c r="L2" s="129"/>
      <c r="M2" s="129"/>
      <c r="N2" s="129"/>
      <c r="O2" s="129"/>
      <c r="P2" s="129"/>
      <c r="Q2" s="129"/>
    </row>
    <row r="3" spans="1:17" ht="15.75" x14ac:dyDescent="0.25">
      <c r="A3" s="204"/>
      <c r="B3" s="194" t="str">
        <f>Error_Message</f>
        <v>No errors identified</v>
      </c>
      <c r="C3" s="194"/>
      <c r="D3" s="129"/>
      <c r="E3" s="129"/>
      <c r="F3" s="129"/>
      <c r="G3" s="129"/>
      <c r="H3" s="129"/>
      <c r="I3" s="205"/>
      <c r="J3" s="129"/>
      <c r="K3" s="129"/>
      <c r="L3" s="129"/>
      <c r="M3" s="129"/>
      <c r="N3" s="129"/>
      <c r="O3" s="129"/>
      <c r="P3" s="129"/>
      <c r="Q3" s="129"/>
    </row>
    <row r="4" spans="1:17" ht="15.75" x14ac:dyDescent="0.25">
      <c r="A4" s="206"/>
      <c r="B4" s="205"/>
      <c r="C4" s="205"/>
      <c r="D4" s="129"/>
      <c r="E4" s="129"/>
      <c r="F4" s="129"/>
      <c r="G4" s="129"/>
      <c r="H4" s="129"/>
      <c r="I4" s="205"/>
      <c r="J4" s="129"/>
      <c r="K4" s="129"/>
      <c r="L4" s="129"/>
      <c r="M4" s="129"/>
      <c r="N4" s="129"/>
      <c r="O4" s="129"/>
      <c r="P4" s="129"/>
      <c r="Q4" s="129"/>
    </row>
    <row r="5" spans="1:17" x14ac:dyDescent="0.2">
      <c r="A5" s="207"/>
      <c r="B5" t="s">
        <v>23</v>
      </c>
      <c r="D5" s="208"/>
      <c r="E5" s="208"/>
      <c r="F5" s="208"/>
      <c r="G5" s="208"/>
      <c r="H5" s="208"/>
      <c r="I5" s="208"/>
      <c r="J5" s="208"/>
      <c r="K5" s="208"/>
      <c r="L5" s="208"/>
      <c r="M5" s="208"/>
      <c r="N5" s="208"/>
      <c r="O5" s="208"/>
      <c r="P5" s="208"/>
      <c r="Q5" s="208"/>
    </row>
    <row r="6" spans="1:17" x14ac:dyDescent="0.2">
      <c r="A6" s="6">
        <f>MAX($A$1:A5)+Subsection</f>
        <v>2.0099999999999998</v>
      </c>
      <c r="B6" s="6" t="s">
        <v>24</v>
      </c>
      <c r="C6" s="6"/>
      <c r="D6" s="7"/>
      <c r="E6" s="8"/>
      <c r="F6" s="8"/>
      <c r="G6" s="8"/>
      <c r="H6" s="8"/>
      <c r="I6" s="8"/>
      <c r="J6" s="6"/>
      <c r="K6" s="6"/>
      <c r="L6" s="7"/>
      <c r="M6" s="7"/>
      <c r="N6" s="8"/>
      <c r="O6" s="8"/>
      <c r="P6" s="8"/>
      <c r="Q6" s="6"/>
    </row>
    <row r="7" spans="1:17" x14ac:dyDescent="0.2">
      <c r="A7" s="209"/>
      <c r="B7" s="208"/>
      <c r="C7" s="208"/>
      <c r="D7" s="208"/>
      <c r="E7" s="208"/>
      <c r="F7" s="208"/>
      <c r="G7" s="208"/>
      <c r="H7" s="208"/>
      <c r="I7" s="208"/>
      <c r="J7" s="208"/>
      <c r="K7" s="208"/>
      <c r="L7" s="208"/>
      <c r="M7" s="208"/>
      <c r="N7" s="208"/>
      <c r="O7" s="208"/>
      <c r="P7" s="208"/>
    </row>
    <row r="8" spans="1:17" outlineLevel="1" x14ac:dyDescent="0.2">
      <c r="A8" s="209"/>
      <c r="B8" s="208"/>
      <c r="C8" s="208"/>
      <c r="D8" s="208"/>
      <c r="E8" s="208"/>
      <c r="F8" s="208"/>
      <c r="G8" s="208"/>
      <c r="H8" s="208"/>
      <c r="I8" s="208"/>
      <c r="J8" s="208"/>
      <c r="K8" s="208"/>
      <c r="L8" s="208"/>
      <c r="M8" s="208"/>
      <c r="N8" s="208"/>
      <c r="O8" s="208"/>
      <c r="P8" s="208"/>
    </row>
    <row r="9" spans="1:17" outlineLevel="1" x14ac:dyDescent="0.2">
      <c r="A9" s="209"/>
      <c r="B9" s="208"/>
      <c r="C9" s="208"/>
      <c r="D9" s="208"/>
      <c r="E9" s="208"/>
      <c r="F9" s="208"/>
      <c r="G9" s="208"/>
      <c r="H9" s="208"/>
      <c r="I9" s="208"/>
      <c r="J9" s="208"/>
      <c r="K9" s="208"/>
      <c r="L9" s="208"/>
      <c r="M9" s="208"/>
      <c r="N9" s="208"/>
      <c r="O9" s="208"/>
      <c r="P9" s="208"/>
    </row>
    <row r="10" spans="1:17" outlineLevel="1" x14ac:dyDescent="0.2">
      <c r="A10" s="209"/>
      <c r="B10" s="208"/>
      <c r="C10" s="208"/>
      <c r="D10" s="208"/>
      <c r="E10" s="208"/>
      <c r="F10" s="208"/>
      <c r="G10" s="208"/>
      <c r="H10" s="208"/>
      <c r="I10" s="208"/>
      <c r="J10" s="208"/>
      <c r="K10" s="208"/>
      <c r="L10" s="208"/>
      <c r="M10" s="208"/>
      <c r="N10" s="208"/>
      <c r="O10" s="208"/>
      <c r="P10" s="208"/>
    </row>
    <row r="11" spans="1:17" outlineLevel="1" x14ac:dyDescent="0.2">
      <c r="A11" s="209"/>
      <c r="B11" s="208"/>
      <c r="C11" s="208"/>
      <c r="D11" s="208"/>
      <c r="E11" s="208"/>
      <c r="F11" s="208"/>
      <c r="G11" s="208"/>
      <c r="H11" s="208"/>
      <c r="I11" s="208"/>
      <c r="J11" s="208"/>
      <c r="K11" s="208"/>
      <c r="L11" s="208"/>
      <c r="M11" s="208"/>
      <c r="N11" s="208"/>
      <c r="O11" s="208"/>
      <c r="P11" s="208"/>
    </row>
    <row r="12" spans="1:17" outlineLevel="1" x14ac:dyDescent="0.2">
      <c r="A12" s="209"/>
      <c r="B12" s="208"/>
      <c r="C12" s="208"/>
      <c r="D12" s="208"/>
      <c r="E12" s="208"/>
      <c r="F12" s="208"/>
      <c r="G12" s="208"/>
      <c r="H12" s="208"/>
      <c r="I12" s="208"/>
      <c r="J12" s="208"/>
      <c r="K12" s="208"/>
      <c r="L12" s="208"/>
      <c r="M12" s="208"/>
      <c r="N12" s="208"/>
      <c r="O12" s="208"/>
      <c r="P12" s="208"/>
    </row>
    <row r="13" spans="1:17" outlineLevel="1" x14ac:dyDescent="0.2">
      <c r="A13" s="209"/>
      <c r="B13" s="208"/>
      <c r="C13" s="208"/>
      <c r="D13" s="208"/>
      <c r="E13" s="208"/>
      <c r="F13" s="208"/>
      <c r="G13" s="208"/>
      <c r="H13" s="208"/>
      <c r="I13" s="208"/>
      <c r="J13" s="208"/>
      <c r="K13" s="208"/>
      <c r="L13" s="208"/>
      <c r="M13" s="208"/>
      <c r="N13" s="208"/>
      <c r="O13" s="208"/>
      <c r="P13" s="208"/>
    </row>
    <row r="14" spans="1:17" outlineLevel="1" x14ac:dyDescent="0.2">
      <c r="A14" s="209"/>
      <c r="B14" s="208"/>
      <c r="C14" s="208"/>
      <c r="D14" s="208"/>
      <c r="E14" s="208"/>
      <c r="F14" s="208"/>
      <c r="G14" s="208"/>
      <c r="H14" s="208"/>
      <c r="I14" s="208"/>
      <c r="J14" s="208"/>
      <c r="K14" s="208"/>
      <c r="L14" s="208"/>
      <c r="M14" s="208"/>
      <c r="N14" s="208"/>
      <c r="O14" s="208"/>
      <c r="P14" s="208"/>
    </row>
    <row r="15" spans="1:17" outlineLevel="1" x14ac:dyDescent="0.2">
      <c r="A15" s="209"/>
      <c r="B15" s="208"/>
      <c r="C15" s="208"/>
      <c r="D15" s="208"/>
      <c r="E15" s="208"/>
      <c r="F15" s="208"/>
      <c r="G15" s="208"/>
      <c r="H15" s="208"/>
      <c r="I15" s="208"/>
      <c r="J15" s="208"/>
      <c r="K15" s="208"/>
      <c r="L15" s="208"/>
      <c r="M15" s="208"/>
      <c r="N15" s="208"/>
      <c r="O15" s="208"/>
      <c r="P15" s="208"/>
    </row>
    <row r="16" spans="1:17" outlineLevel="1" x14ac:dyDescent="0.2">
      <c r="A16" s="209"/>
      <c r="B16" s="208"/>
      <c r="C16" s="208"/>
      <c r="D16" s="208"/>
      <c r="E16" s="208"/>
      <c r="F16" s="208"/>
      <c r="G16" s="208"/>
      <c r="H16" s="208"/>
      <c r="I16" s="208"/>
      <c r="J16" s="208"/>
      <c r="K16" s="208"/>
      <c r="L16" s="208"/>
      <c r="M16" s="208"/>
      <c r="N16" s="208"/>
      <c r="O16" s="208"/>
      <c r="P16" s="208"/>
    </row>
    <row r="17" spans="1:17" outlineLevel="1" x14ac:dyDescent="0.2">
      <c r="A17" s="209"/>
      <c r="B17" s="208"/>
      <c r="C17" s="208"/>
      <c r="D17" s="208"/>
      <c r="E17" s="208"/>
      <c r="F17" s="208"/>
      <c r="G17" s="208"/>
      <c r="H17" s="208"/>
      <c r="I17" s="208"/>
      <c r="J17" s="208"/>
      <c r="K17" s="208"/>
      <c r="L17" s="208"/>
      <c r="M17" s="208"/>
      <c r="N17" s="208"/>
      <c r="O17" s="208"/>
      <c r="P17" s="208"/>
    </row>
    <row r="18" spans="1:17" outlineLevel="1" x14ac:dyDescent="0.2">
      <c r="A18" s="209"/>
      <c r="B18" s="208"/>
      <c r="C18" s="208"/>
      <c r="D18" s="208"/>
      <c r="E18" s="208"/>
      <c r="F18" s="208"/>
      <c r="G18" s="208"/>
      <c r="H18" s="208"/>
      <c r="I18" s="208"/>
      <c r="J18" s="208"/>
      <c r="K18" s="208"/>
      <c r="L18" s="208"/>
      <c r="M18" s="208"/>
      <c r="N18" s="208"/>
      <c r="O18" s="208"/>
      <c r="P18" s="208"/>
    </row>
    <row r="19" spans="1:17" outlineLevel="1" x14ac:dyDescent="0.2">
      <c r="A19" s="209"/>
      <c r="B19" s="208"/>
      <c r="C19" s="208"/>
      <c r="D19" s="208"/>
      <c r="E19" s="208"/>
      <c r="F19" s="208"/>
      <c r="G19" s="208"/>
      <c r="H19" s="208"/>
      <c r="I19" s="208"/>
      <c r="J19" s="208"/>
      <c r="K19" s="208"/>
      <c r="L19" s="208"/>
      <c r="M19" s="208"/>
      <c r="N19" s="208"/>
      <c r="O19" s="208"/>
      <c r="P19" s="208"/>
    </row>
    <row r="20" spans="1:17" outlineLevel="1" x14ac:dyDescent="0.2">
      <c r="A20" s="209"/>
      <c r="B20" s="208"/>
      <c r="C20" s="208"/>
      <c r="D20" s="208"/>
      <c r="E20" s="208"/>
      <c r="F20" s="208"/>
      <c r="G20" s="208"/>
      <c r="H20" s="208"/>
      <c r="I20" s="208"/>
      <c r="J20" s="208"/>
      <c r="K20" s="208"/>
      <c r="L20" s="208"/>
      <c r="M20" s="208"/>
      <c r="N20" s="208"/>
      <c r="O20" s="208"/>
      <c r="P20" s="208"/>
    </row>
    <row r="21" spans="1:17" outlineLevel="1" x14ac:dyDescent="0.2">
      <c r="A21" s="209"/>
      <c r="B21" s="208"/>
      <c r="C21" s="208"/>
      <c r="D21" s="208"/>
      <c r="E21" s="208"/>
      <c r="F21" s="208"/>
      <c r="G21" s="208"/>
      <c r="H21" s="208"/>
      <c r="I21" s="208"/>
      <c r="J21" s="208"/>
      <c r="K21" s="208"/>
      <c r="L21" s="208"/>
      <c r="M21" s="208"/>
      <c r="N21" s="208"/>
      <c r="O21" s="208"/>
      <c r="P21" s="208"/>
    </row>
    <row r="22" spans="1:17" outlineLevel="1" x14ac:dyDescent="0.2">
      <c r="A22" s="209"/>
      <c r="B22" s="208"/>
      <c r="C22" s="208"/>
      <c r="D22" s="208"/>
      <c r="E22" s="208"/>
      <c r="F22" s="208"/>
      <c r="G22" s="208"/>
      <c r="H22" s="208"/>
      <c r="I22" s="208"/>
      <c r="J22" s="208"/>
      <c r="K22" s="208"/>
      <c r="L22" s="208"/>
      <c r="M22" s="208"/>
      <c r="N22" s="208"/>
      <c r="O22" s="208"/>
      <c r="P22" s="208"/>
    </row>
    <row r="23" spans="1:17" outlineLevel="1" x14ac:dyDescent="0.2">
      <c r="A23" s="209"/>
      <c r="B23" s="208"/>
      <c r="C23" s="208"/>
      <c r="D23" s="208"/>
      <c r="E23" s="208"/>
      <c r="F23" s="208"/>
      <c r="G23" s="208"/>
      <c r="H23" s="208"/>
      <c r="I23" s="208"/>
      <c r="J23" s="208"/>
      <c r="K23" s="208"/>
      <c r="L23" s="208"/>
      <c r="M23" s="208"/>
      <c r="N23" s="208"/>
      <c r="O23" s="208"/>
      <c r="P23" s="208"/>
    </row>
    <row r="24" spans="1:17" outlineLevel="1" x14ac:dyDescent="0.2">
      <c r="A24" s="209"/>
      <c r="B24" s="208"/>
      <c r="C24" s="208"/>
      <c r="D24" s="208"/>
      <c r="E24" s="208"/>
      <c r="F24" s="208"/>
      <c r="G24" s="208"/>
      <c r="H24" s="208"/>
      <c r="I24" s="208"/>
      <c r="J24" s="208"/>
      <c r="K24" s="208"/>
      <c r="L24" s="208"/>
      <c r="M24" s="208"/>
      <c r="N24" s="208"/>
      <c r="O24" s="208"/>
      <c r="P24" s="208"/>
    </row>
    <row r="25" spans="1:17" outlineLevel="1" x14ac:dyDescent="0.2">
      <c r="A25" s="209"/>
      <c r="B25" s="208"/>
      <c r="C25" s="208"/>
      <c r="D25" s="208"/>
      <c r="E25" s="208"/>
      <c r="F25" s="208"/>
      <c r="G25" s="208"/>
      <c r="H25" s="208"/>
      <c r="I25" s="208"/>
      <c r="J25" s="208"/>
      <c r="K25" s="208"/>
      <c r="L25" s="208"/>
      <c r="M25" s="208"/>
      <c r="N25" s="208"/>
      <c r="O25" s="208"/>
      <c r="P25" s="208"/>
    </row>
    <row r="26" spans="1:17" outlineLevel="1" x14ac:dyDescent="0.2">
      <c r="A26" s="209"/>
      <c r="B26" s="208"/>
      <c r="C26" s="208"/>
      <c r="D26" s="208"/>
      <c r="E26" s="208"/>
      <c r="F26" s="208"/>
      <c r="G26" s="208"/>
      <c r="H26" s="208"/>
      <c r="I26" s="208"/>
      <c r="J26" s="208"/>
      <c r="K26" s="208"/>
      <c r="L26" s="208"/>
      <c r="M26" s="208"/>
      <c r="N26" s="208"/>
      <c r="O26" s="208"/>
      <c r="P26" s="208"/>
    </row>
    <row r="27" spans="1:17" outlineLevel="1" x14ac:dyDescent="0.2">
      <c r="A27" s="209"/>
      <c r="B27" s="208"/>
      <c r="C27" s="208"/>
      <c r="D27" s="208"/>
      <c r="E27" s="208"/>
      <c r="F27" s="208"/>
      <c r="G27" s="208"/>
      <c r="H27" s="208"/>
      <c r="I27" s="208"/>
      <c r="J27" s="208"/>
      <c r="K27" s="208"/>
      <c r="L27" s="208"/>
      <c r="M27" s="208"/>
      <c r="N27" s="208"/>
      <c r="O27" s="208"/>
      <c r="P27" s="208"/>
    </row>
    <row r="28" spans="1:17" outlineLevel="1" x14ac:dyDescent="0.2">
      <c r="A28" s="209"/>
      <c r="B28" s="208"/>
      <c r="C28" s="208"/>
      <c r="D28" s="208"/>
      <c r="E28" s="208"/>
      <c r="F28" s="208"/>
      <c r="G28" s="208"/>
      <c r="H28" s="208"/>
      <c r="I28" s="208"/>
      <c r="J28" s="208"/>
      <c r="K28" s="208"/>
      <c r="L28" s="208"/>
      <c r="M28" s="208"/>
      <c r="N28" s="208"/>
      <c r="O28" s="208"/>
      <c r="P28" s="208"/>
    </row>
    <row r="29" spans="1:17" outlineLevel="1" x14ac:dyDescent="0.2">
      <c r="A29" s="209"/>
      <c r="B29" s="208"/>
      <c r="C29" s="208"/>
      <c r="D29" s="208"/>
      <c r="E29" s="208"/>
      <c r="F29" s="208"/>
      <c r="G29" s="208"/>
      <c r="H29" s="208"/>
      <c r="I29" s="208"/>
      <c r="J29" s="208"/>
      <c r="K29" s="208"/>
      <c r="L29" s="208"/>
      <c r="M29" s="208"/>
      <c r="N29" s="208"/>
      <c r="O29" s="208"/>
      <c r="P29" s="208"/>
    </row>
    <row r="30" spans="1:17" outlineLevel="1" x14ac:dyDescent="0.2">
      <c r="A30" s="209"/>
      <c r="B30" s="208"/>
      <c r="C30" s="208"/>
      <c r="D30" s="208"/>
      <c r="E30" s="208"/>
      <c r="F30" s="208"/>
      <c r="G30" s="208"/>
      <c r="H30" s="208"/>
      <c r="I30" s="208"/>
      <c r="J30" s="208"/>
      <c r="K30" s="208"/>
      <c r="L30" s="208"/>
      <c r="M30" s="208"/>
      <c r="N30" s="208"/>
      <c r="O30" s="208"/>
      <c r="P30" s="208"/>
    </row>
    <row r="31" spans="1:17" outlineLevel="1" x14ac:dyDescent="0.2">
      <c r="A31" s="209"/>
      <c r="B31" s="208"/>
      <c r="C31" s="208"/>
      <c r="D31" s="208"/>
      <c r="E31" s="208"/>
      <c r="F31" s="208"/>
      <c r="G31" s="208"/>
      <c r="H31" s="208"/>
      <c r="I31" s="208"/>
      <c r="J31" s="208"/>
      <c r="K31" s="208"/>
      <c r="L31" s="208"/>
      <c r="M31" s="208"/>
      <c r="N31" s="208"/>
      <c r="O31" s="208"/>
      <c r="P31" s="208"/>
    </row>
    <row r="32" spans="1:17" x14ac:dyDescent="0.2">
      <c r="A32" s="6">
        <f>MAX($A$1:A31)+Subsection</f>
        <v>2.0199999999999996</v>
      </c>
      <c r="B32" s="6" t="s">
        <v>25</v>
      </c>
      <c r="C32" s="6"/>
      <c r="D32" s="7"/>
      <c r="E32" s="8"/>
      <c r="F32" s="8"/>
      <c r="G32" s="8"/>
      <c r="H32" s="8"/>
      <c r="I32" s="8"/>
      <c r="J32" s="6"/>
      <c r="K32" s="6"/>
      <c r="L32" s="7"/>
      <c r="M32" s="7"/>
      <c r="N32" s="8"/>
      <c r="O32" s="8"/>
      <c r="P32" s="8"/>
      <c r="Q32" s="6"/>
    </row>
    <row r="33" spans="1:17" x14ac:dyDescent="0.2">
      <c r="A33" s="210"/>
      <c r="B33" s="211"/>
      <c r="C33" s="211"/>
      <c r="D33" s="212"/>
      <c r="E33" s="212"/>
      <c r="F33" s="212"/>
      <c r="G33" s="212"/>
      <c r="H33" s="212"/>
      <c r="I33" s="212"/>
      <c r="J33" s="212"/>
      <c r="K33" s="212"/>
      <c r="L33" s="212"/>
      <c r="M33" s="212"/>
      <c r="N33" s="212"/>
      <c r="O33" s="212"/>
      <c r="P33" s="212"/>
      <c r="Q33" s="212"/>
    </row>
    <row r="34" spans="1:17" outlineLevel="1" x14ac:dyDescent="0.2">
      <c r="A34" s="210"/>
      <c r="B34" s="213" t="s">
        <v>26</v>
      </c>
      <c r="C34" s="213"/>
      <c r="D34" s="213" t="s">
        <v>9</v>
      </c>
      <c r="E34" s="213"/>
      <c r="F34" s="213"/>
      <c r="G34" s="213"/>
      <c r="H34" s="213"/>
      <c r="I34" s="213"/>
      <c r="J34" s="213"/>
      <c r="K34" s="214"/>
      <c r="L34" s="214"/>
      <c r="M34" s="214"/>
      <c r="N34" s="214"/>
      <c r="O34" s="214"/>
      <c r="P34" s="214"/>
      <c r="Q34" s="214"/>
    </row>
    <row r="35" spans="1:17" outlineLevel="1" x14ac:dyDescent="0.2">
      <c r="A35" s="210"/>
      <c r="B35" s="215" t="s">
        <v>27</v>
      </c>
      <c r="C35" s="215"/>
      <c r="D35" s="216" t="s">
        <v>28</v>
      </c>
      <c r="E35" s="217"/>
      <c r="F35" s="217"/>
      <c r="G35" s="217"/>
      <c r="H35" s="217"/>
      <c r="I35" s="218"/>
      <c r="J35" s="218"/>
      <c r="K35" s="219"/>
      <c r="L35" s="219"/>
      <c r="M35" s="219"/>
      <c r="N35" s="219"/>
      <c r="O35" s="219"/>
      <c r="P35" s="219"/>
      <c r="Q35" s="219"/>
    </row>
    <row r="36" spans="1:17" outlineLevel="1" x14ac:dyDescent="0.2">
      <c r="A36" s="210"/>
      <c r="B36" s="220" t="s">
        <v>29</v>
      </c>
      <c r="C36" s="220"/>
      <c r="D36" s="216" t="s">
        <v>30</v>
      </c>
      <c r="E36" s="217"/>
      <c r="F36" s="217"/>
      <c r="G36" s="217"/>
      <c r="H36" s="217"/>
      <c r="I36" s="218"/>
      <c r="J36" s="218"/>
      <c r="K36" s="219"/>
      <c r="L36" s="219"/>
      <c r="M36" s="219"/>
      <c r="N36" s="219"/>
      <c r="O36" s="219"/>
      <c r="P36" s="219"/>
      <c r="Q36" s="219"/>
    </row>
    <row r="37" spans="1:17" outlineLevel="1" x14ac:dyDescent="0.2">
      <c r="A37" s="210"/>
      <c r="B37" s="221" t="s">
        <v>31</v>
      </c>
      <c r="C37" s="221"/>
      <c r="D37" s="216" t="s">
        <v>32</v>
      </c>
      <c r="E37" s="217"/>
      <c r="F37" s="217"/>
      <c r="G37" s="217"/>
      <c r="H37" s="217"/>
      <c r="I37" s="218"/>
      <c r="J37" s="218"/>
      <c r="K37" s="219"/>
      <c r="L37" s="219"/>
      <c r="M37" s="219"/>
      <c r="N37" s="219"/>
      <c r="O37" s="219"/>
      <c r="P37" s="219"/>
      <c r="Q37" s="219"/>
    </row>
    <row r="38" spans="1:17" outlineLevel="1" x14ac:dyDescent="0.2">
      <c r="A38" s="210"/>
      <c r="B38" s="222" t="s">
        <v>33</v>
      </c>
      <c r="C38" s="222"/>
      <c r="D38" s="216" t="s">
        <v>34</v>
      </c>
      <c r="E38" s="217"/>
      <c r="F38" s="217"/>
      <c r="G38" s="217"/>
      <c r="H38" s="217"/>
      <c r="I38" s="218"/>
      <c r="J38" s="218"/>
      <c r="K38" s="219"/>
      <c r="L38" s="219"/>
      <c r="M38" s="219"/>
      <c r="N38" s="219"/>
      <c r="O38" s="219"/>
      <c r="P38" s="219"/>
      <c r="Q38" s="219"/>
    </row>
    <row r="39" spans="1:17" outlineLevel="1" x14ac:dyDescent="0.2">
      <c r="A39"/>
    </row>
    <row r="40" spans="1:17" outlineLevel="1" x14ac:dyDescent="0.2">
      <c r="A40" s="210"/>
      <c r="B40" s="223" t="s">
        <v>35</v>
      </c>
      <c r="C40" s="223"/>
      <c r="D40" s="218"/>
      <c r="E40" s="218"/>
      <c r="F40" s="218"/>
      <c r="G40" s="218"/>
      <c r="H40" s="218"/>
      <c r="I40" s="218"/>
      <c r="J40" s="218"/>
      <c r="K40" s="219"/>
      <c r="L40" s="219"/>
      <c r="M40" s="219"/>
      <c r="N40" s="219"/>
      <c r="O40" s="219"/>
      <c r="P40" s="219"/>
      <c r="Q40" s="219"/>
    </row>
    <row r="41" spans="1:17" outlineLevel="1" x14ac:dyDescent="0.2">
      <c r="A41" s="210"/>
      <c r="B41" s="223"/>
      <c r="C41" s="223"/>
      <c r="D41" s="218"/>
      <c r="E41" s="218"/>
      <c r="F41" s="218"/>
      <c r="G41" s="218"/>
      <c r="H41" s="218"/>
      <c r="I41" s="218"/>
      <c r="J41" s="218"/>
      <c r="K41" s="219"/>
      <c r="L41" s="219"/>
      <c r="M41" s="219"/>
      <c r="N41" s="219"/>
      <c r="O41" s="219"/>
      <c r="P41" s="219"/>
      <c r="Q41" s="219"/>
    </row>
    <row r="42" spans="1:17" outlineLevel="1" x14ac:dyDescent="0.2">
      <c r="A42" s="210"/>
      <c r="B42" s="219"/>
      <c r="C42" s="219"/>
      <c r="D42" s="219"/>
      <c r="E42" s="219"/>
      <c r="F42" s="219"/>
      <c r="G42" s="219"/>
      <c r="H42" s="219"/>
      <c r="I42" s="219"/>
      <c r="J42" s="219"/>
      <c r="K42" s="219"/>
      <c r="L42" s="219"/>
      <c r="M42" s="219"/>
      <c r="N42" s="219"/>
      <c r="O42" s="219"/>
      <c r="P42" s="219"/>
      <c r="Q42" s="219"/>
    </row>
    <row r="43" spans="1:17" x14ac:dyDescent="0.2">
      <c r="A43" s="6">
        <f>MAX($A$1:A42)+Subsection</f>
        <v>2.0299999999999994</v>
      </c>
      <c r="B43" s="6" t="s">
        <v>36</v>
      </c>
      <c r="C43" s="6"/>
      <c r="D43" s="7"/>
      <c r="E43" s="8"/>
      <c r="F43" s="8"/>
      <c r="G43" s="8"/>
      <c r="H43" s="8"/>
      <c r="I43" s="8"/>
      <c r="J43" s="6"/>
      <c r="K43" s="6"/>
      <c r="L43" s="7"/>
      <c r="M43" s="7"/>
      <c r="N43" s="8"/>
      <c r="O43" s="8"/>
      <c r="P43" s="8"/>
      <c r="Q43" s="6"/>
    </row>
    <row r="44" spans="1:17" x14ac:dyDescent="0.2">
      <c r="A44" s="224"/>
      <c r="B44" s="211"/>
      <c r="C44" s="211"/>
      <c r="D44" s="225"/>
      <c r="E44" s="212"/>
      <c r="F44" s="212"/>
      <c r="G44" s="225"/>
      <c r="H44" s="225"/>
      <c r="I44" s="225"/>
      <c r="J44" s="225"/>
      <c r="K44" s="225"/>
      <c r="L44" s="225"/>
      <c r="M44" s="225"/>
      <c r="N44" s="225"/>
      <c r="O44" s="219"/>
      <c r="P44" s="219"/>
      <c r="Q44" s="219"/>
    </row>
    <row r="45" spans="1:17" s="226" customFormat="1" ht="15" outlineLevel="1" x14ac:dyDescent="0.25">
      <c r="B45" s="227" t="s">
        <v>37</v>
      </c>
      <c r="L45" s="228"/>
      <c r="M45" s="228"/>
      <c r="N45" s="228"/>
      <c r="O45" s="228"/>
    </row>
    <row r="46" spans="1:17" s="226" customFormat="1" ht="15" outlineLevel="1" x14ac:dyDescent="0.25">
      <c r="L46" s="228"/>
      <c r="M46" s="228"/>
      <c r="N46" s="228"/>
      <c r="O46" s="228"/>
    </row>
    <row r="47" spans="1:17" s="226" customFormat="1" outlineLevel="1" x14ac:dyDescent="0.2">
      <c r="B47" s="229" t="s">
        <v>38</v>
      </c>
      <c r="C47" s="229"/>
      <c r="D47" s="229"/>
      <c r="E47" s="229"/>
      <c r="F47" s="229" t="s">
        <v>9</v>
      </c>
      <c r="G47" s="229"/>
      <c r="H47" s="229"/>
      <c r="I47" s="230"/>
      <c r="J47" s="230"/>
      <c r="K47" s="230"/>
      <c r="L47" s="230"/>
      <c r="M47" s="230"/>
      <c r="N47" s="230"/>
      <c r="O47" s="230"/>
    </row>
    <row r="48" spans="1:17" s="226" customFormat="1" ht="15" outlineLevel="1" x14ac:dyDescent="0.25">
      <c r="L48" s="228"/>
      <c r="M48" s="228"/>
      <c r="N48" s="228"/>
      <c r="O48" s="228"/>
    </row>
    <row r="49" spans="1:17" s="226" customFormat="1" ht="15" outlineLevel="1" x14ac:dyDescent="0.25">
      <c r="B49" s="231" t="s">
        <v>39</v>
      </c>
      <c r="C49" s="232"/>
      <c r="D49" s="233"/>
      <c r="F49" s="227" t="s">
        <v>40</v>
      </c>
      <c r="G49" s="227"/>
      <c r="L49" s="228"/>
      <c r="M49" s="228"/>
      <c r="N49" s="228"/>
      <c r="O49" s="228"/>
    </row>
    <row r="50" spans="1:17" s="226" customFormat="1" ht="15" outlineLevel="1" x14ac:dyDescent="0.25">
      <c r="B50" s="234" t="s">
        <v>41</v>
      </c>
      <c r="C50" s="234"/>
      <c r="F50" s="227" t="s">
        <v>42</v>
      </c>
      <c r="G50" s="227"/>
      <c r="L50" s="228"/>
      <c r="M50" s="228"/>
      <c r="N50" s="228"/>
      <c r="O50" s="228"/>
    </row>
    <row r="51" spans="1:17" s="226" customFormat="1" ht="15" outlineLevel="1" x14ac:dyDescent="0.25">
      <c r="B51" s="235" t="s">
        <v>43</v>
      </c>
      <c r="C51" s="235"/>
      <c r="F51" s="227" t="s">
        <v>44</v>
      </c>
      <c r="G51" s="227"/>
      <c r="L51" s="228"/>
      <c r="M51" s="228"/>
      <c r="N51" s="228"/>
      <c r="O51" s="228"/>
    </row>
    <row r="52" spans="1:17" s="226" customFormat="1" ht="15" outlineLevel="1" x14ac:dyDescent="0.25">
      <c r="B52" s="236" t="s">
        <v>45</v>
      </c>
      <c r="C52" s="236"/>
      <c r="F52" s="227" t="s">
        <v>46</v>
      </c>
      <c r="G52" s="227"/>
      <c r="L52" s="228"/>
      <c r="M52" s="228"/>
      <c r="N52" s="228"/>
      <c r="O52" s="228"/>
    </row>
    <row r="53" spans="1:17" s="226" customFormat="1" ht="15" outlineLevel="1" x14ac:dyDescent="0.25">
      <c r="B53" s="227" t="s">
        <v>47</v>
      </c>
      <c r="C53" s="227"/>
      <c r="F53" s="227" t="s">
        <v>48</v>
      </c>
      <c r="G53" s="227"/>
      <c r="L53" s="228"/>
      <c r="M53" s="228"/>
      <c r="N53" s="228"/>
      <c r="O53" s="228"/>
    </row>
    <row r="54" spans="1:17" s="226" customFormat="1" ht="15" outlineLevel="1" x14ac:dyDescent="0.25">
      <c r="B54" s="237"/>
      <c r="C54" s="238"/>
      <c r="D54" s="238"/>
      <c r="F54" s="227" t="s">
        <v>49</v>
      </c>
      <c r="G54" s="227"/>
      <c r="L54" s="228"/>
      <c r="M54" s="228"/>
      <c r="N54" s="228"/>
      <c r="O54" s="228"/>
    </row>
    <row r="55" spans="1:17" s="226" customFormat="1" ht="15" outlineLevel="1" x14ac:dyDescent="0.25">
      <c r="L55" s="228"/>
      <c r="M55" s="228"/>
      <c r="N55" s="228"/>
      <c r="O55" s="228"/>
    </row>
    <row r="56" spans="1:17" s="226" customFormat="1" ht="15" outlineLevel="1" x14ac:dyDescent="0.25">
      <c r="L56" s="228"/>
      <c r="M56" s="228"/>
      <c r="N56" s="228"/>
      <c r="O56" s="228"/>
    </row>
    <row r="57" spans="1:17" x14ac:dyDescent="0.2">
      <c r="A57" s="239" t="s">
        <v>22</v>
      </c>
      <c r="B57" s="32"/>
      <c r="C57" s="32"/>
      <c r="D57" s="33"/>
      <c r="E57" s="32"/>
      <c r="F57" s="32"/>
      <c r="G57" s="32"/>
      <c r="H57" s="32"/>
      <c r="I57" s="32"/>
      <c r="J57" s="32"/>
      <c r="K57" s="32"/>
      <c r="L57" s="32"/>
      <c r="M57" s="32"/>
      <c r="N57" s="32"/>
      <c r="O57" s="32"/>
      <c r="P57" s="32"/>
      <c r="Q57" s="32"/>
    </row>
  </sheetData>
  <conditionalFormatting sqref="B3:C3">
    <cfRule type="expression" dxfId="1299" priority="1">
      <formula>$B$3="The model contains one or more errors"</formula>
    </cfRule>
  </conditionalFormatting>
  <hyperlinks>
    <hyperlink ref="B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R30"/>
  <sheetViews>
    <sheetView showGridLines="0" zoomScaleNormal="100" zoomScaleSheetLayoutView="100" zoomScalePageLayoutView="90" workbookViewId="0">
      <pane xSplit="3" ySplit="7" topLeftCell="D8" activePane="bottomRight" state="frozen"/>
      <selection activeCell="D32" sqref="D32"/>
      <selection pane="topRight" activeCell="D32" sqref="D32"/>
      <selection pane="bottomLeft" activeCell="D32" sqref="D32"/>
      <selection pane="bottomRight" activeCell="B39" sqref="B3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 width="11.42578125" style="1" customWidth="1"/>
    <col min="6" max="6" width="10.140625" style="1" customWidth="1"/>
    <col min="7" max="7" width="2.42578125" style="1" customWidth="1"/>
    <col min="8" max="9" width="9.140625" style="1" hidden="1" customWidth="1"/>
    <col min="10" max="44" width="0" style="1" hidden="1" customWidth="1"/>
    <col min="45" max="16384" width="9.140625" style="1" hidden="1"/>
  </cols>
  <sheetData>
    <row r="1" spans="1:6" s="2" customFormat="1" ht="18.75" x14ac:dyDescent="0.3">
      <c r="A1" s="119" t="str">
        <f>Model_Name</f>
        <v>Cost Allocation Model</v>
      </c>
      <c r="B1" s="120"/>
      <c r="C1" s="121"/>
      <c r="D1" s="122"/>
      <c r="E1" s="122"/>
      <c r="F1" s="122"/>
    </row>
    <row r="2" spans="1:6" s="3" customFormat="1" x14ac:dyDescent="0.2">
      <c r="A2" s="123">
        <f>MATCH(B2,Contents!$D$8:$D$20,0)</f>
        <v>3</v>
      </c>
      <c r="B2" s="124" t="str">
        <f>PROPER(MID(CELL("filename", A1), FIND("]", CELL("filename", A1))+1, 100))</f>
        <v>Assumptions</v>
      </c>
      <c r="C2" s="118"/>
      <c r="D2" s="125"/>
      <c r="E2" s="125"/>
      <c r="F2" s="125"/>
    </row>
    <row r="3" spans="1:6" s="3" customFormat="1" x14ac:dyDescent="0.2">
      <c r="A3" s="193">
        <f>SUM(A7:A29)</f>
        <v>0</v>
      </c>
      <c r="B3" s="194" t="str">
        <f>Error_Message</f>
        <v>No errors identified</v>
      </c>
      <c r="C3" s="118"/>
      <c r="D3" s="125"/>
      <c r="E3" s="125"/>
      <c r="F3" s="125"/>
    </row>
    <row r="4" spans="1:6" s="3" customFormat="1" x14ac:dyDescent="0.2">
      <c r="A4" s="126"/>
      <c r="B4" s="127"/>
      <c r="C4" s="118"/>
      <c r="D4" s="125"/>
      <c r="E4" s="125"/>
      <c r="F4" s="125"/>
    </row>
    <row r="5" spans="1:6" x14ac:dyDescent="0.2">
      <c r="A5" s="4"/>
      <c r="B5" s="45" t="s">
        <v>23</v>
      </c>
      <c r="C5" s="5"/>
      <c r="D5" s="4"/>
      <c r="E5" s="4"/>
      <c r="F5" s="4"/>
    </row>
    <row r="6" spans="1:6" x14ac:dyDescent="0.2">
      <c r="A6" s="6">
        <f>MAX($A$1:A5)+Subsection</f>
        <v>3.01</v>
      </c>
      <c r="B6" s="6" t="s">
        <v>50</v>
      </c>
      <c r="C6" s="7"/>
      <c r="D6" s="8"/>
      <c r="E6" s="8"/>
      <c r="F6" s="54"/>
    </row>
    <row r="7" spans="1:6" x14ac:dyDescent="0.2">
      <c r="A7" s="9"/>
      <c r="C7" s="13"/>
      <c r="D7" s="48"/>
    </row>
    <row r="8" spans="1:6" outlineLevel="1" x14ac:dyDescent="0.2">
      <c r="A8" s="29"/>
      <c r="C8" s="245"/>
      <c r="D8" s="27"/>
      <c r="E8" s="27"/>
      <c r="F8" s="27"/>
    </row>
    <row r="9" spans="1:6" outlineLevel="1" x14ac:dyDescent="0.2">
      <c r="A9" s="29"/>
      <c r="B9" s="53" t="s">
        <v>51</v>
      </c>
      <c r="C9" s="245"/>
      <c r="D9" s="27"/>
      <c r="E9" s="27"/>
      <c r="F9" s="27"/>
    </row>
    <row r="10" spans="1:6" outlineLevel="1" x14ac:dyDescent="0.2">
      <c r="A10" s="29"/>
      <c r="B10" s="30"/>
      <c r="C10" s="245"/>
      <c r="D10" s="27"/>
      <c r="E10" s="27"/>
      <c r="F10" s="27"/>
    </row>
    <row r="11" spans="1:6" outlineLevel="1" x14ac:dyDescent="0.2">
      <c r="A11" s="29"/>
      <c r="B11" s="51" t="s">
        <v>52</v>
      </c>
      <c r="C11" s="245"/>
      <c r="D11" s="27"/>
      <c r="E11" s="27"/>
      <c r="F11" s="27"/>
    </row>
    <row r="12" spans="1:6" outlineLevel="1" x14ac:dyDescent="0.2">
      <c r="A12" s="29"/>
      <c r="B12" s="52" t="s">
        <v>53</v>
      </c>
      <c r="C12" s="26" t="s">
        <v>54</v>
      </c>
      <c r="D12" s="27"/>
      <c r="E12" s="110">
        <v>2015</v>
      </c>
      <c r="F12" s="27"/>
    </row>
    <row r="13" spans="1:6" outlineLevel="1" x14ac:dyDescent="0.2">
      <c r="A13" s="29"/>
      <c r="B13" s="52" t="s">
        <v>55</v>
      </c>
      <c r="C13" s="26" t="s">
        <v>56</v>
      </c>
      <c r="D13" s="27"/>
      <c r="E13" s="167">
        <v>41821</v>
      </c>
      <c r="F13" s="27"/>
    </row>
    <row r="14" spans="1:6" outlineLevel="1" x14ac:dyDescent="0.2">
      <c r="A14" s="29"/>
      <c r="B14" s="52" t="s">
        <v>57</v>
      </c>
      <c r="C14" s="26" t="s">
        <v>56</v>
      </c>
      <c r="D14" s="27"/>
      <c r="E14" s="167">
        <v>42185</v>
      </c>
      <c r="F14" s="27"/>
    </row>
    <row r="15" spans="1:6" outlineLevel="1" x14ac:dyDescent="0.2">
      <c r="A15" s="29"/>
      <c r="B15" s="30"/>
      <c r="C15" s="245"/>
      <c r="D15" s="27"/>
      <c r="E15" s="27"/>
      <c r="F15" s="27"/>
    </row>
    <row r="16" spans="1:6" outlineLevel="1" x14ac:dyDescent="0.2">
      <c r="A16" s="29"/>
      <c r="B16" s="51" t="s">
        <v>58</v>
      </c>
      <c r="C16" s="245"/>
      <c r="D16" s="27"/>
      <c r="E16" s="27"/>
      <c r="F16" s="27"/>
    </row>
    <row r="17" spans="1:6" outlineLevel="1" x14ac:dyDescent="0.2">
      <c r="A17" s="29"/>
      <c r="B17" s="52" t="s">
        <v>59</v>
      </c>
      <c r="C17" s="26" t="s">
        <v>54</v>
      </c>
      <c r="D17" s="27"/>
      <c r="E17" s="79">
        <v>2018</v>
      </c>
      <c r="F17" s="27"/>
    </row>
    <row r="18" spans="1:6" outlineLevel="1" x14ac:dyDescent="0.2">
      <c r="A18" s="29"/>
      <c r="B18" s="52" t="s">
        <v>60</v>
      </c>
      <c r="C18" s="26" t="s">
        <v>54</v>
      </c>
      <c r="D18" s="27"/>
      <c r="E18" s="79">
        <v>2022</v>
      </c>
      <c r="F18" s="27"/>
    </row>
    <row r="19" spans="1:6" outlineLevel="1" x14ac:dyDescent="0.2">
      <c r="A19" s="29"/>
      <c r="B19" s="52"/>
      <c r="C19" s="245"/>
      <c r="D19" s="27"/>
      <c r="E19" s="27"/>
      <c r="F19" s="27"/>
    </row>
    <row r="20" spans="1:6" outlineLevel="1" x14ac:dyDescent="0.2">
      <c r="A20" s="29"/>
      <c r="B20" s="51" t="s">
        <v>61</v>
      </c>
      <c r="C20" s="245"/>
      <c r="D20" s="27"/>
      <c r="E20" s="27"/>
      <c r="F20" s="27"/>
    </row>
    <row r="21" spans="1:6" outlineLevel="1" x14ac:dyDescent="0.2">
      <c r="A21" s="29"/>
      <c r="B21" s="52" t="s">
        <v>59</v>
      </c>
      <c r="C21" s="26" t="s">
        <v>54</v>
      </c>
      <c r="D21" s="27"/>
      <c r="E21" s="79">
        <v>2016</v>
      </c>
      <c r="F21" s="27"/>
    </row>
    <row r="22" spans="1:6" outlineLevel="1" x14ac:dyDescent="0.2">
      <c r="A22" s="29"/>
      <c r="B22" s="52" t="s">
        <v>60</v>
      </c>
      <c r="C22" s="26" t="s">
        <v>54</v>
      </c>
      <c r="D22" s="27"/>
      <c r="E22" s="79">
        <v>2020</v>
      </c>
      <c r="F22" s="27"/>
    </row>
    <row r="23" spans="1:6" outlineLevel="1" x14ac:dyDescent="0.2">
      <c r="A23" s="29"/>
      <c r="B23" s="52"/>
      <c r="C23" s="245"/>
      <c r="D23" s="27"/>
      <c r="E23" s="27"/>
      <c r="F23" s="27"/>
    </row>
    <row r="24" spans="1:6" outlineLevel="1" x14ac:dyDescent="0.2">
      <c r="A24" s="29"/>
      <c r="B24" s="51" t="s">
        <v>62</v>
      </c>
      <c r="C24" s="245"/>
      <c r="D24" s="27"/>
      <c r="E24" s="27"/>
      <c r="F24" s="27"/>
    </row>
    <row r="25" spans="1:6" outlineLevel="1" x14ac:dyDescent="0.2">
      <c r="A25" s="29"/>
      <c r="B25" s="52" t="s">
        <v>63</v>
      </c>
      <c r="C25" s="26" t="s">
        <v>64</v>
      </c>
      <c r="E25" s="22">
        <f>10^6</f>
        <v>1000000</v>
      </c>
      <c r="F25" s="27"/>
    </row>
    <row r="26" spans="1:6" outlineLevel="1" x14ac:dyDescent="0.2">
      <c r="A26" s="29"/>
      <c r="B26" s="52" t="s">
        <v>65</v>
      </c>
      <c r="C26" s="26" t="s">
        <v>64</v>
      </c>
      <c r="E26" s="44">
        <v>0.01</v>
      </c>
      <c r="F26" s="27"/>
    </row>
    <row r="27" spans="1:6" outlineLevel="1" x14ac:dyDescent="0.2">
      <c r="A27" s="29"/>
      <c r="B27" s="52"/>
      <c r="C27" s="245"/>
      <c r="D27" s="27"/>
      <c r="E27" s="27"/>
      <c r="F27" s="27"/>
    </row>
    <row r="28" spans="1:6" outlineLevel="1" x14ac:dyDescent="0.2">
      <c r="A28" s="116">
        <f>SUM(D28:F28)</f>
        <v>0</v>
      </c>
      <c r="B28" s="52"/>
      <c r="C28" s="245"/>
      <c r="D28" s="27"/>
      <c r="E28" s="116">
        <f t="array" ref="E28">SUM(IF(ISERROR(E12:E26),1))</f>
        <v>0</v>
      </c>
      <c r="F28" s="27"/>
    </row>
    <row r="29" spans="1:6" outlineLevel="1" x14ac:dyDescent="0.2">
      <c r="A29" s="29"/>
      <c r="B29" s="52"/>
      <c r="C29" s="245"/>
      <c r="D29" s="27"/>
      <c r="E29" s="27"/>
      <c r="F29" s="27"/>
    </row>
    <row r="30" spans="1:6" x14ac:dyDescent="0.2">
      <c r="A30" s="31" t="s">
        <v>22</v>
      </c>
      <c r="B30" s="32"/>
      <c r="C30" s="33"/>
      <c r="D30" s="32"/>
      <c r="E30" s="32"/>
      <c r="F30" s="32"/>
    </row>
  </sheetData>
  <sheetProtection formatCells="0" formatColumns="0" formatRows="0" insertColumns="0" insertRows="0" insertHyperlinks="0" deleteColumns="0" deleteRows="0" sort="0" autoFilter="0" pivotTables="0"/>
  <dataConsolidate link="1"/>
  <conditionalFormatting sqref="B3">
    <cfRule type="expression" dxfId="1298" priority="1">
      <formula>$B$3="The model contains one or more errors"</formula>
    </cfRule>
  </conditionalFormatting>
  <hyperlinks>
    <hyperlink ref="B5" location="Contents!A1" display="[To Contents]" xr:uid="{00000000-0004-0000-03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Data!$E$9:$BD$9</xm:f>
          </x14:formula1>
          <xm:sqref>E17:E18 E12 E21:E22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W96"/>
  <sheetViews>
    <sheetView showGridLines="0" zoomScaleNormal="100" zoomScaleSheetLayoutView="100" zoomScalePageLayoutView="90" workbookViewId="0">
      <pane xSplit="3" ySplit="15" topLeftCell="D19"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9" style="1" customWidth="1"/>
    <col min="8" max="8" width="10.7109375" style="1" customWidth="1"/>
    <col min="9" max="9" width="9.7109375" style="1" customWidth="1"/>
    <col min="10" max="11" width="12.7109375" style="1" customWidth="1"/>
    <col min="12" max="12" width="8.7109375" style="1" customWidth="1"/>
    <col min="13" max="13" width="7.5703125" style="1" customWidth="1"/>
    <col min="14" max="15" width="12.7109375" style="1" customWidth="1"/>
    <col min="16" max="18" width="8" style="1" customWidth="1"/>
    <col min="19" max="22" width="12.7109375" style="1" customWidth="1"/>
    <col min="23" max="25" width="7.7109375" style="1" customWidth="1"/>
    <col min="26" max="26" width="21.42578125" style="1" customWidth="1"/>
    <col min="27" max="27" width="11.5703125" style="1" customWidth="1"/>
    <col min="28" max="28" width="8.140625" style="1" customWidth="1"/>
    <col min="29" max="29" width="17.7109375" style="1" customWidth="1"/>
    <col min="30" max="30" width="9.140625" style="1" customWidth="1"/>
    <col min="31" max="31" width="7.7109375" style="1" customWidth="1"/>
    <col min="32" max="32" width="10.140625" style="1" customWidth="1"/>
    <col min="33" max="33" width="11.42578125" style="1" customWidth="1"/>
    <col min="34" max="34" width="8.140625" style="1" customWidth="1"/>
    <col min="35" max="35" width="7.7109375" style="1" customWidth="1"/>
    <col min="36" max="36" width="7.42578125" style="1" customWidth="1"/>
    <col min="37" max="37" width="10.140625" style="1" customWidth="1"/>
    <col min="38" max="38" width="12.7109375" style="1" customWidth="1"/>
    <col min="39" max="39" width="9.7109375" style="1" customWidth="1"/>
    <col min="40" max="45" width="10.140625" style="1" customWidth="1"/>
    <col min="46" max="47" width="12.42578125" style="1" customWidth="1"/>
    <col min="48" max="48" width="10.140625" style="1" customWidth="1"/>
    <col min="49" max="49" width="2.42578125" style="1" customWidth="1"/>
    <col min="50" max="16384" width="9.140625" style="1" hidden="1"/>
  </cols>
  <sheetData>
    <row r="1" spans="1:48" s="2" customFormat="1" ht="18.75" x14ac:dyDescent="0.3">
      <c r="A1" s="119" t="str">
        <f>Model_Name</f>
        <v>Cost Allocation Model</v>
      </c>
      <c r="B1" s="120"/>
      <c r="C1" s="121"/>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row>
    <row r="2" spans="1:48" s="3" customFormat="1" x14ac:dyDescent="0.2">
      <c r="A2" s="123">
        <f>MATCH(B2,Contents!$D$8:$D$20,0)</f>
        <v>4</v>
      </c>
      <c r="B2" s="124" t="str">
        <f>PROPER(MID(CELL("filename", A1), FIND("]", CELL("filename", A1))+1, 100))</f>
        <v>Allocators</v>
      </c>
      <c r="C2" s="118"/>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row>
    <row r="3" spans="1:48" s="3" customFormat="1" x14ac:dyDescent="0.2">
      <c r="A3" s="193">
        <f>SUM(A7:A15,A17:A68,A70:A95)</f>
        <v>0</v>
      </c>
      <c r="B3" s="194" t="str">
        <f>Error_Message</f>
        <v>No errors identified</v>
      </c>
      <c r="C3" s="118"/>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row>
    <row r="4" spans="1:48" s="3" customFormat="1" x14ac:dyDescent="0.2">
      <c r="A4" s="126"/>
      <c r="B4" s="127"/>
      <c r="C4" s="118"/>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row>
    <row r="5" spans="1:48" x14ac:dyDescent="0.2">
      <c r="A5" s="4"/>
      <c r="B5" s="45"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x14ac:dyDescent="0.2">
      <c r="A6" s="6">
        <f>MAX($A$1:A5)+Subsection</f>
        <v>4.01</v>
      </c>
      <c r="B6" s="6" t="s">
        <v>66</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54"/>
      <c r="AP6" s="54"/>
      <c r="AQ6" s="54"/>
      <c r="AR6" s="54"/>
      <c r="AS6" s="54"/>
      <c r="AT6" s="54"/>
      <c r="AU6" s="54"/>
      <c r="AV6" s="54"/>
    </row>
    <row r="7" spans="1:48" ht="13.5" thickBot="1" x14ac:dyDescent="0.25">
      <c r="A7" s="9"/>
      <c r="C7" s="13"/>
      <c r="D7" s="48"/>
    </row>
    <row r="8" spans="1:48" s="14" customFormat="1" ht="47.25" x14ac:dyDescent="0.2">
      <c r="A8" s="11"/>
      <c r="B8" s="12" t="s">
        <v>67</v>
      </c>
      <c r="C8" s="13"/>
      <c r="E8" s="294" t="s">
        <v>68</v>
      </c>
      <c r="F8" s="295"/>
      <c r="G8" s="295"/>
      <c r="H8" s="295"/>
      <c r="I8" s="295"/>
      <c r="J8" s="295"/>
      <c r="K8" s="295"/>
      <c r="L8" s="295"/>
      <c r="M8" s="295"/>
      <c r="N8" s="295"/>
      <c r="O8" s="295"/>
      <c r="P8" s="295"/>
      <c r="Q8" s="295"/>
      <c r="R8" s="296"/>
      <c r="S8" s="294" t="s">
        <v>69</v>
      </c>
      <c r="T8" s="295"/>
      <c r="U8" s="295"/>
      <c r="V8" s="295"/>
      <c r="W8" s="295"/>
      <c r="X8" s="295"/>
      <c r="Y8" s="295"/>
      <c r="Z8" s="296"/>
      <c r="AA8" s="294" t="s">
        <v>70</v>
      </c>
      <c r="AB8" s="295"/>
      <c r="AC8" s="295"/>
      <c r="AD8" s="295"/>
      <c r="AE8" s="295"/>
      <c r="AF8" s="295"/>
      <c r="AG8" s="295"/>
      <c r="AH8" s="295"/>
      <c r="AI8" s="295"/>
      <c r="AJ8" s="296"/>
      <c r="AK8" s="294" t="s">
        <v>71</v>
      </c>
      <c r="AL8" s="295"/>
      <c r="AM8" s="295"/>
      <c r="AN8" s="297"/>
      <c r="AO8" s="281" t="s">
        <v>72</v>
      </c>
      <c r="AP8" s="282"/>
      <c r="AQ8" s="282"/>
      <c r="AR8" s="282"/>
      <c r="AS8" s="283"/>
      <c r="AT8" s="56" t="s">
        <v>73</v>
      </c>
      <c r="AU8" s="56" t="s">
        <v>74</v>
      </c>
      <c r="AV8" s="1"/>
    </row>
    <row r="9" spans="1:48" s="18" customFormat="1" ht="28.5" customHeight="1" x14ac:dyDescent="0.2">
      <c r="A9" s="15"/>
      <c r="B9" s="50" t="s">
        <v>75</v>
      </c>
      <c r="C9" s="16"/>
      <c r="D9" s="17"/>
      <c r="E9" s="268" t="s">
        <v>76</v>
      </c>
      <c r="F9" s="269"/>
      <c r="G9" s="269"/>
      <c r="H9" s="269"/>
      <c r="I9" s="269"/>
      <c r="J9" s="275" t="s">
        <v>77</v>
      </c>
      <c r="K9" s="269" t="s">
        <v>357</v>
      </c>
      <c r="L9" s="269" t="s">
        <v>79</v>
      </c>
      <c r="M9" s="269" t="s">
        <v>80</v>
      </c>
      <c r="N9" s="269" t="s">
        <v>81</v>
      </c>
      <c r="O9" s="269"/>
      <c r="P9" s="269" t="s">
        <v>82</v>
      </c>
      <c r="Q9" s="269"/>
      <c r="R9" s="273"/>
      <c r="S9" s="268" t="s">
        <v>83</v>
      </c>
      <c r="T9" s="269"/>
      <c r="U9" s="269" t="s">
        <v>84</v>
      </c>
      <c r="V9" s="269"/>
      <c r="W9" s="274" t="s">
        <v>85</v>
      </c>
      <c r="X9" s="287"/>
      <c r="Y9" s="287"/>
      <c r="Z9" s="288"/>
      <c r="AA9" s="268" t="s">
        <v>86</v>
      </c>
      <c r="AB9" s="269"/>
      <c r="AC9" s="269"/>
      <c r="AD9" s="269"/>
      <c r="AE9" s="244" t="s">
        <v>87</v>
      </c>
      <c r="AF9" s="269" t="s">
        <v>88</v>
      </c>
      <c r="AG9" s="269"/>
      <c r="AH9" s="269" t="s">
        <v>89</v>
      </c>
      <c r="AI9" s="269"/>
      <c r="AJ9" s="273"/>
      <c r="AK9" s="243" t="s">
        <v>90</v>
      </c>
      <c r="AL9" s="244" t="s">
        <v>91</v>
      </c>
      <c r="AM9" s="269" t="s">
        <v>92</v>
      </c>
      <c r="AN9" s="274"/>
      <c r="AO9" s="142"/>
      <c r="AP9" s="139"/>
      <c r="AQ9" s="139"/>
      <c r="AR9" s="139"/>
      <c r="AS9" s="143"/>
      <c r="AT9" s="284" t="s">
        <v>93</v>
      </c>
      <c r="AU9" s="284" t="s">
        <v>93</v>
      </c>
      <c r="AV9" s="1"/>
    </row>
    <row r="10" spans="1:48" s="18" customFormat="1" ht="15" x14ac:dyDescent="0.2">
      <c r="A10" s="15"/>
      <c r="B10" s="50"/>
      <c r="C10" s="19"/>
      <c r="D10" s="20"/>
      <c r="E10" s="279" t="s">
        <v>94</v>
      </c>
      <c r="F10" s="258" t="s">
        <v>95</v>
      </c>
      <c r="G10" s="262" t="s">
        <v>96</v>
      </c>
      <c r="H10" s="258" t="s">
        <v>97</v>
      </c>
      <c r="I10" s="258" t="s">
        <v>98</v>
      </c>
      <c r="J10" s="276"/>
      <c r="K10" s="269"/>
      <c r="L10" s="269"/>
      <c r="M10" s="269"/>
      <c r="N10" s="262" t="s">
        <v>99</v>
      </c>
      <c r="O10" s="262" t="s">
        <v>100</v>
      </c>
      <c r="P10" s="258" t="s">
        <v>94</v>
      </c>
      <c r="Q10" s="258" t="s">
        <v>95</v>
      </c>
      <c r="R10" s="266" t="s">
        <v>101</v>
      </c>
      <c r="S10" s="260" t="s">
        <v>102</v>
      </c>
      <c r="T10" s="262" t="s">
        <v>103</v>
      </c>
      <c r="U10" s="262" t="s">
        <v>104</v>
      </c>
      <c r="V10" s="262" t="s">
        <v>105</v>
      </c>
      <c r="W10" s="258" t="s">
        <v>106</v>
      </c>
      <c r="X10" s="258" t="s">
        <v>107</v>
      </c>
      <c r="Y10" s="258" t="s">
        <v>108</v>
      </c>
      <c r="Z10" s="266" t="s">
        <v>109</v>
      </c>
      <c r="AA10" s="291" t="s">
        <v>110</v>
      </c>
      <c r="AB10" s="292"/>
      <c r="AC10" s="292"/>
      <c r="AD10" s="292" t="s">
        <v>111</v>
      </c>
      <c r="AE10" s="262" t="s">
        <v>112</v>
      </c>
      <c r="AF10" s="262" t="s">
        <v>113</v>
      </c>
      <c r="AG10" s="262" t="s">
        <v>114</v>
      </c>
      <c r="AH10" s="262" t="s">
        <v>115</v>
      </c>
      <c r="AI10" s="262" t="s">
        <v>116</v>
      </c>
      <c r="AJ10" s="289" t="s">
        <v>117</v>
      </c>
      <c r="AK10" s="260" t="s">
        <v>118</v>
      </c>
      <c r="AL10" s="262" t="s">
        <v>91</v>
      </c>
      <c r="AM10" s="262" t="s">
        <v>119</v>
      </c>
      <c r="AN10" s="264" t="s">
        <v>358</v>
      </c>
      <c r="AO10" s="144"/>
      <c r="AP10" s="140"/>
      <c r="AQ10" s="140"/>
      <c r="AR10" s="140"/>
      <c r="AS10" s="145"/>
      <c r="AT10" s="285"/>
      <c r="AU10" s="285"/>
      <c r="AV10" s="1"/>
    </row>
    <row r="11" spans="1:48" ht="51.75" thickBot="1" x14ac:dyDescent="0.25">
      <c r="A11" s="21"/>
      <c r="B11" s="50"/>
      <c r="E11" s="280"/>
      <c r="F11" s="259"/>
      <c r="G11" s="259"/>
      <c r="H11" s="259"/>
      <c r="I11" s="259"/>
      <c r="J11" s="277"/>
      <c r="K11" s="278"/>
      <c r="L11" s="278"/>
      <c r="M11" s="278"/>
      <c r="N11" s="263"/>
      <c r="O11" s="263"/>
      <c r="P11" s="259"/>
      <c r="Q11" s="259"/>
      <c r="R11" s="267"/>
      <c r="S11" s="261"/>
      <c r="T11" s="263"/>
      <c r="U11" s="263"/>
      <c r="V11" s="263"/>
      <c r="W11" s="259"/>
      <c r="X11" s="259"/>
      <c r="Y11" s="259"/>
      <c r="Z11" s="267"/>
      <c r="AA11" s="241" t="s">
        <v>121</v>
      </c>
      <c r="AB11" s="242" t="s">
        <v>122</v>
      </c>
      <c r="AC11" s="242" t="s">
        <v>123</v>
      </c>
      <c r="AD11" s="293"/>
      <c r="AE11" s="263"/>
      <c r="AF11" s="263"/>
      <c r="AG11" s="263"/>
      <c r="AH11" s="263"/>
      <c r="AI11" s="263"/>
      <c r="AJ11" s="290"/>
      <c r="AK11" s="261"/>
      <c r="AL11" s="263"/>
      <c r="AM11" s="263"/>
      <c r="AN11" s="265"/>
      <c r="AO11" s="146"/>
      <c r="AP11" s="141"/>
      <c r="AQ11" s="141"/>
      <c r="AR11" s="141"/>
      <c r="AS11" s="147"/>
      <c r="AT11" s="286"/>
      <c r="AU11" s="286"/>
    </row>
    <row r="12" spans="1:48" ht="23.25" hidden="1" outlineLevel="1" thickBot="1" x14ac:dyDescent="0.25">
      <c r="B12" t="s">
        <v>124</v>
      </c>
      <c r="E12" s="255" t="s">
        <v>125</v>
      </c>
      <c r="F12" s="257"/>
      <c r="G12" s="257"/>
      <c r="H12" s="257"/>
      <c r="I12" s="256"/>
      <c r="J12" s="255" t="s">
        <v>126</v>
      </c>
      <c r="K12" s="257"/>
      <c r="L12" s="257"/>
      <c r="M12" s="256"/>
      <c r="N12" s="255" t="s">
        <v>127</v>
      </c>
      <c r="O12" s="256"/>
      <c r="P12" s="270" t="s">
        <v>125</v>
      </c>
      <c r="Q12" s="271"/>
      <c r="R12" s="272"/>
      <c r="S12" s="255" t="s">
        <v>128</v>
      </c>
      <c r="T12" s="257"/>
      <c r="U12" s="257"/>
      <c r="V12" s="257"/>
      <c r="W12" s="257"/>
      <c r="X12" s="257"/>
      <c r="Y12" s="257"/>
      <c r="Z12" s="256"/>
      <c r="AA12" s="255" t="s">
        <v>129</v>
      </c>
      <c r="AB12" s="257"/>
      <c r="AC12" s="257"/>
      <c r="AD12" s="256"/>
      <c r="AE12" s="46" t="s">
        <v>127</v>
      </c>
      <c r="AF12" s="255" t="s">
        <v>129</v>
      </c>
      <c r="AG12" s="256"/>
      <c r="AH12" s="46" t="s">
        <v>130</v>
      </c>
      <c r="AI12" s="255" t="s">
        <v>131</v>
      </c>
      <c r="AJ12" s="256"/>
      <c r="AK12" s="46" t="s">
        <v>132</v>
      </c>
      <c r="AL12" s="46" t="s">
        <v>133</v>
      </c>
      <c r="AM12" s="255" t="s">
        <v>132</v>
      </c>
      <c r="AN12" s="257"/>
      <c r="AO12" s="148"/>
      <c r="AP12" s="149"/>
      <c r="AQ12" s="149"/>
      <c r="AR12" s="149"/>
      <c r="AS12" s="150"/>
      <c r="AT12" s="57" t="s">
        <v>134</v>
      </c>
      <c r="AU12" s="57" t="s">
        <v>134</v>
      </c>
      <c r="AV12" s="55"/>
    </row>
    <row r="13" spans="1:48" s="23" customFormat="1" hidden="1" outlineLevel="1" x14ac:dyDescent="0.2">
      <c r="C13" s="24"/>
      <c r="D13" s="25"/>
    </row>
    <row r="14" spans="1:48" hidden="1" outlineLevel="1" x14ac:dyDescent="0.2">
      <c r="B14" s="1" t="s">
        <v>135</v>
      </c>
      <c r="D14" s="9"/>
      <c r="E14" s="47">
        <f t="shared" ref="E14:AN14" si="0">D14+1</f>
        <v>1</v>
      </c>
      <c r="F14" s="47">
        <f t="shared" si="0"/>
        <v>2</v>
      </c>
      <c r="G14" s="47">
        <f t="shared" si="0"/>
        <v>3</v>
      </c>
      <c r="H14" s="47">
        <f t="shared" si="0"/>
        <v>4</v>
      </c>
      <c r="I14" s="47">
        <f t="shared" si="0"/>
        <v>5</v>
      </c>
      <c r="J14" s="47">
        <f t="shared" si="0"/>
        <v>6</v>
      </c>
      <c r="K14" s="47">
        <f t="shared" si="0"/>
        <v>7</v>
      </c>
      <c r="L14" s="47">
        <f t="shared" si="0"/>
        <v>8</v>
      </c>
      <c r="M14" s="47">
        <f t="shared" si="0"/>
        <v>9</v>
      </c>
      <c r="N14" s="47">
        <f t="shared" si="0"/>
        <v>10</v>
      </c>
      <c r="O14" s="47">
        <f t="shared" si="0"/>
        <v>11</v>
      </c>
      <c r="P14" s="47">
        <f t="shared" si="0"/>
        <v>12</v>
      </c>
      <c r="Q14" s="47">
        <f t="shared" si="0"/>
        <v>13</v>
      </c>
      <c r="R14" s="47">
        <f t="shared" si="0"/>
        <v>14</v>
      </c>
      <c r="S14" s="47">
        <f t="shared" si="0"/>
        <v>15</v>
      </c>
      <c r="T14" s="47">
        <f t="shared" si="0"/>
        <v>16</v>
      </c>
      <c r="U14" s="47">
        <f t="shared" si="0"/>
        <v>17</v>
      </c>
      <c r="V14" s="47">
        <f t="shared" si="0"/>
        <v>18</v>
      </c>
      <c r="W14" s="47">
        <f t="shared" si="0"/>
        <v>19</v>
      </c>
      <c r="X14" s="47">
        <f t="shared" si="0"/>
        <v>20</v>
      </c>
      <c r="Y14" s="47">
        <f t="shared" si="0"/>
        <v>21</v>
      </c>
      <c r="Z14" s="47">
        <f t="shared" si="0"/>
        <v>22</v>
      </c>
      <c r="AA14" s="47">
        <f t="shared" si="0"/>
        <v>23</v>
      </c>
      <c r="AB14" s="47">
        <f t="shared" si="0"/>
        <v>24</v>
      </c>
      <c r="AC14" s="47">
        <f t="shared" si="0"/>
        <v>25</v>
      </c>
      <c r="AD14" s="47">
        <f t="shared" si="0"/>
        <v>26</v>
      </c>
      <c r="AE14" s="47">
        <f t="shared" si="0"/>
        <v>27</v>
      </c>
      <c r="AF14" s="47">
        <f t="shared" si="0"/>
        <v>28</v>
      </c>
      <c r="AG14" s="47">
        <f t="shared" si="0"/>
        <v>29</v>
      </c>
      <c r="AH14" s="47">
        <f t="shared" si="0"/>
        <v>30</v>
      </c>
      <c r="AI14" s="47">
        <f t="shared" si="0"/>
        <v>31</v>
      </c>
      <c r="AJ14" s="47">
        <f t="shared" si="0"/>
        <v>32</v>
      </c>
      <c r="AK14" s="47">
        <f t="shared" si="0"/>
        <v>33</v>
      </c>
      <c r="AL14" s="47">
        <f t="shared" si="0"/>
        <v>34</v>
      </c>
      <c r="AM14" s="47">
        <f t="shared" si="0"/>
        <v>35</v>
      </c>
      <c r="AN14" s="47">
        <f t="shared" si="0"/>
        <v>36</v>
      </c>
      <c r="AO14" s="47">
        <f t="shared" ref="AO14:AT14" si="1">AN14+1</f>
        <v>37</v>
      </c>
      <c r="AP14" s="47">
        <f t="shared" si="1"/>
        <v>38</v>
      </c>
      <c r="AQ14" s="47">
        <f t="shared" si="1"/>
        <v>39</v>
      </c>
      <c r="AR14" s="47">
        <f t="shared" si="1"/>
        <v>40</v>
      </c>
      <c r="AS14" s="47">
        <f t="shared" si="1"/>
        <v>41</v>
      </c>
      <c r="AT14" s="47">
        <f t="shared" si="1"/>
        <v>42</v>
      </c>
      <c r="AU14" s="47">
        <f>AS14+1</f>
        <v>42</v>
      </c>
      <c r="AV14" s="47"/>
    </row>
    <row r="15" spans="1:48" collapsed="1" x14ac:dyDescent="0.2">
      <c r="D15" s="9"/>
    </row>
    <row r="16" spans="1:48" x14ac:dyDescent="0.2">
      <c r="A16" s="6">
        <f>MAX($A$1:A15)+Subsection</f>
        <v>4.0199999999999996</v>
      </c>
      <c r="B16" s="6" t="s">
        <v>136</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54"/>
    </row>
    <row r="17" spans="1:48" x14ac:dyDescent="0.2">
      <c r="A17" s="29"/>
      <c r="C17" s="245"/>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row>
    <row r="18" spans="1:48" outlineLevel="1" x14ac:dyDescent="0.2">
      <c r="A18" s="29"/>
      <c r="B18" s="53" t="s">
        <v>137</v>
      </c>
      <c r="C18" s="24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row>
    <row r="19" spans="1:48" outlineLevel="1" x14ac:dyDescent="0.2">
      <c r="A19" s="29"/>
      <c r="B19" s="30"/>
      <c r="C19" s="245"/>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row>
    <row r="20" spans="1:48" outlineLevel="1" x14ac:dyDescent="0.2">
      <c r="A20" s="29"/>
      <c r="B20" s="51" t="s">
        <v>138</v>
      </c>
      <c r="C20" s="245"/>
      <c r="D20" s="59" t="s">
        <v>139</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row>
    <row r="21" spans="1:48" outlineLevel="1" x14ac:dyDescent="0.2">
      <c r="A21" s="29"/>
      <c r="B21" s="52" t="s">
        <v>140</v>
      </c>
      <c r="C21" s="26" t="s">
        <v>141</v>
      </c>
      <c r="D21" s="83">
        <v>1</v>
      </c>
      <c r="E21" s="22" t="s">
        <v>142</v>
      </c>
      <c r="F21" s="22" t="s">
        <v>142</v>
      </c>
      <c r="G21" s="22" t="s">
        <v>142</v>
      </c>
      <c r="H21" s="22" t="s">
        <v>142</v>
      </c>
      <c r="I21" s="22" t="s">
        <v>142</v>
      </c>
      <c r="J21" s="22" t="s">
        <v>142</v>
      </c>
      <c r="K21" s="22" t="s">
        <v>142</v>
      </c>
      <c r="L21" s="22" t="s">
        <v>142</v>
      </c>
      <c r="M21" s="22" t="s">
        <v>142</v>
      </c>
      <c r="N21" s="22" t="s">
        <v>142</v>
      </c>
      <c r="O21" s="22" t="s">
        <v>142</v>
      </c>
      <c r="P21" s="22" t="s">
        <v>142</v>
      </c>
      <c r="Q21" s="22" t="s">
        <v>142</v>
      </c>
      <c r="R21" s="22" t="s">
        <v>142</v>
      </c>
      <c r="S21" s="22" t="s">
        <v>142</v>
      </c>
      <c r="T21" s="22" t="s">
        <v>142</v>
      </c>
      <c r="U21" s="22" t="s">
        <v>142</v>
      </c>
      <c r="V21" s="22" t="s">
        <v>142</v>
      </c>
      <c r="W21" s="22" t="s">
        <v>142</v>
      </c>
      <c r="X21" s="22" t="s">
        <v>142</v>
      </c>
      <c r="Y21" s="22" t="s">
        <v>142</v>
      </c>
      <c r="Z21" s="22" t="s">
        <v>142</v>
      </c>
      <c r="AA21" s="22" t="s">
        <v>142</v>
      </c>
      <c r="AB21" s="22" t="s">
        <v>142</v>
      </c>
      <c r="AC21" s="22" t="s">
        <v>142</v>
      </c>
      <c r="AD21" s="22" t="s">
        <v>142</v>
      </c>
      <c r="AE21" s="22" t="s">
        <v>142</v>
      </c>
      <c r="AF21" s="22" t="s">
        <v>142</v>
      </c>
      <c r="AG21" s="22" t="s">
        <v>142</v>
      </c>
      <c r="AH21" s="22" t="s">
        <v>142</v>
      </c>
      <c r="AI21" s="22" t="s">
        <v>142</v>
      </c>
      <c r="AJ21" s="22" t="s">
        <v>142</v>
      </c>
      <c r="AK21" s="22" t="s">
        <v>142</v>
      </c>
      <c r="AL21" s="22" t="s">
        <v>142</v>
      </c>
      <c r="AM21" s="22" t="s">
        <v>142</v>
      </c>
      <c r="AN21" s="22" t="s">
        <v>142</v>
      </c>
      <c r="AO21" s="22" t="s">
        <v>142</v>
      </c>
      <c r="AP21" s="22" t="s">
        <v>142</v>
      </c>
      <c r="AQ21" s="22" t="s">
        <v>142</v>
      </c>
      <c r="AR21" s="22" t="s">
        <v>142</v>
      </c>
      <c r="AS21" s="22" t="s">
        <v>142</v>
      </c>
      <c r="AT21" s="22" t="s">
        <v>143</v>
      </c>
      <c r="AU21" s="22" t="s">
        <v>143</v>
      </c>
      <c r="AV21" s="27"/>
    </row>
    <row r="22" spans="1:48" outlineLevel="1" x14ac:dyDescent="0.2">
      <c r="A22" s="29"/>
      <c r="B22" s="52" t="s">
        <v>144</v>
      </c>
      <c r="C22" s="26" t="s">
        <v>141</v>
      </c>
      <c r="D22" s="26">
        <f>MAX($D21:D$21)+1</f>
        <v>2</v>
      </c>
      <c r="E22" s="22" t="s">
        <v>142</v>
      </c>
      <c r="F22" s="22" t="s">
        <v>142</v>
      </c>
      <c r="G22" s="22" t="s">
        <v>142</v>
      </c>
      <c r="H22" s="22" t="s">
        <v>142</v>
      </c>
      <c r="I22" s="22" t="s">
        <v>142</v>
      </c>
      <c r="J22" s="22" t="s">
        <v>142</v>
      </c>
      <c r="K22" s="22" t="s">
        <v>142</v>
      </c>
      <c r="L22" s="22" t="s">
        <v>142</v>
      </c>
      <c r="M22" s="22" t="s">
        <v>142</v>
      </c>
      <c r="N22" s="22" t="s">
        <v>142</v>
      </c>
      <c r="O22" s="22" t="s">
        <v>142</v>
      </c>
      <c r="P22" s="22" t="s">
        <v>142</v>
      </c>
      <c r="Q22" s="22" t="s">
        <v>142</v>
      </c>
      <c r="R22" s="22" t="s">
        <v>142</v>
      </c>
      <c r="S22" s="22" t="s">
        <v>142</v>
      </c>
      <c r="T22" s="22" t="s">
        <v>142</v>
      </c>
      <c r="U22" s="22" t="s">
        <v>142</v>
      </c>
      <c r="V22" s="22" t="s">
        <v>142</v>
      </c>
      <c r="W22" s="22" t="s">
        <v>142</v>
      </c>
      <c r="X22" s="22" t="s">
        <v>142</v>
      </c>
      <c r="Y22" s="22" t="s">
        <v>142</v>
      </c>
      <c r="Z22" s="22" t="s">
        <v>142</v>
      </c>
      <c r="AA22" s="22" t="s">
        <v>142</v>
      </c>
      <c r="AB22" s="22" t="s">
        <v>142</v>
      </c>
      <c r="AC22" s="22" t="s">
        <v>142</v>
      </c>
      <c r="AD22" s="22" t="s">
        <v>142</v>
      </c>
      <c r="AE22" s="22" t="s">
        <v>142</v>
      </c>
      <c r="AF22" s="22" t="s">
        <v>142</v>
      </c>
      <c r="AG22" s="22" t="s">
        <v>142</v>
      </c>
      <c r="AH22" s="22" t="s">
        <v>142</v>
      </c>
      <c r="AI22" s="22" t="s">
        <v>142</v>
      </c>
      <c r="AJ22" s="22" t="s">
        <v>142</v>
      </c>
      <c r="AK22" s="22" t="s">
        <v>142</v>
      </c>
      <c r="AL22" s="22" t="s">
        <v>142</v>
      </c>
      <c r="AM22" s="22" t="s">
        <v>142</v>
      </c>
      <c r="AN22" s="22" t="s">
        <v>142</v>
      </c>
      <c r="AO22" s="22"/>
      <c r="AP22" s="22"/>
      <c r="AQ22" s="22"/>
      <c r="AR22" s="22"/>
      <c r="AS22" s="22"/>
      <c r="AT22" s="22" t="s">
        <v>143</v>
      </c>
      <c r="AU22" s="22" t="s">
        <v>143</v>
      </c>
      <c r="AV22" s="27"/>
    </row>
    <row r="23" spans="1:48" outlineLevel="1" x14ac:dyDescent="0.2">
      <c r="A23" s="29"/>
      <c r="B23" s="52" t="s">
        <v>145</v>
      </c>
      <c r="C23" s="245"/>
      <c r="D23" s="8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row>
    <row r="24" spans="1:48" outlineLevel="1" x14ac:dyDescent="0.2">
      <c r="A24" s="29"/>
      <c r="B24" s="58" t="s">
        <v>146</v>
      </c>
      <c r="C24" s="26" t="s">
        <v>141</v>
      </c>
      <c r="D24" s="26">
        <f>MAX($D$21:D23)+1</f>
        <v>3</v>
      </c>
      <c r="E24" s="22" t="s">
        <v>142</v>
      </c>
      <c r="F24" s="22" t="s">
        <v>142</v>
      </c>
      <c r="G24" s="22" t="s">
        <v>142</v>
      </c>
      <c r="H24" s="22" t="s">
        <v>142</v>
      </c>
      <c r="I24" s="22" t="s">
        <v>142</v>
      </c>
      <c r="J24" s="22" t="s">
        <v>142</v>
      </c>
      <c r="K24" s="22" t="s">
        <v>142</v>
      </c>
      <c r="L24" s="22" t="s">
        <v>142</v>
      </c>
      <c r="M24" s="22" t="s">
        <v>142</v>
      </c>
      <c r="N24" s="22" t="s">
        <v>142</v>
      </c>
      <c r="O24" s="22" t="s">
        <v>142</v>
      </c>
      <c r="P24" s="22" t="s">
        <v>142</v>
      </c>
      <c r="Q24" s="22" t="s">
        <v>142</v>
      </c>
      <c r="R24" s="22" t="s">
        <v>142</v>
      </c>
      <c r="S24" s="22" t="s">
        <v>142</v>
      </c>
      <c r="T24" s="22" t="s">
        <v>142</v>
      </c>
      <c r="U24" s="22" t="s">
        <v>142</v>
      </c>
      <c r="V24" s="22" t="s">
        <v>142</v>
      </c>
      <c r="W24" s="22" t="s">
        <v>142</v>
      </c>
      <c r="X24" s="22" t="s">
        <v>142</v>
      </c>
      <c r="Y24" s="22" t="s">
        <v>142</v>
      </c>
      <c r="Z24" s="22" t="s">
        <v>142</v>
      </c>
      <c r="AA24" s="22" t="s">
        <v>142</v>
      </c>
      <c r="AB24" s="22" t="s">
        <v>142</v>
      </c>
      <c r="AC24" s="22" t="s">
        <v>142</v>
      </c>
      <c r="AD24" s="22" t="s">
        <v>142</v>
      </c>
      <c r="AE24" s="22" t="s">
        <v>142</v>
      </c>
      <c r="AF24" s="22" t="s">
        <v>142</v>
      </c>
      <c r="AG24" s="22" t="s">
        <v>142</v>
      </c>
      <c r="AH24" s="22" t="s">
        <v>142</v>
      </c>
      <c r="AI24" s="22" t="s">
        <v>142</v>
      </c>
      <c r="AJ24" s="22" t="s">
        <v>142</v>
      </c>
      <c r="AK24" s="22" t="s">
        <v>142</v>
      </c>
      <c r="AL24" s="22" t="s">
        <v>142</v>
      </c>
      <c r="AM24" s="22" t="s">
        <v>142</v>
      </c>
      <c r="AN24" s="22" t="s">
        <v>142</v>
      </c>
      <c r="AO24" s="22"/>
      <c r="AP24" s="22"/>
      <c r="AQ24" s="22"/>
      <c r="AR24" s="22"/>
      <c r="AS24" s="22"/>
      <c r="AT24" s="22" t="s">
        <v>143</v>
      </c>
      <c r="AU24" s="22" t="s">
        <v>143</v>
      </c>
      <c r="AV24" s="27"/>
    </row>
    <row r="25" spans="1:48" outlineLevel="1" x14ac:dyDescent="0.2">
      <c r="A25" s="29"/>
      <c r="B25" s="58" t="s">
        <v>147</v>
      </c>
      <c r="C25" s="26" t="s">
        <v>141</v>
      </c>
      <c r="D25" s="26">
        <f>MAX($D$21:D24)+1</f>
        <v>4</v>
      </c>
      <c r="E25" s="22" t="s">
        <v>143</v>
      </c>
      <c r="F25" s="22" t="s">
        <v>143</v>
      </c>
      <c r="G25" s="22" t="s">
        <v>143</v>
      </c>
      <c r="H25" s="22" t="s">
        <v>143</v>
      </c>
      <c r="I25" s="22" t="s">
        <v>143</v>
      </c>
      <c r="J25" s="22" t="s">
        <v>143</v>
      </c>
      <c r="K25" s="22" t="s">
        <v>143</v>
      </c>
      <c r="L25" s="22" t="s">
        <v>143</v>
      </c>
      <c r="M25" s="22" t="s">
        <v>143</v>
      </c>
      <c r="N25" s="22" t="s">
        <v>143</v>
      </c>
      <c r="O25" s="22" t="s">
        <v>143</v>
      </c>
      <c r="P25" s="22" t="s">
        <v>143</v>
      </c>
      <c r="Q25" s="22" t="s">
        <v>143</v>
      </c>
      <c r="R25" s="22" t="s">
        <v>143</v>
      </c>
      <c r="S25" s="22" t="s">
        <v>143</v>
      </c>
      <c r="T25" s="22" t="s">
        <v>143</v>
      </c>
      <c r="U25" s="22" t="s">
        <v>143</v>
      </c>
      <c r="V25" s="22" t="s">
        <v>143</v>
      </c>
      <c r="W25" s="22" t="s">
        <v>143</v>
      </c>
      <c r="X25" s="22" t="s">
        <v>143</v>
      </c>
      <c r="Y25" s="22" t="s">
        <v>143</v>
      </c>
      <c r="Z25" s="22" t="s">
        <v>143</v>
      </c>
      <c r="AA25" s="22" t="s">
        <v>143</v>
      </c>
      <c r="AB25" s="22" t="s">
        <v>143</v>
      </c>
      <c r="AC25" s="22" t="s">
        <v>143</v>
      </c>
      <c r="AD25" s="22" t="s">
        <v>143</v>
      </c>
      <c r="AE25" s="22" t="s">
        <v>143</v>
      </c>
      <c r="AF25" s="22" t="s">
        <v>143</v>
      </c>
      <c r="AG25" s="22" t="s">
        <v>143</v>
      </c>
      <c r="AH25" s="22" t="s">
        <v>143</v>
      </c>
      <c r="AI25" s="22" t="s">
        <v>143</v>
      </c>
      <c r="AJ25" s="22" t="s">
        <v>143</v>
      </c>
      <c r="AK25" s="22" t="s">
        <v>143</v>
      </c>
      <c r="AL25" s="22" t="s">
        <v>143</v>
      </c>
      <c r="AM25" s="22" t="s">
        <v>143</v>
      </c>
      <c r="AN25" s="22" t="s">
        <v>143</v>
      </c>
      <c r="AO25" s="22"/>
      <c r="AP25" s="22"/>
      <c r="AQ25" s="22"/>
      <c r="AR25" s="22"/>
      <c r="AS25" s="22"/>
      <c r="AT25" s="22" t="s">
        <v>143</v>
      </c>
      <c r="AU25" s="22" t="s">
        <v>142</v>
      </c>
      <c r="AV25" s="27"/>
    </row>
    <row r="26" spans="1:48" outlineLevel="1" x14ac:dyDescent="0.2">
      <c r="A26" s="29"/>
      <c r="B26" s="58" t="s">
        <v>148</v>
      </c>
      <c r="C26" s="26" t="s">
        <v>141</v>
      </c>
      <c r="D26" s="26">
        <f>MAX($D$21:D25)+1</f>
        <v>5</v>
      </c>
      <c r="E26" s="22" t="s">
        <v>142</v>
      </c>
      <c r="F26" s="22" t="s">
        <v>142</v>
      </c>
      <c r="G26" s="22" t="s">
        <v>142</v>
      </c>
      <c r="H26" s="22" t="s">
        <v>142</v>
      </c>
      <c r="I26" s="22" t="s">
        <v>142</v>
      </c>
      <c r="J26" s="22" t="s">
        <v>142</v>
      </c>
      <c r="K26" s="22" t="s">
        <v>142</v>
      </c>
      <c r="L26" s="22" t="s">
        <v>142</v>
      </c>
      <c r="M26" s="22" t="s">
        <v>142</v>
      </c>
      <c r="N26" s="22" t="s">
        <v>142</v>
      </c>
      <c r="O26" s="22" t="s">
        <v>142</v>
      </c>
      <c r="P26" s="22" t="s">
        <v>142</v>
      </c>
      <c r="Q26" s="22" t="s">
        <v>142</v>
      </c>
      <c r="R26" s="22" t="s">
        <v>142</v>
      </c>
      <c r="S26" s="22" t="s">
        <v>142</v>
      </c>
      <c r="T26" s="22" t="s">
        <v>142</v>
      </c>
      <c r="U26" s="22" t="s">
        <v>142</v>
      </c>
      <c r="V26" s="22" t="s">
        <v>142</v>
      </c>
      <c r="W26" s="22" t="s">
        <v>142</v>
      </c>
      <c r="X26" s="22" t="s">
        <v>142</v>
      </c>
      <c r="Y26" s="22" t="s">
        <v>142</v>
      </c>
      <c r="Z26" s="22" t="s">
        <v>142</v>
      </c>
      <c r="AA26" s="22" t="s">
        <v>142</v>
      </c>
      <c r="AB26" s="22" t="s">
        <v>142</v>
      </c>
      <c r="AC26" s="22" t="s">
        <v>142</v>
      </c>
      <c r="AD26" s="22" t="s">
        <v>142</v>
      </c>
      <c r="AE26" s="22" t="s">
        <v>142</v>
      </c>
      <c r="AF26" s="22" t="s">
        <v>142</v>
      </c>
      <c r="AG26" s="22" t="s">
        <v>142</v>
      </c>
      <c r="AH26" s="22" t="s">
        <v>142</v>
      </c>
      <c r="AI26" s="22" t="s">
        <v>142</v>
      </c>
      <c r="AJ26" s="22" t="s">
        <v>142</v>
      </c>
      <c r="AK26" s="22" t="s">
        <v>142</v>
      </c>
      <c r="AL26" s="22" t="s">
        <v>142</v>
      </c>
      <c r="AM26" s="22" t="s">
        <v>142</v>
      </c>
      <c r="AN26" s="22" t="s">
        <v>142</v>
      </c>
      <c r="AO26" s="22"/>
      <c r="AP26" s="22"/>
      <c r="AQ26" s="22"/>
      <c r="AR26" s="22"/>
      <c r="AS26" s="22"/>
      <c r="AT26" s="22" t="s">
        <v>142</v>
      </c>
      <c r="AU26" s="22" t="s">
        <v>142</v>
      </c>
      <c r="AV26" s="27"/>
    </row>
    <row r="27" spans="1:48" outlineLevel="1" x14ac:dyDescent="0.2">
      <c r="A27" s="29"/>
      <c r="B27" s="52" t="s">
        <v>149</v>
      </c>
      <c r="C27" s="245"/>
      <c r="D27" s="83"/>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row>
    <row r="28" spans="1:48" outlineLevel="1" x14ac:dyDescent="0.2">
      <c r="A28" s="29"/>
      <c r="B28" s="58" t="s">
        <v>146</v>
      </c>
      <c r="C28" s="26" t="s">
        <v>141</v>
      </c>
      <c r="D28" s="26">
        <f>MAX($D$21:D27)+1</f>
        <v>6</v>
      </c>
      <c r="E28" s="22" t="s">
        <v>142</v>
      </c>
      <c r="F28" s="22" t="s">
        <v>142</v>
      </c>
      <c r="G28" s="22" t="s">
        <v>142</v>
      </c>
      <c r="H28" s="22" t="s">
        <v>142</v>
      </c>
      <c r="I28" s="22" t="s">
        <v>142</v>
      </c>
      <c r="J28" s="22" t="s">
        <v>142</v>
      </c>
      <c r="K28" s="22" t="s">
        <v>142</v>
      </c>
      <c r="L28" s="22" t="s">
        <v>142</v>
      </c>
      <c r="M28" s="22" t="s">
        <v>142</v>
      </c>
      <c r="N28" s="22" t="s">
        <v>142</v>
      </c>
      <c r="O28" s="22" t="s">
        <v>142</v>
      </c>
      <c r="P28" s="22" t="s">
        <v>142</v>
      </c>
      <c r="Q28" s="22" t="s">
        <v>142</v>
      </c>
      <c r="R28" s="22" t="s">
        <v>142</v>
      </c>
      <c r="S28" s="22" t="s">
        <v>143</v>
      </c>
      <c r="T28" s="22" t="s">
        <v>143</v>
      </c>
      <c r="U28" s="22" t="s">
        <v>143</v>
      </c>
      <c r="V28" s="22" t="s">
        <v>143</v>
      </c>
      <c r="W28" s="22" t="s">
        <v>143</v>
      </c>
      <c r="X28" s="22" t="s">
        <v>143</v>
      </c>
      <c r="Y28" s="22" t="s">
        <v>143</v>
      </c>
      <c r="Z28" s="22" t="s">
        <v>143</v>
      </c>
      <c r="AA28" s="22" t="s">
        <v>143</v>
      </c>
      <c r="AB28" s="22" t="s">
        <v>143</v>
      </c>
      <c r="AC28" s="22" t="s">
        <v>143</v>
      </c>
      <c r="AD28" s="22" t="s">
        <v>143</v>
      </c>
      <c r="AE28" s="22" t="s">
        <v>142</v>
      </c>
      <c r="AF28" s="22" t="s">
        <v>142</v>
      </c>
      <c r="AG28" s="22" t="s">
        <v>142</v>
      </c>
      <c r="AH28" s="22" t="s">
        <v>142</v>
      </c>
      <c r="AI28" s="22" t="s">
        <v>142</v>
      </c>
      <c r="AJ28" s="22" t="s">
        <v>142</v>
      </c>
      <c r="AK28" s="22" t="s">
        <v>143</v>
      </c>
      <c r="AL28" s="22" t="s">
        <v>143</v>
      </c>
      <c r="AM28" s="22" t="s">
        <v>143</v>
      </c>
      <c r="AN28" s="22" t="s">
        <v>143</v>
      </c>
      <c r="AO28" s="22"/>
      <c r="AP28" s="22"/>
      <c r="AQ28" s="22"/>
      <c r="AR28" s="22"/>
      <c r="AS28" s="22"/>
      <c r="AT28" s="22" t="s">
        <v>143</v>
      </c>
      <c r="AU28" s="22" t="s">
        <v>143</v>
      </c>
      <c r="AV28" s="27"/>
    </row>
    <row r="29" spans="1:48" outlineLevel="1" x14ac:dyDescent="0.2">
      <c r="A29" s="29"/>
      <c r="B29" s="58" t="s">
        <v>147</v>
      </c>
      <c r="C29" s="26" t="s">
        <v>141</v>
      </c>
      <c r="D29" s="26">
        <f>MAX($D$21:D28)+1</f>
        <v>7</v>
      </c>
      <c r="E29" s="22" t="s">
        <v>143</v>
      </c>
      <c r="F29" s="22" t="s">
        <v>143</v>
      </c>
      <c r="G29" s="22" t="s">
        <v>143</v>
      </c>
      <c r="H29" s="22" t="s">
        <v>143</v>
      </c>
      <c r="I29" s="22" t="s">
        <v>143</v>
      </c>
      <c r="J29" s="22" t="s">
        <v>143</v>
      </c>
      <c r="K29" s="22" t="s">
        <v>143</v>
      </c>
      <c r="L29" s="22" t="s">
        <v>143</v>
      </c>
      <c r="M29" s="22" t="s">
        <v>143</v>
      </c>
      <c r="N29" s="22" t="s">
        <v>143</v>
      </c>
      <c r="O29" s="22" t="s">
        <v>143</v>
      </c>
      <c r="P29" s="22" t="s">
        <v>143</v>
      </c>
      <c r="Q29" s="22" t="s">
        <v>143</v>
      </c>
      <c r="R29" s="22" t="s">
        <v>143</v>
      </c>
      <c r="S29" s="22" t="s">
        <v>143</v>
      </c>
      <c r="T29" s="22" t="s">
        <v>143</v>
      </c>
      <c r="U29" s="22" t="s">
        <v>143</v>
      </c>
      <c r="V29" s="22" t="s">
        <v>143</v>
      </c>
      <c r="W29" s="22" t="s">
        <v>143</v>
      </c>
      <c r="X29" s="22" t="s">
        <v>143</v>
      </c>
      <c r="Y29" s="22" t="s">
        <v>143</v>
      </c>
      <c r="Z29" s="22" t="s">
        <v>143</v>
      </c>
      <c r="AA29" s="22" t="s">
        <v>143</v>
      </c>
      <c r="AB29" s="22" t="s">
        <v>143</v>
      </c>
      <c r="AC29" s="22" t="s">
        <v>143</v>
      </c>
      <c r="AD29" s="22" t="s">
        <v>143</v>
      </c>
      <c r="AE29" s="22" t="s">
        <v>143</v>
      </c>
      <c r="AF29" s="22" t="s">
        <v>143</v>
      </c>
      <c r="AG29" s="22" t="s">
        <v>143</v>
      </c>
      <c r="AH29" s="22" t="s">
        <v>143</v>
      </c>
      <c r="AI29" s="22" t="s">
        <v>143</v>
      </c>
      <c r="AJ29" s="22" t="s">
        <v>143</v>
      </c>
      <c r="AK29" s="22" t="s">
        <v>143</v>
      </c>
      <c r="AL29" s="22" t="s">
        <v>143</v>
      </c>
      <c r="AM29" s="22" t="s">
        <v>143</v>
      </c>
      <c r="AN29" s="22" t="s">
        <v>143</v>
      </c>
      <c r="AO29" s="22"/>
      <c r="AP29" s="22"/>
      <c r="AQ29" s="22"/>
      <c r="AR29" s="22"/>
      <c r="AS29" s="22"/>
      <c r="AT29" s="22" t="s">
        <v>143</v>
      </c>
      <c r="AU29" s="22" t="s">
        <v>142</v>
      </c>
      <c r="AV29" s="27"/>
    </row>
    <row r="30" spans="1:48" outlineLevel="1" x14ac:dyDescent="0.2">
      <c r="A30" s="29"/>
      <c r="B30" s="58" t="s">
        <v>148</v>
      </c>
      <c r="C30" s="26" t="s">
        <v>141</v>
      </c>
      <c r="D30" s="26">
        <f>MAX($D$21:D29)+1</f>
        <v>8</v>
      </c>
      <c r="E30" s="22" t="s">
        <v>142</v>
      </c>
      <c r="F30" s="22" t="s">
        <v>142</v>
      </c>
      <c r="G30" s="22" t="s">
        <v>142</v>
      </c>
      <c r="H30" s="22" t="s">
        <v>142</v>
      </c>
      <c r="I30" s="22" t="s">
        <v>142</v>
      </c>
      <c r="J30" s="22" t="s">
        <v>142</v>
      </c>
      <c r="K30" s="22" t="s">
        <v>142</v>
      </c>
      <c r="L30" s="22" t="s">
        <v>142</v>
      </c>
      <c r="M30" s="22" t="s">
        <v>142</v>
      </c>
      <c r="N30" s="22" t="s">
        <v>142</v>
      </c>
      <c r="O30" s="22" t="s">
        <v>142</v>
      </c>
      <c r="P30" s="22" t="s">
        <v>142</v>
      </c>
      <c r="Q30" s="22" t="s">
        <v>142</v>
      </c>
      <c r="R30" s="22" t="s">
        <v>142</v>
      </c>
      <c r="S30" s="22" t="s">
        <v>143</v>
      </c>
      <c r="T30" s="22" t="s">
        <v>143</v>
      </c>
      <c r="U30" s="22" t="s">
        <v>143</v>
      </c>
      <c r="V30" s="22" t="s">
        <v>143</v>
      </c>
      <c r="W30" s="22" t="s">
        <v>143</v>
      </c>
      <c r="X30" s="22" t="s">
        <v>143</v>
      </c>
      <c r="Y30" s="22" t="s">
        <v>143</v>
      </c>
      <c r="Z30" s="22" t="s">
        <v>143</v>
      </c>
      <c r="AA30" s="22" t="s">
        <v>143</v>
      </c>
      <c r="AB30" s="22" t="s">
        <v>143</v>
      </c>
      <c r="AC30" s="22" t="s">
        <v>143</v>
      </c>
      <c r="AD30" s="22" t="s">
        <v>143</v>
      </c>
      <c r="AE30" s="22" t="s">
        <v>142</v>
      </c>
      <c r="AF30" s="22" t="s">
        <v>142</v>
      </c>
      <c r="AG30" s="22" t="s">
        <v>142</v>
      </c>
      <c r="AH30" s="22" t="s">
        <v>142</v>
      </c>
      <c r="AI30" s="22" t="s">
        <v>142</v>
      </c>
      <c r="AJ30" s="22" t="s">
        <v>142</v>
      </c>
      <c r="AK30" s="22" t="s">
        <v>143</v>
      </c>
      <c r="AL30" s="22" t="s">
        <v>143</v>
      </c>
      <c r="AM30" s="22" t="s">
        <v>143</v>
      </c>
      <c r="AN30" s="22" t="s">
        <v>143</v>
      </c>
      <c r="AO30" s="22"/>
      <c r="AP30" s="22"/>
      <c r="AQ30" s="22"/>
      <c r="AR30" s="22"/>
      <c r="AS30" s="22"/>
      <c r="AT30" s="22" t="s">
        <v>142</v>
      </c>
      <c r="AU30" s="22" t="s">
        <v>142</v>
      </c>
      <c r="AV30" s="27"/>
    </row>
    <row r="31" spans="1:48" outlineLevel="1" x14ac:dyDescent="0.2">
      <c r="A31" s="29"/>
      <c r="B31" s="52" t="s">
        <v>150</v>
      </c>
      <c r="C31" s="245"/>
      <c r="D31" s="83"/>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row>
    <row r="32" spans="1:48" outlineLevel="1" x14ac:dyDescent="0.2">
      <c r="A32" s="29"/>
      <c r="B32" s="58" t="s">
        <v>146</v>
      </c>
      <c r="C32" s="26" t="s">
        <v>141</v>
      </c>
      <c r="D32" s="26">
        <f>MAX($D$21:D31)+1</f>
        <v>9</v>
      </c>
      <c r="E32" s="22" t="s">
        <v>142</v>
      </c>
      <c r="F32" s="22" t="s">
        <v>142</v>
      </c>
      <c r="G32" s="22" t="s">
        <v>142</v>
      </c>
      <c r="H32" s="22" t="s">
        <v>142</v>
      </c>
      <c r="I32" s="22" t="s">
        <v>142</v>
      </c>
      <c r="J32" s="22" t="s">
        <v>142</v>
      </c>
      <c r="K32" s="22" t="s">
        <v>142</v>
      </c>
      <c r="L32" s="22" t="s">
        <v>142</v>
      </c>
      <c r="M32" s="22" t="s">
        <v>142</v>
      </c>
      <c r="N32" s="22" t="s">
        <v>142</v>
      </c>
      <c r="O32" s="22" t="s">
        <v>142</v>
      </c>
      <c r="P32" s="22" t="s">
        <v>142</v>
      </c>
      <c r="Q32" s="22" t="s">
        <v>142</v>
      </c>
      <c r="R32" s="22" t="s">
        <v>142</v>
      </c>
      <c r="S32" s="22" t="s">
        <v>142</v>
      </c>
      <c r="T32" s="22" t="s">
        <v>142</v>
      </c>
      <c r="U32" s="22" t="s">
        <v>142</v>
      </c>
      <c r="V32" s="22" t="s">
        <v>142</v>
      </c>
      <c r="W32" s="22" t="s">
        <v>142</v>
      </c>
      <c r="X32" s="22" t="s">
        <v>142</v>
      </c>
      <c r="Y32" s="22" t="s">
        <v>142</v>
      </c>
      <c r="Z32" s="22" t="s">
        <v>142</v>
      </c>
      <c r="AA32" s="22" t="s">
        <v>142</v>
      </c>
      <c r="AB32" s="22" t="s">
        <v>142</v>
      </c>
      <c r="AC32" s="22" t="s">
        <v>142</v>
      </c>
      <c r="AD32" s="22" t="s">
        <v>142</v>
      </c>
      <c r="AE32" s="22" t="s">
        <v>142</v>
      </c>
      <c r="AF32" s="22" t="s">
        <v>142</v>
      </c>
      <c r="AG32" s="22" t="s">
        <v>142</v>
      </c>
      <c r="AH32" s="22" t="s">
        <v>142</v>
      </c>
      <c r="AI32" s="22" t="s">
        <v>142</v>
      </c>
      <c r="AJ32" s="22" t="s">
        <v>142</v>
      </c>
      <c r="AK32" s="22" t="s">
        <v>142</v>
      </c>
      <c r="AL32" s="22" t="s">
        <v>142</v>
      </c>
      <c r="AM32" s="22" t="s">
        <v>142</v>
      </c>
      <c r="AN32" s="22" t="s">
        <v>142</v>
      </c>
      <c r="AO32" s="22"/>
      <c r="AP32" s="22"/>
      <c r="AQ32" s="22"/>
      <c r="AR32" s="22"/>
      <c r="AS32" s="22"/>
      <c r="AT32" s="22" t="s">
        <v>143</v>
      </c>
      <c r="AU32" s="22" t="s">
        <v>143</v>
      </c>
      <c r="AV32" s="27"/>
    </row>
    <row r="33" spans="1:48" outlineLevel="1" x14ac:dyDescent="0.2">
      <c r="A33" s="29"/>
      <c r="B33" s="58" t="s">
        <v>147</v>
      </c>
      <c r="C33" s="26" t="s">
        <v>141</v>
      </c>
      <c r="D33" s="26">
        <f>MAX($D$21:D32)+1</f>
        <v>10</v>
      </c>
      <c r="E33" s="22" t="s">
        <v>143</v>
      </c>
      <c r="F33" s="22" t="s">
        <v>143</v>
      </c>
      <c r="G33" s="22" t="s">
        <v>143</v>
      </c>
      <c r="H33" s="22" t="s">
        <v>143</v>
      </c>
      <c r="I33" s="22" t="s">
        <v>143</v>
      </c>
      <c r="J33" s="22" t="s">
        <v>143</v>
      </c>
      <c r="K33" s="22" t="s">
        <v>143</v>
      </c>
      <c r="L33" s="22" t="s">
        <v>143</v>
      </c>
      <c r="M33" s="22" t="s">
        <v>143</v>
      </c>
      <c r="N33" s="22" t="s">
        <v>143</v>
      </c>
      <c r="O33" s="22" t="s">
        <v>143</v>
      </c>
      <c r="P33" s="22" t="s">
        <v>143</v>
      </c>
      <c r="Q33" s="22" t="s">
        <v>143</v>
      </c>
      <c r="R33" s="22" t="s">
        <v>143</v>
      </c>
      <c r="S33" s="22" t="s">
        <v>143</v>
      </c>
      <c r="T33" s="22" t="s">
        <v>143</v>
      </c>
      <c r="U33" s="22" t="s">
        <v>143</v>
      </c>
      <c r="V33" s="22" t="s">
        <v>143</v>
      </c>
      <c r="W33" s="22" t="s">
        <v>143</v>
      </c>
      <c r="X33" s="22" t="s">
        <v>143</v>
      </c>
      <c r="Y33" s="22" t="s">
        <v>143</v>
      </c>
      <c r="Z33" s="22" t="s">
        <v>143</v>
      </c>
      <c r="AA33" s="22" t="s">
        <v>143</v>
      </c>
      <c r="AB33" s="22" t="s">
        <v>143</v>
      </c>
      <c r="AC33" s="22" t="s">
        <v>143</v>
      </c>
      <c r="AD33" s="22" t="s">
        <v>143</v>
      </c>
      <c r="AE33" s="22" t="s">
        <v>143</v>
      </c>
      <c r="AF33" s="22" t="s">
        <v>143</v>
      </c>
      <c r="AG33" s="22" t="s">
        <v>143</v>
      </c>
      <c r="AH33" s="22" t="s">
        <v>143</v>
      </c>
      <c r="AI33" s="22" t="s">
        <v>143</v>
      </c>
      <c r="AJ33" s="22" t="s">
        <v>143</v>
      </c>
      <c r="AK33" s="22" t="s">
        <v>143</v>
      </c>
      <c r="AL33" s="22" t="s">
        <v>143</v>
      </c>
      <c r="AM33" s="22" t="s">
        <v>143</v>
      </c>
      <c r="AN33" s="22" t="s">
        <v>143</v>
      </c>
      <c r="AO33" s="22"/>
      <c r="AP33" s="22"/>
      <c r="AQ33" s="22"/>
      <c r="AR33" s="22"/>
      <c r="AS33" s="22"/>
      <c r="AT33" s="22" t="s">
        <v>143</v>
      </c>
      <c r="AU33" s="22" t="s">
        <v>142</v>
      </c>
      <c r="AV33" s="27"/>
    </row>
    <row r="34" spans="1:48" outlineLevel="1" x14ac:dyDescent="0.2">
      <c r="A34" s="29"/>
      <c r="B34" s="58" t="s">
        <v>151</v>
      </c>
      <c r="C34" s="26" t="s">
        <v>141</v>
      </c>
      <c r="D34" s="26">
        <f>MAX($D$21:D33)+1</f>
        <v>11</v>
      </c>
      <c r="E34" s="22" t="s">
        <v>142</v>
      </c>
      <c r="F34" s="22" t="s">
        <v>142</v>
      </c>
      <c r="G34" s="22" t="s">
        <v>142</v>
      </c>
      <c r="H34" s="22" t="s">
        <v>142</v>
      </c>
      <c r="I34" s="22" t="s">
        <v>142</v>
      </c>
      <c r="J34" s="22" t="s">
        <v>142</v>
      </c>
      <c r="K34" s="22" t="s">
        <v>142</v>
      </c>
      <c r="L34" s="22" t="s">
        <v>142</v>
      </c>
      <c r="M34" s="22" t="s">
        <v>142</v>
      </c>
      <c r="N34" s="22" t="s">
        <v>142</v>
      </c>
      <c r="O34" s="22" t="s">
        <v>142</v>
      </c>
      <c r="P34" s="22" t="s">
        <v>142</v>
      </c>
      <c r="Q34" s="22" t="s">
        <v>142</v>
      </c>
      <c r="R34" s="22" t="s">
        <v>142</v>
      </c>
      <c r="S34" s="22" t="s">
        <v>142</v>
      </c>
      <c r="T34" s="22" t="s">
        <v>142</v>
      </c>
      <c r="U34" s="22" t="s">
        <v>142</v>
      </c>
      <c r="V34" s="22" t="s">
        <v>142</v>
      </c>
      <c r="W34" s="22" t="s">
        <v>142</v>
      </c>
      <c r="X34" s="22" t="s">
        <v>142</v>
      </c>
      <c r="Y34" s="22" t="s">
        <v>142</v>
      </c>
      <c r="Z34" s="22" t="s">
        <v>142</v>
      </c>
      <c r="AA34" s="22" t="s">
        <v>142</v>
      </c>
      <c r="AB34" s="22" t="s">
        <v>142</v>
      </c>
      <c r="AC34" s="22" t="s">
        <v>142</v>
      </c>
      <c r="AD34" s="22" t="s">
        <v>142</v>
      </c>
      <c r="AE34" s="22" t="s">
        <v>142</v>
      </c>
      <c r="AF34" s="22" t="s">
        <v>142</v>
      </c>
      <c r="AG34" s="22" t="s">
        <v>142</v>
      </c>
      <c r="AH34" s="22" t="s">
        <v>142</v>
      </c>
      <c r="AI34" s="22" t="s">
        <v>142</v>
      </c>
      <c r="AJ34" s="22" t="s">
        <v>142</v>
      </c>
      <c r="AK34" s="22" t="s">
        <v>142</v>
      </c>
      <c r="AL34" s="22" t="s">
        <v>142</v>
      </c>
      <c r="AM34" s="22" t="s">
        <v>142</v>
      </c>
      <c r="AN34" s="22" t="s">
        <v>142</v>
      </c>
      <c r="AO34" s="22"/>
      <c r="AP34" s="22"/>
      <c r="AQ34" s="22"/>
      <c r="AR34" s="22"/>
      <c r="AS34" s="22"/>
      <c r="AT34" s="22" t="s">
        <v>142</v>
      </c>
      <c r="AU34" s="22" t="s">
        <v>142</v>
      </c>
      <c r="AV34" s="27"/>
    </row>
    <row r="35" spans="1:48" outlineLevel="1" x14ac:dyDescent="0.2">
      <c r="A35" s="29"/>
      <c r="B35" s="58" t="s">
        <v>152</v>
      </c>
      <c r="C35" s="26" t="s">
        <v>141</v>
      </c>
      <c r="D35" s="26">
        <f>MAX($D$21:D34)+1</f>
        <v>12</v>
      </c>
      <c r="E35" s="22" t="s">
        <v>142</v>
      </c>
      <c r="F35" s="22" t="s">
        <v>142</v>
      </c>
      <c r="G35" s="22" t="s">
        <v>142</v>
      </c>
      <c r="H35" s="22" t="s">
        <v>142</v>
      </c>
      <c r="I35" s="22" t="s">
        <v>142</v>
      </c>
      <c r="J35" s="22" t="s">
        <v>142</v>
      </c>
      <c r="K35" s="22" t="s">
        <v>142</v>
      </c>
      <c r="L35" s="22" t="s">
        <v>142</v>
      </c>
      <c r="M35" s="22" t="s">
        <v>142</v>
      </c>
      <c r="N35" s="22" t="s">
        <v>142</v>
      </c>
      <c r="O35" s="22" t="s">
        <v>142</v>
      </c>
      <c r="P35" s="22" t="s">
        <v>142</v>
      </c>
      <c r="Q35" s="22" t="s">
        <v>142</v>
      </c>
      <c r="R35" s="22" t="s">
        <v>142</v>
      </c>
      <c r="S35" s="22" t="s">
        <v>143</v>
      </c>
      <c r="T35" s="22" t="s">
        <v>143</v>
      </c>
      <c r="U35" s="22" t="s">
        <v>143</v>
      </c>
      <c r="V35" s="22" t="s">
        <v>143</v>
      </c>
      <c r="W35" s="22" t="s">
        <v>143</v>
      </c>
      <c r="X35" s="22" t="s">
        <v>143</v>
      </c>
      <c r="Y35" s="22" t="s">
        <v>143</v>
      </c>
      <c r="Z35" s="22" t="s">
        <v>143</v>
      </c>
      <c r="AA35" s="22" t="s">
        <v>143</v>
      </c>
      <c r="AB35" s="22" t="s">
        <v>143</v>
      </c>
      <c r="AC35" s="22" t="s">
        <v>143</v>
      </c>
      <c r="AD35" s="22" t="s">
        <v>143</v>
      </c>
      <c r="AE35" s="22" t="s">
        <v>142</v>
      </c>
      <c r="AF35" s="22" t="s">
        <v>142</v>
      </c>
      <c r="AG35" s="22" t="s">
        <v>142</v>
      </c>
      <c r="AH35" s="22" t="s">
        <v>142</v>
      </c>
      <c r="AI35" s="22" t="s">
        <v>142</v>
      </c>
      <c r="AJ35" s="22" t="s">
        <v>142</v>
      </c>
      <c r="AK35" s="22" t="s">
        <v>143</v>
      </c>
      <c r="AL35" s="22" t="s">
        <v>143</v>
      </c>
      <c r="AM35" s="22" t="s">
        <v>143</v>
      </c>
      <c r="AN35" s="22" t="s">
        <v>143</v>
      </c>
      <c r="AO35" s="22"/>
      <c r="AP35" s="22"/>
      <c r="AQ35" s="22"/>
      <c r="AR35" s="22"/>
      <c r="AS35" s="22"/>
      <c r="AT35" s="22" t="s">
        <v>142</v>
      </c>
      <c r="AU35" s="22" t="s">
        <v>142</v>
      </c>
      <c r="AV35" s="27"/>
    </row>
    <row r="36" spans="1:48" outlineLevel="1" x14ac:dyDescent="0.2">
      <c r="A36" s="29"/>
      <c r="B36" s="58" t="s">
        <v>153</v>
      </c>
      <c r="C36" s="26" t="s">
        <v>141</v>
      </c>
      <c r="D36" s="26">
        <f>MAX($D$21:D35)+1</f>
        <v>13</v>
      </c>
      <c r="E36" s="22" t="s">
        <v>142</v>
      </c>
      <c r="F36" s="22" t="s">
        <v>142</v>
      </c>
      <c r="G36" s="22" t="s">
        <v>142</v>
      </c>
      <c r="H36" s="22" t="s">
        <v>142</v>
      </c>
      <c r="I36" s="22" t="s">
        <v>142</v>
      </c>
      <c r="J36" s="22" t="s">
        <v>142</v>
      </c>
      <c r="K36" s="22" t="s">
        <v>142</v>
      </c>
      <c r="L36" s="22" t="s">
        <v>142</v>
      </c>
      <c r="M36" s="22" t="s">
        <v>142</v>
      </c>
      <c r="N36" s="22" t="s">
        <v>142</v>
      </c>
      <c r="O36" s="22" t="s">
        <v>142</v>
      </c>
      <c r="P36" s="22" t="s">
        <v>142</v>
      </c>
      <c r="Q36" s="22" t="s">
        <v>142</v>
      </c>
      <c r="R36" s="22" t="s">
        <v>142</v>
      </c>
      <c r="S36" s="22" t="s">
        <v>143</v>
      </c>
      <c r="T36" s="22" t="s">
        <v>143</v>
      </c>
      <c r="U36" s="22" t="s">
        <v>143</v>
      </c>
      <c r="V36" s="22" t="s">
        <v>143</v>
      </c>
      <c r="W36" s="22" t="s">
        <v>143</v>
      </c>
      <c r="X36" s="22" t="s">
        <v>143</v>
      </c>
      <c r="Y36" s="22" t="s">
        <v>143</v>
      </c>
      <c r="Z36" s="22" t="s">
        <v>143</v>
      </c>
      <c r="AA36" s="22" t="s">
        <v>143</v>
      </c>
      <c r="AB36" s="22" t="s">
        <v>143</v>
      </c>
      <c r="AC36" s="22" t="s">
        <v>143</v>
      </c>
      <c r="AD36" s="22" t="s">
        <v>143</v>
      </c>
      <c r="AE36" s="22" t="s">
        <v>142</v>
      </c>
      <c r="AF36" s="22" t="s">
        <v>142</v>
      </c>
      <c r="AG36" s="22" t="s">
        <v>142</v>
      </c>
      <c r="AH36" s="22" t="s">
        <v>142</v>
      </c>
      <c r="AI36" s="22" t="s">
        <v>142</v>
      </c>
      <c r="AJ36" s="22" t="s">
        <v>142</v>
      </c>
      <c r="AK36" s="22" t="s">
        <v>143</v>
      </c>
      <c r="AL36" s="22" t="s">
        <v>143</v>
      </c>
      <c r="AM36" s="22" t="s">
        <v>143</v>
      </c>
      <c r="AN36" s="22" t="s">
        <v>143</v>
      </c>
      <c r="AO36" s="22"/>
      <c r="AP36" s="22"/>
      <c r="AQ36" s="22"/>
      <c r="AR36" s="22"/>
      <c r="AS36" s="22"/>
      <c r="AT36" s="22" t="s">
        <v>142</v>
      </c>
      <c r="AU36" s="22" t="s">
        <v>142</v>
      </c>
      <c r="AV36" s="27"/>
    </row>
    <row r="37" spans="1:48" outlineLevel="1" x14ac:dyDescent="0.2">
      <c r="A37" s="29"/>
      <c r="B37" s="52" t="s">
        <v>154</v>
      </c>
      <c r="C37" s="245"/>
      <c r="D37" s="8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outlineLevel="1" x14ac:dyDescent="0.2">
      <c r="A38" s="29"/>
      <c r="B38" s="58" t="s">
        <v>146</v>
      </c>
      <c r="C38" s="26" t="s">
        <v>141</v>
      </c>
      <c r="D38" s="26">
        <f>MAX($D$21:D37)+1</f>
        <v>14</v>
      </c>
      <c r="E38" s="22" t="s">
        <v>142</v>
      </c>
      <c r="F38" s="22" t="s">
        <v>142</v>
      </c>
      <c r="G38" s="22" t="s">
        <v>142</v>
      </c>
      <c r="H38" s="22" t="s">
        <v>142</v>
      </c>
      <c r="I38" s="22" t="s">
        <v>142</v>
      </c>
      <c r="J38" s="22" t="s">
        <v>142</v>
      </c>
      <c r="K38" s="22" t="s">
        <v>142</v>
      </c>
      <c r="L38" s="22" t="s">
        <v>142</v>
      </c>
      <c r="M38" s="22" t="s">
        <v>142</v>
      </c>
      <c r="N38" s="22" t="s">
        <v>142</v>
      </c>
      <c r="O38" s="22" t="s">
        <v>142</v>
      </c>
      <c r="P38" s="22" t="s">
        <v>142</v>
      </c>
      <c r="Q38" s="22" t="s">
        <v>142</v>
      </c>
      <c r="R38" s="22" t="s">
        <v>142</v>
      </c>
      <c r="S38" s="22" t="s">
        <v>142</v>
      </c>
      <c r="T38" s="22" t="s">
        <v>142</v>
      </c>
      <c r="U38" s="22" t="s">
        <v>142</v>
      </c>
      <c r="V38" s="22" t="s">
        <v>142</v>
      </c>
      <c r="W38" s="22" t="s">
        <v>142</v>
      </c>
      <c r="X38" s="22" t="s">
        <v>142</v>
      </c>
      <c r="Y38" s="22" t="s">
        <v>142</v>
      </c>
      <c r="Z38" s="22" t="s">
        <v>142</v>
      </c>
      <c r="AA38" s="22" t="s">
        <v>142</v>
      </c>
      <c r="AB38" s="22" t="s">
        <v>142</v>
      </c>
      <c r="AC38" s="22" t="s">
        <v>142</v>
      </c>
      <c r="AD38" s="22" t="s">
        <v>142</v>
      </c>
      <c r="AE38" s="22" t="s">
        <v>142</v>
      </c>
      <c r="AF38" s="22" t="s">
        <v>142</v>
      </c>
      <c r="AG38" s="22" t="s">
        <v>142</v>
      </c>
      <c r="AH38" s="22" t="s">
        <v>142</v>
      </c>
      <c r="AI38" s="22" t="s">
        <v>142</v>
      </c>
      <c r="AJ38" s="22" t="s">
        <v>142</v>
      </c>
      <c r="AK38" s="22" t="s">
        <v>142</v>
      </c>
      <c r="AL38" s="22" t="s">
        <v>142</v>
      </c>
      <c r="AM38" s="22" t="s">
        <v>142</v>
      </c>
      <c r="AN38" s="22" t="s">
        <v>142</v>
      </c>
      <c r="AO38" s="22"/>
      <c r="AP38" s="22"/>
      <c r="AQ38" s="22"/>
      <c r="AR38" s="22"/>
      <c r="AS38" s="22"/>
      <c r="AT38" s="22" t="s">
        <v>143</v>
      </c>
      <c r="AU38" s="22" t="s">
        <v>143</v>
      </c>
      <c r="AV38" s="27"/>
    </row>
    <row r="39" spans="1:48" outlineLevel="1" x14ac:dyDescent="0.2">
      <c r="A39" s="29"/>
      <c r="B39" s="58" t="s">
        <v>147</v>
      </c>
      <c r="C39" s="26" t="s">
        <v>141</v>
      </c>
      <c r="D39" s="26">
        <f>MAX($D$21:D38)+1</f>
        <v>15</v>
      </c>
      <c r="E39" s="22" t="s">
        <v>143</v>
      </c>
      <c r="F39" s="22" t="s">
        <v>143</v>
      </c>
      <c r="G39" s="22" t="s">
        <v>143</v>
      </c>
      <c r="H39" s="22" t="s">
        <v>143</v>
      </c>
      <c r="I39" s="22" t="s">
        <v>143</v>
      </c>
      <c r="J39" s="22" t="s">
        <v>143</v>
      </c>
      <c r="K39" s="22" t="s">
        <v>143</v>
      </c>
      <c r="L39" s="22" t="s">
        <v>143</v>
      </c>
      <c r="M39" s="22" t="s">
        <v>143</v>
      </c>
      <c r="N39" s="22" t="s">
        <v>143</v>
      </c>
      <c r="O39" s="22" t="s">
        <v>143</v>
      </c>
      <c r="P39" s="22" t="s">
        <v>143</v>
      </c>
      <c r="Q39" s="22" t="s">
        <v>143</v>
      </c>
      <c r="R39" s="22" t="s">
        <v>143</v>
      </c>
      <c r="S39" s="22" t="s">
        <v>143</v>
      </c>
      <c r="T39" s="22" t="s">
        <v>143</v>
      </c>
      <c r="U39" s="22" t="s">
        <v>143</v>
      </c>
      <c r="V39" s="22" t="s">
        <v>143</v>
      </c>
      <c r="W39" s="22" t="s">
        <v>143</v>
      </c>
      <c r="X39" s="22" t="s">
        <v>143</v>
      </c>
      <c r="Y39" s="22" t="s">
        <v>143</v>
      </c>
      <c r="Z39" s="22" t="s">
        <v>143</v>
      </c>
      <c r="AA39" s="22" t="s">
        <v>143</v>
      </c>
      <c r="AB39" s="22" t="s">
        <v>143</v>
      </c>
      <c r="AC39" s="22" t="s">
        <v>143</v>
      </c>
      <c r="AD39" s="22" t="s">
        <v>143</v>
      </c>
      <c r="AE39" s="22" t="s">
        <v>143</v>
      </c>
      <c r="AF39" s="22" t="s">
        <v>143</v>
      </c>
      <c r="AG39" s="22" t="s">
        <v>143</v>
      </c>
      <c r="AH39" s="22" t="s">
        <v>143</v>
      </c>
      <c r="AI39" s="22" t="s">
        <v>143</v>
      </c>
      <c r="AJ39" s="22" t="s">
        <v>143</v>
      </c>
      <c r="AK39" s="22" t="s">
        <v>143</v>
      </c>
      <c r="AL39" s="22" t="s">
        <v>143</v>
      </c>
      <c r="AM39" s="22" t="s">
        <v>143</v>
      </c>
      <c r="AN39" s="22" t="s">
        <v>143</v>
      </c>
      <c r="AO39" s="22"/>
      <c r="AP39" s="22"/>
      <c r="AQ39" s="22"/>
      <c r="AR39" s="22"/>
      <c r="AS39" s="22"/>
      <c r="AT39" s="22" t="s">
        <v>143</v>
      </c>
      <c r="AU39" s="22" t="s">
        <v>142</v>
      </c>
      <c r="AV39" s="27"/>
    </row>
    <row r="40" spans="1:48" outlineLevel="1" x14ac:dyDescent="0.2">
      <c r="A40" s="29"/>
      <c r="B40" s="58" t="s">
        <v>148</v>
      </c>
      <c r="C40" s="26" t="s">
        <v>141</v>
      </c>
      <c r="D40" s="26">
        <f>MAX($D$21:D39)+1</f>
        <v>16</v>
      </c>
      <c r="E40" s="22" t="s">
        <v>142</v>
      </c>
      <c r="F40" s="22" t="s">
        <v>142</v>
      </c>
      <c r="G40" s="22" t="s">
        <v>142</v>
      </c>
      <c r="H40" s="22" t="s">
        <v>142</v>
      </c>
      <c r="I40" s="22" t="s">
        <v>142</v>
      </c>
      <c r="J40" s="22" t="s">
        <v>142</v>
      </c>
      <c r="K40" s="22" t="s">
        <v>142</v>
      </c>
      <c r="L40" s="22" t="s">
        <v>142</v>
      </c>
      <c r="M40" s="22" t="s">
        <v>142</v>
      </c>
      <c r="N40" s="22" t="s">
        <v>142</v>
      </c>
      <c r="O40" s="22" t="s">
        <v>142</v>
      </c>
      <c r="P40" s="22" t="s">
        <v>142</v>
      </c>
      <c r="Q40" s="22" t="s">
        <v>142</v>
      </c>
      <c r="R40" s="22" t="s">
        <v>142</v>
      </c>
      <c r="S40" s="22" t="s">
        <v>142</v>
      </c>
      <c r="T40" s="22" t="s">
        <v>142</v>
      </c>
      <c r="U40" s="22" t="s">
        <v>142</v>
      </c>
      <c r="V40" s="22" t="s">
        <v>142</v>
      </c>
      <c r="W40" s="22" t="s">
        <v>142</v>
      </c>
      <c r="X40" s="22" t="s">
        <v>142</v>
      </c>
      <c r="Y40" s="22" t="s">
        <v>142</v>
      </c>
      <c r="Z40" s="22" t="s">
        <v>142</v>
      </c>
      <c r="AA40" s="22" t="s">
        <v>142</v>
      </c>
      <c r="AB40" s="22" t="s">
        <v>142</v>
      </c>
      <c r="AC40" s="22" t="s">
        <v>142</v>
      </c>
      <c r="AD40" s="22" t="s">
        <v>142</v>
      </c>
      <c r="AE40" s="22" t="s">
        <v>142</v>
      </c>
      <c r="AF40" s="22" t="s">
        <v>142</v>
      </c>
      <c r="AG40" s="22" t="s">
        <v>142</v>
      </c>
      <c r="AH40" s="22" t="s">
        <v>142</v>
      </c>
      <c r="AI40" s="22" t="s">
        <v>142</v>
      </c>
      <c r="AJ40" s="22" t="s">
        <v>142</v>
      </c>
      <c r="AK40" s="22" t="s">
        <v>142</v>
      </c>
      <c r="AL40" s="22" t="s">
        <v>142</v>
      </c>
      <c r="AM40" s="22" t="s">
        <v>142</v>
      </c>
      <c r="AN40" s="22" t="s">
        <v>142</v>
      </c>
      <c r="AO40" s="22"/>
      <c r="AP40" s="22"/>
      <c r="AQ40" s="22"/>
      <c r="AR40" s="22"/>
      <c r="AS40" s="22"/>
      <c r="AT40" s="22" t="s">
        <v>142</v>
      </c>
      <c r="AU40" s="22" t="s">
        <v>142</v>
      </c>
      <c r="AV40" s="27"/>
    </row>
    <row r="41" spans="1:48" outlineLevel="1" x14ac:dyDescent="0.2">
      <c r="A41" s="29"/>
      <c r="B41" s="52" t="s">
        <v>155</v>
      </c>
      <c r="C41" s="245"/>
      <c r="D41" s="83"/>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row>
    <row r="42" spans="1:48" outlineLevel="1" x14ac:dyDescent="0.2">
      <c r="A42" s="29"/>
      <c r="B42" s="58" t="s">
        <v>146</v>
      </c>
      <c r="C42" s="26" t="s">
        <v>141</v>
      </c>
      <c r="D42" s="26">
        <f>MAX($D$21:D41)+1</f>
        <v>17</v>
      </c>
      <c r="E42" s="22" t="s">
        <v>142</v>
      </c>
      <c r="F42" s="22" t="s">
        <v>142</v>
      </c>
      <c r="G42" s="22" t="s">
        <v>142</v>
      </c>
      <c r="H42" s="22" t="s">
        <v>142</v>
      </c>
      <c r="I42" s="22" t="s">
        <v>142</v>
      </c>
      <c r="J42" s="22" t="s">
        <v>142</v>
      </c>
      <c r="K42" s="22" t="s">
        <v>142</v>
      </c>
      <c r="L42" s="22" t="s">
        <v>142</v>
      </c>
      <c r="M42" s="22" t="s">
        <v>142</v>
      </c>
      <c r="N42" s="22" t="s">
        <v>142</v>
      </c>
      <c r="O42" s="22" t="s">
        <v>142</v>
      </c>
      <c r="P42" s="22" t="s">
        <v>142</v>
      </c>
      <c r="Q42" s="22" t="s">
        <v>142</v>
      </c>
      <c r="R42" s="22" t="s">
        <v>142</v>
      </c>
      <c r="S42" s="22" t="s">
        <v>142</v>
      </c>
      <c r="T42" s="22" t="s">
        <v>142</v>
      </c>
      <c r="U42" s="22" t="s">
        <v>142</v>
      </c>
      <c r="V42" s="22" t="s">
        <v>142</v>
      </c>
      <c r="W42" s="22" t="s">
        <v>142</v>
      </c>
      <c r="X42" s="22" t="s">
        <v>142</v>
      </c>
      <c r="Y42" s="22" t="s">
        <v>142</v>
      </c>
      <c r="Z42" s="22" t="s">
        <v>142</v>
      </c>
      <c r="AA42" s="22" t="s">
        <v>142</v>
      </c>
      <c r="AB42" s="22" t="s">
        <v>142</v>
      </c>
      <c r="AC42" s="22" t="s">
        <v>142</v>
      </c>
      <c r="AD42" s="22" t="s">
        <v>142</v>
      </c>
      <c r="AE42" s="22" t="s">
        <v>142</v>
      </c>
      <c r="AF42" s="22" t="s">
        <v>142</v>
      </c>
      <c r="AG42" s="22" t="s">
        <v>142</v>
      </c>
      <c r="AH42" s="22" t="s">
        <v>142</v>
      </c>
      <c r="AI42" s="22" t="s">
        <v>142</v>
      </c>
      <c r="AJ42" s="22" t="s">
        <v>142</v>
      </c>
      <c r="AK42" s="22" t="s">
        <v>142</v>
      </c>
      <c r="AL42" s="22" t="s">
        <v>142</v>
      </c>
      <c r="AM42" s="22" t="s">
        <v>142</v>
      </c>
      <c r="AN42" s="22" t="s">
        <v>142</v>
      </c>
      <c r="AO42" s="22"/>
      <c r="AP42" s="22"/>
      <c r="AQ42" s="22"/>
      <c r="AR42" s="22"/>
      <c r="AS42" s="22"/>
      <c r="AT42" s="22" t="s">
        <v>143</v>
      </c>
      <c r="AU42" s="22" t="s">
        <v>143</v>
      </c>
      <c r="AV42" s="27"/>
    </row>
    <row r="43" spans="1:48" outlineLevel="1" x14ac:dyDescent="0.2">
      <c r="A43" s="29"/>
      <c r="B43" s="58" t="s">
        <v>147</v>
      </c>
      <c r="C43" s="26" t="s">
        <v>141</v>
      </c>
      <c r="D43" s="26">
        <f>MAX($D$21:D42)+1</f>
        <v>18</v>
      </c>
      <c r="E43" s="22" t="s">
        <v>143</v>
      </c>
      <c r="F43" s="22" t="s">
        <v>143</v>
      </c>
      <c r="G43" s="22" t="s">
        <v>143</v>
      </c>
      <c r="H43" s="22" t="s">
        <v>143</v>
      </c>
      <c r="I43" s="22" t="s">
        <v>143</v>
      </c>
      <c r="J43" s="22" t="s">
        <v>143</v>
      </c>
      <c r="K43" s="22" t="s">
        <v>143</v>
      </c>
      <c r="L43" s="22" t="s">
        <v>143</v>
      </c>
      <c r="M43" s="22" t="s">
        <v>143</v>
      </c>
      <c r="N43" s="22" t="s">
        <v>143</v>
      </c>
      <c r="O43" s="22" t="s">
        <v>143</v>
      </c>
      <c r="P43" s="22" t="s">
        <v>143</v>
      </c>
      <c r="Q43" s="22" t="s">
        <v>143</v>
      </c>
      <c r="R43" s="22" t="s">
        <v>143</v>
      </c>
      <c r="S43" s="22" t="s">
        <v>143</v>
      </c>
      <c r="T43" s="22" t="s">
        <v>143</v>
      </c>
      <c r="U43" s="22" t="s">
        <v>143</v>
      </c>
      <c r="V43" s="22" t="s">
        <v>143</v>
      </c>
      <c r="W43" s="22" t="s">
        <v>143</v>
      </c>
      <c r="X43" s="22" t="s">
        <v>143</v>
      </c>
      <c r="Y43" s="22" t="s">
        <v>143</v>
      </c>
      <c r="Z43" s="22" t="s">
        <v>143</v>
      </c>
      <c r="AA43" s="22" t="s">
        <v>143</v>
      </c>
      <c r="AB43" s="22" t="s">
        <v>143</v>
      </c>
      <c r="AC43" s="22" t="s">
        <v>143</v>
      </c>
      <c r="AD43" s="22" t="s">
        <v>143</v>
      </c>
      <c r="AE43" s="22" t="s">
        <v>143</v>
      </c>
      <c r="AF43" s="22" t="s">
        <v>143</v>
      </c>
      <c r="AG43" s="22" t="s">
        <v>143</v>
      </c>
      <c r="AH43" s="22" t="s">
        <v>143</v>
      </c>
      <c r="AI43" s="22" t="s">
        <v>143</v>
      </c>
      <c r="AJ43" s="22" t="s">
        <v>143</v>
      </c>
      <c r="AK43" s="22" t="s">
        <v>143</v>
      </c>
      <c r="AL43" s="22" t="s">
        <v>143</v>
      </c>
      <c r="AM43" s="22" t="s">
        <v>143</v>
      </c>
      <c r="AN43" s="22" t="s">
        <v>143</v>
      </c>
      <c r="AO43" s="22"/>
      <c r="AP43" s="22"/>
      <c r="AQ43" s="22"/>
      <c r="AR43" s="22"/>
      <c r="AS43" s="22"/>
      <c r="AT43" s="22" t="s">
        <v>143</v>
      </c>
      <c r="AU43" s="22" t="s">
        <v>142</v>
      </c>
      <c r="AV43" s="27"/>
    </row>
    <row r="44" spans="1:48" outlineLevel="1" x14ac:dyDescent="0.2">
      <c r="A44" s="29"/>
      <c r="B44" s="58" t="s">
        <v>148</v>
      </c>
      <c r="C44" s="26" t="s">
        <v>141</v>
      </c>
      <c r="D44" s="26">
        <f>MAX($D$21:D43)+1</f>
        <v>19</v>
      </c>
      <c r="E44" s="22" t="s">
        <v>142</v>
      </c>
      <c r="F44" s="22" t="s">
        <v>142</v>
      </c>
      <c r="G44" s="22" t="s">
        <v>142</v>
      </c>
      <c r="H44" s="22" t="s">
        <v>142</v>
      </c>
      <c r="I44" s="22" t="s">
        <v>142</v>
      </c>
      <c r="J44" s="22" t="s">
        <v>142</v>
      </c>
      <c r="K44" s="22" t="s">
        <v>142</v>
      </c>
      <c r="L44" s="22" t="s">
        <v>142</v>
      </c>
      <c r="M44" s="22" t="s">
        <v>142</v>
      </c>
      <c r="N44" s="22" t="s">
        <v>142</v>
      </c>
      <c r="O44" s="22" t="s">
        <v>142</v>
      </c>
      <c r="P44" s="22" t="s">
        <v>142</v>
      </c>
      <c r="Q44" s="22" t="s">
        <v>142</v>
      </c>
      <c r="R44" s="22" t="s">
        <v>142</v>
      </c>
      <c r="S44" s="22" t="s">
        <v>142</v>
      </c>
      <c r="T44" s="22" t="s">
        <v>142</v>
      </c>
      <c r="U44" s="22" t="s">
        <v>142</v>
      </c>
      <c r="V44" s="22" t="s">
        <v>142</v>
      </c>
      <c r="W44" s="22" t="s">
        <v>142</v>
      </c>
      <c r="X44" s="22" t="s">
        <v>142</v>
      </c>
      <c r="Y44" s="22" t="s">
        <v>142</v>
      </c>
      <c r="Z44" s="22" t="s">
        <v>142</v>
      </c>
      <c r="AA44" s="22" t="s">
        <v>142</v>
      </c>
      <c r="AB44" s="22" t="s">
        <v>142</v>
      </c>
      <c r="AC44" s="22" t="s">
        <v>142</v>
      </c>
      <c r="AD44" s="22" t="s">
        <v>142</v>
      </c>
      <c r="AE44" s="22" t="s">
        <v>142</v>
      </c>
      <c r="AF44" s="22" t="s">
        <v>142</v>
      </c>
      <c r="AG44" s="22" t="s">
        <v>142</v>
      </c>
      <c r="AH44" s="22" t="s">
        <v>142</v>
      </c>
      <c r="AI44" s="22" t="s">
        <v>142</v>
      </c>
      <c r="AJ44" s="22" t="s">
        <v>142</v>
      </c>
      <c r="AK44" s="22" t="s">
        <v>142</v>
      </c>
      <c r="AL44" s="22" t="s">
        <v>142</v>
      </c>
      <c r="AM44" s="22" t="s">
        <v>142</v>
      </c>
      <c r="AN44" s="22" t="s">
        <v>142</v>
      </c>
      <c r="AO44" s="22"/>
      <c r="AP44" s="22"/>
      <c r="AQ44" s="22"/>
      <c r="AR44" s="22"/>
      <c r="AS44" s="22"/>
      <c r="AT44" s="22" t="s">
        <v>142</v>
      </c>
      <c r="AU44" s="22" t="s">
        <v>142</v>
      </c>
      <c r="AV44" s="27"/>
    </row>
    <row r="45" spans="1:48" outlineLevel="1" x14ac:dyDescent="0.2">
      <c r="A45" s="29"/>
      <c r="B45" s="52" t="s">
        <v>156</v>
      </c>
      <c r="C45" s="245"/>
      <c r="D45" s="83"/>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row>
    <row r="46" spans="1:48" outlineLevel="1" x14ac:dyDescent="0.2">
      <c r="A46" s="29"/>
      <c r="B46" s="58" t="s">
        <v>157</v>
      </c>
      <c r="C46" s="26" t="s">
        <v>141</v>
      </c>
      <c r="D46" s="26">
        <f>MAX($D$21:D45)+1</f>
        <v>20</v>
      </c>
      <c r="E46" s="22" t="s">
        <v>142</v>
      </c>
      <c r="F46" s="22" t="s">
        <v>142</v>
      </c>
      <c r="G46" s="22" t="s">
        <v>142</v>
      </c>
      <c r="H46" s="22" t="s">
        <v>142</v>
      </c>
      <c r="I46" s="22" t="s">
        <v>142</v>
      </c>
      <c r="J46" s="22" t="s">
        <v>142</v>
      </c>
      <c r="K46" s="22" t="s">
        <v>142</v>
      </c>
      <c r="L46" s="22" t="s">
        <v>142</v>
      </c>
      <c r="M46" s="22" t="s">
        <v>142</v>
      </c>
      <c r="N46" s="22" t="s">
        <v>142</v>
      </c>
      <c r="O46" s="22" t="s">
        <v>142</v>
      </c>
      <c r="P46" s="22" t="s">
        <v>142</v>
      </c>
      <c r="Q46" s="22" t="s">
        <v>142</v>
      </c>
      <c r="R46" s="22" t="s">
        <v>142</v>
      </c>
      <c r="S46" s="22" t="s">
        <v>142</v>
      </c>
      <c r="T46" s="22" t="s">
        <v>142</v>
      </c>
      <c r="U46" s="22" t="s">
        <v>142</v>
      </c>
      <c r="V46" s="22" t="s">
        <v>142</v>
      </c>
      <c r="W46" s="22" t="s">
        <v>142</v>
      </c>
      <c r="X46" s="22" t="s">
        <v>142</v>
      </c>
      <c r="Y46" s="22" t="s">
        <v>142</v>
      </c>
      <c r="Z46" s="22" t="s">
        <v>142</v>
      </c>
      <c r="AA46" s="22" t="s">
        <v>142</v>
      </c>
      <c r="AB46" s="22" t="s">
        <v>142</v>
      </c>
      <c r="AC46" s="22" t="s">
        <v>142</v>
      </c>
      <c r="AD46" s="22" t="s">
        <v>142</v>
      </c>
      <c r="AE46" s="22" t="s">
        <v>142</v>
      </c>
      <c r="AF46" s="22" t="s">
        <v>142</v>
      </c>
      <c r="AG46" s="22" t="s">
        <v>142</v>
      </c>
      <c r="AH46" s="22" t="s">
        <v>142</v>
      </c>
      <c r="AI46" s="22" t="s">
        <v>142</v>
      </c>
      <c r="AJ46" s="22" t="s">
        <v>142</v>
      </c>
      <c r="AK46" s="22" t="s">
        <v>142</v>
      </c>
      <c r="AL46" s="22" t="s">
        <v>142</v>
      </c>
      <c r="AM46" s="22" t="s">
        <v>142</v>
      </c>
      <c r="AN46" s="22" t="s">
        <v>142</v>
      </c>
      <c r="AO46" s="22"/>
      <c r="AP46" s="22"/>
      <c r="AQ46" s="22"/>
      <c r="AR46" s="22"/>
      <c r="AS46" s="22"/>
      <c r="AT46" s="22" t="s">
        <v>143</v>
      </c>
      <c r="AU46" s="22" t="s">
        <v>143</v>
      </c>
      <c r="AV46" s="27"/>
    </row>
    <row r="47" spans="1:48" outlineLevel="1" x14ac:dyDescent="0.2">
      <c r="A47" s="29"/>
      <c r="B47" s="58" t="s">
        <v>147</v>
      </c>
      <c r="C47" s="26" t="s">
        <v>141</v>
      </c>
      <c r="D47" s="26">
        <f>MAX($D$21:D46)+1</f>
        <v>21</v>
      </c>
      <c r="E47" s="22" t="s">
        <v>143</v>
      </c>
      <c r="F47" s="22" t="s">
        <v>143</v>
      </c>
      <c r="G47" s="22" t="s">
        <v>143</v>
      </c>
      <c r="H47" s="22" t="s">
        <v>143</v>
      </c>
      <c r="I47" s="22" t="s">
        <v>143</v>
      </c>
      <c r="J47" s="22" t="s">
        <v>143</v>
      </c>
      <c r="K47" s="22" t="s">
        <v>143</v>
      </c>
      <c r="L47" s="22" t="s">
        <v>143</v>
      </c>
      <c r="M47" s="22" t="s">
        <v>143</v>
      </c>
      <c r="N47" s="22" t="s">
        <v>143</v>
      </c>
      <c r="O47" s="22" t="s">
        <v>143</v>
      </c>
      <c r="P47" s="22" t="s">
        <v>143</v>
      </c>
      <c r="Q47" s="22" t="s">
        <v>143</v>
      </c>
      <c r="R47" s="22" t="s">
        <v>143</v>
      </c>
      <c r="S47" s="22" t="s">
        <v>143</v>
      </c>
      <c r="T47" s="22" t="s">
        <v>143</v>
      </c>
      <c r="U47" s="22" t="s">
        <v>143</v>
      </c>
      <c r="V47" s="22" t="s">
        <v>143</v>
      </c>
      <c r="W47" s="22" t="s">
        <v>143</v>
      </c>
      <c r="X47" s="22" t="s">
        <v>143</v>
      </c>
      <c r="Y47" s="22" t="s">
        <v>143</v>
      </c>
      <c r="Z47" s="22" t="s">
        <v>143</v>
      </c>
      <c r="AA47" s="22" t="s">
        <v>143</v>
      </c>
      <c r="AB47" s="22" t="s">
        <v>143</v>
      </c>
      <c r="AC47" s="22" t="s">
        <v>143</v>
      </c>
      <c r="AD47" s="22" t="s">
        <v>143</v>
      </c>
      <c r="AE47" s="22" t="s">
        <v>143</v>
      </c>
      <c r="AF47" s="22" t="s">
        <v>143</v>
      </c>
      <c r="AG47" s="22" t="s">
        <v>143</v>
      </c>
      <c r="AH47" s="22" t="s">
        <v>143</v>
      </c>
      <c r="AI47" s="22" t="s">
        <v>143</v>
      </c>
      <c r="AJ47" s="22" t="s">
        <v>143</v>
      </c>
      <c r="AK47" s="22" t="s">
        <v>143</v>
      </c>
      <c r="AL47" s="22" t="s">
        <v>143</v>
      </c>
      <c r="AM47" s="22" t="s">
        <v>143</v>
      </c>
      <c r="AN47" s="22" t="s">
        <v>143</v>
      </c>
      <c r="AO47" s="22"/>
      <c r="AP47" s="22"/>
      <c r="AQ47" s="22"/>
      <c r="AR47" s="22"/>
      <c r="AS47" s="22"/>
      <c r="AT47" s="22" t="s">
        <v>143</v>
      </c>
      <c r="AU47" s="22" t="s">
        <v>142</v>
      </c>
      <c r="AV47" s="27"/>
    </row>
    <row r="48" spans="1:48" outlineLevel="1" x14ac:dyDescent="0.2">
      <c r="A48" s="29"/>
      <c r="B48" s="58" t="s">
        <v>158</v>
      </c>
      <c r="C48" s="26" t="s">
        <v>141</v>
      </c>
      <c r="D48" s="26">
        <f>MAX($D$21:D47)+1</f>
        <v>22</v>
      </c>
      <c r="E48" s="22" t="s">
        <v>142</v>
      </c>
      <c r="F48" s="22" t="s">
        <v>142</v>
      </c>
      <c r="G48" s="22" t="s">
        <v>142</v>
      </c>
      <c r="H48" s="22" t="s">
        <v>142</v>
      </c>
      <c r="I48" s="22" t="s">
        <v>142</v>
      </c>
      <c r="J48" s="22" t="s">
        <v>142</v>
      </c>
      <c r="K48" s="22" t="s">
        <v>142</v>
      </c>
      <c r="L48" s="22" t="s">
        <v>142</v>
      </c>
      <c r="M48" s="22" t="s">
        <v>142</v>
      </c>
      <c r="N48" s="22" t="s">
        <v>142</v>
      </c>
      <c r="O48" s="22" t="s">
        <v>142</v>
      </c>
      <c r="P48" s="22" t="s">
        <v>142</v>
      </c>
      <c r="Q48" s="22" t="s">
        <v>142</v>
      </c>
      <c r="R48" s="22" t="s">
        <v>142</v>
      </c>
      <c r="S48" s="22" t="s">
        <v>142</v>
      </c>
      <c r="T48" s="22" t="s">
        <v>142</v>
      </c>
      <c r="U48" s="22" t="s">
        <v>142</v>
      </c>
      <c r="V48" s="22" t="s">
        <v>142</v>
      </c>
      <c r="W48" s="22" t="s">
        <v>142</v>
      </c>
      <c r="X48" s="22" t="s">
        <v>142</v>
      </c>
      <c r="Y48" s="22" t="s">
        <v>142</v>
      </c>
      <c r="Z48" s="22" t="s">
        <v>142</v>
      </c>
      <c r="AA48" s="22" t="s">
        <v>142</v>
      </c>
      <c r="AB48" s="22" t="s">
        <v>142</v>
      </c>
      <c r="AC48" s="22" t="s">
        <v>142</v>
      </c>
      <c r="AD48" s="22" t="s">
        <v>142</v>
      </c>
      <c r="AE48" s="22" t="s">
        <v>142</v>
      </c>
      <c r="AF48" s="22" t="s">
        <v>142</v>
      </c>
      <c r="AG48" s="22" t="s">
        <v>142</v>
      </c>
      <c r="AH48" s="22" t="s">
        <v>142</v>
      </c>
      <c r="AI48" s="22" t="s">
        <v>142</v>
      </c>
      <c r="AJ48" s="22" t="s">
        <v>142</v>
      </c>
      <c r="AK48" s="22" t="s">
        <v>142</v>
      </c>
      <c r="AL48" s="22" t="s">
        <v>142</v>
      </c>
      <c r="AM48" s="22" t="s">
        <v>142</v>
      </c>
      <c r="AN48" s="22" t="s">
        <v>142</v>
      </c>
      <c r="AO48" s="22"/>
      <c r="AP48" s="22"/>
      <c r="AQ48" s="22"/>
      <c r="AR48" s="22"/>
      <c r="AS48" s="22"/>
      <c r="AT48" s="22" t="s">
        <v>142</v>
      </c>
      <c r="AU48" s="22" t="s">
        <v>142</v>
      </c>
      <c r="AV48" s="27"/>
    </row>
    <row r="49" spans="1:48" outlineLevel="1" x14ac:dyDescent="0.2">
      <c r="A49" s="29"/>
      <c r="B49" s="58" t="s">
        <v>159</v>
      </c>
      <c r="C49" s="26" t="s">
        <v>141</v>
      </c>
      <c r="D49" s="26">
        <f>MAX($D$21:D48)+1</f>
        <v>23</v>
      </c>
      <c r="E49" s="22" t="s">
        <v>143</v>
      </c>
      <c r="F49" s="22" t="s">
        <v>143</v>
      </c>
      <c r="G49" s="22" t="s">
        <v>143</v>
      </c>
      <c r="H49" s="22" t="s">
        <v>143</v>
      </c>
      <c r="I49" s="22" t="s">
        <v>143</v>
      </c>
      <c r="J49" s="22" t="s">
        <v>143</v>
      </c>
      <c r="K49" s="22" t="s">
        <v>143</v>
      </c>
      <c r="L49" s="22" t="s">
        <v>143</v>
      </c>
      <c r="M49" s="22" t="s">
        <v>143</v>
      </c>
      <c r="N49" s="22" t="s">
        <v>143</v>
      </c>
      <c r="O49" s="22" t="s">
        <v>143</v>
      </c>
      <c r="P49" s="22" t="s">
        <v>143</v>
      </c>
      <c r="Q49" s="22" t="s">
        <v>143</v>
      </c>
      <c r="R49" s="22" t="s">
        <v>143</v>
      </c>
      <c r="S49" s="22" t="s">
        <v>142</v>
      </c>
      <c r="T49" s="22" t="s">
        <v>142</v>
      </c>
      <c r="U49" s="22" t="s">
        <v>142</v>
      </c>
      <c r="V49" s="22" t="s">
        <v>142</v>
      </c>
      <c r="W49" s="22" t="s">
        <v>142</v>
      </c>
      <c r="X49" s="22" t="s">
        <v>142</v>
      </c>
      <c r="Y49" s="22" t="s">
        <v>142</v>
      </c>
      <c r="Z49" s="22" t="s">
        <v>142</v>
      </c>
      <c r="AA49" s="22" t="s">
        <v>142</v>
      </c>
      <c r="AB49" s="22" t="s">
        <v>142</v>
      </c>
      <c r="AC49" s="22" t="s">
        <v>142</v>
      </c>
      <c r="AD49" s="22" t="s">
        <v>142</v>
      </c>
      <c r="AE49" s="22" t="s">
        <v>143</v>
      </c>
      <c r="AF49" s="22" t="s">
        <v>143</v>
      </c>
      <c r="AG49" s="22" t="s">
        <v>143</v>
      </c>
      <c r="AH49" s="22" t="s">
        <v>143</v>
      </c>
      <c r="AI49" s="22" t="s">
        <v>143</v>
      </c>
      <c r="AJ49" s="22" t="s">
        <v>143</v>
      </c>
      <c r="AK49" s="22" t="s">
        <v>143</v>
      </c>
      <c r="AL49" s="22" t="s">
        <v>143</v>
      </c>
      <c r="AM49" s="22" t="s">
        <v>143</v>
      </c>
      <c r="AN49" s="22" t="s">
        <v>143</v>
      </c>
      <c r="AO49" s="22"/>
      <c r="AP49" s="22"/>
      <c r="AQ49" s="22"/>
      <c r="AR49" s="22"/>
      <c r="AS49" s="22"/>
      <c r="AT49" s="22" t="s">
        <v>143</v>
      </c>
      <c r="AU49" s="22" t="s">
        <v>143</v>
      </c>
      <c r="AV49" s="27"/>
    </row>
    <row r="50" spans="1:48" outlineLevel="1" x14ac:dyDescent="0.2">
      <c r="A50" s="29"/>
      <c r="B50" s="58" t="s">
        <v>153</v>
      </c>
      <c r="C50" s="26" t="s">
        <v>141</v>
      </c>
      <c r="D50" s="26">
        <f>MAX($D$21:D49)+1</f>
        <v>24</v>
      </c>
      <c r="E50" s="22" t="s">
        <v>142</v>
      </c>
      <c r="F50" s="22" t="s">
        <v>142</v>
      </c>
      <c r="G50" s="22" t="s">
        <v>142</v>
      </c>
      <c r="H50" s="22" t="s">
        <v>142</v>
      </c>
      <c r="I50" s="22" t="s">
        <v>142</v>
      </c>
      <c r="J50" s="22" t="s">
        <v>142</v>
      </c>
      <c r="K50" s="22" t="s">
        <v>142</v>
      </c>
      <c r="L50" s="22" t="s">
        <v>142</v>
      </c>
      <c r="M50" s="22" t="s">
        <v>142</v>
      </c>
      <c r="N50" s="22" t="s">
        <v>142</v>
      </c>
      <c r="O50" s="22" t="s">
        <v>142</v>
      </c>
      <c r="P50" s="22" t="s">
        <v>142</v>
      </c>
      <c r="Q50" s="22" t="s">
        <v>142</v>
      </c>
      <c r="R50" s="22" t="s">
        <v>142</v>
      </c>
      <c r="S50" s="22" t="s">
        <v>143</v>
      </c>
      <c r="T50" s="22" t="s">
        <v>143</v>
      </c>
      <c r="U50" s="22" t="s">
        <v>143</v>
      </c>
      <c r="V50" s="22" t="s">
        <v>143</v>
      </c>
      <c r="W50" s="22" t="s">
        <v>143</v>
      </c>
      <c r="X50" s="22" t="s">
        <v>143</v>
      </c>
      <c r="Y50" s="22" t="s">
        <v>143</v>
      </c>
      <c r="Z50" s="22" t="s">
        <v>143</v>
      </c>
      <c r="AA50" s="22" t="s">
        <v>143</v>
      </c>
      <c r="AB50" s="22" t="s">
        <v>143</v>
      </c>
      <c r="AC50" s="22" t="s">
        <v>143</v>
      </c>
      <c r="AD50" s="22" t="s">
        <v>143</v>
      </c>
      <c r="AE50" s="22" t="s">
        <v>142</v>
      </c>
      <c r="AF50" s="22" t="s">
        <v>142</v>
      </c>
      <c r="AG50" s="22" t="s">
        <v>142</v>
      </c>
      <c r="AH50" s="22" t="s">
        <v>142</v>
      </c>
      <c r="AI50" s="22" t="s">
        <v>142</v>
      </c>
      <c r="AJ50" s="22" t="s">
        <v>142</v>
      </c>
      <c r="AK50" s="22" t="s">
        <v>143</v>
      </c>
      <c r="AL50" s="22" t="s">
        <v>143</v>
      </c>
      <c r="AM50" s="22" t="s">
        <v>143</v>
      </c>
      <c r="AN50" s="22" t="s">
        <v>143</v>
      </c>
      <c r="AO50" s="22"/>
      <c r="AP50" s="22"/>
      <c r="AQ50" s="22"/>
      <c r="AR50" s="22"/>
      <c r="AS50" s="22"/>
      <c r="AT50" s="22" t="s">
        <v>142</v>
      </c>
      <c r="AU50" s="22" t="s">
        <v>142</v>
      </c>
      <c r="AV50" s="27"/>
    </row>
    <row r="51" spans="1:48" outlineLevel="1" x14ac:dyDescent="0.2">
      <c r="A51" s="29"/>
      <c r="B51" s="52" t="s">
        <v>160</v>
      </c>
      <c r="C51" s="245"/>
      <c r="D51" s="83"/>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row>
    <row r="52" spans="1:48" outlineLevel="1" x14ac:dyDescent="0.2">
      <c r="A52" s="29"/>
      <c r="B52" s="58" t="s">
        <v>146</v>
      </c>
      <c r="C52" s="26" t="s">
        <v>141</v>
      </c>
      <c r="D52" s="26">
        <f>MAX($D$21:D51)+1</f>
        <v>25</v>
      </c>
      <c r="E52" s="22" t="s">
        <v>142</v>
      </c>
      <c r="F52" s="22" t="s">
        <v>142</v>
      </c>
      <c r="G52" s="22" t="s">
        <v>142</v>
      </c>
      <c r="H52" s="22" t="s">
        <v>142</v>
      </c>
      <c r="I52" s="22" t="s">
        <v>142</v>
      </c>
      <c r="J52" s="22" t="s">
        <v>142</v>
      </c>
      <c r="K52" s="22" t="s">
        <v>142</v>
      </c>
      <c r="L52" s="22" t="s">
        <v>142</v>
      </c>
      <c r="M52" s="22" t="s">
        <v>142</v>
      </c>
      <c r="N52" s="22" t="s">
        <v>142</v>
      </c>
      <c r="O52" s="22" t="s">
        <v>142</v>
      </c>
      <c r="P52" s="22" t="s">
        <v>142</v>
      </c>
      <c r="Q52" s="22" t="s">
        <v>142</v>
      </c>
      <c r="R52" s="22" t="s">
        <v>142</v>
      </c>
      <c r="S52" s="22" t="s">
        <v>142</v>
      </c>
      <c r="T52" s="22" t="s">
        <v>142</v>
      </c>
      <c r="U52" s="22" t="s">
        <v>142</v>
      </c>
      <c r="V52" s="22" t="s">
        <v>142</v>
      </c>
      <c r="W52" s="22" t="s">
        <v>142</v>
      </c>
      <c r="X52" s="22" t="s">
        <v>142</v>
      </c>
      <c r="Y52" s="22" t="s">
        <v>142</v>
      </c>
      <c r="Z52" s="22" t="s">
        <v>142</v>
      </c>
      <c r="AA52" s="22" t="s">
        <v>142</v>
      </c>
      <c r="AB52" s="22" t="s">
        <v>142</v>
      </c>
      <c r="AC52" s="22" t="s">
        <v>142</v>
      </c>
      <c r="AD52" s="22" t="s">
        <v>142</v>
      </c>
      <c r="AE52" s="22" t="s">
        <v>142</v>
      </c>
      <c r="AF52" s="22" t="s">
        <v>142</v>
      </c>
      <c r="AG52" s="22" t="s">
        <v>142</v>
      </c>
      <c r="AH52" s="22" t="s">
        <v>142</v>
      </c>
      <c r="AI52" s="22" t="s">
        <v>142</v>
      </c>
      <c r="AJ52" s="22" t="s">
        <v>142</v>
      </c>
      <c r="AK52" s="22" t="s">
        <v>142</v>
      </c>
      <c r="AL52" s="22" t="s">
        <v>142</v>
      </c>
      <c r="AM52" s="22" t="s">
        <v>142</v>
      </c>
      <c r="AN52" s="22" t="s">
        <v>142</v>
      </c>
      <c r="AO52" s="22"/>
      <c r="AP52" s="22"/>
      <c r="AQ52" s="22"/>
      <c r="AR52" s="22"/>
      <c r="AS52" s="22"/>
      <c r="AT52" s="22" t="s">
        <v>143</v>
      </c>
      <c r="AU52" s="22" t="s">
        <v>143</v>
      </c>
      <c r="AV52" s="27"/>
    </row>
    <row r="53" spans="1:48" outlineLevel="1" x14ac:dyDescent="0.2">
      <c r="A53" s="29"/>
      <c r="B53" s="58" t="s">
        <v>147</v>
      </c>
      <c r="C53" s="26" t="s">
        <v>141</v>
      </c>
      <c r="D53" s="26">
        <f>MAX($D$21:D52)+1</f>
        <v>26</v>
      </c>
      <c r="E53" s="22" t="s">
        <v>143</v>
      </c>
      <c r="F53" s="22" t="s">
        <v>143</v>
      </c>
      <c r="G53" s="22" t="s">
        <v>143</v>
      </c>
      <c r="H53" s="22" t="s">
        <v>143</v>
      </c>
      <c r="I53" s="22" t="s">
        <v>143</v>
      </c>
      <c r="J53" s="22" t="s">
        <v>143</v>
      </c>
      <c r="K53" s="22" t="s">
        <v>143</v>
      </c>
      <c r="L53" s="22" t="s">
        <v>143</v>
      </c>
      <c r="M53" s="22" t="s">
        <v>143</v>
      </c>
      <c r="N53" s="22" t="s">
        <v>143</v>
      </c>
      <c r="O53" s="22" t="s">
        <v>143</v>
      </c>
      <c r="P53" s="22" t="s">
        <v>143</v>
      </c>
      <c r="Q53" s="22" t="s">
        <v>143</v>
      </c>
      <c r="R53" s="22" t="s">
        <v>143</v>
      </c>
      <c r="S53" s="22" t="s">
        <v>143</v>
      </c>
      <c r="T53" s="22" t="s">
        <v>143</v>
      </c>
      <c r="U53" s="22" t="s">
        <v>143</v>
      </c>
      <c r="V53" s="22" t="s">
        <v>143</v>
      </c>
      <c r="W53" s="22" t="s">
        <v>143</v>
      </c>
      <c r="X53" s="22" t="s">
        <v>143</v>
      </c>
      <c r="Y53" s="22" t="s">
        <v>143</v>
      </c>
      <c r="Z53" s="22" t="s">
        <v>143</v>
      </c>
      <c r="AA53" s="22" t="s">
        <v>143</v>
      </c>
      <c r="AB53" s="22" t="s">
        <v>143</v>
      </c>
      <c r="AC53" s="22" t="s">
        <v>143</v>
      </c>
      <c r="AD53" s="22" t="s">
        <v>143</v>
      </c>
      <c r="AE53" s="22" t="s">
        <v>143</v>
      </c>
      <c r="AF53" s="22" t="s">
        <v>143</v>
      </c>
      <c r="AG53" s="22" t="s">
        <v>143</v>
      </c>
      <c r="AH53" s="22" t="s">
        <v>143</v>
      </c>
      <c r="AI53" s="22" t="s">
        <v>143</v>
      </c>
      <c r="AJ53" s="22" t="s">
        <v>143</v>
      </c>
      <c r="AK53" s="22" t="s">
        <v>143</v>
      </c>
      <c r="AL53" s="22" t="s">
        <v>143</v>
      </c>
      <c r="AM53" s="22" t="s">
        <v>143</v>
      </c>
      <c r="AN53" s="22" t="s">
        <v>143</v>
      </c>
      <c r="AO53" s="22"/>
      <c r="AP53" s="22"/>
      <c r="AQ53" s="22"/>
      <c r="AR53" s="22"/>
      <c r="AS53" s="22"/>
      <c r="AT53" s="22" t="s">
        <v>143</v>
      </c>
      <c r="AU53" s="22" t="s">
        <v>142</v>
      </c>
      <c r="AV53" s="27"/>
    </row>
    <row r="54" spans="1:48" outlineLevel="1" x14ac:dyDescent="0.2">
      <c r="A54" s="29"/>
      <c r="B54" s="58" t="s">
        <v>148</v>
      </c>
      <c r="C54" s="26" t="s">
        <v>141</v>
      </c>
      <c r="D54" s="26">
        <f>MAX($D$21:D53)+1</f>
        <v>27</v>
      </c>
      <c r="E54" s="22" t="s">
        <v>142</v>
      </c>
      <c r="F54" s="22" t="s">
        <v>142</v>
      </c>
      <c r="G54" s="22" t="s">
        <v>142</v>
      </c>
      <c r="H54" s="22" t="s">
        <v>142</v>
      </c>
      <c r="I54" s="22" t="s">
        <v>142</v>
      </c>
      <c r="J54" s="22" t="s">
        <v>142</v>
      </c>
      <c r="K54" s="22" t="s">
        <v>142</v>
      </c>
      <c r="L54" s="22" t="s">
        <v>142</v>
      </c>
      <c r="M54" s="22" t="s">
        <v>142</v>
      </c>
      <c r="N54" s="22" t="s">
        <v>142</v>
      </c>
      <c r="O54" s="22" t="s">
        <v>142</v>
      </c>
      <c r="P54" s="22" t="s">
        <v>142</v>
      </c>
      <c r="Q54" s="22" t="s">
        <v>142</v>
      </c>
      <c r="R54" s="22" t="s">
        <v>142</v>
      </c>
      <c r="S54" s="22" t="s">
        <v>142</v>
      </c>
      <c r="T54" s="22" t="s">
        <v>142</v>
      </c>
      <c r="U54" s="22" t="s">
        <v>142</v>
      </c>
      <c r="V54" s="22" t="s">
        <v>142</v>
      </c>
      <c r="W54" s="22" t="s">
        <v>142</v>
      </c>
      <c r="X54" s="22" t="s">
        <v>142</v>
      </c>
      <c r="Y54" s="22" t="s">
        <v>142</v>
      </c>
      <c r="Z54" s="22" t="s">
        <v>142</v>
      </c>
      <c r="AA54" s="22" t="s">
        <v>142</v>
      </c>
      <c r="AB54" s="22" t="s">
        <v>142</v>
      </c>
      <c r="AC54" s="22" t="s">
        <v>142</v>
      </c>
      <c r="AD54" s="22" t="s">
        <v>142</v>
      </c>
      <c r="AE54" s="22" t="s">
        <v>142</v>
      </c>
      <c r="AF54" s="22" t="s">
        <v>142</v>
      </c>
      <c r="AG54" s="22" t="s">
        <v>142</v>
      </c>
      <c r="AH54" s="22" t="s">
        <v>142</v>
      </c>
      <c r="AI54" s="22" t="s">
        <v>142</v>
      </c>
      <c r="AJ54" s="22" t="s">
        <v>142</v>
      </c>
      <c r="AK54" s="22" t="s">
        <v>142</v>
      </c>
      <c r="AL54" s="22" t="s">
        <v>142</v>
      </c>
      <c r="AM54" s="22" t="s">
        <v>142</v>
      </c>
      <c r="AN54" s="22" t="s">
        <v>142</v>
      </c>
      <c r="AO54" s="22"/>
      <c r="AP54" s="22"/>
      <c r="AQ54" s="22"/>
      <c r="AR54" s="22"/>
      <c r="AS54" s="22"/>
      <c r="AT54" s="22" t="s">
        <v>142</v>
      </c>
      <c r="AU54" s="22" t="s">
        <v>142</v>
      </c>
      <c r="AV54" s="27"/>
    </row>
    <row r="55" spans="1:48" outlineLevel="1" x14ac:dyDescent="0.2">
      <c r="A55" s="29"/>
      <c r="B55" s="52" t="s">
        <v>161</v>
      </c>
      <c r="C55" s="245"/>
      <c r="D55" s="83"/>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row>
    <row r="56" spans="1:48" outlineLevel="1" x14ac:dyDescent="0.2">
      <c r="A56" s="29"/>
      <c r="B56" s="58" t="s">
        <v>162</v>
      </c>
      <c r="C56" s="26" t="s">
        <v>141</v>
      </c>
      <c r="D56" s="26">
        <f>MAX($D$21:D55)+1</f>
        <v>28</v>
      </c>
      <c r="E56" s="22" t="s">
        <v>142</v>
      </c>
      <c r="F56" s="22" t="s">
        <v>142</v>
      </c>
      <c r="G56" s="22" t="s">
        <v>142</v>
      </c>
      <c r="H56" s="22" t="s">
        <v>142</v>
      </c>
      <c r="I56" s="22" t="s">
        <v>142</v>
      </c>
      <c r="J56" s="22" t="s">
        <v>142</v>
      </c>
      <c r="K56" s="22" t="s">
        <v>142</v>
      </c>
      <c r="L56" s="22" t="s">
        <v>142</v>
      </c>
      <c r="M56" s="22" t="s">
        <v>142</v>
      </c>
      <c r="N56" s="22" t="s">
        <v>142</v>
      </c>
      <c r="O56" s="22" t="s">
        <v>142</v>
      </c>
      <c r="P56" s="22" t="s">
        <v>142</v>
      </c>
      <c r="Q56" s="22" t="s">
        <v>142</v>
      </c>
      <c r="R56" s="22" t="s">
        <v>142</v>
      </c>
      <c r="S56" s="22" t="s">
        <v>142</v>
      </c>
      <c r="T56" s="22" t="s">
        <v>142</v>
      </c>
      <c r="U56" s="22" t="s">
        <v>142</v>
      </c>
      <c r="V56" s="22" t="s">
        <v>142</v>
      </c>
      <c r="W56" s="22" t="s">
        <v>142</v>
      </c>
      <c r="X56" s="22" t="s">
        <v>142</v>
      </c>
      <c r="Y56" s="22" t="s">
        <v>142</v>
      </c>
      <c r="Z56" s="22" t="s">
        <v>142</v>
      </c>
      <c r="AA56" s="22" t="s">
        <v>142</v>
      </c>
      <c r="AB56" s="22" t="s">
        <v>142</v>
      </c>
      <c r="AC56" s="22" t="s">
        <v>142</v>
      </c>
      <c r="AD56" s="22" t="s">
        <v>142</v>
      </c>
      <c r="AE56" s="22" t="s">
        <v>142</v>
      </c>
      <c r="AF56" s="22" t="s">
        <v>142</v>
      </c>
      <c r="AG56" s="22" t="s">
        <v>142</v>
      </c>
      <c r="AH56" s="22" t="s">
        <v>142</v>
      </c>
      <c r="AI56" s="22" t="s">
        <v>142</v>
      </c>
      <c r="AJ56" s="22" t="s">
        <v>142</v>
      </c>
      <c r="AK56" s="22" t="s">
        <v>142</v>
      </c>
      <c r="AL56" s="22" t="s">
        <v>142</v>
      </c>
      <c r="AM56" s="22" t="s">
        <v>142</v>
      </c>
      <c r="AN56" s="22" t="s">
        <v>142</v>
      </c>
      <c r="AO56" s="22"/>
      <c r="AP56" s="22"/>
      <c r="AQ56" s="22"/>
      <c r="AR56" s="22"/>
      <c r="AS56" s="22"/>
      <c r="AT56" s="22" t="s">
        <v>143</v>
      </c>
      <c r="AU56" s="22" t="s">
        <v>143</v>
      </c>
      <c r="AV56" s="27"/>
    </row>
    <row r="57" spans="1:48" outlineLevel="1" x14ac:dyDescent="0.2">
      <c r="A57" s="29"/>
      <c r="B57" s="58" t="s">
        <v>147</v>
      </c>
      <c r="C57" s="26" t="s">
        <v>141</v>
      </c>
      <c r="D57" s="26">
        <f>MAX($D$21:D56)+1</f>
        <v>29</v>
      </c>
      <c r="E57" s="22" t="s">
        <v>143</v>
      </c>
      <c r="F57" s="22" t="s">
        <v>143</v>
      </c>
      <c r="G57" s="22" t="s">
        <v>143</v>
      </c>
      <c r="H57" s="22" t="s">
        <v>143</v>
      </c>
      <c r="I57" s="22" t="s">
        <v>143</v>
      </c>
      <c r="J57" s="22" t="s">
        <v>143</v>
      </c>
      <c r="K57" s="22" t="s">
        <v>143</v>
      </c>
      <c r="L57" s="22" t="s">
        <v>143</v>
      </c>
      <c r="M57" s="22" t="s">
        <v>143</v>
      </c>
      <c r="N57" s="22" t="s">
        <v>143</v>
      </c>
      <c r="O57" s="22" t="s">
        <v>143</v>
      </c>
      <c r="P57" s="22" t="s">
        <v>143</v>
      </c>
      <c r="Q57" s="22" t="s">
        <v>143</v>
      </c>
      <c r="R57" s="22" t="s">
        <v>143</v>
      </c>
      <c r="S57" s="22" t="s">
        <v>143</v>
      </c>
      <c r="T57" s="22" t="s">
        <v>143</v>
      </c>
      <c r="U57" s="22" t="s">
        <v>143</v>
      </c>
      <c r="V57" s="22" t="s">
        <v>143</v>
      </c>
      <c r="W57" s="22" t="s">
        <v>143</v>
      </c>
      <c r="X57" s="22" t="s">
        <v>143</v>
      </c>
      <c r="Y57" s="22" t="s">
        <v>143</v>
      </c>
      <c r="Z57" s="22" t="s">
        <v>143</v>
      </c>
      <c r="AA57" s="22" t="s">
        <v>143</v>
      </c>
      <c r="AB57" s="22" t="s">
        <v>143</v>
      </c>
      <c r="AC57" s="22" t="s">
        <v>143</v>
      </c>
      <c r="AD57" s="22" t="s">
        <v>143</v>
      </c>
      <c r="AE57" s="22" t="s">
        <v>143</v>
      </c>
      <c r="AF57" s="22" t="s">
        <v>143</v>
      </c>
      <c r="AG57" s="22" t="s">
        <v>143</v>
      </c>
      <c r="AH57" s="22" t="s">
        <v>143</v>
      </c>
      <c r="AI57" s="22" t="s">
        <v>143</v>
      </c>
      <c r="AJ57" s="22" t="s">
        <v>143</v>
      </c>
      <c r="AK57" s="22" t="s">
        <v>143</v>
      </c>
      <c r="AL57" s="22" t="s">
        <v>143</v>
      </c>
      <c r="AM57" s="22" t="s">
        <v>143</v>
      </c>
      <c r="AN57" s="22" t="s">
        <v>143</v>
      </c>
      <c r="AO57" s="22"/>
      <c r="AP57" s="22"/>
      <c r="AQ57" s="22"/>
      <c r="AR57" s="22"/>
      <c r="AS57" s="22"/>
      <c r="AT57" s="22" t="s">
        <v>143</v>
      </c>
      <c r="AU57" s="22" t="s">
        <v>142</v>
      </c>
      <c r="AV57" s="27"/>
    </row>
    <row r="58" spans="1:48" outlineLevel="1" x14ac:dyDescent="0.2">
      <c r="A58" s="29"/>
      <c r="B58" s="58" t="s">
        <v>151</v>
      </c>
      <c r="C58" s="26" t="s">
        <v>141</v>
      </c>
      <c r="D58" s="26">
        <f>MAX($D$21:D57)+1</f>
        <v>30</v>
      </c>
      <c r="E58" s="22" t="s">
        <v>142</v>
      </c>
      <c r="F58" s="22" t="s">
        <v>142</v>
      </c>
      <c r="G58" s="22" t="s">
        <v>142</v>
      </c>
      <c r="H58" s="22" t="s">
        <v>142</v>
      </c>
      <c r="I58" s="22" t="s">
        <v>142</v>
      </c>
      <c r="J58" s="22" t="s">
        <v>142</v>
      </c>
      <c r="K58" s="22" t="s">
        <v>142</v>
      </c>
      <c r="L58" s="22" t="s">
        <v>142</v>
      </c>
      <c r="M58" s="22" t="s">
        <v>142</v>
      </c>
      <c r="N58" s="22" t="s">
        <v>142</v>
      </c>
      <c r="O58" s="22" t="s">
        <v>142</v>
      </c>
      <c r="P58" s="22" t="s">
        <v>142</v>
      </c>
      <c r="Q58" s="22" t="s">
        <v>142</v>
      </c>
      <c r="R58" s="22" t="s">
        <v>142</v>
      </c>
      <c r="S58" s="22" t="s">
        <v>142</v>
      </c>
      <c r="T58" s="22" t="s">
        <v>142</v>
      </c>
      <c r="U58" s="22" t="s">
        <v>142</v>
      </c>
      <c r="V58" s="22" t="s">
        <v>142</v>
      </c>
      <c r="W58" s="22" t="s">
        <v>142</v>
      </c>
      <c r="X58" s="22" t="s">
        <v>142</v>
      </c>
      <c r="Y58" s="22" t="s">
        <v>142</v>
      </c>
      <c r="Z58" s="22" t="s">
        <v>142</v>
      </c>
      <c r="AA58" s="22" t="s">
        <v>142</v>
      </c>
      <c r="AB58" s="22" t="s">
        <v>142</v>
      </c>
      <c r="AC58" s="22" t="s">
        <v>142</v>
      </c>
      <c r="AD58" s="22" t="s">
        <v>142</v>
      </c>
      <c r="AE58" s="22" t="s">
        <v>142</v>
      </c>
      <c r="AF58" s="22" t="s">
        <v>142</v>
      </c>
      <c r="AG58" s="22" t="s">
        <v>142</v>
      </c>
      <c r="AH58" s="22" t="s">
        <v>142</v>
      </c>
      <c r="AI58" s="22" t="s">
        <v>142</v>
      </c>
      <c r="AJ58" s="22" t="s">
        <v>142</v>
      </c>
      <c r="AK58" s="22" t="s">
        <v>142</v>
      </c>
      <c r="AL58" s="22" t="s">
        <v>142</v>
      </c>
      <c r="AM58" s="22" t="s">
        <v>142</v>
      </c>
      <c r="AN58" s="22" t="s">
        <v>142</v>
      </c>
      <c r="AO58" s="22"/>
      <c r="AP58" s="22"/>
      <c r="AQ58" s="22"/>
      <c r="AR58" s="22"/>
      <c r="AS58" s="22"/>
      <c r="AT58" s="22" t="s">
        <v>142</v>
      </c>
      <c r="AU58" s="22" t="s">
        <v>142</v>
      </c>
      <c r="AV58" s="27"/>
    </row>
    <row r="59" spans="1:48" outlineLevel="1" x14ac:dyDescent="0.2">
      <c r="A59" s="29"/>
      <c r="B59" s="58" t="s">
        <v>163</v>
      </c>
      <c r="C59" s="26" t="s">
        <v>141</v>
      </c>
      <c r="D59" s="26">
        <f>MAX($D$21:D58)+1</f>
        <v>31</v>
      </c>
      <c r="E59" s="22" t="s">
        <v>143</v>
      </c>
      <c r="F59" s="22" t="s">
        <v>143</v>
      </c>
      <c r="G59" s="22" t="s">
        <v>143</v>
      </c>
      <c r="H59" s="22" t="s">
        <v>143</v>
      </c>
      <c r="I59" s="22" t="s">
        <v>143</v>
      </c>
      <c r="J59" s="22" t="s">
        <v>143</v>
      </c>
      <c r="K59" s="22" t="s">
        <v>143</v>
      </c>
      <c r="L59" s="22" t="s">
        <v>143</v>
      </c>
      <c r="M59" s="22" t="s">
        <v>143</v>
      </c>
      <c r="N59" s="22" t="s">
        <v>143</v>
      </c>
      <c r="O59" s="22" t="s">
        <v>143</v>
      </c>
      <c r="P59" s="22" t="s">
        <v>143</v>
      </c>
      <c r="Q59" s="22" t="s">
        <v>143</v>
      </c>
      <c r="R59" s="22" t="s">
        <v>143</v>
      </c>
      <c r="S59" s="22" t="s">
        <v>142</v>
      </c>
      <c r="T59" s="22" t="s">
        <v>142</v>
      </c>
      <c r="U59" s="22" t="s">
        <v>142</v>
      </c>
      <c r="V59" s="22" t="s">
        <v>142</v>
      </c>
      <c r="W59" s="22" t="s">
        <v>142</v>
      </c>
      <c r="X59" s="22" t="s">
        <v>142</v>
      </c>
      <c r="Y59" s="22" t="s">
        <v>142</v>
      </c>
      <c r="Z59" s="22" t="s">
        <v>142</v>
      </c>
      <c r="AA59" s="22" t="s">
        <v>142</v>
      </c>
      <c r="AB59" s="22" t="s">
        <v>142</v>
      </c>
      <c r="AC59" s="22" t="s">
        <v>142</v>
      </c>
      <c r="AD59" s="22" t="s">
        <v>142</v>
      </c>
      <c r="AE59" s="22" t="s">
        <v>143</v>
      </c>
      <c r="AF59" s="22" t="s">
        <v>143</v>
      </c>
      <c r="AG59" s="22" t="s">
        <v>143</v>
      </c>
      <c r="AH59" s="22" t="s">
        <v>143</v>
      </c>
      <c r="AI59" s="22" t="s">
        <v>143</v>
      </c>
      <c r="AJ59" s="22" t="s">
        <v>143</v>
      </c>
      <c r="AK59" s="22" t="s">
        <v>143</v>
      </c>
      <c r="AL59" s="22" t="s">
        <v>143</v>
      </c>
      <c r="AM59" s="22" t="s">
        <v>143</v>
      </c>
      <c r="AN59" s="22" t="s">
        <v>143</v>
      </c>
      <c r="AO59" s="22"/>
      <c r="AP59" s="22"/>
      <c r="AQ59" s="22"/>
      <c r="AR59" s="22"/>
      <c r="AS59" s="22"/>
      <c r="AT59" s="22" t="s">
        <v>143</v>
      </c>
      <c r="AU59" s="22" t="s">
        <v>143</v>
      </c>
      <c r="AV59" s="27"/>
    </row>
    <row r="60" spans="1:48" outlineLevel="1" x14ac:dyDescent="0.2">
      <c r="A60" s="29"/>
      <c r="B60" s="58" t="s">
        <v>159</v>
      </c>
      <c r="C60" s="26" t="s">
        <v>141</v>
      </c>
      <c r="D60" s="26">
        <f>MAX($D$21:D59)+1</f>
        <v>32</v>
      </c>
      <c r="E60" s="22" t="s">
        <v>143</v>
      </c>
      <c r="F60" s="22" t="s">
        <v>143</v>
      </c>
      <c r="G60" s="22" t="s">
        <v>143</v>
      </c>
      <c r="H60" s="22" t="s">
        <v>143</v>
      </c>
      <c r="I60" s="22" t="s">
        <v>143</v>
      </c>
      <c r="J60" s="22" t="s">
        <v>143</v>
      </c>
      <c r="K60" s="22" t="s">
        <v>143</v>
      </c>
      <c r="L60" s="22" t="s">
        <v>143</v>
      </c>
      <c r="M60" s="22" t="s">
        <v>143</v>
      </c>
      <c r="N60" s="22" t="s">
        <v>143</v>
      </c>
      <c r="O60" s="22" t="s">
        <v>143</v>
      </c>
      <c r="P60" s="22" t="s">
        <v>143</v>
      </c>
      <c r="Q60" s="22" t="s">
        <v>143</v>
      </c>
      <c r="R60" s="22" t="s">
        <v>143</v>
      </c>
      <c r="S60" s="22" t="s">
        <v>142</v>
      </c>
      <c r="T60" s="22" t="s">
        <v>142</v>
      </c>
      <c r="U60" s="22" t="s">
        <v>142</v>
      </c>
      <c r="V60" s="22" t="s">
        <v>142</v>
      </c>
      <c r="W60" s="22" t="s">
        <v>142</v>
      </c>
      <c r="X60" s="22" t="s">
        <v>142</v>
      </c>
      <c r="Y60" s="22" t="s">
        <v>142</v>
      </c>
      <c r="Z60" s="22" t="s">
        <v>142</v>
      </c>
      <c r="AA60" s="22" t="s">
        <v>142</v>
      </c>
      <c r="AB60" s="22" t="s">
        <v>142</v>
      </c>
      <c r="AC60" s="22" t="s">
        <v>142</v>
      </c>
      <c r="AD60" s="22" t="s">
        <v>142</v>
      </c>
      <c r="AE60" s="22" t="s">
        <v>143</v>
      </c>
      <c r="AF60" s="22" t="s">
        <v>143</v>
      </c>
      <c r="AG60" s="22" t="s">
        <v>143</v>
      </c>
      <c r="AH60" s="22" t="s">
        <v>143</v>
      </c>
      <c r="AI60" s="22" t="s">
        <v>143</v>
      </c>
      <c r="AJ60" s="22" t="s">
        <v>143</v>
      </c>
      <c r="AK60" s="22" t="s">
        <v>143</v>
      </c>
      <c r="AL60" s="22" t="s">
        <v>143</v>
      </c>
      <c r="AM60" s="22" t="s">
        <v>143</v>
      </c>
      <c r="AN60" s="22" t="s">
        <v>143</v>
      </c>
      <c r="AO60" s="22"/>
      <c r="AP60" s="22"/>
      <c r="AQ60" s="22"/>
      <c r="AR60" s="22"/>
      <c r="AS60" s="22"/>
      <c r="AT60" s="22" t="s">
        <v>143</v>
      </c>
      <c r="AU60" s="22" t="s">
        <v>143</v>
      </c>
      <c r="AV60" s="27"/>
    </row>
    <row r="61" spans="1:48" outlineLevel="1" x14ac:dyDescent="0.2">
      <c r="A61" s="29"/>
      <c r="B61" s="58" t="s">
        <v>152</v>
      </c>
      <c r="C61" s="26" t="s">
        <v>141</v>
      </c>
      <c r="D61" s="26">
        <f>MAX($D$21:D60)+1</f>
        <v>33</v>
      </c>
      <c r="E61" s="22" t="s">
        <v>142</v>
      </c>
      <c r="F61" s="22" t="s">
        <v>142</v>
      </c>
      <c r="G61" s="22" t="s">
        <v>142</v>
      </c>
      <c r="H61" s="22" t="s">
        <v>142</v>
      </c>
      <c r="I61" s="22" t="s">
        <v>142</v>
      </c>
      <c r="J61" s="22" t="s">
        <v>142</v>
      </c>
      <c r="K61" s="22" t="s">
        <v>142</v>
      </c>
      <c r="L61" s="22" t="s">
        <v>142</v>
      </c>
      <c r="M61" s="22" t="s">
        <v>142</v>
      </c>
      <c r="N61" s="22" t="s">
        <v>142</v>
      </c>
      <c r="O61" s="22" t="s">
        <v>142</v>
      </c>
      <c r="P61" s="22" t="s">
        <v>142</v>
      </c>
      <c r="Q61" s="22" t="s">
        <v>142</v>
      </c>
      <c r="R61" s="22" t="s">
        <v>142</v>
      </c>
      <c r="S61" s="22" t="s">
        <v>143</v>
      </c>
      <c r="T61" s="22" t="s">
        <v>143</v>
      </c>
      <c r="U61" s="22" t="s">
        <v>143</v>
      </c>
      <c r="V61" s="22" t="s">
        <v>143</v>
      </c>
      <c r="W61" s="22" t="s">
        <v>143</v>
      </c>
      <c r="X61" s="22" t="s">
        <v>143</v>
      </c>
      <c r="Y61" s="22" t="s">
        <v>143</v>
      </c>
      <c r="Z61" s="22" t="s">
        <v>143</v>
      </c>
      <c r="AA61" s="22" t="s">
        <v>143</v>
      </c>
      <c r="AB61" s="22" t="s">
        <v>143</v>
      </c>
      <c r="AC61" s="22" t="s">
        <v>143</v>
      </c>
      <c r="AD61" s="22" t="s">
        <v>143</v>
      </c>
      <c r="AE61" s="22" t="s">
        <v>142</v>
      </c>
      <c r="AF61" s="22" t="s">
        <v>142</v>
      </c>
      <c r="AG61" s="22" t="s">
        <v>142</v>
      </c>
      <c r="AH61" s="22" t="s">
        <v>142</v>
      </c>
      <c r="AI61" s="22" t="s">
        <v>142</v>
      </c>
      <c r="AJ61" s="22" t="s">
        <v>142</v>
      </c>
      <c r="AK61" s="22" t="s">
        <v>143</v>
      </c>
      <c r="AL61" s="22" t="s">
        <v>143</v>
      </c>
      <c r="AM61" s="22" t="s">
        <v>143</v>
      </c>
      <c r="AN61" s="22" t="s">
        <v>143</v>
      </c>
      <c r="AO61" s="22"/>
      <c r="AP61" s="22"/>
      <c r="AQ61" s="22"/>
      <c r="AR61" s="22"/>
      <c r="AS61" s="22"/>
      <c r="AT61" s="22" t="s">
        <v>142</v>
      </c>
      <c r="AU61" s="22" t="s">
        <v>142</v>
      </c>
      <c r="AV61" s="27"/>
    </row>
    <row r="62" spans="1:48" outlineLevel="1" x14ac:dyDescent="0.2">
      <c r="A62" s="29"/>
      <c r="B62" s="58" t="s">
        <v>153</v>
      </c>
      <c r="C62" s="26" t="s">
        <v>141</v>
      </c>
      <c r="D62" s="26">
        <f>MAX($D$21:D61)+1</f>
        <v>34</v>
      </c>
      <c r="E62" s="22" t="s">
        <v>142</v>
      </c>
      <c r="F62" s="22" t="s">
        <v>142</v>
      </c>
      <c r="G62" s="22" t="s">
        <v>142</v>
      </c>
      <c r="H62" s="22" t="s">
        <v>142</v>
      </c>
      <c r="I62" s="22" t="s">
        <v>142</v>
      </c>
      <c r="J62" s="22" t="s">
        <v>142</v>
      </c>
      <c r="K62" s="22" t="s">
        <v>142</v>
      </c>
      <c r="L62" s="22" t="s">
        <v>142</v>
      </c>
      <c r="M62" s="22" t="s">
        <v>142</v>
      </c>
      <c r="N62" s="22" t="s">
        <v>142</v>
      </c>
      <c r="O62" s="22" t="s">
        <v>142</v>
      </c>
      <c r="P62" s="22" t="s">
        <v>142</v>
      </c>
      <c r="Q62" s="22" t="s">
        <v>142</v>
      </c>
      <c r="R62" s="22" t="s">
        <v>142</v>
      </c>
      <c r="S62" s="22" t="s">
        <v>143</v>
      </c>
      <c r="T62" s="22" t="s">
        <v>143</v>
      </c>
      <c r="U62" s="22" t="s">
        <v>143</v>
      </c>
      <c r="V62" s="22" t="s">
        <v>143</v>
      </c>
      <c r="W62" s="22" t="s">
        <v>143</v>
      </c>
      <c r="X62" s="22" t="s">
        <v>143</v>
      </c>
      <c r="Y62" s="22" t="s">
        <v>143</v>
      </c>
      <c r="Z62" s="22" t="s">
        <v>143</v>
      </c>
      <c r="AA62" s="22" t="s">
        <v>143</v>
      </c>
      <c r="AB62" s="22" t="s">
        <v>143</v>
      </c>
      <c r="AC62" s="22" t="s">
        <v>143</v>
      </c>
      <c r="AD62" s="22" t="s">
        <v>143</v>
      </c>
      <c r="AE62" s="22" t="s">
        <v>142</v>
      </c>
      <c r="AF62" s="22" t="s">
        <v>142</v>
      </c>
      <c r="AG62" s="22" t="s">
        <v>142</v>
      </c>
      <c r="AH62" s="22" t="s">
        <v>142</v>
      </c>
      <c r="AI62" s="22" t="s">
        <v>142</v>
      </c>
      <c r="AJ62" s="22" t="s">
        <v>142</v>
      </c>
      <c r="AK62" s="22" t="s">
        <v>143</v>
      </c>
      <c r="AL62" s="22" t="s">
        <v>143</v>
      </c>
      <c r="AM62" s="22" t="s">
        <v>143</v>
      </c>
      <c r="AN62" s="22" t="s">
        <v>143</v>
      </c>
      <c r="AO62" s="22"/>
      <c r="AP62" s="22"/>
      <c r="AQ62" s="22"/>
      <c r="AR62" s="22"/>
      <c r="AS62" s="22"/>
      <c r="AT62" s="22" t="s">
        <v>142</v>
      </c>
      <c r="AU62" s="22" t="s">
        <v>142</v>
      </c>
      <c r="AV62" s="27"/>
    </row>
    <row r="63" spans="1:48" outlineLevel="1" x14ac:dyDescent="0.2">
      <c r="A63" s="29"/>
      <c r="B63" s="52" t="s">
        <v>164</v>
      </c>
      <c r="C63" s="245"/>
      <c r="D63" s="83"/>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row>
    <row r="64" spans="1:48" outlineLevel="1" x14ac:dyDescent="0.2">
      <c r="A64" s="29"/>
      <c r="B64" s="58" t="s">
        <v>146</v>
      </c>
      <c r="C64" s="26" t="s">
        <v>141</v>
      </c>
      <c r="D64" s="26">
        <f>MAX($D$21:D63)+1</f>
        <v>35</v>
      </c>
      <c r="E64" s="22" t="s">
        <v>142</v>
      </c>
      <c r="F64" s="22" t="s">
        <v>142</v>
      </c>
      <c r="G64" s="22" t="s">
        <v>142</v>
      </c>
      <c r="H64" s="22" t="s">
        <v>142</v>
      </c>
      <c r="I64" s="22" t="s">
        <v>142</v>
      </c>
      <c r="J64" s="22" t="s">
        <v>142</v>
      </c>
      <c r="K64" s="22" t="s">
        <v>142</v>
      </c>
      <c r="L64" s="22" t="s">
        <v>142</v>
      </c>
      <c r="M64" s="22" t="s">
        <v>142</v>
      </c>
      <c r="N64" s="22" t="s">
        <v>142</v>
      </c>
      <c r="O64" s="22" t="s">
        <v>142</v>
      </c>
      <c r="P64" s="22" t="s">
        <v>142</v>
      </c>
      <c r="Q64" s="22" t="s">
        <v>142</v>
      </c>
      <c r="R64" s="22" t="s">
        <v>142</v>
      </c>
      <c r="S64" s="22" t="s">
        <v>142</v>
      </c>
      <c r="T64" s="22" t="s">
        <v>142</v>
      </c>
      <c r="U64" s="22" t="s">
        <v>142</v>
      </c>
      <c r="V64" s="22" t="s">
        <v>142</v>
      </c>
      <c r="W64" s="22" t="s">
        <v>142</v>
      </c>
      <c r="X64" s="22" t="s">
        <v>142</v>
      </c>
      <c r="Y64" s="22" t="s">
        <v>142</v>
      </c>
      <c r="Z64" s="22" t="s">
        <v>142</v>
      </c>
      <c r="AA64" s="22" t="s">
        <v>142</v>
      </c>
      <c r="AB64" s="22" t="s">
        <v>142</v>
      </c>
      <c r="AC64" s="22" t="s">
        <v>142</v>
      </c>
      <c r="AD64" s="22" t="s">
        <v>142</v>
      </c>
      <c r="AE64" s="22" t="s">
        <v>142</v>
      </c>
      <c r="AF64" s="22" t="s">
        <v>142</v>
      </c>
      <c r="AG64" s="22" t="s">
        <v>142</v>
      </c>
      <c r="AH64" s="22" t="s">
        <v>142</v>
      </c>
      <c r="AI64" s="22" t="s">
        <v>142</v>
      </c>
      <c r="AJ64" s="22" t="s">
        <v>142</v>
      </c>
      <c r="AK64" s="22" t="s">
        <v>142</v>
      </c>
      <c r="AL64" s="22" t="s">
        <v>142</v>
      </c>
      <c r="AM64" s="22" t="s">
        <v>142</v>
      </c>
      <c r="AN64" s="22" t="s">
        <v>142</v>
      </c>
      <c r="AO64" s="22"/>
      <c r="AP64" s="22"/>
      <c r="AQ64" s="22"/>
      <c r="AR64" s="22"/>
      <c r="AS64" s="22"/>
      <c r="AT64" s="22" t="s">
        <v>143</v>
      </c>
      <c r="AU64" s="22" t="s">
        <v>143</v>
      </c>
      <c r="AV64" s="27"/>
    </row>
    <row r="65" spans="1:48" outlineLevel="1" x14ac:dyDescent="0.2">
      <c r="A65" s="29"/>
      <c r="B65" s="58" t="s">
        <v>147</v>
      </c>
      <c r="C65" s="26" t="s">
        <v>141</v>
      </c>
      <c r="D65" s="26">
        <f>MAX($D$21:D64)+1</f>
        <v>36</v>
      </c>
      <c r="E65" s="22" t="s">
        <v>143</v>
      </c>
      <c r="F65" s="22" t="s">
        <v>143</v>
      </c>
      <c r="G65" s="22" t="s">
        <v>143</v>
      </c>
      <c r="H65" s="22" t="s">
        <v>143</v>
      </c>
      <c r="I65" s="22" t="s">
        <v>143</v>
      </c>
      <c r="J65" s="22" t="s">
        <v>143</v>
      </c>
      <c r="K65" s="22" t="s">
        <v>143</v>
      </c>
      <c r="L65" s="22" t="s">
        <v>143</v>
      </c>
      <c r="M65" s="22" t="s">
        <v>143</v>
      </c>
      <c r="N65" s="22" t="s">
        <v>143</v>
      </c>
      <c r="O65" s="22" t="s">
        <v>143</v>
      </c>
      <c r="P65" s="22" t="s">
        <v>143</v>
      </c>
      <c r="Q65" s="22" t="s">
        <v>143</v>
      </c>
      <c r="R65" s="22" t="s">
        <v>143</v>
      </c>
      <c r="S65" s="22" t="s">
        <v>143</v>
      </c>
      <c r="T65" s="22" t="s">
        <v>143</v>
      </c>
      <c r="U65" s="22" t="s">
        <v>143</v>
      </c>
      <c r="V65" s="22" t="s">
        <v>143</v>
      </c>
      <c r="W65" s="22" t="s">
        <v>143</v>
      </c>
      <c r="X65" s="22" t="s">
        <v>143</v>
      </c>
      <c r="Y65" s="22" t="s">
        <v>143</v>
      </c>
      <c r="Z65" s="22" t="s">
        <v>143</v>
      </c>
      <c r="AA65" s="22" t="s">
        <v>143</v>
      </c>
      <c r="AB65" s="22" t="s">
        <v>143</v>
      </c>
      <c r="AC65" s="22" t="s">
        <v>143</v>
      </c>
      <c r="AD65" s="22" t="s">
        <v>143</v>
      </c>
      <c r="AE65" s="22" t="s">
        <v>143</v>
      </c>
      <c r="AF65" s="22" t="s">
        <v>143</v>
      </c>
      <c r="AG65" s="22" t="s">
        <v>143</v>
      </c>
      <c r="AH65" s="22" t="s">
        <v>143</v>
      </c>
      <c r="AI65" s="22" t="s">
        <v>143</v>
      </c>
      <c r="AJ65" s="22" t="s">
        <v>143</v>
      </c>
      <c r="AK65" s="22" t="s">
        <v>143</v>
      </c>
      <c r="AL65" s="22" t="s">
        <v>143</v>
      </c>
      <c r="AM65" s="22" t="s">
        <v>143</v>
      </c>
      <c r="AN65" s="22" t="s">
        <v>143</v>
      </c>
      <c r="AO65" s="22"/>
      <c r="AP65" s="22"/>
      <c r="AQ65" s="22"/>
      <c r="AR65" s="22"/>
      <c r="AS65" s="22"/>
      <c r="AT65" s="22" t="s">
        <v>143</v>
      </c>
      <c r="AU65" s="22" t="s">
        <v>142</v>
      </c>
      <c r="AV65" s="27"/>
    </row>
    <row r="66" spans="1:48" outlineLevel="1" x14ac:dyDescent="0.2">
      <c r="A66" s="29"/>
      <c r="B66" s="58" t="s">
        <v>158</v>
      </c>
      <c r="C66" s="26" t="s">
        <v>141</v>
      </c>
      <c r="D66" s="26">
        <f>MAX($D$21:D65)+1</f>
        <v>37</v>
      </c>
      <c r="E66" s="22" t="s">
        <v>142</v>
      </c>
      <c r="F66" s="22" t="s">
        <v>142</v>
      </c>
      <c r="G66" s="22" t="s">
        <v>142</v>
      </c>
      <c r="H66" s="22" t="s">
        <v>142</v>
      </c>
      <c r="I66" s="22" t="s">
        <v>142</v>
      </c>
      <c r="J66" s="22" t="s">
        <v>142</v>
      </c>
      <c r="K66" s="22" t="s">
        <v>142</v>
      </c>
      <c r="L66" s="22" t="s">
        <v>142</v>
      </c>
      <c r="M66" s="22" t="s">
        <v>142</v>
      </c>
      <c r="N66" s="22" t="s">
        <v>142</v>
      </c>
      <c r="O66" s="22" t="s">
        <v>142</v>
      </c>
      <c r="P66" s="22" t="s">
        <v>142</v>
      </c>
      <c r="Q66" s="22" t="s">
        <v>142</v>
      </c>
      <c r="R66" s="22" t="s">
        <v>142</v>
      </c>
      <c r="S66" s="22" t="s">
        <v>142</v>
      </c>
      <c r="T66" s="22" t="s">
        <v>142</v>
      </c>
      <c r="U66" s="22" t="s">
        <v>142</v>
      </c>
      <c r="V66" s="22" t="s">
        <v>142</v>
      </c>
      <c r="W66" s="22" t="s">
        <v>142</v>
      </c>
      <c r="X66" s="22" t="s">
        <v>142</v>
      </c>
      <c r="Y66" s="22" t="s">
        <v>142</v>
      </c>
      <c r="Z66" s="22" t="s">
        <v>142</v>
      </c>
      <c r="AA66" s="22" t="s">
        <v>142</v>
      </c>
      <c r="AB66" s="22" t="s">
        <v>142</v>
      </c>
      <c r="AC66" s="22" t="s">
        <v>142</v>
      </c>
      <c r="AD66" s="22" t="s">
        <v>142</v>
      </c>
      <c r="AE66" s="22" t="s">
        <v>142</v>
      </c>
      <c r="AF66" s="22" t="s">
        <v>142</v>
      </c>
      <c r="AG66" s="22" t="s">
        <v>142</v>
      </c>
      <c r="AH66" s="22" t="s">
        <v>142</v>
      </c>
      <c r="AI66" s="22" t="s">
        <v>142</v>
      </c>
      <c r="AJ66" s="22" t="s">
        <v>142</v>
      </c>
      <c r="AK66" s="22" t="s">
        <v>142</v>
      </c>
      <c r="AL66" s="22" t="s">
        <v>142</v>
      </c>
      <c r="AM66" s="22" t="s">
        <v>142</v>
      </c>
      <c r="AN66" s="22" t="s">
        <v>142</v>
      </c>
      <c r="AO66" s="22"/>
      <c r="AP66" s="22"/>
      <c r="AQ66" s="22"/>
      <c r="AR66" s="22"/>
      <c r="AS66" s="22"/>
      <c r="AT66" s="22" t="s">
        <v>142</v>
      </c>
      <c r="AU66" s="22" t="s">
        <v>142</v>
      </c>
      <c r="AV66" s="27"/>
    </row>
    <row r="67" spans="1:48" outlineLevel="1" x14ac:dyDescent="0.2">
      <c r="A67" s="29"/>
      <c r="B67" s="58" t="s">
        <v>153</v>
      </c>
      <c r="C67" s="26" t="s">
        <v>141</v>
      </c>
      <c r="D67" s="26">
        <f>MAX($D$21:D66)+1</f>
        <v>38</v>
      </c>
      <c r="E67" s="22" t="s">
        <v>142</v>
      </c>
      <c r="F67" s="22" t="s">
        <v>142</v>
      </c>
      <c r="G67" s="22" t="s">
        <v>142</v>
      </c>
      <c r="H67" s="22" t="s">
        <v>142</v>
      </c>
      <c r="I67" s="22" t="s">
        <v>142</v>
      </c>
      <c r="J67" s="22" t="s">
        <v>142</v>
      </c>
      <c r="K67" s="22" t="s">
        <v>142</v>
      </c>
      <c r="L67" s="22" t="s">
        <v>142</v>
      </c>
      <c r="M67" s="22" t="s">
        <v>142</v>
      </c>
      <c r="N67" s="22" t="s">
        <v>142</v>
      </c>
      <c r="O67" s="22" t="s">
        <v>142</v>
      </c>
      <c r="P67" s="22" t="s">
        <v>142</v>
      </c>
      <c r="Q67" s="22" t="s">
        <v>142</v>
      </c>
      <c r="R67" s="22" t="s">
        <v>142</v>
      </c>
      <c r="S67" s="22" t="s">
        <v>143</v>
      </c>
      <c r="T67" s="22" t="s">
        <v>143</v>
      </c>
      <c r="U67" s="22" t="s">
        <v>143</v>
      </c>
      <c r="V67" s="22" t="s">
        <v>143</v>
      </c>
      <c r="W67" s="22" t="s">
        <v>143</v>
      </c>
      <c r="X67" s="22" t="s">
        <v>143</v>
      </c>
      <c r="Y67" s="22" t="s">
        <v>143</v>
      </c>
      <c r="Z67" s="22" t="s">
        <v>143</v>
      </c>
      <c r="AA67" s="22" t="s">
        <v>143</v>
      </c>
      <c r="AB67" s="22" t="s">
        <v>143</v>
      </c>
      <c r="AC67" s="22" t="s">
        <v>143</v>
      </c>
      <c r="AD67" s="22" t="s">
        <v>143</v>
      </c>
      <c r="AE67" s="22" t="s">
        <v>142</v>
      </c>
      <c r="AF67" s="22" t="s">
        <v>142</v>
      </c>
      <c r="AG67" s="22" t="s">
        <v>142</v>
      </c>
      <c r="AH67" s="22" t="s">
        <v>142</v>
      </c>
      <c r="AI67" s="22" t="s">
        <v>142</v>
      </c>
      <c r="AJ67" s="22" t="s">
        <v>142</v>
      </c>
      <c r="AK67" s="22" t="s">
        <v>143</v>
      </c>
      <c r="AL67" s="22" t="s">
        <v>143</v>
      </c>
      <c r="AM67" s="22" t="s">
        <v>143</v>
      </c>
      <c r="AN67" s="22" t="s">
        <v>143</v>
      </c>
      <c r="AO67" s="22"/>
      <c r="AP67" s="22"/>
      <c r="AQ67" s="22"/>
      <c r="AR67" s="22"/>
      <c r="AS67" s="22"/>
      <c r="AT67" s="22" t="s">
        <v>142</v>
      </c>
      <c r="AU67" s="22" t="s">
        <v>142</v>
      </c>
      <c r="AV67" s="27"/>
    </row>
    <row r="68" spans="1:48" outlineLevel="1" x14ac:dyDescent="0.2">
      <c r="A68" s="29"/>
      <c r="B68" s="30"/>
      <c r="C68" s="245"/>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row>
    <row r="69" spans="1:48" x14ac:dyDescent="0.2">
      <c r="A69" s="6">
        <f>MAX($A$1:A68)+Subsection</f>
        <v>4.0299999999999994</v>
      </c>
      <c r="B69" s="6" t="s">
        <v>165</v>
      </c>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54"/>
      <c r="AP69" s="54"/>
      <c r="AQ69" s="54"/>
      <c r="AR69" s="54"/>
      <c r="AS69" s="54"/>
      <c r="AT69" s="54"/>
      <c r="AU69" s="54"/>
      <c r="AV69" s="54"/>
    </row>
    <row r="70" spans="1:48" x14ac:dyDescent="0.2">
      <c r="A70" s="29"/>
      <c r="C70" s="245"/>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row>
    <row r="71" spans="1:48" outlineLevel="1" x14ac:dyDescent="0.2">
      <c r="A71" s="29"/>
      <c r="B71" s="53" t="s">
        <v>166</v>
      </c>
      <c r="C71" s="245"/>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row>
    <row r="72" spans="1:48" outlineLevel="1" x14ac:dyDescent="0.2">
      <c r="A72" s="29"/>
      <c r="B72" s="30"/>
      <c r="C72" s="245"/>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row>
    <row r="73" spans="1:48" outlineLevel="1" x14ac:dyDescent="0.2">
      <c r="A73" s="29"/>
      <c r="B73" s="51" t="s">
        <v>167</v>
      </c>
      <c r="C73" s="245"/>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row>
    <row r="74" spans="1:48" outlineLevel="1" x14ac:dyDescent="0.2">
      <c r="A74" s="29"/>
      <c r="B74" s="30"/>
      <c r="C74" s="245"/>
      <c r="D74" s="59" t="s">
        <v>168</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row>
    <row r="75" spans="1:48" outlineLevel="1" x14ac:dyDescent="0.2">
      <c r="A75" s="29"/>
      <c r="B75" s="52" t="s">
        <v>169</v>
      </c>
      <c r="C75" s="26" t="s">
        <v>141</v>
      </c>
      <c r="D75" s="83">
        <v>1</v>
      </c>
      <c r="E75" s="22"/>
      <c r="F75" s="22"/>
      <c r="G75" s="22"/>
      <c r="H75" s="22"/>
      <c r="I75" s="22"/>
      <c r="J75" s="22"/>
      <c r="K75" s="22"/>
      <c r="L75" s="22"/>
      <c r="M75" s="22"/>
      <c r="N75" s="22"/>
      <c r="O75" s="22"/>
      <c r="P75" s="22"/>
      <c r="Q75" s="22"/>
      <c r="R75" s="22"/>
      <c r="S75" s="22" t="s">
        <v>142</v>
      </c>
      <c r="T75" s="22"/>
      <c r="U75" s="22" t="s">
        <v>142</v>
      </c>
      <c r="V75" s="22"/>
      <c r="W75" s="22" t="s">
        <v>142</v>
      </c>
      <c r="X75" s="22" t="s">
        <v>142</v>
      </c>
      <c r="Y75" s="22" t="s">
        <v>142</v>
      </c>
      <c r="Z75" s="22" t="s">
        <v>142</v>
      </c>
      <c r="AA75" s="22"/>
      <c r="AB75" s="22"/>
      <c r="AC75" s="22"/>
      <c r="AD75" s="22"/>
      <c r="AE75" s="22"/>
      <c r="AF75" s="22"/>
      <c r="AG75" s="22"/>
      <c r="AH75" s="22"/>
      <c r="AI75" s="22"/>
      <c r="AJ75" s="22"/>
      <c r="AK75" s="22"/>
      <c r="AL75" s="22"/>
      <c r="AM75" s="22"/>
      <c r="AN75" s="22"/>
      <c r="AO75" s="22"/>
      <c r="AP75" s="22"/>
      <c r="AQ75" s="22"/>
      <c r="AR75" s="22"/>
      <c r="AS75" s="22"/>
      <c r="AT75" s="22" t="s">
        <v>143</v>
      </c>
      <c r="AU75" s="22" t="s">
        <v>142</v>
      </c>
      <c r="AV75" s="27"/>
    </row>
    <row r="76" spans="1:48" outlineLevel="1" x14ac:dyDescent="0.2">
      <c r="A76" s="29"/>
      <c r="B76" s="52" t="s">
        <v>170</v>
      </c>
      <c r="C76" s="26" t="s">
        <v>141</v>
      </c>
      <c r="D76" s="26">
        <f>MAX($D$75:D75)+1</f>
        <v>2</v>
      </c>
      <c r="E76" s="22"/>
      <c r="F76" s="22"/>
      <c r="G76" s="22"/>
      <c r="H76" s="22"/>
      <c r="I76" s="22"/>
      <c r="J76" s="22"/>
      <c r="K76" s="22"/>
      <c r="L76" s="22"/>
      <c r="M76" s="22"/>
      <c r="N76" s="22"/>
      <c r="O76" s="22"/>
      <c r="P76" s="22"/>
      <c r="Q76" s="22"/>
      <c r="R76" s="22"/>
      <c r="S76" s="22" t="s">
        <v>142</v>
      </c>
      <c r="T76" s="22"/>
      <c r="U76" s="22" t="s">
        <v>142</v>
      </c>
      <c r="V76" s="22"/>
      <c r="W76" s="22" t="s">
        <v>142</v>
      </c>
      <c r="X76" s="22" t="s">
        <v>142</v>
      </c>
      <c r="Y76" s="22" t="s">
        <v>142</v>
      </c>
      <c r="Z76" s="22" t="s">
        <v>142</v>
      </c>
      <c r="AA76" s="22"/>
      <c r="AB76" s="22"/>
      <c r="AC76" s="22"/>
      <c r="AD76" s="22"/>
      <c r="AE76" s="22"/>
      <c r="AF76" s="22"/>
      <c r="AG76" s="22"/>
      <c r="AH76" s="22"/>
      <c r="AI76" s="22"/>
      <c r="AJ76" s="22"/>
      <c r="AK76" s="22"/>
      <c r="AL76" s="22"/>
      <c r="AM76" s="22"/>
      <c r="AN76" s="22"/>
      <c r="AO76" s="22"/>
      <c r="AP76" s="22"/>
      <c r="AQ76" s="22"/>
      <c r="AR76" s="22"/>
      <c r="AS76" s="22"/>
      <c r="AT76" s="22" t="s">
        <v>143</v>
      </c>
      <c r="AU76" s="22" t="s">
        <v>142</v>
      </c>
      <c r="AV76" s="27"/>
    </row>
    <row r="77" spans="1:48" outlineLevel="1" x14ac:dyDescent="0.2">
      <c r="A77" s="29"/>
      <c r="B77" s="52" t="s">
        <v>171</v>
      </c>
      <c r="C77" s="26" t="s">
        <v>141</v>
      </c>
      <c r="D77" s="26">
        <f>MAX($D$75:D76)+1</f>
        <v>3</v>
      </c>
      <c r="E77" s="22"/>
      <c r="F77" s="22"/>
      <c r="G77" s="22"/>
      <c r="H77" s="22"/>
      <c r="I77" s="22"/>
      <c r="J77" s="22"/>
      <c r="K77" s="22"/>
      <c r="L77" s="22"/>
      <c r="M77" s="22"/>
      <c r="N77" s="22"/>
      <c r="O77" s="22"/>
      <c r="P77" s="22"/>
      <c r="Q77" s="22"/>
      <c r="R77" s="22"/>
      <c r="S77" s="22"/>
      <c r="T77" s="22" t="s">
        <v>142</v>
      </c>
      <c r="U77" s="22"/>
      <c r="V77" s="22" t="s">
        <v>142</v>
      </c>
      <c r="W77" s="22" t="s">
        <v>142</v>
      </c>
      <c r="X77" s="22" t="s">
        <v>142</v>
      </c>
      <c r="Y77" s="22" t="s">
        <v>142</v>
      </c>
      <c r="Z77" s="22" t="s">
        <v>142</v>
      </c>
      <c r="AA77" s="22"/>
      <c r="AB77" s="22"/>
      <c r="AC77" s="22"/>
      <c r="AD77" s="22"/>
      <c r="AE77" s="22"/>
      <c r="AF77" s="22"/>
      <c r="AG77" s="22"/>
      <c r="AH77" s="22"/>
      <c r="AI77" s="22"/>
      <c r="AJ77" s="22"/>
      <c r="AK77" s="22"/>
      <c r="AL77" s="22"/>
      <c r="AM77" s="22"/>
      <c r="AN77" s="22"/>
      <c r="AO77" s="22"/>
      <c r="AP77" s="22"/>
      <c r="AQ77" s="22"/>
      <c r="AR77" s="22"/>
      <c r="AS77" s="22"/>
      <c r="AT77" s="22" t="s">
        <v>143</v>
      </c>
      <c r="AU77" s="22" t="s">
        <v>142</v>
      </c>
      <c r="AV77" s="27"/>
    </row>
    <row r="78" spans="1:48" outlineLevel="1" x14ac:dyDescent="0.2">
      <c r="A78" s="29"/>
      <c r="B78" s="52" t="s">
        <v>172</v>
      </c>
      <c r="C78" s="26" t="s">
        <v>141</v>
      </c>
      <c r="D78" s="26">
        <f>MAX($D$75:D77)+1</f>
        <v>4</v>
      </c>
      <c r="E78" s="22"/>
      <c r="F78" s="22"/>
      <c r="G78" s="22"/>
      <c r="H78" s="22"/>
      <c r="I78" s="22"/>
      <c r="J78" s="22"/>
      <c r="K78" s="22"/>
      <c r="L78" s="22"/>
      <c r="M78" s="22"/>
      <c r="N78" s="22"/>
      <c r="O78" s="22"/>
      <c r="P78" s="22"/>
      <c r="Q78" s="22"/>
      <c r="R78" s="22"/>
      <c r="S78" s="22"/>
      <c r="T78" s="22" t="s">
        <v>142</v>
      </c>
      <c r="U78" s="22"/>
      <c r="V78" s="22" t="s">
        <v>142</v>
      </c>
      <c r="W78" s="22" t="s">
        <v>142</v>
      </c>
      <c r="X78" s="22" t="s">
        <v>142</v>
      </c>
      <c r="Y78" s="22" t="s">
        <v>142</v>
      </c>
      <c r="Z78" s="22" t="s">
        <v>142</v>
      </c>
      <c r="AA78" s="22"/>
      <c r="AB78" s="22"/>
      <c r="AC78" s="22"/>
      <c r="AD78" s="22"/>
      <c r="AE78" s="22"/>
      <c r="AF78" s="22"/>
      <c r="AG78" s="22"/>
      <c r="AH78" s="22"/>
      <c r="AI78" s="22"/>
      <c r="AJ78" s="22"/>
      <c r="AK78" s="22"/>
      <c r="AL78" s="22"/>
      <c r="AM78" s="22"/>
      <c r="AN78" s="22"/>
      <c r="AO78" s="22"/>
      <c r="AP78" s="22"/>
      <c r="AQ78" s="22"/>
      <c r="AR78" s="22"/>
      <c r="AS78" s="22"/>
      <c r="AT78" s="22" t="s">
        <v>143</v>
      </c>
      <c r="AU78" s="22" t="s">
        <v>142</v>
      </c>
      <c r="AV78" s="27"/>
    </row>
    <row r="79" spans="1:48" outlineLevel="1" x14ac:dyDescent="0.2">
      <c r="A79" s="29"/>
      <c r="B79" s="52" t="s">
        <v>173</v>
      </c>
      <c r="C79" s="26" t="s">
        <v>141</v>
      </c>
      <c r="D79" s="26">
        <f>MAX($D$75:D78)+1</f>
        <v>5</v>
      </c>
      <c r="E79" s="22"/>
      <c r="F79" s="22"/>
      <c r="G79" s="22"/>
      <c r="H79" s="22"/>
      <c r="I79" s="22"/>
      <c r="J79" s="22"/>
      <c r="K79" s="22"/>
      <c r="L79" s="22"/>
      <c r="M79" s="22"/>
      <c r="N79" s="22"/>
      <c r="O79" s="22"/>
      <c r="P79" s="22"/>
      <c r="Q79" s="22"/>
      <c r="R79" s="22"/>
      <c r="S79" s="22" t="s">
        <v>142</v>
      </c>
      <c r="T79" s="22" t="s">
        <v>142</v>
      </c>
      <c r="U79" s="22" t="s">
        <v>142</v>
      </c>
      <c r="V79" s="22" t="s">
        <v>142</v>
      </c>
      <c r="W79" s="22" t="s">
        <v>142</v>
      </c>
      <c r="X79" s="22" t="s">
        <v>142</v>
      </c>
      <c r="Y79" s="22" t="s">
        <v>142</v>
      </c>
      <c r="Z79" s="22" t="s">
        <v>142</v>
      </c>
      <c r="AA79" s="22"/>
      <c r="AB79" s="22"/>
      <c r="AC79" s="22"/>
      <c r="AD79" s="22"/>
      <c r="AE79" s="22"/>
      <c r="AF79" s="22"/>
      <c r="AG79" s="22"/>
      <c r="AH79" s="22"/>
      <c r="AI79" s="22"/>
      <c r="AJ79" s="22"/>
      <c r="AK79" s="22"/>
      <c r="AL79" s="22"/>
      <c r="AM79" s="22"/>
      <c r="AN79" s="22"/>
      <c r="AO79" s="22"/>
      <c r="AP79" s="22"/>
      <c r="AQ79" s="22"/>
      <c r="AR79" s="22"/>
      <c r="AS79" s="22"/>
      <c r="AT79" s="22" t="s">
        <v>143</v>
      </c>
      <c r="AU79" s="22" t="s">
        <v>142</v>
      </c>
      <c r="AV79" s="27"/>
    </row>
    <row r="80" spans="1:48" outlineLevel="1" x14ac:dyDescent="0.2">
      <c r="A80" s="29"/>
      <c r="B80" s="52" t="s">
        <v>174</v>
      </c>
      <c r="C80" s="26" t="s">
        <v>141</v>
      </c>
      <c r="D80" s="26">
        <f>MAX($D$75:D79)+1</f>
        <v>6</v>
      </c>
      <c r="E80" s="22"/>
      <c r="F80" s="22"/>
      <c r="G80" s="22"/>
      <c r="H80" s="22"/>
      <c r="I80" s="22"/>
      <c r="J80" s="22"/>
      <c r="K80" s="22"/>
      <c r="L80" s="22"/>
      <c r="M80" s="22"/>
      <c r="N80" s="22"/>
      <c r="O80" s="22"/>
      <c r="P80" s="22"/>
      <c r="Q80" s="22"/>
      <c r="R80" s="22"/>
      <c r="S80" s="22" t="s">
        <v>142</v>
      </c>
      <c r="T80" s="22" t="s">
        <v>142</v>
      </c>
      <c r="U80" s="22" t="s">
        <v>142</v>
      </c>
      <c r="V80" s="22" t="s">
        <v>142</v>
      </c>
      <c r="W80" s="22" t="s">
        <v>142</v>
      </c>
      <c r="X80" s="22" t="s">
        <v>142</v>
      </c>
      <c r="Y80" s="22" t="s">
        <v>142</v>
      </c>
      <c r="Z80" s="22" t="s">
        <v>142</v>
      </c>
      <c r="AA80" s="22"/>
      <c r="AB80" s="22"/>
      <c r="AC80" s="22"/>
      <c r="AD80" s="22"/>
      <c r="AE80" s="22"/>
      <c r="AF80" s="22"/>
      <c r="AG80" s="22"/>
      <c r="AH80" s="22"/>
      <c r="AI80" s="22"/>
      <c r="AJ80" s="22"/>
      <c r="AK80" s="22"/>
      <c r="AL80" s="22"/>
      <c r="AM80" s="22"/>
      <c r="AN80" s="22"/>
      <c r="AO80" s="22"/>
      <c r="AP80" s="22"/>
      <c r="AQ80" s="22"/>
      <c r="AR80" s="22"/>
      <c r="AS80" s="22"/>
      <c r="AT80" s="22" t="s">
        <v>143</v>
      </c>
      <c r="AU80" s="22" t="s">
        <v>142</v>
      </c>
      <c r="AV80" s="27"/>
    </row>
    <row r="81" spans="1:48" outlineLevel="1" x14ac:dyDescent="0.2">
      <c r="A81" s="29"/>
      <c r="B81" s="52" t="s">
        <v>175</v>
      </c>
      <c r="C81" s="26" t="s">
        <v>141</v>
      </c>
      <c r="D81" s="26">
        <f>MAX($D$75:D80)+1</f>
        <v>7</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t="s">
        <v>142</v>
      </c>
      <c r="AF81" s="22"/>
      <c r="AG81" s="22"/>
      <c r="AH81" s="22" t="s">
        <v>142</v>
      </c>
      <c r="AI81" s="22" t="s">
        <v>142</v>
      </c>
      <c r="AJ81" s="22" t="s">
        <v>142</v>
      </c>
      <c r="AK81" s="22"/>
      <c r="AL81" s="22"/>
      <c r="AM81" s="22"/>
      <c r="AN81" s="22"/>
      <c r="AO81" s="22"/>
      <c r="AP81" s="22"/>
      <c r="AQ81" s="22"/>
      <c r="AR81" s="22"/>
      <c r="AS81" s="22"/>
      <c r="AT81" s="22" t="s">
        <v>143</v>
      </c>
      <c r="AU81" s="22" t="s">
        <v>142</v>
      </c>
      <c r="AV81" s="27"/>
    </row>
    <row r="82" spans="1:48" outlineLevel="1" x14ac:dyDescent="0.2">
      <c r="A82" s="29"/>
      <c r="B82" s="52" t="s">
        <v>176</v>
      </c>
      <c r="C82" s="26" t="s">
        <v>141</v>
      </c>
      <c r="D82" s="26">
        <f>MAX($D$75:D81)+1</f>
        <v>8</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t="s">
        <v>142</v>
      </c>
      <c r="AF82" s="22"/>
      <c r="AG82" s="22"/>
      <c r="AH82" s="22" t="s">
        <v>142</v>
      </c>
      <c r="AI82" s="22" t="s">
        <v>142</v>
      </c>
      <c r="AJ82" s="22" t="s">
        <v>142</v>
      </c>
      <c r="AK82" s="22"/>
      <c r="AL82" s="22"/>
      <c r="AM82" s="22"/>
      <c r="AN82" s="22"/>
      <c r="AO82" s="22"/>
      <c r="AP82" s="22"/>
      <c r="AQ82" s="22"/>
      <c r="AR82" s="22"/>
      <c r="AS82" s="22"/>
      <c r="AT82" s="22" t="s">
        <v>143</v>
      </c>
      <c r="AU82" s="22" t="s">
        <v>142</v>
      </c>
      <c r="AV82" s="27"/>
    </row>
    <row r="83" spans="1:48" outlineLevel="1" x14ac:dyDescent="0.2">
      <c r="A83" s="29"/>
      <c r="B83" s="52" t="s">
        <v>177</v>
      </c>
      <c r="C83" s="26" t="s">
        <v>141</v>
      </c>
      <c r="D83" s="26">
        <f>MAX($D$75:D82)+1</f>
        <v>9</v>
      </c>
      <c r="E83" s="22" t="s">
        <v>142</v>
      </c>
      <c r="F83" s="22" t="s">
        <v>142</v>
      </c>
      <c r="G83" s="22" t="s">
        <v>142</v>
      </c>
      <c r="H83" s="22" t="s">
        <v>142</v>
      </c>
      <c r="I83" s="22" t="s">
        <v>142</v>
      </c>
      <c r="J83" s="22" t="s">
        <v>142</v>
      </c>
      <c r="K83" s="22" t="s">
        <v>142</v>
      </c>
      <c r="L83" s="22" t="s">
        <v>142</v>
      </c>
      <c r="M83" s="22" t="s">
        <v>142</v>
      </c>
      <c r="N83" s="22" t="s">
        <v>142</v>
      </c>
      <c r="O83" s="22" t="s">
        <v>142</v>
      </c>
      <c r="P83" s="22" t="s">
        <v>142</v>
      </c>
      <c r="Q83" s="22" t="s">
        <v>142</v>
      </c>
      <c r="R83" s="22" t="s">
        <v>142</v>
      </c>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t="s">
        <v>143</v>
      </c>
      <c r="AU83" s="22" t="s">
        <v>142</v>
      </c>
      <c r="AV83" s="27"/>
    </row>
    <row r="84" spans="1:48" outlineLevel="1" x14ac:dyDescent="0.2">
      <c r="A84" s="29"/>
      <c r="B84" s="52" t="s">
        <v>178</v>
      </c>
      <c r="C84" s="26" t="s">
        <v>141</v>
      </c>
      <c r="D84" s="26">
        <f>MAX($D$75:D83)+1</f>
        <v>10</v>
      </c>
      <c r="E84" s="22" t="s">
        <v>142</v>
      </c>
      <c r="F84" s="22" t="s">
        <v>142</v>
      </c>
      <c r="G84" s="22" t="s">
        <v>142</v>
      </c>
      <c r="H84" s="22" t="s">
        <v>142</v>
      </c>
      <c r="I84" s="22" t="s">
        <v>142</v>
      </c>
      <c r="J84" s="22" t="s">
        <v>142</v>
      </c>
      <c r="K84" s="22" t="s">
        <v>142</v>
      </c>
      <c r="L84" s="22" t="s">
        <v>142</v>
      </c>
      <c r="M84" s="22" t="s">
        <v>142</v>
      </c>
      <c r="N84" s="22" t="s">
        <v>142</v>
      </c>
      <c r="O84" s="22" t="s">
        <v>142</v>
      </c>
      <c r="P84" s="22" t="s">
        <v>142</v>
      </c>
      <c r="Q84" s="22" t="s">
        <v>142</v>
      </c>
      <c r="R84" s="22" t="s">
        <v>142</v>
      </c>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t="s">
        <v>143</v>
      </c>
      <c r="AU84" s="22" t="s">
        <v>142</v>
      </c>
      <c r="AV84" s="27"/>
    </row>
    <row r="85" spans="1:48" outlineLevel="1" x14ac:dyDescent="0.2">
      <c r="A85" s="29"/>
      <c r="B85" s="52" t="s">
        <v>179</v>
      </c>
      <c r="C85" s="26" t="s">
        <v>141</v>
      </c>
      <c r="D85" s="26">
        <f>MAX($D$75:D84)+1</f>
        <v>11</v>
      </c>
      <c r="E85" s="22" t="s">
        <v>142</v>
      </c>
      <c r="F85" s="22" t="s">
        <v>142</v>
      </c>
      <c r="G85" s="22" t="s">
        <v>142</v>
      </c>
      <c r="H85" s="22" t="s">
        <v>142</v>
      </c>
      <c r="I85" s="22" t="s">
        <v>142</v>
      </c>
      <c r="J85" s="22" t="s">
        <v>142</v>
      </c>
      <c r="K85" s="22" t="s">
        <v>142</v>
      </c>
      <c r="L85" s="22" t="s">
        <v>142</v>
      </c>
      <c r="M85" s="22" t="s">
        <v>142</v>
      </c>
      <c r="N85" s="22" t="s">
        <v>142</v>
      </c>
      <c r="O85" s="22" t="s">
        <v>142</v>
      </c>
      <c r="P85" s="22" t="s">
        <v>142</v>
      </c>
      <c r="Q85" s="22" t="s">
        <v>142</v>
      </c>
      <c r="R85" s="22" t="s">
        <v>142</v>
      </c>
      <c r="S85" s="22" t="s">
        <v>142</v>
      </c>
      <c r="T85" s="22" t="s">
        <v>142</v>
      </c>
      <c r="U85" s="22" t="s">
        <v>142</v>
      </c>
      <c r="V85" s="22" t="s">
        <v>142</v>
      </c>
      <c r="W85" s="22" t="s">
        <v>142</v>
      </c>
      <c r="X85" s="22" t="s">
        <v>142</v>
      </c>
      <c r="Y85" s="22" t="s">
        <v>142</v>
      </c>
      <c r="Z85" s="22" t="s">
        <v>142</v>
      </c>
      <c r="AA85" s="22" t="s">
        <v>142</v>
      </c>
      <c r="AB85" s="22" t="s">
        <v>142</v>
      </c>
      <c r="AC85" s="22" t="s">
        <v>142</v>
      </c>
      <c r="AD85" s="22" t="s">
        <v>142</v>
      </c>
      <c r="AE85" s="22" t="s">
        <v>142</v>
      </c>
      <c r="AF85" s="22" t="s">
        <v>142</v>
      </c>
      <c r="AG85" s="22" t="s">
        <v>142</v>
      </c>
      <c r="AH85" s="22" t="s">
        <v>142</v>
      </c>
      <c r="AI85" s="22" t="s">
        <v>142</v>
      </c>
      <c r="AJ85" s="22" t="s">
        <v>142</v>
      </c>
      <c r="AK85" s="22" t="s">
        <v>142</v>
      </c>
      <c r="AL85" s="22" t="s">
        <v>142</v>
      </c>
      <c r="AM85" s="22" t="s">
        <v>142</v>
      </c>
      <c r="AN85" s="22" t="s">
        <v>142</v>
      </c>
      <c r="AO85" s="22"/>
      <c r="AP85" s="22"/>
      <c r="AQ85" s="22"/>
      <c r="AR85" s="22"/>
      <c r="AS85" s="22"/>
      <c r="AT85" s="22" t="s">
        <v>143</v>
      </c>
      <c r="AU85" s="22" t="s">
        <v>142</v>
      </c>
      <c r="AV85" s="27"/>
    </row>
    <row r="86" spans="1:48" outlineLevel="1" x14ac:dyDescent="0.2">
      <c r="A86" s="29"/>
      <c r="B86" s="52" t="s">
        <v>180</v>
      </c>
      <c r="C86" s="26" t="s">
        <v>141</v>
      </c>
      <c r="D86" s="26">
        <f>MAX($D$75:D85)+1</f>
        <v>12</v>
      </c>
      <c r="E86" s="22" t="s">
        <v>142</v>
      </c>
      <c r="F86" s="22" t="s">
        <v>142</v>
      </c>
      <c r="G86" s="22" t="s">
        <v>142</v>
      </c>
      <c r="H86" s="22" t="s">
        <v>142</v>
      </c>
      <c r="I86" s="22" t="s">
        <v>142</v>
      </c>
      <c r="J86" s="22" t="s">
        <v>142</v>
      </c>
      <c r="K86" s="22" t="s">
        <v>142</v>
      </c>
      <c r="L86" s="22" t="s">
        <v>142</v>
      </c>
      <c r="M86" s="22" t="s">
        <v>142</v>
      </c>
      <c r="N86" s="22" t="s">
        <v>142</v>
      </c>
      <c r="O86" s="22" t="s">
        <v>142</v>
      </c>
      <c r="P86" s="22" t="s">
        <v>142</v>
      </c>
      <c r="Q86" s="22" t="s">
        <v>142</v>
      </c>
      <c r="R86" s="22" t="s">
        <v>142</v>
      </c>
      <c r="S86" s="22"/>
      <c r="T86" s="22"/>
      <c r="U86" s="22"/>
      <c r="V86" s="22"/>
      <c r="W86" s="22"/>
      <c r="X86" s="22"/>
      <c r="Y86" s="22"/>
      <c r="Z86" s="22"/>
      <c r="AA86" s="22"/>
      <c r="AB86" s="22"/>
      <c r="AC86" s="22"/>
      <c r="AD86" s="22"/>
      <c r="AE86" s="22" t="s">
        <v>142</v>
      </c>
      <c r="AF86" s="22" t="s">
        <v>142</v>
      </c>
      <c r="AG86" s="22" t="s">
        <v>142</v>
      </c>
      <c r="AH86" s="22" t="s">
        <v>142</v>
      </c>
      <c r="AI86" s="22" t="s">
        <v>142</v>
      </c>
      <c r="AJ86" s="22" t="s">
        <v>142</v>
      </c>
      <c r="AK86" s="22"/>
      <c r="AL86" s="22"/>
      <c r="AM86" s="22"/>
      <c r="AN86" s="22"/>
      <c r="AO86" s="22"/>
      <c r="AP86" s="22"/>
      <c r="AQ86" s="22"/>
      <c r="AR86" s="22"/>
      <c r="AS86" s="22"/>
      <c r="AT86" s="22" t="s">
        <v>143</v>
      </c>
      <c r="AU86" s="22" t="s">
        <v>142</v>
      </c>
      <c r="AV86" s="27"/>
    </row>
    <row r="87" spans="1:48" outlineLevel="1" x14ac:dyDescent="0.2">
      <c r="A87" s="29"/>
      <c r="B87" s="52" t="s">
        <v>181</v>
      </c>
      <c r="C87" s="26" t="s">
        <v>141</v>
      </c>
      <c r="D87" s="26">
        <f>MAX($D$75:D86)+1</f>
        <v>13</v>
      </c>
      <c r="E87" s="22" t="s">
        <v>142</v>
      </c>
      <c r="F87" s="22" t="s">
        <v>142</v>
      </c>
      <c r="G87" s="22" t="s">
        <v>142</v>
      </c>
      <c r="H87" s="22" t="s">
        <v>142</v>
      </c>
      <c r="I87" s="22" t="s">
        <v>142</v>
      </c>
      <c r="J87" s="22" t="s">
        <v>142</v>
      </c>
      <c r="K87" s="22" t="s">
        <v>142</v>
      </c>
      <c r="L87" s="22" t="s">
        <v>142</v>
      </c>
      <c r="M87" s="22" t="s">
        <v>142</v>
      </c>
      <c r="N87" s="22" t="s">
        <v>142</v>
      </c>
      <c r="O87" s="22" t="s">
        <v>142</v>
      </c>
      <c r="P87" s="22" t="s">
        <v>142</v>
      </c>
      <c r="Q87" s="22" t="s">
        <v>142</v>
      </c>
      <c r="R87" s="22" t="s">
        <v>142</v>
      </c>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t="s">
        <v>143</v>
      </c>
      <c r="AU87" s="22" t="s">
        <v>142</v>
      </c>
      <c r="AV87" s="27"/>
    </row>
    <row r="88" spans="1:48" outlineLevel="1" x14ac:dyDescent="0.2">
      <c r="A88" s="29"/>
      <c r="B88" s="52" t="s">
        <v>182</v>
      </c>
      <c r="C88" s="26" t="s">
        <v>141</v>
      </c>
      <c r="D88" s="26">
        <f>MAX($D$75:D87)+1</f>
        <v>14</v>
      </c>
      <c r="E88" s="22" t="s">
        <v>142</v>
      </c>
      <c r="F88" s="22" t="s">
        <v>142</v>
      </c>
      <c r="G88" s="22" t="s">
        <v>142</v>
      </c>
      <c r="H88" s="22" t="s">
        <v>142</v>
      </c>
      <c r="I88" s="22" t="s">
        <v>142</v>
      </c>
      <c r="J88" s="22" t="s">
        <v>142</v>
      </c>
      <c r="K88" s="22" t="s">
        <v>142</v>
      </c>
      <c r="L88" s="22" t="s">
        <v>142</v>
      </c>
      <c r="M88" s="22" t="s">
        <v>142</v>
      </c>
      <c r="N88" s="22" t="s">
        <v>142</v>
      </c>
      <c r="O88" s="22" t="s">
        <v>142</v>
      </c>
      <c r="P88" s="22" t="s">
        <v>142</v>
      </c>
      <c r="Q88" s="22" t="s">
        <v>142</v>
      </c>
      <c r="R88" s="22" t="s">
        <v>142</v>
      </c>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t="s">
        <v>143</v>
      </c>
      <c r="AU88" s="22" t="s">
        <v>142</v>
      </c>
      <c r="AV88" s="27"/>
    </row>
    <row r="89" spans="1:48" outlineLevel="1" x14ac:dyDescent="0.2">
      <c r="A89" s="29"/>
      <c r="B89" s="52" t="s">
        <v>183</v>
      </c>
      <c r="C89" s="26" t="s">
        <v>141</v>
      </c>
      <c r="D89" s="26">
        <f>MAX($D$75:D88)+1</f>
        <v>15</v>
      </c>
      <c r="E89" s="22" t="s">
        <v>142</v>
      </c>
      <c r="F89" s="22" t="s">
        <v>142</v>
      </c>
      <c r="G89" s="22" t="s">
        <v>142</v>
      </c>
      <c r="H89" s="22" t="s">
        <v>142</v>
      </c>
      <c r="I89" s="22" t="s">
        <v>142</v>
      </c>
      <c r="J89" s="22" t="s">
        <v>142</v>
      </c>
      <c r="K89" s="22" t="s">
        <v>142</v>
      </c>
      <c r="L89" s="22" t="s">
        <v>142</v>
      </c>
      <c r="M89" s="22" t="s">
        <v>142</v>
      </c>
      <c r="N89" s="22" t="s">
        <v>142</v>
      </c>
      <c r="O89" s="22" t="s">
        <v>142</v>
      </c>
      <c r="P89" s="22" t="s">
        <v>142</v>
      </c>
      <c r="Q89" s="22" t="s">
        <v>142</v>
      </c>
      <c r="R89" s="22" t="s">
        <v>142</v>
      </c>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t="s">
        <v>143</v>
      </c>
      <c r="AU89" s="22" t="s">
        <v>142</v>
      </c>
      <c r="AV89" s="27"/>
    </row>
    <row r="90" spans="1:48" outlineLevel="1" x14ac:dyDescent="0.2">
      <c r="A90" s="29"/>
      <c r="B90" s="52" t="s">
        <v>184</v>
      </c>
      <c r="C90" s="26" t="s">
        <v>141</v>
      </c>
      <c r="D90" s="26">
        <f>MAX($D$75:D89)+1</f>
        <v>16</v>
      </c>
      <c r="E90" s="22"/>
      <c r="F90" s="22"/>
      <c r="G90" s="22"/>
      <c r="H90" s="22"/>
      <c r="I90" s="22"/>
      <c r="J90" s="22"/>
      <c r="K90" s="22"/>
      <c r="L90" s="22"/>
      <c r="M90" s="22"/>
      <c r="N90" s="22"/>
      <c r="O90" s="22"/>
      <c r="P90" s="22"/>
      <c r="Q90" s="22"/>
      <c r="R90" s="22"/>
      <c r="S90" s="22" t="s">
        <v>142</v>
      </c>
      <c r="T90" s="22" t="s">
        <v>142</v>
      </c>
      <c r="U90" s="22" t="s">
        <v>142</v>
      </c>
      <c r="V90" s="22" t="s">
        <v>142</v>
      </c>
      <c r="W90" s="22" t="s">
        <v>142</v>
      </c>
      <c r="X90" s="22" t="s">
        <v>142</v>
      </c>
      <c r="Y90" s="22" t="s">
        <v>142</v>
      </c>
      <c r="Z90" s="22" t="s">
        <v>142</v>
      </c>
      <c r="AA90" s="22"/>
      <c r="AB90" s="22"/>
      <c r="AC90" s="22"/>
      <c r="AD90" s="22"/>
      <c r="AE90" s="22"/>
      <c r="AF90" s="22"/>
      <c r="AG90" s="22"/>
      <c r="AH90" s="22"/>
      <c r="AI90" s="22"/>
      <c r="AJ90" s="22"/>
      <c r="AK90" s="22"/>
      <c r="AL90" s="22"/>
      <c r="AM90" s="22"/>
      <c r="AN90" s="22"/>
      <c r="AO90" s="22"/>
      <c r="AP90" s="22"/>
      <c r="AQ90" s="22"/>
      <c r="AR90" s="22"/>
      <c r="AS90" s="22"/>
      <c r="AT90" s="22" t="s">
        <v>143</v>
      </c>
      <c r="AU90" s="22" t="s">
        <v>142</v>
      </c>
      <c r="AV90" s="27"/>
    </row>
    <row r="91" spans="1:48" outlineLevel="1" x14ac:dyDescent="0.2">
      <c r="A91" s="29"/>
      <c r="B91" s="52" t="s">
        <v>185</v>
      </c>
      <c r="C91" s="26" t="s">
        <v>141</v>
      </c>
      <c r="D91" s="26">
        <f>MAX($D$75:D90)+1</f>
        <v>17</v>
      </c>
      <c r="E91" s="22" t="s">
        <v>142</v>
      </c>
      <c r="F91" s="22" t="s">
        <v>142</v>
      </c>
      <c r="G91" s="22" t="s">
        <v>142</v>
      </c>
      <c r="H91" s="22" t="s">
        <v>142</v>
      </c>
      <c r="I91" s="22" t="s">
        <v>142</v>
      </c>
      <c r="J91" s="22" t="s">
        <v>142</v>
      </c>
      <c r="K91" s="22" t="s">
        <v>142</v>
      </c>
      <c r="L91" s="22" t="s">
        <v>142</v>
      </c>
      <c r="M91" s="22" t="s">
        <v>142</v>
      </c>
      <c r="N91" s="22" t="s">
        <v>142</v>
      </c>
      <c r="O91" s="22" t="s">
        <v>142</v>
      </c>
      <c r="P91" s="22" t="s">
        <v>142</v>
      </c>
      <c r="Q91" s="22" t="s">
        <v>142</v>
      </c>
      <c r="R91" s="22" t="s">
        <v>142</v>
      </c>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t="s">
        <v>143</v>
      </c>
      <c r="AU91" s="22" t="s">
        <v>142</v>
      </c>
      <c r="AV91" s="27"/>
    </row>
    <row r="92" spans="1:48" outlineLevel="1" x14ac:dyDescent="0.2">
      <c r="A92" s="29"/>
      <c r="B92" s="52" t="s">
        <v>186</v>
      </c>
      <c r="C92" s="26" t="s">
        <v>141</v>
      </c>
      <c r="D92" s="26">
        <f>MAX($D$75:D91)+1</f>
        <v>18</v>
      </c>
      <c r="E92" s="22" t="s">
        <v>142</v>
      </c>
      <c r="F92" s="22" t="s">
        <v>142</v>
      </c>
      <c r="G92" s="22" t="s">
        <v>142</v>
      </c>
      <c r="H92" s="22" t="s">
        <v>142</v>
      </c>
      <c r="I92" s="22" t="s">
        <v>142</v>
      </c>
      <c r="J92" s="22" t="s">
        <v>142</v>
      </c>
      <c r="K92" s="22" t="s">
        <v>142</v>
      </c>
      <c r="L92" s="22" t="s">
        <v>142</v>
      </c>
      <c r="M92" s="22" t="s">
        <v>142</v>
      </c>
      <c r="N92" s="22" t="s">
        <v>142</v>
      </c>
      <c r="O92" s="22" t="s">
        <v>142</v>
      </c>
      <c r="P92" s="22" t="s">
        <v>142</v>
      </c>
      <c r="Q92" s="22" t="s">
        <v>142</v>
      </c>
      <c r="R92" s="22" t="s">
        <v>142</v>
      </c>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t="s">
        <v>143</v>
      </c>
      <c r="AU92" s="22" t="s">
        <v>142</v>
      </c>
      <c r="AV92" s="27"/>
    </row>
    <row r="93" spans="1:48" outlineLevel="1" x14ac:dyDescent="0.2">
      <c r="A93" s="29"/>
      <c r="B93" s="52" t="s">
        <v>187</v>
      </c>
      <c r="C93" s="26" t="s">
        <v>141</v>
      </c>
      <c r="D93" s="26">
        <f>MAX($D$75:D92)+1</f>
        <v>19</v>
      </c>
      <c r="E93" s="22" t="s">
        <v>142</v>
      </c>
      <c r="F93" s="22" t="s">
        <v>142</v>
      </c>
      <c r="G93" s="22" t="s">
        <v>142</v>
      </c>
      <c r="H93" s="22" t="s">
        <v>142</v>
      </c>
      <c r="I93" s="22" t="s">
        <v>142</v>
      </c>
      <c r="J93" s="22" t="s">
        <v>142</v>
      </c>
      <c r="K93" s="22" t="s">
        <v>142</v>
      </c>
      <c r="L93" s="22" t="s">
        <v>142</v>
      </c>
      <c r="M93" s="22" t="s">
        <v>142</v>
      </c>
      <c r="N93" s="22" t="s">
        <v>142</v>
      </c>
      <c r="O93" s="22" t="s">
        <v>142</v>
      </c>
      <c r="P93" s="22" t="s">
        <v>142</v>
      </c>
      <c r="Q93" s="22" t="s">
        <v>142</v>
      </c>
      <c r="R93" s="22" t="s">
        <v>142</v>
      </c>
      <c r="S93" s="22" t="s">
        <v>142</v>
      </c>
      <c r="T93" s="22" t="s">
        <v>142</v>
      </c>
      <c r="U93" s="22" t="s">
        <v>142</v>
      </c>
      <c r="V93" s="22" t="s">
        <v>142</v>
      </c>
      <c r="W93" s="22" t="s">
        <v>142</v>
      </c>
      <c r="X93" s="22" t="s">
        <v>142</v>
      </c>
      <c r="Y93" s="22" t="s">
        <v>142</v>
      </c>
      <c r="Z93" s="22" t="s">
        <v>142</v>
      </c>
      <c r="AA93" s="22" t="s">
        <v>142</v>
      </c>
      <c r="AB93" s="22" t="s">
        <v>142</v>
      </c>
      <c r="AC93" s="22" t="s">
        <v>142</v>
      </c>
      <c r="AD93" s="22" t="s">
        <v>142</v>
      </c>
      <c r="AE93" s="22" t="s">
        <v>142</v>
      </c>
      <c r="AF93" s="22" t="s">
        <v>142</v>
      </c>
      <c r="AG93" s="22" t="s">
        <v>142</v>
      </c>
      <c r="AH93" s="22" t="s">
        <v>142</v>
      </c>
      <c r="AI93" s="22" t="s">
        <v>142</v>
      </c>
      <c r="AJ93" s="22" t="s">
        <v>142</v>
      </c>
      <c r="AK93" s="22"/>
      <c r="AL93" s="22"/>
      <c r="AM93" s="22"/>
      <c r="AN93" s="22"/>
      <c r="AO93" s="22"/>
      <c r="AP93" s="22"/>
      <c r="AQ93" s="22"/>
      <c r="AR93" s="22"/>
      <c r="AS93" s="22"/>
      <c r="AT93" s="22" t="s">
        <v>143</v>
      </c>
      <c r="AU93" s="22" t="s">
        <v>142</v>
      </c>
      <c r="AV93" s="27"/>
    </row>
    <row r="94" spans="1:48" outlineLevel="1" x14ac:dyDescent="0.2">
      <c r="A94" s="29"/>
      <c r="B94" s="52" t="s">
        <v>188</v>
      </c>
      <c r="C94" s="26" t="s">
        <v>141</v>
      </c>
      <c r="D94" s="26">
        <f>MAX($D$75:D93)+1</f>
        <v>20</v>
      </c>
      <c r="E94" s="138" t="s">
        <v>142</v>
      </c>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t="s">
        <v>143</v>
      </c>
      <c r="AU94" s="22" t="s">
        <v>142</v>
      </c>
      <c r="AV94" s="27"/>
    </row>
    <row r="95" spans="1:48" outlineLevel="1" x14ac:dyDescent="0.2">
      <c r="A95" s="29"/>
      <c r="B95" s="52"/>
      <c r="C95" s="245"/>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row>
    <row r="96" spans="1:48" x14ac:dyDescent="0.2">
      <c r="A96" s="31" t="s">
        <v>22</v>
      </c>
      <c r="B96" s="32"/>
      <c r="C96" s="33"/>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row>
  </sheetData>
  <sheetProtection formatCells="0" formatColumns="0" formatRows="0" insertColumns="0" insertRows="0" insertHyperlinks="0" deleteColumns="0" deleteRows="0" sort="0" autoFilter="0" pivotTables="0"/>
  <dataConsolidate link="1"/>
  <mergeCells count="60">
    <mergeCell ref="AO8:AS8"/>
    <mergeCell ref="M9:M11"/>
    <mergeCell ref="V10:V11"/>
    <mergeCell ref="AU9:AU11"/>
    <mergeCell ref="U9:V9"/>
    <mergeCell ref="W9:Z9"/>
    <mergeCell ref="P9:R9"/>
    <mergeCell ref="S9:T9"/>
    <mergeCell ref="AJ10:AJ11"/>
    <mergeCell ref="AT9:AT11"/>
    <mergeCell ref="AA10:AC10"/>
    <mergeCell ref="AD10:AD11"/>
    <mergeCell ref="E8:R8"/>
    <mergeCell ref="S8:Z8"/>
    <mergeCell ref="AA8:AJ8"/>
    <mergeCell ref="AK8:AN8"/>
    <mergeCell ref="E9:I9"/>
    <mergeCell ref="J9:J11"/>
    <mergeCell ref="K9:K11"/>
    <mergeCell ref="L9:L11"/>
    <mergeCell ref="E10:E11"/>
    <mergeCell ref="S10:S11"/>
    <mergeCell ref="AF9:AG9"/>
    <mergeCell ref="AH9:AJ9"/>
    <mergeCell ref="AM9:AN9"/>
    <mergeCell ref="N10:N11"/>
    <mergeCell ref="O10:O11"/>
    <mergeCell ref="N9:O9"/>
    <mergeCell ref="AA12:AD12"/>
    <mergeCell ref="AE10:AE11"/>
    <mergeCell ref="AA9:AD9"/>
    <mergeCell ref="E12:I12"/>
    <mergeCell ref="J12:M12"/>
    <mergeCell ref="N12:O12"/>
    <mergeCell ref="P12:R12"/>
    <mergeCell ref="S12:Z12"/>
    <mergeCell ref="G10:G11"/>
    <mergeCell ref="F10:F11"/>
    <mergeCell ref="W10:W11"/>
    <mergeCell ref="P10:P11"/>
    <mergeCell ref="I10:I11"/>
    <mergeCell ref="H10:H11"/>
    <mergeCell ref="Y10:Y11"/>
    <mergeCell ref="Z10:Z11"/>
    <mergeCell ref="AF12:AG12"/>
    <mergeCell ref="AI12:AJ12"/>
    <mergeCell ref="AM12:AN12"/>
    <mergeCell ref="Q10:Q11"/>
    <mergeCell ref="AK10:AK11"/>
    <mergeCell ref="AL10:AL11"/>
    <mergeCell ref="AM10:AM11"/>
    <mergeCell ref="AN10:AN11"/>
    <mergeCell ref="R10:R11"/>
    <mergeCell ref="AF10:AF11"/>
    <mergeCell ref="AG10:AG11"/>
    <mergeCell ref="AH10:AH11"/>
    <mergeCell ref="AI10:AI11"/>
    <mergeCell ref="T10:T11"/>
    <mergeCell ref="U10:U11"/>
    <mergeCell ref="X10:X11"/>
  </mergeCells>
  <conditionalFormatting sqref="B3">
    <cfRule type="expression" dxfId="1297" priority="1">
      <formula>$B$3="The model contains one or more errors"</formula>
    </cfRule>
  </conditionalFormatting>
  <dataValidations count="1">
    <dataValidation type="list" allowBlank="1" showInputMessage="1" showErrorMessage="1" sqref="E64:AU67 E75:AU94 E24:AU26 E42:AU44 E28:AU30 E32:AU36 E38:AU40 E46:AU50 E52:AU54 E56:AU62 E21:AU22" xr:uid="{00000000-0002-0000-0400-000000000000}">
      <formula1>"Yes,No"</formula1>
    </dataValidation>
  </dataValidations>
  <hyperlinks>
    <hyperlink ref="B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I281"/>
  <sheetViews>
    <sheetView showGridLines="0" zoomScaleNormal="100" zoomScaleSheetLayoutView="100" zoomScalePageLayoutView="90" workbookViewId="0">
      <pane xSplit="3" ySplit="15" topLeftCell="D1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61" width="0" style="1" hidden="1" customWidth="1"/>
    <col min="62" max="16384" width="9.140625" style="1" hidden="1"/>
  </cols>
  <sheetData>
    <row r="1" spans="1:57" s="2" customFormat="1" ht="18.75" x14ac:dyDescent="0.3">
      <c r="A1" s="119" t="str">
        <f>Model_Name</f>
        <v>Cost Allocation Model</v>
      </c>
      <c r="B1" s="120"/>
      <c r="C1" s="121"/>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row>
    <row r="2" spans="1:57" s="3" customFormat="1" x14ac:dyDescent="0.2">
      <c r="A2" s="123">
        <f>MATCH(B2,Contents!$D$8:$D$20,0)</f>
        <v>5</v>
      </c>
      <c r="B2" s="124" t="str">
        <f>PROPER(MID(CELL("filename", A1), FIND("]", CELL("filename", A1))+1, 100))</f>
        <v>Data</v>
      </c>
      <c r="C2" s="118"/>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row>
    <row r="3" spans="1:57" s="3" customFormat="1" x14ac:dyDescent="0.2">
      <c r="A3" s="193">
        <f>SUM(A7:A15,A17:A112,A170:A229,A114:A168)</f>
        <v>0</v>
      </c>
      <c r="B3" s="194" t="str">
        <f>Error_Message</f>
        <v>No errors identified</v>
      </c>
      <c r="C3" s="118"/>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row>
    <row r="4" spans="1:57" s="3" customFormat="1" x14ac:dyDescent="0.2">
      <c r="A4" s="126"/>
      <c r="B4" s="127"/>
      <c r="C4" s="118"/>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row>
    <row r="5" spans="1:57" x14ac:dyDescent="0.2">
      <c r="A5" s="4"/>
      <c r="B5" s="45"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5.01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8"/>
    </row>
    <row r="8" spans="1:57" ht="15.75" customHeight="1" x14ac:dyDescent="0.2">
      <c r="A8" s="9"/>
      <c r="C8" s="13"/>
      <c r="D8" s="48"/>
      <c r="E8" s="95"/>
      <c r="F8" s="111" t="str">
        <f t="shared" ref="F8:BD8" si="0">IF(F13=1,"Actual","Forecast")</f>
        <v>Actual</v>
      </c>
      <c r="G8" s="111" t="str">
        <f t="shared" si="0"/>
        <v>Actual</v>
      </c>
      <c r="H8" s="111" t="str">
        <f t="shared" si="0"/>
        <v>Actual</v>
      </c>
      <c r="I8" s="111" t="str">
        <f t="shared" si="0"/>
        <v>Actual</v>
      </c>
      <c r="J8" s="111" t="str">
        <f t="shared" si="0"/>
        <v>Actual</v>
      </c>
      <c r="K8" s="111" t="str">
        <f t="shared" si="0"/>
        <v>Forecast</v>
      </c>
      <c r="L8" s="111" t="str">
        <f t="shared" si="0"/>
        <v>Forecast</v>
      </c>
      <c r="M8" s="111" t="str">
        <f t="shared" si="0"/>
        <v>Forecast</v>
      </c>
      <c r="N8" s="111" t="str">
        <f t="shared" si="0"/>
        <v>Forecast</v>
      </c>
      <c r="O8" s="111" t="str">
        <f t="shared" si="0"/>
        <v>Forecast</v>
      </c>
      <c r="P8" s="111" t="str">
        <f t="shared" si="0"/>
        <v>Forecast</v>
      </c>
      <c r="Q8" s="111" t="str">
        <f t="shared" si="0"/>
        <v>Forecast</v>
      </c>
      <c r="R8" s="111" t="str">
        <f t="shared" si="0"/>
        <v>Forecast</v>
      </c>
      <c r="S8" s="111" t="str">
        <f t="shared" si="0"/>
        <v>Forecast</v>
      </c>
      <c r="T8" s="111" t="str">
        <f t="shared" si="0"/>
        <v>Forecast</v>
      </c>
      <c r="U8" s="111" t="str">
        <f t="shared" si="0"/>
        <v>Forecast</v>
      </c>
      <c r="V8" s="111" t="str">
        <f t="shared" si="0"/>
        <v>Forecast</v>
      </c>
      <c r="W8" s="111" t="str">
        <f t="shared" si="0"/>
        <v>Forecast</v>
      </c>
      <c r="X8" s="111" t="str">
        <f t="shared" si="0"/>
        <v>Forecast</v>
      </c>
      <c r="Y8" s="111" t="str">
        <f t="shared" si="0"/>
        <v>Forecast</v>
      </c>
      <c r="Z8" s="111" t="str">
        <f t="shared" si="0"/>
        <v>Forecast</v>
      </c>
      <c r="AA8" s="111" t="str">
        <f t="shared" si="0"/>
        <v>Forecast</v>
      </c>
      <c r="AB8" s="111" t="str">
        <f t="shared" si="0"/>
        <v>Forecast</v>
      </c>
      <c r="AC8" s="111" t="str">
        <f t="shared" si="0"/>
        <v>Forecast</v>
      </c>
      <c r="AD8" s="111" t="str">
        <f t="shared" si="0"/>
        <v>Forecast</v>
      </c>
      <c r="AE8" s="111" t="str">
        <f t="shared" si="0"/>
        <v>Forecast</v>
      </c>
      <c r="AF8" s="111" t="str">
        <f t="shared" si="0"/>
        <v>Forecast</v>
      </c>
      <c r="AG8" s="111" t="str">
        <f t="shared" si="0"/>
        <v>Forecast</v>
      </c>
      <c r="AH8" s="111" t="str">
        <f t="shared" si="0"/>
        <v>Forecast</v>
      </c>
      <c r="AI8" s="111" t="str">
        <f t="shared" si="0"/>
        <v>Forecast</v>
      </c>
      <c r="AJ8" s="111" t="str">
        <f t="shared" si="0"/>
        <v>Forecast</v>
      </c>
      <c r="AK8" s="111" t="str">
        <f t="shared" si="0"/>
        <v>Forecast</v>
      </c>
      <c r="AL8" s="111" t="str">
        <f t="shared" si="0"/>
        <v>Forecast</v>
      </c>
      <c r="AM8" s="111" t="str">
        <f t="shared" si="0"/>
        <v>Forecast</v>
      </c>
      <c r="AN8" s="111" t="str">
        <f t="shared" si="0"/>
        <v>Forecast</v>
      </c>
      <c r="AO8" s="111" t="str">
        <f t="shared" si="0"/>
        <v>Forecast</v>
      </c>
      <c r="AP8" s="111" t="str">
        <f t="shared" si="0"/>
        <v>Forecast</v>
      </c>
      <c r="AQ8" s="111" t="str">
        <f t="shared" si="0"/>
        <v>Forecast</v>
      </c>
      <c r="AR8" s="111" t="str">
        <f t="shared" si="0"/>
        <v>Forecast</v>
      </c>
      <c r="AS8" s="111" t="str">
        <f t="shared" si="0"/>
        <v>Forecast</v>
      </c>
      <c r="AT8" s="111" t="str">
        <f t="shared" si="0"/>
        <v>Forecast</v>
      </c>
      <c r="AU8" s="111" t="str">
        <f t="shared" si="0"/>
        <v>Forecast</v>
      </c>
      <c r="AV8" s="111" t="str">
        <f t="shared" si="0"/>
        <v>Forecast</v>
      </c>
      <c r="AW8" s="111" t="str">
        <f t="shared" si="0"/>
        <v>Forecast</v>
      </c>
      <c r="AX8" s="111" t="str">
        <f t="shared" si="0"/>
        <v>Forecast</v>
      </c>
      <c r="AY8" s="111" t="str">
        <f t="shared" si="0"/>
        <v>Forecast</v>
      </c>
      <c r="AZ8" s="111" t="str">
        <f t="shared" si="0"/>
        <v>Forecast</v>
      </c>
      <c r="BA8" s="111" t="str">
        <f t="shared" si="0"/>
        <v>Forecast</v>
      </c>
      <c r="BB8" s="111" t="str">
        <f t="shared" si="0"/>
        <v>Forecast</v>
      </c>
      <c r="BC8" s="111" t="str">
        <f t="shared" si="0"/>
        <v>Forecast</v>
      </c>
      <c r="BD8" s="111" t="str">
        <f t="shared" si="0"/>
        <v>Forecast</v>
      </c>
    </row>
    <row r="9" spans="1:57" s="18" customFormat="1" ht="28.5" customHeight="1" x14ac:dyDescent="0.2">
      <c r="A9" s="15"/>
      <c r="B9" s="60" t="s">
        <v>190</v>
      </c>
      <c r="C9" s="16"/>
      <c r="D9" s="17"/>
      <c r="E9" s="61">
        <f>Base_Year</f>
        <v>2015</v>
      </c>
      <c r="F9" s="62">
        <f>E9+1</f>
        <v>2016</v>
      </c>
      <c r="G9" s="62">
        <f>F9+1</f>
        <v>2017</v>
      </c>
      <c r="H9" s="62">
        <f>G9+1</f>
        <v>2018</v>
      </c>
      <c r="I9" s="62">
        <f>H9+1</f>
        <v>2019</v>
      </c>
      <c r="J9" s="62">
        <f t="shared" ref="J9:AN9" si="1">I9+1</f>
        <v>2020</v>
      </c>
      <c r="K9" s="62">
        <f t="shared" si="1"/>
        <v>2021</v>
      </c>
      <c r="L9" s="62">
        <f t="shared" si="1"/>
        <v>2022</v>
      </c>
      <c r="M9" s="62">
        <f t="shared" si="1"/>
        <v>2023</v>
      </c>
      <c r="N9" s="62">
        <f t="shared" si="1"/>
        <v>2024</v>
      </c>
      <c r="O9" s="62">
        <f t="shared" si="1"/>
        <v>2025</v>
      </c>
      <c r="P9" s="62">
        <f t="shared" si="1"/>
        <v>2026</v>
      </c>
      <c r="Q9" s="62">
        <f t="shared" si="1"/>
        <v>2027</v>
      </c>
      <c r="R9" s="62">
        <f t="shared" si="1"/>
        <v>2028</v>
      </c>
      <c r="S9" s="62">
        <f t="shared" si="1"/>
        <v>2029</v>
      </c>
      <c r="T9" s="62">
        <f t="shared" si="1"/>
        <v>2030</v>
      </c>
      <c r="U9" s="62">
        <f t="shared" si="1"/>
        <v>2031</v>
      </c>
      <c r="V9" s="62">
        <f t="shared" si="1"/>
        <v>2032</v>
      </c>
      <c r="W9" s="62">
        <f t="shared" si="1"/>
        <v>2033</v>
      </c>
      <c r="X9" s="62">
        <f t="shared" si="1"/>
        <v>2034</v>
      </c>
      <c r="Y9" s="62">
        <f t="shared" si="1"/>
        <v>2035</v>
      </c>
      <c r="Z9" s="62">
        <f t="shared" si="1"/>
        <v>2036</v>
      </c>
      <c r="AA9" s="62">
        <f t="shared" si="1"/>
        <v>2037</v>
      </c>
      <c r="AB9" s="62">
        <f t="shared" si="1"/>
        <v>2038</v>
      </c>
      <c r="AC9" s="62">
        <f t="shared" si="1"/>
        <v>2039</v>
      </c>
      <c r="AD9" s="62">
        <f t="shared" si="1"/>
        <v>2040</v>
      </c>
      <c r="AE9" s="62">
        <f t="shared" si="1"/>
        <v>2041</v>
      </c>
      <c r="AF9" s="62">
        <f t="shared" si="1"/>
        <v>2042</v>
      </c>
      <c r="AG9" s="62">
        <f t="shared" si="1"/>
        <v>2043</v>
      </c>
      <c r="AH9" s="62">
        <f t="shared" si="1"/>
        <v>2044</v>
      </c>
      <c r="AI9" s="62">
        <f t="shared" si="1"/>
        <v>2045</v>
      </c>
      <c r="AJ9" s="62">
        <f t="shared" si="1"/>
        <v>2046</v>
      </c>
      <c r="AK9" s="62">
        <f t="shared" si="1"/>
        <v>2047</v>
      </c>
      <c r="AL9" s="62">
        <f t="shared" si="1"/>
        <v>2048</v>
      </c>
      <c r="AM9" s="62">
        <f t="shared" si="1"/>
        <v>2049</v>
      </c>
      <c r="AN9" s="62">
        <f t="shared" si="1"/>
        <v>2050</v>
      </c>
      <c r="AO9" s="62">
        <f>AN9+1</f>
        <v>2051</v>
      </c>
      <c r="AP9" s="62">
        <f>AO9+1</f>
        <v>2052</v>
      </c>
      <c r="AQ9" s="62">
        <f>AP9+1</f>
        <v>2053</v>
      </c>
      <c r="AR9" s="62">
        <f t="shared" ref="AR9:AW9" si="2">AQ9+1</f>
        <v>2054</v>
      </c>
      <c r="AS9" s="62">
        <f t="shared" si="2"/>
        <v>2055</v>
      </c>
      <c r="AT9" s="62">
        <f t="shared" si="2"/>
        <v>2056</v>
      </c>
      <c r="AU9" s="62">
        <f t="shared" si="2"/>
        <v>2057</v>
      </c>
      <c r="AV9" s="62">
        <f t="shared" si="2"/>
        <v>2058</v>
      </c>
      <c r="AW9" s="62">
        <f t="shared" si="2"/>
        <v>2059</v>
      </c>
      <c r="AX9" s="62">
        <f t="shared" ref="AX9:BC9" si="3">AW9+1</f>
        <v>2060</v>
      </c>
      <c r="AY9" s="62">
        <f t="shared" si="3"/>
        <v>2061</v>
      </c>
      <c r="AZ9" s="62">
        <f t="shared" si="3"/>
        <v>2062</v>
      </c>
      <c r="BA9" s="62">
        <f t="shared" si="3"/>
        <v>2063</v>
      </c>
      <c r="BB9" s="62">
        <f t="shared" si="3"/>
        <v>2064</v>
      </c>
      <c r="BC9" s="62">
        <f t="shared" si="3"/>
        <v>2065</v>
      </c>
      <c r="BD9" s="62">
        <f>BC9+1</f>
        <v>2066</v>
      </c>
      <c r="BE9" s="14"/>
    </row>
    <row r="10" spans="1:57" s="18" customFormat="1" ht="14.25" customHeight="1" outlineLevel="1" x14ac:dyDescent="0.2">
      <c r="A10" s="15"/>
      <c r="B10" s="60" t="s">
        <v>55</v>
      </c>
      <c r="C10" s="19"/>
      <c r="D10" s="20"/>
      <c r="E10" s="63">
        <f>Base_Year_Start_Date</f>
        <v>41821</v>
      </c>
      <c r="F10" s="64">
        <f>E11+1</f>
        <v>42186</v>
      </c>
      <c r="G10" s="64">
        <f>F11+1</f>
        <v>42552</v>
      </c>
      <c r="H10" s="64">
        <f>G11+1</f>
        <v>42917</v>
      </c>
      <c r="I10" s="64">
        <f>H11+1</f>
        <v>43282</v>
      </c>
      <c r="J10" s="64">
        <f t="shared" ref="J10:BD10" si="4">I11+1</f>
        <v>43647</v>
      </c>
      <c r="K10" s="64">
        <f t="shared" si="4"/>
        <v>44013</v>
      </c>
      <c r="L10" s="64">
        <f t="shared" si="4"/>
        <v>44378</v>
      </c>
      <c r="M10" s="64">
        <f t="shared" si="4"/>
        <v>44743</v>
      </c>
      <c r="N10" s="64">
        <f t="shared" si="4"/>
        <v>45108</v>
      </c>
      <c r="O10" s="64">
        <f t="shared" si="4"/>
        <v>45474</v>
      </c>
      <c r="P10" s="64">
        <f t="shared" si="4"/>
        <v>45839</v>
      </c>
      <c r="Q10" s="64">
        <f t="shared" si="4"/>
        <v>46204</v>
      </c>
      <c r="R10" s="64">
        <f t="shared" si="4"/>
        <v>46569</v>
      </c>
      <c r="S10" s="64">
        <f t="shared" si="4"/>
        <v>46935</v>
      </c>
      <c r="T10" s="64">
        <f t="shared" si="4"/>
        <v>47300</v>
      </c>
      <c r="U10" s="64">
        <f t="shared" si="4"/>
        <v>47665</v>
      </c>
      <c r="V10" s="64">
        <f t="shared" si="4"/>
        <v>48030</v>
      </c>
      <c r="W10" s="64">
        <f t="shared" si="4"/>
        <v>48396</v>
      </c>
      <c r="X10" s="64">
        <f t="shared" si="4"/>
        <v>48761</v>
      </c>
      <c r="Y10" s="64">
        <f t="shared" si="4"/>
        <v>49126</v>
      </c>
      <c r="Z10" s="64">
        <f t="shared" si="4"/>
        <v>49491</v>
      </c>
      <c r="AA10" s="64">
        <f t="shared" si="4"/>
        <v>49857</v>
      </c>
      <c r="AB10" s="64">
        <f t="shared" si="4"/>
        <v>50222</v>
      </c>
      <c r="AC10" s="64">
        <f t="shared" si="4"/>
        <v>50587</v>
      </c>
      <c r="AD10" s="64">
        <f t="shared" si="4"/>
        <v>50952</v>
      </c>
      <c r="AE10" s="64">
        <f t="shared" si="4"/>
        <v>51318</v>
      </c>
      <c r="AF10" s="64">
        <f t="shared" si="4"/>
        <v>51683</v>
      </c>
      <c r="AG10" s="64">
        <f t="shared" si="4"/>
        <v>52048</v>
      </c>
      <c r="AH10" s="64">
        <f t="shared" si="4"/>
        <v>52413</v>
      </c>
      <c r="AI10" s="64">
        <f t="shared" si="4"/>
        <v>52779</v>
      </c>
      <c r="AJ10" s="64">
        <f t="shared" si="4"/>
        <v>53144</v>
      </c>
      <c r="AK10" s="64">
        <f t="shared" si="4"/>
        <v>53509</v>
      </c>
      <c r="AL10" s="64">
        <f t="shared" si="4"/>
        <v>53874</v>
      </c>
      <c r="AM10" s="64">
        <f t="shared" si="4"/>
        <v>54240</v>
      </c>
      <c r="AN10" s="64">
        <f t="shared" si="4"/>
        <v>54605</v>
      </c>
      <c r="AO10" s="64">
        <f t="shared" si="4"/>
        <v>54970</v>
      </c>
      <c r="AP10" s="64">
        <f t="shared" si="4"/>
        <v>55335</v>
      </c>
      <c r="AQ10" s="64">
        <f t="shared" si="4"/>
        <v>55701</v>
      </c>
      <c r="AR10" s="64">
        <f t="shared" si="4"/>
        <v>56066</v>
      </c>
      <c r="AS10" s="64">
        <f t="shared" si="4"/>
        <v>56431</v>
      </c>
      <c r="AT10" s="64">
        <f t="shared" si="4"/>
        <v>56796</v>
      </c>
      <c r="AU10" s="64">
        <f t="shared" si="4"/>
        <v>57162</v>
      </c>
      <c r="AV10" s="64">
        <f t="shared" si="4"/>
        <v>57527</v>
      </c>
      <c r="AW10" s="64">
        <f t="shared" si="4"/>
        <v>57892</v>
      </c>
      <c r="AX10" s="64">
        <f t="shared" si="4"/>
        <v>58257</v>
      </c>
      <c r="AY10" s="64">
        <f t="shared" si="4"/>
        <v>58623</v>
      </c>
      <c r="AZ10" s="64">
        <f t="shared" si="4"/>
        <v>58988</v>
      </c>
      <c r="BA10" s="64">
        <f t="shared" si="4"/>
        <v>59353</v>
      </c>
      <c r="BB10" s="64">
        <f t="shared" si="4"/>
        <v>59718</v>
      </c>
      <c r="BC10" s="64">
        <f t="shared" si="4"/>
        <v>60084</v>
      </c>
      <c r="BD10" s="64">
        <f t="shared" si="4"/>
        <v>60449</v>
      </c>
    </row>
    <row r="11" spans="1:57" outlineLevel="1" x14ac:dyDescent="0.2">
      <c r="A11" s="21"/>
      <c r="B11" s="60" t="s">
        <v>57</v>
      </c>
      <c r="E11" s="63">
        <f>Base_Year_End_Date</f>
        <v>42185</v>
      </c>
      <c r="F11" s="64">
        <f>EOMONTH(E11,12)</f>
        <v>42551</v>
      </c>
      <c r="G11" s="64">
        <f>EOMONTH(F11,12)</f>
        <v>42916</v>
      </c>
      <c r="H11" s="64">
        <f>EOMONTH(G11,12)</f>
        <v>43281</v>
      </c>
      <c r="I11" s="64">
        <f>EOMONTH(H11,12)</f>
        <v>43646</v>
      </c>
      <c r="J11" s="64">
        <f t="shared" ref="J11:AN11" si="5">EOMONTH(I11,12)</f>
        <v>44012</v>
      </c>
      <c r="K11" s="64">
        <f t="shared" si="5"/>
        <v>44377</v>
      </c>
      <c r="L11" s="64">
        <f t="shared" si="5"/>
        <v>44742</v>
      </c>
      <c r="M11" s="64">
        <f t="shared" si="5"/>
        <v>45107</v>
      </c>
      <c r="N11" s="64">
        <f t="shared" si="5"/>
        <v>45473</v>
      </c>
      <c r="O11" s="64">
        <f t="shared" si="5"/>
        <v>45838</v>
      </c>
      <c r="P11" s="64">
        <f t="shared" si="5"/>
        <v>46203</v>
      </c>
      <c r="Q11" s="64">
        <f t="shared" si="5"/>
        <v>46568</v>
      </c>
      <c r="R11" s="64">
        <f t="shared" si="5"/>
        <v>46934</v>
      </c>
      <c r="S11" s="64">
        <f t="shared" si="5"/>
        <v>47299</v>
      </c>
      <c r="T11" s="64">
        <f t="shared" si="5"/>
        <v>47664</v>
      </c>
      <c r="U11" s="64">
        <f t="shared" si="5"/>
        <v>48029</v>
      </c>
      <c r="V11" s="64">
        <f t="shared" si="5"/>
        <v>48395</v>
      </c>
      <c r="W11" s="64">
        <f t="shared" si="5"/>
        <v>48760</v>
      </c>
      <c r="X11" s="64">
        <f t="shared" si="5"/>
        <v>49125</v>
      </c>
      <c r="Y11" s="64">
        <f t="shared" si="5"/>
        <v>49490</v>
      </c>
      <c r="Z11" s="64">
        <f t="shared" si="5"/>
        <v>49856</v>
      </c>
      <c r="AA11" s="64">
        <f t="shared" si="5"/>
        <v>50221</v>
      </c>
      <c r="AB11" s="64">
        <f t="shared" si="5"/>
        <v>50586</v>
      </c>
      <c r="AC11" s="64">
        <f t="shared" si="5"/>
        <v>50951</v>
      </c>
      <c r="AD11" s="64">
        <f t="shared" si="5"/>
        <v>51317</v>
      </c>
      <c r="AE11" s="64">
        <f t="shared" si="5"/>
        <v>51682</v>
      </c>
      <c r="AF11" s="64">
        <f t="shared" si="5"/>
        <v>52047</v>
      </c>
      <c r="AG11" s="64">
        <f t="shared" si="5"/>
        <v>52412</v>
      </c>
      <c r="AH11" s="64">
        <f t="shared" si="5"/>
        <v>52778</v>
      </c>
      <c r="AI11" s="64">
        <f t="shared" si="5"/>
        <v>53143</v>
      </c>
      <c r="AJ11" s="64">
        <f t="shared" si="5"/>
        <v>53508</v>
      </c>
      <c r="AK11" s="64">
        <f t="shared" si="5"/>
        <v>53873</v>
      </c>
      <c r="AL11" s="64">
        <f t="shared" si="5"/>
        <v>54239</v>
      </c>
      <c r="AM11" s="64">
        <f t="shared" si="5"/>
        <v>54604</v>
      </c>
      <c r="AN11" s="64">
        <f t="shared" si="5"/>
        <v>54969</v>
      </c>
      <c r="AO11" s="64">
        <f>EOMONTH(AN11,12)</f>
        <v>55334</v>
      </c>
      <c r="AP11" s="64">
        <f>EOMONTH(AO11,12)</f>
        <v>55700</v>
      </c>
      <c r="AQ11" s="64">
        <f>EOMONTH(AP11,12)</f>
        <v>56065</v>
      </c>
      <c r="AR11" s="64">
        <f t="shared" ref="AR11:AW11" si="6">EOMONTH(AQ11,12)</f>
        <v>56430</v>
      </c>
      <c r="AS11" s="64">
        <f t="shared" si="6"/>
        <v>56795</v>
      </c>
      <c r="AT11" s="64">
        <f t="shared" si="6"/>
        <v>57161</v>
      </c>
      <c r="AU11" s="64">
        <f t="shared" si="6"/>
        <v>57526</v>
      </c>
      <c r="AV11" s="64">
        <f t="shared" si="6"/>
        <v>57891</v>
      </c>
      <c r="AW11" s="64">
        <f t="shared" si="6"/>
        <v>58256</v>
      </c>
      <c r="AX11" s="64">
        <f t="shared" ref="AX11:BC11" si="7">EOMONTH(AW11,12)</f>
        <v>58622</v>
      </c>
      <c r="AY11" s="64">
        <f t="shared" si="7"/>
        <v>58987</v>
      </c>
      <c r="AZ11" s="64">
        <f t="shared" si="7"/>
        <v>59352</v>
      </c>
      <c r="BA11" s="64">
        <f t="shared" si="7"/>
        <v>59717</v>
      </c>
      <c r="BB11" s="64">
        <f t="shared" si="7"/>
        <v>60083</v>
      </c>
      <c r="BC11" s="64">
        <f t="shared" si="7"/>
        <v>60448</v>
      </c>
      <c r="BD11" s="64">
        <f>EOMONTH(BC11,12)</f>
        <v>60813</v>
      </c>
      <c r="BE11" s="18"/>
    </row>
    <row r="12" spans="1:57" outlineLevel="1" x14ac:dyDescent="0.2">
      <c r="B12" s="60" t="s">
        <v>191</v>
      </c>
      <c r="E12" s="65">
        <v>0</v>
      </c>
      <c r="F12" s="65">
        <v>0</v>
      </c>
      <c r="G12" s="66">
        <f>F12+1</f>
        <v>1</v>
      </c>
      <c r="H12" s="66">
        <f>G12+1</f>
        <v>2</v>
      </c>
      <c r="I12" s="66">
        <f>H12+1</f>
        <v>3</v>
      </c>
      <c r="J12" s="66">
        <f t="shared" ref="J12:AN12" si="8">I12+1</f>
        <v>4</v>
      </c>
      <c r="K12" s="66">
        <f t="shared" si="8"/>
        <v>5</v>
      </c>
      <c r="L12" s="66">
        <f t="shared" si="8"/>
        <v>6</v>
      </c>
      <c r="M12" s="66">
        <f t="shared" si="8"/>
        <v>7</v>
      </c>
      <c r="N12" s="66">
        <f t="shared" si="8"/>
        <v>8</v>
      </c>
      <c r="O12" s="66">
        <f t="shared" si="8"/>
        <v>9</v>
      </c>
      <c r="P12" s="66">
        <f t="shared" si="8"/>
        <v>10</v>
      </c>
      <c r="Q12" s="66">
        <f t="shared" si="8"/>
        <v>11</v>
      </c>
      <c r="R12" s="66">
        <f t="shared" si="8"/>
        <v>12</v>
      </c>
      <c r="S12" s="66">
        <f t="shared" si="8"/>
        <v>13</v>
      </c>
      <c r="T12" s="66">
        <f t="shared" si="8"/>
        <v>14</v>
      </c>
      <c r="U12" s="66">
        <f t="shared" si="8"/>
        <v>15</v>
      </c>
      <c r="V12" s="66">
        <f t="shared" si="8"/>
        <v>16</v>
      </c>
      <c r="W12" s="66">
        <f t="shared" si="8"/>
        <v>17</v>
      </c>
      <c r="X12" s="66">
        <f t="shared" si="8"/>
        <v>18</v>
      </c>
      <c r="Y12" s="66">
        <f t="shared" si="8"/>
        <v>19</v>
      </c>
      <c r="Z12" s="66">
        <f t="shared" si="8"/>
        <v>20</v>
      </c>
      <c r="AA12" s="66">
        <f t="shared" si="8"/>
        <v>21</v>
      </c>
      <c r="AB12" s="66">
        <f t="shared" si="8"/>
        <v>22</v>
      </c>
      <c r="AC12" s="66">
        <f t="shared" si="8"/>
        <v>23</v>
      </c>
      <c r="AD12" s="66">
        <f t="shared" si="8"/>
        <v>24</v>
      </c>
      <c r="AE12" s="66">
        <f t="shared" si="8"/>
        <v>25</v>
      </c>
      <c r="AF12" s="66">
        <f t="shared" si="8"/>
        <v>26</v>
      </c>
      <c r="AG12" s="66">
        <f t="shared" si="8"/>
        <v>27</v>
      </c>
      <c r="AH12" s="66">
        <f t="shared" si="8"/>
        <v>28</v>
      </c>
      <c r="AI12" s="66">
        <f t="shared" si="8"/>
        <v>29</v>
      </c>
      <c r="AJ12" s="66">
        <f t="shared" si="8"/>
        <v>30</v>
      </c>
      <c r="AK12" s="66">
        <f t="shared" si="8"/>
        <v>31</v>
      </c>
      <c r="AL12" s="66">
        <f t="shared" si="8"/>
        <v>32</v>
      </c>
      <c r="AM12" s="66">
        <f t="shared" si="8"/>
        <v>33</v>
      </c>
      <c r="AN12" s="66">
        <f t="shared" si="8"/>
        <v>34</v>
      </c>
      <c r="AO12" s="66">
        <f>AN12+1</f>
        <v>35</v>
      </c>
      <c r="AP12" s="66">
        <f>AO12+1</f>
        <v>36</v>
      </c>
      <c r="AQ12" s="66">
        <f>AP12+1</f>
        <v>37</v>
      </c>
      <c r="AR12" s="66">
        <f t="shared" ref="AR12:AW12" si="9">AQ12+1</f>
        <v>38</v>
      </c>
      <c r="AS12" s="66">
        <f t="shared" si="9"/>
        <v>39</v>
      </c>
      <c r="AT12" s="66">
        <f t="shared" si="9"/>
        <v>40</v>
      </c>
      <c r="AU12" s="66">
        <f t="shared" si="9"/>
        <v>41</v>
      </c>
      <c r="AV12" s="66">
        <f t="shared" si="9"/>
        <v>42</v>
      </c>
      <c r="AW12" s="66">
        <f t="shared" si="9"/>
        <v>43</v>
      </c>
      <c r="AX12" s="66">
        <f t="shared" ref="AX12:BC12" si="10">AW12+1</f>
        <v>44</v>
      </c>
      <c r="AY12" s="66">
        <f t="shared" si="10"/>
        <v>45</v>
      </c>
      <c r="AZ12" s="66">
        <f t="shared" si="10"/>
        <v>46</v>
      </c>
      <c r="BA12" s="66">
        <f t="shared" si="10"/>
        <v>47</v>
      </c>
      <c r="BB12" s="66">
        <f t="shared" si="10"/>
        <v>48</v>
      </c>
      <c r="BC12" s="66">
        <f t="shared" si="10"/>
        <v>49</v>
      </c>
      <c r="BD12" s="66">
        <f>BC12+1</f>
        <v>50</v>
      </c>
    </row>
    <row r="13" spans="1:57" outlineLevel="1" x14ac:dyDescent="0.2">
      <c r="B13" s="60" t="s">
        <v>192</v>
      </c>
      <c r="E13" s="65">
        <f t="shared" ref="E13:AJ13" si="11">IF(E9&gt;Actual_End_Year,0,1)</f>
        <v>1</v>
      </c>
      <c r="F13" s="65">
        <f t="shared" si="11"/>
        <v>1</v>
      </c>
      <c r="G13" s="65">
        <f t="shared" si="11"/>
        <v>1</v>
      </c>
      <c r="H13" s="65">
        <f t="shared" si="11"/>
        <v>1</v>
      </c>
      <c r="I13" s="65">
        <f t="shared" si="11"/>
        <v>1</v>
      </c>
      <c r="J13" s="65">
        <f t="shared" si="11"/>
        <v>1</v>
      </c>
      <c r="K13" s="65">
        <f t="shared" si="11"/>
        <v>0</v>
      </c>
      <c r="L13" s="65">
        <f t="shared" si="11"/>
        <v>0</v>
      </c>
      <c r="M13" s="65">
        <f t="shared" si="11"/>
        <v>0</v>
      </c>
      <c r="N13" s="65">
        <f t="shared" si="11"/>
        <v>0</v>
      </c>
      <c r="O13" s="65">
        <f t="shared" si="11"/>
        <v>0</v>
      </c>
      <c r="P13" s="65">
        <f t="shared" si="11"/>
        <v>0</v>
      </c>
      <c r="Q13" s="65">
        <f t="shared" si="11"/>
        <v>0</v>
      </c>
      <c r="R13" s="65">
        <f t="shared" si="11"/>
        <v>0</v>
      </c>
      <c r="S13" s="65">
        <f t="shared" si="11"/>
        <v>0</v>
      </c>
      <c r="T13" s="65">
        <f t="shared" si="11"/>
        <v>0</v>
      </c>
      <c r="U13" s="65">
        <f t="shared" si="11"/>
        <v>0</v>
      </c>
      <c r="V13" s="65">
        <f t="shared" si="11"/>
        <v>0</v>
      </c>
      <c r="W13" s="65">
        <f t="shared" si="11"/>
        <v>0</v>
      </c>
      <c r="X13" s="65">
        <f t="shared" si="11"/>
        <v>0</v>
      </c>
      <c r="Y13" s="65">
        <f t="shared" si="11"/>
        <v>0</v>
      </c>
      <c r="Z13" s="65">
        <f t="shared" si="11"/>
        <v>0</v>
      </c>
      <c r="AA13" s="65">
        <f t="shared" si="11"/>
        <v>0</v>
      </c>
      <c r="AB13" s="65">
        <f t="shared" si="11"/>
        <v>0</v>
      </c>
      <c r="AC13" s="65">
        <f t="shared" si="11"/>
        <v>0</v>
      </c>
      <c r="AD13" s="65">
        <f t="shared" si="11"/>
        <v>0</v>
      </c>
      <c r="AE13" s="65">
        <f t="shared" si="11"/>
        <v>0</v>
      </c>
      <c r="AF13" s="65">
        <f t="shared" si="11"/>
        <v>0</v>
      </c>
      <c r="AG13" s="65">
        <f t="shared" si="11"/>
        <v>0</v>
      </c>
      <c r="AH13" s="65">
        <f t="shared" si="11"/>
        <v>0</v>
      </c>
      <c r="AI13" s="65">
        <f t="shared" si="11"/>
        <v>0</v>
      </c>
      <c r="AJ13" s="65">
        <f t="shared" si="11"/>
        <v>0</v>
      </c>
      <c r="AK13" s="65">
        <f t="shared" ref="AK13:BD13" si="12">IF(AK9&gt;Actual_End_Year,0,1)</f>
        <v>0</v>
      </c>
      <c r="AL13" s="65">
        <f t="shared" si="12"/>
        <v>0</v>
      </c>
      <c r="AM13" s="65">
        <f t="shared" si="12"/>
        <v>0</v>
      </c>
      <c r="AN13" s="65">
        <f t="shared" si="12"/>
        <v>0</v>
      </c>
      <c r="AO13" s="65">
        <f t="shared" si="12"/>
        <v>0</v>
      </c>
      <c r="AP13" s="65">
        <f t="shared" si="12"/>
        <v>0</v>
      </c>
      <c r="AQ13" s="65">
        <f t="shared" si="12"/>
        <v>0</v>
      </c>
      <c r="AR13" s="65">
        <f t="shared" si="12"/>
        <v>0</v>
      </c>
      <c r="AS13" s="65">
        <f t="shared" si="12"/>
        <v>0</v>
      </c>
      <c r="AT13" s="65">
        <f t="shared" si="12"/>
        <v>0</v>
      </c>
      <c r="AU13" s="65">
        <f t="shared" si="12"/>
        <v>0</v>
      </c>
      <c r="AV13" s="65">
        <f t="shared" si="12"/>
        <v>0</v>
      </c>
      <c r="AW13" s="65">
        <f t="shared" si="12"/>
        <v>0</v>
      </c>
      <c r="AX13" s="65">
        <f t="shared" si="12"/>
        <v>0</v>
      </c>
      <c r="AY13" s="65">
        <f t="shared" si="12"/>
        <v>0</v>
      </c>
      <c r="AZ13" s="65">
        <f t="shared" si="12"/>
        <v>0</v>
      </c>
      <c r="BA13" s="65">
        <f t="shared" si="12"/>
        <v>0</v>
      </c>
      <c r="BB13" s="65">
        <f t="shared" si="12"/>
        <v>0</v>
      </c>
      <c r="BC13" s="65">
        <f t="shared" si="12"/>
        <v>0</v>
      </c>
      <c r="BD13" s="65">
        <f t="shared" si="12"/>
        <v>0</v>
      </c>
    </row>
    <row r="14" spans="1:57" outlineLevel="1" x14ac:dyDescent="0.2">
      <c r="B14" s="60" t="s">
        <v>193</v>
      </c>
      <c r="E14" s="65">
        <f t="shared" ref="E14:AJ14" si="13">IF(AND(E9&gt;=Actual_Start_Year,E9&lt;=Display_Year_End),1,0)</f>
        <v>0</v>
      </c>
      <c r="F14" s="65">
        <f t="shared" si="13"/>
        <v>1</v>
      </c>
      <c r="G14" s="66">
        <f t="shared" si="13"/>
        <v>1</v>
      </c>
      <c r="H14" s="66">
        <f t="shared" si="13"/>
        <v>1</v>
      </c>
      <c r="I14" s="66">
        <f t="shared" si="13"/>
        <v>1</v>
      </c>
      <c r="J14" s="66">
        <f t="shared" si="13"/>
        <v>1</v>
      </c>
      <c r="K14" s="66">
        <f t="shared" si="13"/>
        <v>1</v>
      </c>
      <c r="L14" s="66">
        <f t="shared" si="13"/>
        <v>1</v>
      </c>
      <c r="M14" s="66">
        <f t="shared" si="13"/>
        <v>0</v>
      </c>
      <c r="N14" s="66">
        <f t="shared" si="13"/>
        <v>0</v>
      </c>
      <c r="O14" s="66">
        <f t="shared" si="13"/>
        <v>0</v>
      </c>
      <c r="P14" s="66">
        <f t="shared" si="13"/>
        <v>0</v>
      </c>
      <c r="Q14" s="66">
        <f t="shared" si="13"/>
        <v>0</v>
      </c>
      <c r="R14" s="66">
        <f t="shared" si="13"/>
        <v>0</v>
      </c>
      <c r="S14" s="66">
        <f t="shared" si="13"/>
        <v>0</v>
      </c>
      <c r="T14" s="66">
        <f t="shared" si="13"/>
        <v>0</v>
      </c>
      <c r="U14" s="66">
        <f t="shared" si="13"/>
        <v>0</v>
      </c>
      <c r="V14" s="66">
        <f t="shared" si="13"/>
        <v>0</v>
      </c>
      <c r="W14" s="66">
        <f t="shared" si="13"/>
        <v>0</v>
      </c>
      <c r="X14" s="66">
        <f t="shared" si="13"/>
        <v>0</v>
      </c>
      <c r="Y14" s="66">
        <f t="shared" si="13"/>
        <v>0</v>
      </c>
      <c r="Z14" s="66">
        <f t="shared" si="13"/>
        <v>0</v>
      </c>
      <c r="AA14" s="66">
        <f t="shared" si="13"/>
        <v>0</v>
      </c>
      <c r="AB14" s="66">
        <f t="shared" si="13"/>
        <v>0</v>
      </c>
      <c r="AC14" s="66">
        <f t="shared" si="13"/>
        <v>0</v>
      </c>
      <c r="AD14" s="66">
        <f t="shared" si="13"/>
        <v>0</v>
      </c>
      <c r="AE14" s="66">
        <f t="shared" si="13"/>
        <v>0</v>
      </c>
      <c r="AF14" s="66">
        <f t="shared" si="13"/>
        <v>0</v>
      </c>
      <c r="AG14" s="66">
        <f t="shared" si="13"/>
        <v>0</v>
      </c>
      <c r="AH14" s="66">
        <f t="shared" si="13"/>
        <v>0</v>
      </c>
      <c r="AI14" s="66">
        <f t="shared" si="13"/>
        <v>0</v>
      </c>
      <c r="AJ14" s="66">
        <f t="shared" si="13"/>
        <v>0</v>
      </c>
      <c r="AK14" s="66">
        <f t="shared" ref="AK14:BD14" si="14">IF(AND(AK9&gt;=Actual_Start_Year,AK9&lt;=Display_Year_End),1,0)</f>
        <v>0</v>
      </c>
      <c r="AL14" s="66">
        <f t="shared" si="14"/>
        <v>0</v>
      </c>
      <c r="AM14" s="66">
        <f t="shared" si="14"/>
        <v>0</v>
      </c>
      <c r="AN14" s="66">
        <f t="shared" si="14"/>
        <v>0</v>
      </c>
      <c r="AO14" s="66">
        <f t="shared" si="14"/>
        <v>0</v>
      </c>
      <c r="AP14" s="66">
        <f t="shared" si="14"/>
        <v>0</v>
      </c>
      <c r="AQ14" s="66">
        <f t="shared" si="14"/>
        <v>0</v>
      </c>
      <c r="AR14" s="66">
        <f t="shared" si="14"/>
        <v>0</v>
      </c>
      <c r="AS14" s="66">
        <f t="shared" si="14"/>
        <v>0</v>
      </c>
      <c r="AT14" s="66">
        <f t="shared" si="14"/>
        <v>0</v>
      </c>
      <c r="AU14" s="66">
        <f t="shared" si="14"/>
        <v>0</v>
      </c>
      <c r="AV14" s="66">
        <f t="shared" si="14"/>
        <v>0</v>
      </c>
      <c r="AW14" s="66">
        <f t="shared" si="14"/>
        <v>0</v>
      </c>
      <c r="AX14" s="66">
        <f t="shared" si="14"/>
        <v>0</v>
      </c>
      <c r="AY14" s="66">
        <f t="shared" si="14"/>
        <v>0</v>
      </c>
      <c r="AZ14" s="66">
        <f t="shared" si="14"/>
        <v>0</v>
      </c>
      <c r="BA14" s="66">
        <f t="shared" si="14"/>
        <v>0</v>
      </c>
      <c r="BB14" s="66">
        <f t="shared" si="14"/>
        <v>0</v>
      </c>
      <c r="BC14" s="66">
        <f t="shared" si="14"/>
        <v>0</v>
      </c>
      <c r="BD14" s="66">
        <f t="shared" si="14"/>
        <v>0</v>
      </c>
    </row>
    <row r="15" spans="1:57" x14ac:dyDescent="0.2">
      <c r="D15" s="9"/>
      <c r="BE15" s="23"/>
    </row>
    <row r="16" spans="1:57" x14ac:dyDescent="0.2">
      <c r="A16" s="6">
        <f>MAX($A$1:A15)+Subsection</f>
        <v>5.0199999999999996</v>
      </c>
      <c r="B16" s="6" t="s">
        <v>194</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7"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7" outlineLevel="1" x14ac:dyDescent="0.2">
      <c r="B18" s="53" t="s">
        <v>195</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7" outlineLevel="1" x14ac:dyDescent="0.2">
      <c r="C19" s="26"/>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7" outlineLevel="1" x14ac:dyDescent="0.2">
      <c r="B20" s="51" t="s">
        <v>196</v>
      </c>
      <c r="C20" s="26"/>
      <c r="D20" s="59"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7" outlineLevel="1" x14ac:dyDescent="0.2">
      <c r="B21" s="72" t="s">
        <v>197</v>
      </c>
    </row>
    <row r="22" spans="2:57" outlineLevel="1" x14ac:dyDescent="0.2">
      <c r="B22" s="58" t="s">
        <v>76</v>
      </c>
    </row>
    <row r="23" spans="2:57" outlineLevel="1" x14ac:dyDescent="0.2">
      <c r="B23" s="73" t="s">
        <v>94</v>
      </c>
      <c r="C23" s="10" t="s">
        <v>198</v>
      </c>
      <c r="D23" s="26">
        <v>1</v>
      </c>
      <c r="E23" s="67">
        <v>0</v>
      </c>
      <c r="F23" s="67">
        <v>0</v>
      </c>
      <c r="G23" s="67">
        <v>71.406459639999994</v>
      </c>
      <c r="H23" s="67">
        <v>74.601841540000009</v>
      </c>
      <c r="I23" s="67">
        <v>67.047929199999999</v>
      </c>
      <c r="J23" s="67">
        <v>63.928402849999991</v>
      </c>
      <c r="K23" s="67">
        <v>62.901120762751411</v>
      </c>
      <c r="L23" s="67">
        <v>71.802000143773554</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7">
        <v>0</v>
      </c>
      <c r="AP23" s="67">
        <v>0</v>
      </c>
      <c r="AQ23" s="67">
        <v>0</v>
      </c>
      <c r="AR23" s="67">
        <v>0</v>
      </c>
      <c r="AS23" s="67">
        <v>0</v>
      </c>
      <c r="AT23" s="67">
        <v>0</v>
      </c>
      <c r="AU23" s="67">
        <v>0</v>
      </c>
      <c r="AV23" s="67">
        <v>0</v>
      </c>
      <c r="AW23" s="67">
        <v>0</v>
      </c>
      <c r="AX23" s="67">
        <v>0</v>
      </c>
      <c r="AY23" s="67">
        <v>0</v>
      </c>
      <c r="AZ23" s="67">
        <v>0</v>
      </c>
      <c r="BA23" s="67">
        <v>0</v>
      </c>
      <c r="BB23" s="67">
        <v>0</v>
      </c>
      <c r="BC23" s="67">
        <v>0</v>
      </c>
      <c r="BD23" s="67">
        <v>0</v>
      </c>
    </row>
    <row r="24" spans="2:57" outlineLevel="1" x14ac:dyDescent="0.2">
      <c r="B24" s="73" t="s">
        <v>95</v>
      </c>
      <c r="C24" s="10" t="s">
        <v>198</v>
      </c>
      <c r="D24" s="26">
        <f>MAX($D$21:D23)+1</f>
        <v>2</v>
      </c>
      <c r="E24" s="67">
        <v>0</v>
      </c>
      <c r="F24" s="67">
        <v>0</v>
      </c>
      <c r="G24" s="67">
        <v>116.15795880000002</v>
      </c>
      <c r="H24" s="67">
        <v>128.68581187999999</v>
      </c>
      <c r="I24" s="67">
        <v>133.68481828</v>
      </c>
      <c r="J24" s="67">
        <v>132.13879863</v>
      </c>
      <c r="K24" s="67">
        <v>136.81049325749692</v>
      </c>
      <c r="L24" s="67">
        <v>164.44272675583335</v>
      </c>
      <c r="M24" s="67">
        <v>0</v>
      </c>
      <c r="N24" s="67">
        <v>0</v>
      </c>
      <c r="O24" s="67">
        <v>0</v>
      </c>
      <c r="P24" s="67">
        <v>0</v>
      </c>
      <c r="Q24" s="67">
        <v>0</v>
      </c>
      <c r="R24" s="67">
        <v>0</v>
      </c>
      <c r="S24" s="67">
        <v>0</v>
      </c>
      <c r="T24" s="67">
        <v>0</v>
      </c>
      <c r="U24" s="67">
        <v>0</v>
      </c>
      <c r="V24" s="67">
        <v>0</v>
      </c>
      <c r="W24" s="67">
        <v>0</v>
      </c>
      <c r="X24" s="67">
        <v>0</v>
      </c>
      <c r="Y24" s="67">
        <v>0</v>
      </c>
      <c r="Z24" s="67">
        <v>0</v>
      </c>
      <c r="AA24" s="67">
        <v>0</v>
      </c>
      <c r="AB24" s="67">
        <v>0</v>
      </c>
      <c r="AC24" s="67">
        <v>0</v>
      </c>
      <c r="AD24" s="67">
        <v>0</v>
      </c>
      <c r="AE24" s="67">
        <v>0</v>
      </c>
      <c r="AF24" s="67">
        <v>0</v>
      </c>
      <c r="AG24" s="67">
        <v>0</v>
      </c>
      <c r="AH24" s="67">
        <v>0</v>
      </c>
      <c r="AI24" s="67">
        <v>0</v>
      </c>
      <c r="AJ24" s="67">
        <v>0</v>
      </c>
      <c r="AK24" s="67">
        <v>0</v>
      </c>
      <c r="AL24" s="67">
        <v>0</v>
      </c>
      <c r="AM24" s="67">
        <v>0</v>
      </c>
      <c r="AN24" s="67">
        <v>0</v>
      </c>
      <c r="AO24" s="67">
        <v>0</v>
      </c>
      <c r="AP24" s="67">
        <v>0</v>
      </c>
      <c r="AQ24" s="67">
        <v>0</v>
      </c>
      <c r="AR24" s="67">
        <v>0</v>
      </c>
      <c r="AS24" s="67">
        <v>0</v>
      </c>
      <c r="AT24" s="67">
        <v>0</v>
      </c>
      <c r="AU24" s="67">
        <v>0</v>
      </c>
      <c r="AV24" s="67">
        <v>0</v>
      </c>
      <c r="AW24" s="67">
        <v>0</v>
      </c>
      <c r="AX24" s="67">
        <v>0</v>
      </c>
      <c r="AY24" s="67">
        <v>0</v>
      </c>
      <c r="AZ24" s="67">
        <v>0</v>
      </c>
      <c r="BA24" s="67">
        <v>0</v>
      </c>
      <c r="BB24" s="67">
        <v>0</v>
      </c>
      <c r="BC24" s="67">
        <v>0</v>
      </c>
      <c r="BD24" s="67">
        <v>0</v>
      </c>
    </row>
    <row r="25" spans="2:57" outlineLevel="1" x14ac:dyDescent="0.2">
      <c r="B25" s="73" t="s">
        <v>96</v>
      </c>
      <c r="C25" s="10" t="s">
        <v>198</v>
      </c>
      <c r="D25" s="26">
        <f>MAX($D$21:D24)+1</f>
        <v>3</v>
      </c>
      <c r="E25" s="67">
        <v>0</v>
      </c>
      <c r="F25" s="67">
        <v>0</v>
      </c>
      <c r="G25" s="67">
        <v>13.345397519999999</v>
      </c>
      <c r="H25" s="67">
        <v>14.24226453</v>
      </c>
      <c r="I25" s="67">
        <v>14.76025677</v>
      </c>
      <c r="J25" s="67">
        <v>14.387438799999998</v>
      </c>
      <c r="K25" s="67">
        <v>14.239235325358935</v>
      </c>
      <c r="L25" s="67">
        <v>16.493837221394898</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row>
    <row r="26" spans="2:57" outlineLevel="1" x14ac:dyDescent="0.2">
      <c r="B26" s="73" t="s">
        <v>97</v>
      </c>
      <c r="C26" s="10" t="s">
        <v>198</v>
      </c>
      <c r="D26" s="26">
        <f>MAX($D$21:D25)+1</f>
        <v>4</v>
      </c>
      <c r="E26" s="67">
        <v>0</v>
      </c>
      <c r="F26" s="67">
        <v>0</v>
      </c>
      <c r="G26" s="67">
        <v>7.6203530000000006</v>
      </c>
      <c r="H26" s="67">
        <v>8.4795359999999995</v>
      </c>
      <c r="I26" s="67">
        <v>10.766967680000002</v>
      </c>
      <c r="J26" s="67">
        <v>10.003004670000001</v>
      </c>
      <c r="K26" s="67">
        <v>13.97597297976189</v>
      </c>
      <c r="L26" s="67">
        <v>11.748027930476065</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0</v>
      </c>
      <c r="BA26" s="67">
        <v>0</v>
      </c>
      <c r="BB26" s="67">
        <v>0</v>
      </c>
      <c r="BC26" s="67">
        <v>0</v>
      </c>
      <c r="BD26" s="67">
        <v>0</v>
      </c>
    </row>
    <row r="27" spans="2:57" outlineLevel="1" x14ac:dyDescent="0.2">
      <c r="B27" s="73" t="s">
        <v>98</v>
      </c>
      <c r="C27" s="10" t="s">
        <v>198</v>
      </c>
      <c r="D27" s="26">
        <f>MAX($D$21:D26)+1</f>
        <v>5</v>
      </c>
      <c r="E27" s="67">
        <v>0</v>
      </c>
      <c r="F27" s="67">
        <v>0</v>
      </c>
      <c r="G27" s="67">
        <v>9.8858500000000002E-2</v>
      </c>
      <c r="H27" s="67">
        <v>4.5054570000000002E-2</v>
      </c>
      <c r="I27" s="67">
        <v>1.6593360000000001E-2</v>
      </c>
      <c r="J27" s="67">
        <v>2.1233329999999998E-2</v>
      </c>
      <c r="K27" s="67">
        <v>0.14282522659200844</v>
      </c>
      <c r="L27" s="67">
        <v>1.2775246514880743E-2</v>
      </c>
      <c r="M27" s="67">
        <v>0</v>
      </c>
      <c r="N27" s="67">
        <v>0</v>
      </c>
      <c r="O27" s="67">
        <v>0</v>
      </c>
      <c r="P27" s="67">
        <v>0</v>
      </c>
      <c r="Q27" s="67">
        <v>0</v>
      </c>
      <c r="R27" s="67">
        <v>0</v>
      </c>
      <c r="S27" s="67">
        <v>0</v>
      </c>
      <c r="T27" s="67">
        <v>0</v>
      </c>
      <c r="U27" s="67">
        <v>0</v>
      </c>
      <c r="V27" s="67">
        <v>0</v>
      </c>
      <c r="W27" s="67">
        <v>0</v>
      </c>
      <c r="X27" s="67">
        <v>0</v>
      </c>
      <c r="Y27" s="67">
        <v>0</v>
      </c>
      <c r="Z27" s="67">
        <v>0</v>
      </c>
      <c r="AA27" s="67">
        <v>0</v>
      </c>
      <c r="AB27" s="67">
        <v>0</v>
      </c>
      <c r="AC27" s="67">
        <v>0</v>
      </c>
      <c r="AD27" s="67">
        <v>0</v>
      </c>
      <c r="AE27" s="67">
        <v>0</v>
      </c>
      <c r="AF27" s="67">
        <v>0</v>
      </c>
      <c r="AG27" s="67">
        <v>0</v>
      </c>
      <c r="AH27" s="67">
        <v>0</v>
      </c>
      <c r="AI27" s="67">
        <v>0</v>
      </c>
      <c r="AJ27" s="67">
        <v>0</v>
      </c>
      <c r="AK27" s="67">
        <v>0</v>
      </c>
      <c r="AL27" s="67">
        <v>0</v>
      </c>
      <c r="AM27" s="67">
        <v>0</v>
      </c>
      <c r="AN27" s="67">
        <v>0</v>
      </c>
      <c r="AO27" s="67">
        <v>0</v>
      </c>
      <c r="AP27" s="67">
        <v>0</v>
      </c>
      <c r="AQ27" s="67">
        <v>0</v>
      </c>
      <c r="AR27" s="67">
        <v>0</v>
      </c>
      <c r="AS27" s="67">
        <v>0</v>
      </c>
      <c r="AT27" s="67">
        <v>0</v>
      </c>
      <c r="AU27" s="67">
        <v>0</v>
      </c>
      <c r="AV27" s="67">
        <v>0</v>
      </c>
      <c r="AW27" s="67">
        <v>0</v>
      </c>
      <c r="AX27" s="67">
        <v>0</v>
      </c>
      <c r="AY27" s="67">
        <v>0</v>
      </c>
      <c r="AZ27" s="67">
        <v>0</v>
      </c>
      <c r="BA27" s="67">
        <v>0</v>
      </c>
      <c r="BB27" s="67">
        <v>0</v>
      </c>
      <c r="BC27" s="67">
        <v>0</v>
      </c>
      <c r="BD27" s="67">
        <v>0</v>
      </c>
    </row>
    <row r="28" spans="2:57" outlineLevel="1" x14ac:dyDescent="0.2">
      <c r="B28" s="58" t="s">
        <v>77</v>
      </c>
      <c r="C28" s="10" t="s">
        <v>198</v>
      </c>
      <c r="D28" s="26">
        <f>MAX($D$21:D27)+1</f>
        <v>6</v>
      </c>
      <c r="E28" s="67">
        <v>0</v>
      </c>
      <c r="F28" s="67">
        <v>0</v>
      </c>
      <c r="G28" s="67">
        <v>7.2969216100000001</v>
      </c>
      <c r="H28" s="67">
        <v>9.3451877799999998</v>
      </c>
      <c r="I28" s="67">
        <v>10.409857979999998</v>
      </c>
      <c r="J28" s="67">
        <v>8.4504963399999991</v>
      </c>
      <c r="K28" s="67">
        <v>9.0010673308962179</v>
      </c>
      <c r="L28" s="67">
        <v>10.106854855276115</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7">
        <v>0</v>
      </c>
      <c r="AI28" s="67">
        <v>0</v>
      </c>
      <c r="AJ28" s="67">
        <v>0</v>
      </c>
      <c r="AK28" s="67">
        <v>0</v>
      </c>
      <c r="AL28" s="67">
        <v>0</v>
      </c>
      <c r="AM28" s="67">
        <v>0</v>
      </c>
      <c r="AN28" s="67">
        <v>0</v>
      </c>
      <c r="AO28" s="67">
        <v>0</v>
      </c>
      <c r="AP28" s="67">
        <v>0</v>
      </c>
      <c r="AQ28" s="67">
        <v>0</v>
      </c>
      <c r="AR28" s="67">
        <v>0</v>
      </c>
      <c r="AS28" s="67">
        <v>0</v>
      </c>
      <c r="AT28" s="67">
        <v>0</v>
      </c>
      <c r="AU28" s="67">
        <v>0</v>
      </c>
      <c r="AV28" s="67">
        <v>0</v>
      </c>
      <c r="AW28" s="67">
        <v>0</v>
      </c>
      <c r="AX28" s="67">
        <v>0</v>
      </c>
      <c r="AY28" s="67">
        <v>0</v>
      </c>
      <c r="AZ28" s="67">
        <v>0</v>
      </c>
      <c r="BA28" s="67">
        <v>0</v>
      </c>
      <c r="BB28" s="67">
        <v>0</v>
      </c>
      <c r="BC28" s="67">
        <v>0</v>
      </c>
      <c r="BD28" s="67">
        <v>0</v>
      </c>
    </row>
    <row r="29" spans="2:57" outlineLevel="1" x14ac:dyDescent="0.2">
      <c r="B29" s="58" t="s">
        <v>78</v>
      </c>
      <c r="C29" s="10" t="s">
        <v>198</v>
      </c>
      <c r="D29" s="26">
        <f>MAX($D$21:D28)+1</f>
        <v>7</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67">
        <v>0</v>
      </c>
      <c r="AI29" s="67">
        <v>0</v>
      </c>
      <c r="AJ29" s="67">
        <v>0</v>
      </c>
      <c r="AK29" s="67">
        <v>0</v>
      </c>
      <c r="AL29" s="67">
        <v>0</v>
      </c>
      <c r="AM29" s="67">
        <v>0</v>
      </c>
      <c r="AN29" s="67">
        <v>0</v>
      </c>
      <c r="AO29" s="67">
        <v>0</v>
      </c>
      <c r="AP29" s="67">
        <v>0</v>
      </c>
      <c r="AQ29" s="67">
        <v>0</v>
      </c>
      <c r="AR29" s="67">
        <v>0</v>
      </c>
      <c r="AS29" s="67">
        <v>0</v>
      </c>
      <c r="AT29" s="67">
        <v>0</v>
      </c>
      <c r="AU29" s="67">
        <v>0</v>
      </c>
      <c r="AV29" s="67">
        <v>0</v>
      </c>
      <c r="AW29" s="67">
        <v>0</v>
      </c>
      <c r="AX29" s="67">
        <v>0</v>
      </c>
      <c r="AY29" s="67">
        <v>0</v>
      </c>
      <c r="AZ29" s="67">
        <v>0</v>
      </c>
      <c r="BA29" s="67">
        <v>0</v>
      </c>
      <c r="BB29" s="67">
        <v>0</v>
      </c>
      <c r="BC29" s="67">
        <v>0</v>
      </c>
      <c r="BD29" s="67">
        <v>0</v>
      </c>
      <c r="BE29" s="93" t="e">
        <f>#REF!*#REF!/Million</f>
        <v>#REF!</v>
      </c>
    </row>
    <row r="30" spans="2:57" outlineLevel="1" x14ac:dyDescent="0.2">
      <c r="B30" s="58" t="s">
        <v>79</v>
      </c>
      <c r="C30" s="10" t="s">
        <v>198</v>
      </c>
      <c r="D30" s="26">
        <f>MAX($D$21:D29)+1</f>
        <v>8</v>
      </c>
      <c r="E30" s="67">
        <v>0</v>
      </c>
      <c r="F30" s="67">
        <v>0</v>
      </c>
      <c r="G30" s="67">
        <v>20.81596860414</v>
      </c>
      <c r="H30" s="67">
        <v>22.760874849999997</v>
      </c>
      <c r="I30" s="67">
        <v>21.5071668</v>
      </c>
      <c r="J30" s="67">
        <v>16.916437010000003</v>
      </c>
      <c r="K30" s="67">
        <v>20.731607414375535</v>
      </c>
      <c r="L30" s="67">
        <v>20.080407079685543</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7">
        <v>0</v>
      </c>
      <c r="AI30" s="67">
        <v>0</v>
      </c>
      <c r="AJ30" s="67">
        <v>0</v>
      </c>
      <c r="AK30" s="67">
        <v>0</v>
      </c>
      <c r="AL30" s="67">
        <v>0</v>
      </c>
      <c r="AM30" s="67">
        <v>0</v>
      </c>
      <c r="AN30" s="67">
        <v>0</v>
      </c>
      <c r="AO30" s="67">
        <v>0</v>
      </c>
      <c r="AP30" s="67">
        <v>0</v>
      </c>
      <c r="AQ30" s="67">
        <v>0</v>
      </c>
      <c r="AR30" s="67">
        <v>0</v>
      </c>
      <c r="AS30" s="67">
        <v>0</v>
      </c>
      <c r="AT30" s="67">
        <v>0</v>
      </c>
      <c r="AU30" s="67">
        <v>0</v>
      </c>
      <c r="AV30" s="67">
        <v>0</v>
      </c>
      <c r="AW30" s="67">
        <v>0</v>
      </c>
      <c r="AX30" s="67">
        <v>0</v>
      </c>
      <c r="AY30" s="67">
        <v>0</v>
      </c>
      <c r="AZ30" s="67">
        <v>0</v>
      </c>
      <c r="BA30" s="67">
        <v>0</v>
      </c>
      <c r="BB30" s="67">
        <v>0</v>
      </c>
      <c r="BC30" s="67">
        <v>0</v>
      </c>
      <c r="BD30" s="67">
        <v>0</v>
      </c>
      <c r="BE30" s="93" t="e">
        <f>#REF!*#REF!/Million</f>
        <v>#REF!</v>
      </c>
    </row>
    <row r="31" spans="2:57" outlineLevel="1" x14ac:dyDescent="0.2">
      <c r="B31" s="58" t="s">
        <v>80</v>
      </c>
      <c r="C31" s="10" t="s">
        <v>198</v>
      </c>
      <c r="D31" s="26">
        <f>MAX($D$21:D30)+1</f>
        <v>9</v>
      </c>
      <c r="E31" s="67">
        <v>0</v>
      </c>
      <c r="F31" s="67">
        <v>0</v>
      </c>
      <c r="G31" s="67">
        <v>10.59212209</v>
      </c>
      <c r="H31" s="67">
        <v>11.92005984</v>
      </c>
      <c r="I31" s="67">
        <v>10.704007200000001</v>
      </c>
      <c r="J31" s="67">
        <v>20.06121546</v>
      </c>
      <c r="K31" s="67">
        <v>27.555712964148015</v>
      </c>
      <c r="L31" s="67">
        <v>23.670897369967122</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7">
        <v>0</v>
      </c>
      <c r="AI31" s="67">
        <v>0</v>
      </c>
      <c r="AJ31" s="67">
        <v>0</v>
      </c>
      <c r="AK31" s="67">
        <v>0</v>
      </c>
      <c r="AL31" s="67">
        <v>0</v>
      </c>
      <c r="AM31" s="67">
        <v>0</v>
      </c>
      <c r="AN31" s="67">
        <v>0</v>
      </c>
      <c r="AO31" s="67">
        <v>0</v>
      </c>
      <c r="AP31" s="67">
        <v>0</v>
      </c>
      <c r="AQ31" s="67">
        <v>0</v>
      </c>
      <c r="AR31" s="67">
        <v>0</v>
      </c>
      <c r="AS31" s="67">
        <v>0</v>
      </c>
      <c r="AT31" s="67">
        <v>0</v>
      </c>
      <c r="AU31" s="67">
        <v>0</v>
      </c>
      <c r="AV31" s="67">
        <v>0</v>
      </c>
      <c r="AW31" s="67">
        <v>0</v>
      </c>
      <c r="AX31" s="67">
        <v>0</v>
      </c>
      <c r="AY31" s="67">
        <v>0</v>
      </c>
      <c r="AZ31" s="67">
        <v>0</v>
      </c>
      <c r="BA31" s="67">
        <v>0</v>
      </c>
      <c r="BB31" s="67">
        <v>0</v>
      </c>
      <c r="BC31" s="67">
        <v>0</v>
      </c>
      <c r="BD31" s="67">
        <v>0</v>
      </c>
      <c r="BE31" s="93" t="e">
        <f>#REF!*#REF!/Million</f>
        <v>#REF!</v>
      </c>
    </row>
    <row r="32" spans="2:57" outlineLevel="1" x14ac:dyDescent="0.2">
      <c r="B32" s="58" t="s">
        <v>81</v>
      </c>
    </row>
    <row r="33" spans="1:57" outlineLevel="1" x14ac:dyDescent="0.2">
      <c r="B33" s="73" t="s">
        <v>99</v>
      </c>
      <c r="C33" s="10" t="s">
        <v>198</v>
      </c>
      <c r="D33" s="26">
        <f>MAX($D$21:D32)+1</f>
        <v>10</v>
      </c>
      <c r="E33" s="67">
        <v>0</v>
      </c>
      <c r="F33" s="67">
        <v>0</v>
      </c>
      <c r="G33" s="67">
        <v>2.2884542308499998</v>
      </c>
      <c r="H33" s="67">
        <v>2.1892367999999998</v>
      </c>
      <c r="I33" s="67">
        <v>0.11514020000000001</v>
      </c>
      <c r="J33" s="67">
        <v>0.199764</v>
      </c>
      <c r="K33" s="67">
        <v>1.1788220896163562</v>
      </c>
      <c r="L33" s="67">
        <v>2.1590704446479099</v>
      </c>
      <c r="M33" s="67">
        <v>0</v>
      </c>
      <c r="N33" s="67">
        <v>0</v>
      </c>
      <c r="O33" s="67">
        <v>0</v>
      </c>
      <c r="P33" s="67">
        <v>0</v>
      </c>
      <c r="Q33" s="67">
        <v>0</v>
      </c>
      <c r="R33" s="67">
        <v>0</v>
      </c>
      <c r="S33" s="67">
        <v>0</v>
      </c>
      <c r="T33" s="67">
        <v>0</v>
      </c>
      <c r="U33" s="67">
        <v>0</v>
      </c>
      <c r="V33" s="67">
        <v>0</v>
      </c>
      <c r="W33" s="67">
        <v>0</v>
      </c>
      <c r="X33" s="67">
        <v>0</v>
      </c>
      <c r="Y33" s="67">
        <v>0</v>
      </c>
      <c r="Z33" s="67">
        <v>0</v>
      </c>
      <c r="AA33" s="67">
        <v>0</v>
      </c>
      <c r="AB33" s="67">
        <v>0</v>
      </c>
      <c r="AC33" s="67">
        <v>0</v>
      </c>
      <c r="AD33" s="67">
        <v>0</v>
      </c>
      <c r="AE33" s="67">
        <v>0</v>
      </c>
      <c r="AF33" s="67">
        <v>0</v>
      </c>
      <c r="AG33" s="67">
        <v>0</v>
      </c>
      <c r="AH33" s="67">
        <v>0</v>
      </c>
      <c r="AI33" s="67">
        <v>0</v>
      </c>
      <c r="AJ33" s="67">
        <v>0</v>
      </c>
      <c r="AK33" s="67">
        <v>0</v>
      </c>
      <c r="AL33" s="67">
        <v>0</v>
      </c>
      <c r="AM33" s="67">
        <v>0</v>
      </c>
      <c r="AN33" s="67">
        <v>0</v>
      </c>
      <c r="AO33" s="67">
        <v>0</v>
      </c>
      <c r="AP33" s="67">
        <v>0</v>
      </c>
      <c r="AQ33" s="67">
        <v>0</v>
      </c>
      <c r="AR33" s="67">
        <v>0</v>
      </c>
      <c r="AS33" s="67">
        <v>0</v>
      </c>
      <c r="AT33" s="67">
        <v>0</v>
      </c>
      <c r="AU33" s="67">
        <v>0</v>
      </c>
      <c r="AV33" s="67">
        <v>0</v>
      </c>
      <c r="AW33" s="67">
        <v>0</v>
      </c>
      <c r="AX33" s="67">
        <v>0</v>
      </c>
      <c r="AY33" s="67">
        <v>0</v>
      </c>
      <c r="AZ33" s="67">
        <v>0</v>
      </c>
      <c r="BA33" s="67">
        <v>0</v>
      </c>
      <c r="BB33" s="67">
        <v>0</v>
      </c>
      <c r="BC33" s="67">
        <v>0</v>
      </c>
      <c r="BD33" s="67">
        <v>0</v>
      </c>
      <c r="BE33" s="93" t="e">
        <f>#REF!*#REF!/Million</f>
        <v>#REF!</v>
      </c>
    </row>
    <row r="34" spans="1:57" outlineLevel="1" x14ac:dyDescent="0.2">
      <c r="B34" s="73" t="s">
        <v>100</v>
      </c>
      <c r="C34" s="10" t="s">
        <v>198</v>
      </c>
      <c r="D34" s="26">
        <f>MAX($D$21:D33)+1</f>
        <v>11</v>
      </c>
      <c r="E34" s="67">
        <v>0</v>
      </c>
      <c r="F34" s="67">
        <v>0</v>
      </c>
      <c r="G34" s="67">
        <v>10.804955869500001</v>
      </c>
      <c r="H34" s="67">
        <v>12.41359952</v>
      </c>
      <c r="I34" s="67">
        <v>13.29124498</v>
      </c>
      <c r="J34" s="67">
        <v>13.624268700000002</v>
      </c>
      <c r="K34" s="67">
        <v>11.315779129859267</v>
      </c>
      <c r="L34" s="67">
        <v>12.529253568913413</v>
      </c>
      <c r="M34" s="67">
        <v>0</v>
      </c>
      <c r="N34" s="67">
        <v>0</v>
      </c>
      <c r="O34" s="67">
        <v>0</v>
      </c>
      <c r="P34" s="67">
        <v>0</v>
      </c>
      <c r="Q34" s="67">
        <v>0</v>
      </c>
      <c r="R34" s="67">
        <v>0</v>
      </c>
      <c r="S34" s="67">
        <v>0</v>
      </c>
      <c r="T34" s="67">
        <v>0</v>
      </c>
      <c r="U34" s="67">
        <v>0</v>
      </c>
      <c r="V34" s="67">
        <v>0</v>
      </c>
      <c r="W34" s="67">
        <v>0</v>
      </c>
      <c r="X34" s="67">
        <v>0</v>
      </c>
      <c r="Y34" s="67">
        <v>0</v>
      </c>
      <c r="Z34" s="67">
        <v>0</v>
      </c>
      <c r="AA34" s="67">
        <v>0</v>
      </c>
      <c r="AB34" s="67">
        <v>0</v>
      </c>
      <c r="AC34" s="67">
        <v>0</v>
      </c>
      <c r="AD34" s="67">
        <v>0</v>
      </c>
      <c r="AE34" s="67">
        <v>0</v>
      </c>
      <c r="AF34" s="67">
        <v>0</v>
      </c>
      <c r="AG34" s="67">
        <v>0</v>
      </c>
      <c r="AH34" s="67">
        <v>0</v>
      </c>
      <c r="AI34" s="67">
        <v>0</v>
      </c>
      <c r="AJ34" s="67">
        <v>0</v>
      </c>
      <c r="AK34" s="67">
        <v>0</v>
      </c>
      <c r="AL34" s="67">
        <v>0</v>
      </c>
      <c r="AM34" s="67">
        <v>0</v>
      </c>
      <c r="AN34" s="67">
        <v>0</v>
      </c>
      <c r="AO34" s="67">
        <v>0</v>
      </c>
      <c r="AP34" s="67">
        <v>0</v>
      </c>
      <c r="AQ34" s="67">
        <v>0</v>
      </c>
      <c r="AR34" s="67">
        <v>0</v>
      </c>
      <c r="AS34" s="67">
        <v>0</v>
      </c>
      <c r="AT34" s="67">
        <v>0</v>
      </c>
      <c r="AU34" s="67">
        <v>0</v>
      </c>
      <c r="AV34" s="67">
        <v>0</v>
      </c>
      <c r="AW34" s="67">
        <v>0</v>
      </c>
      <c r="AX34" s="67">
        <v>0</v>
      </c>
      <c r="AY34" s="67">
        <v>0</v>
      </c>
      <c r="AZ34" s="67">
        <v>0</v>
      </c>
      <c r="BA34" s="67">
        <v>0</v>
      </c>
      <c r="BB34" s="67">
        <v>0</v>
      </c>
      <c r="BC34" s="67">
        <v>0</v>
      </c>
      <c r="BD34" s="67">
        <v>0</v>
      </c>
      <c r="BE34" s="93" t="e">
        <f>#REF!*#REF!/Million</f>
        <v>#REF!</v>
      </c>
    </row>
    <row r="35" spans="1:57" outlineLevel="1" x14ac:dyDescent="0.2">
      <c r="B35" s="58" t="s">
        <v>82</v>
      </c>
    </row>
    <row r="36" spans="1:57" outlineLevel="1" x14ac:dyDescent="0.2">
      <c r="B36" s="73" t="s">
        <v>94</v>
      </c>
      <c r="C36" s="10" t="s">
        <v>198</v>
      </c>
      <c r="D36" s="26">
        <f>MAX($D$21:D35)+1</f>
        <v>12</v>
      </c>
      <c r="E36" s="67">
        <v>0</v>
      </c>
      <c r="F36" s="67">
        <v>0</v>
      </c>
      <c r="G36" s="67">
        <v>2.4708098999999999</v>
      </c>
      <c r="H36" s="67">
        <v>2.8300922100000001</v>
      </c>
      <c r="I36" s="67">
        <v>3.0509524799999999</v>
      </c>
      <c r="J36" s="67">
        <v>2.2131478899999997</v>
      </c>
      <c r="K36" s="67">
        <v>2.5151351112775626</v>
      </c>
      <c r="L36" s="67">
        <v>2.7752126006874609</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7">
        <v>0</v>
      </c>
      <c r="AI36" s="67">
        <v>0</v>
      </c>
      <c r="AJ36" s="67">
        <v>0</v>
      </c>
      <c r="AK36" s="67">
        <v>0</v>
      </c>
      <c r="AL36" s="67">
        <v>0</v>
      </c>
      <c r="AM36" s="67">
        <v>0</v>
      </c>
      <c r="AN36" s="67">
        <v>0</v>
      </c>
      <c r="AO36" s="67">
        <v>0</v>
      </c>
      <c r="AP36" s="67">
        <v>0</v>
      </c>
      <c r="AQ36" s="67">
        <v>0</v>
      </c>
      <c r="AR36" s="67">
        <v>0</v>
      </c>
      <c r="AS36" s="67">
        <v>0</v>
      </c>
      <c r="AT36" s="67">
        <v>0</v>
      </c>
      <c r="AU36" s="67">
        <v>0</v>
      </c>
      <c r="AV36" s="67">
        <v>0</v>
      </c>
      <c r="AW36" s="67">
        <v>0</v>
      </c>
      <c r="AX36" s="67">
        <v>0</v>
      </c>
      <c r="AY36" s="67">
        <v>0</v>
      </c>
      <c r="AZ36" s="67">
        <v>0</v>
      </c>
      <c r="BA36" s="67">
        <v>0</v>
      </c>
      <c r="BB36" s="67">
        <v>0</v>
      </c>
      <c r="BC36" s="67">
        <v>0</v>
      </c>
      <c r="BD36" s="67">
        <v>0</v>
      </c>
      <c r="BE36" s="93" t="e">
        <f>#REF!*#REF!/Million</f>
        <v>#REF!</v>
      </c>
    </row>
    <row r="37" spans="1:57" outlineLevel="1" x14ac:dyDescent="0.2">
      <c r="B37" s="73" t="s">
        <v>95</v>
      </c>
      <c r="C37" s="10" t="s">
        <v>198</v>
      </c>
      <c r="D37" s="26">
        <f>MAX($D$21:D36)+1</f>
        <v>13</v>
      </c>
      <c r="E37" s="67">
        <v>0</v>
      </c>
      <c r="F37" s="67">
        <v>0</v>
      </c>
      <c r="G37" s="67">
        <v>1.7850429000000001</v>
      </c>
      <c r="H37" s="67">
        <v>1.9800845999999999</v>
      </c>
      <c r="I37" s="67">
        <v>2.3095554899999997</v>
      </c>
      <c r="J37" s="67">
        <v>1.7691366000000002</v>
      </c>
      <c r="K37" s="67">
        <v>1.7972753271502964</v>
      </c>
      <c r="L37" s="67">
        <v>2.6515081143950088</v>
      </c>
      <c r="M37" s="67">
        <v>0</v>
      </c>
      <c r="N37" s="67">
        <v>0</v>
      </c>
      <c r="O37" s="67">
        <v>0</v>
      </c>
      <c r="P37" s="67">
        <v>0</v>
      </c>
      <c r="Q37" s="67">
        <v>0</v>
      </c>
      <c r="R37" s="67">
        <v>0</v>
      </c>
      <c r="S37" s="67">
        <v>0</v>
      </c>
      <c r="T37" s="67">
        <v>0</v>
      </c>
      <c r="U37" s="67">
        <v>0</v>
      </c>
      <c r="V37" s="67">
        <v>0</v>
      </c>
      <c r="W37" s="67">
        <v>0</v>
      </c>
      <c r="X37" s="67">
        <v>0</v>
      </c>
      <c r="Y37" s="67">
        <v>0</v>
      </c>
      <c r="Z37" s="67">
        <v>0</v>
      </c>
      <c r="AA37" s="67">
        <v>0</v>
      </c>
      <c r="AB37" s="67">
        <v>0</v>
      </c>
      <c r="AC37" s="67">
        <v>0</v>
      </c>
      <c r="AD37" s="67">
        <v>0</v>
      </c>
      <c r="AE37" s="67">
        <v>0</v>
      </c>
      <c r="AF37" s="67">
        <v>0</v>
      </c>
      <c r="AG37" s="67">
        <v>0</v>
      </c>
      <c r="AH37" s="67">
        <v>0</v>
      </c>
      <c r="AI37" s="67">
        <v>0</v>
      </c>
      <c r="AJ37" s="67">
        <v>0</v>
      </c>
      <c r="AK37" s="67">
        <v>0</v>
      </c>
      <c r="AL37" s="67">
        <v>0</v>
      </c>
      <c r="AM37" s="67">
        <v>0</v>
      </c>
      <c r="AN37" s="67">
        <v>0</v>
      </c>
      <c r="AO37" s="67">
        <v>0</v>
      </c>
      <c r="AP37" s="67">
        <v>0</v>
      </c>
      <c r="AQ37" s="67">
        <v>0</v>
      </c>
      <c r="AR37" s="67">
        <v>0</v>
      </c>
      <c r="AS37" s="67">
        <v>0</v>
      </c>
      <c r="AT37" s="67">
        <v>0</v>
      </c>
      <c r="AU37" s="67">
        <v>0</v>
      </c>
      <c r="AV37" s="67">
        <v>0</v>
      </c>
      <c r="AW37" s="67">
        <v>0</v>
      </c>
      <c r="AX37" s="67">
        <v>0</v>
      </c>
      <c r="AY37" s="67">
        <v>0</v>
      </c>
      <c r="AZ37" s="67">
        <v>0</v>
      </c>
      <c r="BA37" s="67">
        <v>0</v>
      </c>
      <c r="BB37" s="67">
        <v>0</v>
      </c>
      <c r="BC37" s="67">
        <v>0</v>
      </c>
      <c r="BD37" s="67">
        <v>0</v>
      </c>
      <c r="BE37" s="93" t="e">
        <f>#REF!*#REF!/Million</f>
        <v>#REF!</v>
      </c>
    </row>
    <row r="38" spans="1:57" outlineLevel="1" x14ac:dyDescent="0.2">
      <c r="B38" s="73" t="s">
        <v>101</v>
      </c>
      <c r="C38" s="10" t="s">
        <v>198</v>
      </c>
      <c r="D38" s="26">
        <f>MAX($D$21:D37)+1</f>
        <v>14</v>
      </c>
      <c r="E38" s="67">
        <v>0</v>
      </c>
      <c r="F38" s="67">
        <v>0</v>
      </c>
      <c r="G38" s="67">
        <v>1.04665465</v>
      </c>
      <c r="H38" s="67">
        <v>1.2992090399999998</v>
      </c>
      <c r="I38" s="67">
        <v>1.25844256</v>
      </c>
      <c r="J38" s="67">
        <v>1.18078504</v>
      </c>
      <c r="K38" s="67">
        <v>1.2178905083990696</v>
      </c>
      <c r="L38" s="67">
        <v>1.2965194542574388</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7">
        <v>0</v>
      </c>
      <c r="AI38" s="67">
        <v>0</v>
      </c>
      <c r="AJ38" s="67">
        <v>0</v>
      </c>
      <c r="AK38" s="67">
        <v>0</v>
      </c>
      <c r="AL38" s="67">
        <v>0</v>
      </c>
      <c r="AM38" s="67">
        <v>0</v>
      </c>
      <c r="AN38" s="67">
        <v>0</v>
      </c>
      <c r="AO38" s="67">
        <v>0</v>
      </c>
      <c r="AP38" s="67">
        <v>0</v>
      </c>
      <c r="AQ38" s="67">
        <v>0</v>
      </c>
      <c r="AR38" s="67">
        <v>0</v>
      </c>
      <c r="AS38" s="67">
        <v>0</v>
      </c>
      <c r="AT38" s="67">
        <v>0</v>
      </c>
      <c r="AU38" s="67">
        <v>0</v>
      </c>
      <c r="AV38" s="67">
        <v>0</v>
      </c>
      <c r="AW38" s="67">
        <v>0</v>
      </c>
      <c r="AX38" s="67">
        <v>0</v>
      </c>
      <c r="AY38" s="67">
        <v>0</v>
      </c>
      <c r="AZ38" s="67">
        <v>0</v>
      </c>
      <c r="BA38" s="67">
        <v>0</v>
      </c>
      <c r="BB38" s="67">
        <v>0</v>
      </c>
      <c r="BC38" s="67">
        <v>0</v>
      </c>
      <c r="BD38" s="67">
        <v>0</v>
      </c>
      <c r="BE38" s="93" t="e">
        <f>#REF!*#REF!/Million</f>
        <v>#REF!</v>
      </c>
    </row>
    <row r="39" spans="1:57" outlineLevel="1" x14ac:dyDescent="0.2">
      <c r="A39" s="29"/>
      <c r="B39" s="52"/>
      <c r="C39" s="245"/>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row>
    <row r="40" spans="1:57" outlineLevel="1" x14ac:dyDescent="0.2">
      <c r="A40" s="29"/>
      <c r="B40" s="75" t="s">
        <v>199</v>
      </c>
      <c r="C40" s="69" t="s">
        <v>198</v>
      </c>
      <c r="D40" s="70"/>
      <c r="E40" s="71">
        <f>SUM(E23:E38)</f>
        <v>0</v>
      </c>
      <c r="F40" s="71">
        <f t="shared" ref="F40:BD40" si="15">SUM(F23:F38)</f>
        <v>0</v>
      </c>
      <c r="G40" s="71">
        <f t="shared" si="15"/>
        <v>265.72995731449004</v>
      </c>
      <c r="H40" s="71">
        <f>SUM(H23:H38)</f>
        <v>290.79285315999999</v>
      </c>
      <c r="I40" s="71">
        <f t="shared" si="15"/>
        <v>288.92293297999993</v>
      </c>
      <c r="J40" s="71">
        <f t="shared" si="15"/>
        <v>284.89412932000005</v>
      </c>
      <c r="K40" s="71">
        <f t="shared" si="15"/>
        <v>303.38293742768354</v>
      </c>
      <c r="L40" s="71">
        <f t="shared" si="15"/>
        <v>339.76909078582281</v>
      </c>
      <c r="M40" s="71">
        <f t="shared" si="15"/>
        <v>0</v>
      </c>
      <c r="N40" s="71">
        <f t="shared" si="15"/>
        <v>0</v>
      </c>
      <c r="O40" s="71">
        <f t="shared" si="15"/>
        <v>0</v>
      </c>
      <c r="P40" s="71">
        <f t="shared" si="15"/>
        <v>0</v>
      </c>
      <c r="Q40" s="71">
        <f t="shared" si="15"/>
        <v>0</v>
      </c>
      <c r="R40" s="71">
        <f t="shared" si="15"/>
        <v>0</v>
      </c>
      <c r="S40" s="71">
        <f t="shared" si="15"/>
        <v>0</v>
      </c>
      <c r="T40" s="71">
        <f t="shared" si="15"/>
        <v>0</v>
      </c>
      <c r="U40" s="71">
        <f t="shared" si="15"/>
        <v>0</v>
      </c>
      <c r="V40" s="71">
        <f t="shared" si="15"/>
        <v>0</v>
      </c>
      <c r="W40" s="71">
        <f t="shared" si="15"/>
        <v>0</v>
      </c>
      <c r="X40" s="71">
        <f t="shared" si="15"/>
        <v>0</v>
      </c>
      <c r="Y40" s="71">
        <f t="shared" si="15"/>
        <v>0</v>
      </c>
      <c r="Z40" s="71">
        <f t="shared" si="15"/>
        <v>0</v>
      </c>
      <c r="AA40" s="71">
        <f t="shared" si="15"/>
        <v>0</v>
      </c>
      <c r="AB40" s="71">
        <f t="shared" si="15"/>
        <v>0</v>
      </c>
      <c r="AC40" s="71">
        <f t="shared" si="15"/>
        <v>0</v>
      </c>
      <c r="AD40" s="71">
        <f t="shared" si="15"/>
        <v>0</v>
      </c>
      <c r="AE40" s="71">
        <f t="shared" si="15"/>
        <v>0</v>
      </c>
      <c r="AF40" s="71">
        <f t="shared" si="15"/>
        <v>0</v>
      </c>
      <c r="AG40" s="71">
        <f t="shared" si="15"/>
        <v>0</v>
      </c>
      <c r="AH40" s="71">
        <f t="shared" si="15"/>
        <v>0</v>
      </c>
      <c r="AI40" s="71">
        <f t="shared" si="15"/>
        <v>0</v>
      </c>
      <c r="AJ40" s="71">
        <f t="shared" si="15"/>
        <v>0</v>
      </c>
      <c r="AK40" s="71">
        <f t="shared" si="15"/>
        <v>0</v>
      </c>
      <c r="AL40" s="71">
        <f t="shared" si="15"/>
        <v>0</v>
      </c>
      <c r="AM40" s="71">
        <f t="shared" si="15"/>
        <v>0</v>
      </c>
      <c r="AN40" s="71">
        <f t="shared" si="15"/>
        <v>0</v>
      </c>
      <c r="AO40" s="71">
        <f t="shared" si="15"/>
        <v>0</v>
      </c>
      <c r="AP40" s="71">
        <f t="shared" si="15"/>
        <v>0</v>
      </c>
      <c r="AQ40" s="71">
        <f t="shared" si="15"/>
        <v>0</v>
      </c>
      <c r="AR40" s="71">
        <f t="shared" si="15"/>
        <v>0</v>
      </c>
      <c r="AS40" s="71">
        <f t="shared" si="15"/>
        <v>0</v>
      </c>
      <c r="AT40" s="71">
        <f t="shared" si="15"/>
        <v>0</v>
      </c>
      <c r="AU40" s="71">
        <f t="shared" si="15"/>
        <v>0</v>
      </c>
      <c r="AV40" s="71">
        <f t="shared" si="15"/>
        <v>0</v>
      </c>
      <c r="AW40" s="71">
        <f t="shared" si="15"/>
        <v>0</v>
      </c>
      <c r="AX40" s="71">
        <f t="shared" si="15"/>
        <v>0</v>
      </c>
      <c r="AY40" s="71">
        <f t="shared" si="15"/>
        <v>0</v>
      </c>
      <c r="AZ40" s="71">
        <f t="shared" si="15"/>
        <v>0</v>
      </c>
      <c r="BA40" s="71">
        <f t="shared" si="15"/>
        <v>0</v>
      </c>
      <c r="BB40" s="71">
        <f t="shared" si="15"/>
        <v>0</v>
      </c>
      <c r="BC40" s="71">
        <f t="shared" si="15"/>
        <v>0</v>
      </c>
      <c r="BD40" s="71">
        <f t="shared" si="15"/>
        <v>0</v>
      </c>
    </row>
    <row r="41" spans="1:57" outlineLevel="1" x14ac:dyDescent="0.2">
      <c r="A41" s="29"/>
      <c r="B41" s="52"/>
      <c r="C41" s="245"/>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row>
    <row r="42" spans="1:57" outlineLevel="1" x14ac:dyDescent="0.2">
      <c r="B42" s="72" t="s">
        <v>69</v>
      </c>
    </row>
    <row r="43" spans="1:57" outlineLevel="1" x14ac:dyDescent="0.2">
      <c r="B43" s="58" t="s">
        <v>83</v>
      </c>
    </row>
    <row r="44" spans="1:57" outlineLevel="1" x14ac:dyDescent="0.2">
      <c r="B44" s="73" t="s">
        <v>102</v>
      </c>
      <c r="C44" s="10" t="s">
        <v>198</v>
      </c>
      <c r="D44" s="26">
        <f>MAX($D$21:D43)+1</f>
        <v>15</v>
      </c>
      <c r="E44" s="67">
        <v>0</v>
      </c>
      <c r="F44" s="67">
        <v>0</v>
      </c>
      <c r="G44" s="67">
        <v>3.3836830426000004</v>
      </c>
      <c r="H44" s="67">
        <v>4.0818495489999993</v>
      </c>
      <c r="I44" s="67">
        <v>3.4035278079999998</v>
      </c>
      <c r="J44" s="67">
        <v>3.3534530355999999</v>
      </c>
      <c r="K44" s="67">
        <v>2.1149953809457807</v>
      </c>
      <c r="L44" s="67">
        <v>3.48002215382414</v>
      </c>
      <c r="M44" s="67">
        <v>0</v>
      </c>
      <c r="N44" s="67">
        <v>0</v>
      </c>
      <c r="O44" s="67">
        <v>0</v>
      </c>
      <c r="P44" s="67">
        <v>0</v>
      </c>
      <c r="Q44" s="67">
        <v>0</v>
      </c>
      <c r="R44" s="67">
        <v>0</v>
      </c>
      <c r="S44" s="67">
        <v>0</v>
      </c>
      <c r="T44" s="67">
        <v>0</v>
      </c>
      <c r="U44" s="67">
        <v>0</v>
      </c>
      <c r="V44" s="67">
        <v>0</v>
      </c>
      <c r="W44" s="67">
        <v>0</v>
      </c>
      <c r="X44" s="67">
        <v>0</v>
      </c>
      <c r="Y44" s="67">
        <v>0</v>
      </c>
      <c r="Z44" s="67">
        <v>0</v>
      </c>
      <c r="AA44" s="67">
        <v>0</v>
      </c>
      <c r="AB44" s="67">
        <v>0</v>
      </c>
      <c r="AC44" s="67">
        <v>0</v>
      </c>
      <c r="AD44" s="67">
        <v>0</v>
      </c>
      <c r="AE44" s="67">
        <v>0</v>
      </c>
      <c r="AF44" s="67">
        <v>0</v>
      </c>
      <c r="AG44" s="67">
        <v>0</v>
      </c>
      <c r="AH44" s="67">
        <v>0</v>
      </c>
      <c r="AI44" s="67">
        <v>0</v>
      </c>
      <c r="AJ44" s="67">
        <v>0</v>
      </c>
      <c r="AK44" s="67">
        <v>0</v>
      </c>
      <c r="AL44" s="67">
        <v>0</v>
      </c>
      <c r="AM44" s="67">
        <v>0</v>
      </c>
      <c r="AN44" s="67">
        <v>0</v>
      </c>
      <c r="AO44" s="67">
        <v>0</v>
      </c>
      <c r="AP44" s="67">
        <v>0</v>
      </c>
      <c r="AQ44" s="67">
        <v>0</v>
      </c>
      <c r="AR44" s="67">
        <v>0</v>
      </c>
      <c r="AS44" s="67">
        <v>0</v>
      </c>
      <c r="AT44" s="67">
        <v>0</v>
      </c>
      <c r="AU44" s="67">
        <v>0</v>
      </c>
      <c r="AV44" s="67">
        <v>0</v>
      </c>
      <c r="AW44" s="67">
        <v>0</v>
      </c>
      <c r="AX44" s="67">
        <v>0</v>
      </c>
      <c r="AY44" s="67">
        <v>0</v>
      </c>
      <c r="AZ44" s="67">
        <v>0</v>
      </c>
      <c r="BA44" s="67">
        <v>0</v>
      </c>
      <c r="BB44" s="67">
        <v>0</v>
      </c>
      <c r="BC44" s="67">
        <v>0</v>
      </c>
      <c r="BD44" s="67">
        <v>0</v>
      </c>
    </row>
    <row r="45" spans="1:57" outlineLevel="1" x14ac:dyDescent="0.2">
      <c r="B45" s="73" t="s">
        <v>103</v>
      </c>
      <c r="C45" s="10" t="s">
        <v>198</v>
      </c>
      <c r="D45" s="26">
        <f>MAX($D$21:D44)+1</f>
        <v>16</v>
      </c>
      <c r="E45" s="67">
        <v>0</v>
      </c>
      <c r="F45" s="67">
        <v>0</v>
      </c>
      <c r="G45" s="67">
        <v>4.9771276578000005</v>
      </c>
      <c r="H45" s="67">
        <v>6.0436246185</v>
      </c>
      <c r="I45" s="67">
        <v>4.8503371049999995</v>
      </c>
      <c r="J45" s="67">
        <v>4.6403797988999997</v>
      </c>
      <c r="K45" s="67">
        <v>4.1337070847027251</v>
      </c>
      <c r="L45" s="67">
        <v>4.8642161488722362</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7">
        <v>0</v>
      </c>
      <c r="AI45" s="67">
        <v>0</v>
      </c>
      <c r="AJ45" s="67">
        <v>0</v>
      </c>
      <c r="AK45" s="67">
        <v>0</v>
      </c>
      <c r="AL45" s="67">
        <v>0</v>
      </c>
      <c r="AM45" s="67">
        <v>0</v>
      </c>
      <c r="AN45" s="67">
        <v>0</v>
      </c>
      <c r="AO45" s="67">
        <v>0</v>
      </c>
      <c r="AP45" s="67">
        <v>0</v>
      </c>
      <c r="AQ45" s="67">
        <v>0</v>
      </c>
      <c r="AR45" s="67">
        <v>0</v>
      </c>
      <c r="AS45" s="67">
        <v>0</v>
      </c>
      <c r="AT45" s="67">
        <v>0</v>
      </c>
      <c r="AU45" s="67">
        <v>0</v>
      </c>
      <c r="AV45" s="67">
        <v>0</v>
      </c>
      <c r="AW45" s="67">
        <v>0</v>
      </c>
      <c r="AX45" s="67">
        <v>0</v>
      </c>
      <c r="AY45" s="67">
        <v>0</v>
      </c>
      <c r="AZ45" s="67">
        <v>0</v>
      </c>
      <c r="BA45" s="67">
        <v>0</v>
      </c>
      <c r="BB45" s="67">
        <v>0</v>
      </c>
      <c r="BC45" s="67">
        <v>0</v>
      </c>
      <c r="BD45" s="67">
        <v>0</v>
      </c>
    </row>
    <row r="46" spans="1:57" outlineLevel="1" x14ac:dyDescent="0.2">
      <c r="B46" s="58" t="s">
        <v>84</v>
      </c>
    </row>
    <row r="47" spans="1:57" outlineLevel="1" x14ac:dyDescent="0.2">
      <c r="B47" s="73" t="s">
        <v>104</v>
      </c>
      <c r="C47" s="10" t="s">
        <v>198</v>
      </c>
      <c r="D47" s="26">
        <f>MAX($D$21:D46)+1</f>
        <v>17</v>
      </c>
      <c r="E47" s="67">
        <v>0</v>
      </c>
      <c r="F47" s="67">
        <v>0</v>
      </c>
      <c r="G47" s="67">
        <v>10.474854115499999</v>
      </c>
      <c r="H47" s="67">
        <v>11.157134643200001</v>
      </c>
      <c r="I47" s="67">
        <v>11.841501510399999</v>
      </c>
      <c r="J47" s="67">
        <v>11.2133307416</v>
      </c>
      <c r="K47" s="67">
        <v>10.993751768804511</v>
      </c>
      <c r="L47" s="67">
        <v>13.535457759940265</v>
      </c>
      <c r="M47" s="67">
        <v>0</v>
      </c>
      <c r="N47" s="67">
        <v>0</v>
      </c>
      <c r="O47" s="67">
        <v>0</v>
      </c>
      <c r="P47" s="67">
        <v>0</v>
      </c>
      <c r="Q47" s="67">
        <v>0</v>
      </c>
      <c r="R47" s="67">
        <v>0</v>
      </c>
      <c r="S47" s="67">
        <v>0</v>
      </c>
      <c r="T47" s="67">
        <v>0</v>
      </c>
      <c r="U47" s="67">
        <v>0</v>
      </c>
      <c r="V47" s="67">
        <v>0</v>
      </c>
      <c r="W47" s="67">
        <v>0</v>
      </c>
      <c r="X47" s="67">
        <v>0</v>
      </c>
      <c r="Y47" s="67">
        <v>0</v>
      </c>
      <c r="Z47" s="67">
        <v>0</v>
      </c>
      <c r="AA47" s="67">
        <v>0</v>
      </c>
      <c r="AB47" s="67">
        <v>0</v>
      </c>
      <c r="AC47" s="67">
        <v>0</v>
      </c>
      <c r="AD47" s="67">
        <v>0</v>
      </c>
      <c r="AE47" s="67">
        <v>0</v>
      </c>
      <c r="AF47" s="67">
        <v>0</v>
      </c>
      <c r="AG47" s="67">
        <v>0</v>
      </c>
      <c r="AH47" s="67">
        <v>0</v>
      </c>
      <c r="AI47" s="67">
        <v>0</v>
      </c>
      <c r="AJ47" s="67">
        <v>0</v>
      </c>
      <c r="AK47" s="67">
        <v>0</v>
      </c>
      <c r="AL47" s="67">
        <v>0</v>
      </c>
      <c r="AM47" s="67">
        <v>0</v>
      </c>
      <c r="AN47" s="67">
        <v>0</v>
      </c>
      <c r="AO47" s="67">
        <v>0</v>
      </c>
      <c r="AP47" s="67">
        <v>0</v>
      </c>
      <c r="AQ47" s="67">
        <v>0</v>
      </c>
      <c r="AR47" s="67">
        <v>0</v>
      </c>
      <c r="AS47" s="67">
        <v>0</v>
      </c>
      <c r="AT47" s="67">
        <v>0</v>
      </c>
      <c r="AU47" s="67">
        <v>0</v>
      </c>
      <c r="AV47" s="67">
        <v>0</v>
      </c>
      <c r="AW47" s="67">
        <v>0</v>
      </c>
      <c r="AX47" s="67">
        <v>0</v>
      </c>
      <c r="AY47" s="67">
        <v>0</v>
      </c>
      <c r="AZ47" s="67">
        <v>0</v>
      </c>
      <c r="BA47" s="67">
        <v>0</v>
      </c>
      <c r="BB47" s="67">
        <v>0</v>
      </c>
      <c r="BC47" s="67">
        <v>0</v>
      </c>
      <c r="BD47" s="67">
        <v>0</v>
      </c>
    </row>
    <row r="48" spans="1:57" outlineLevel="1" x14ac:dyDescent="0.2">
      <c r="B48" s="73" t="s">
        <v>105</v>
      </c>
      <c r="C48" s="10" t="s">
        <v>198</v>
      </c>
      <c r="D48" s="26">
        <f>MAX($D$21:D47)+1</f>
        <v>18</v>
      </c>
      <c r="E48" s="67">
        <v>0</v>
      </c>
      <c r="F48" s="67">
        <v>0</v>
      </c>
      <c r="G48" s="67">
        <v>18.750904145999996</v>
      </c>
      <c r="H48" s="67">
        <v>19.883615553199999</v>
      </c>
      <c r="I48" s="67">
        <v>22.087258164000001</v>
      </c>
      <c r="J48" s="67">
        <v>20.940777216600001</v>
      </c>
      <c r="K48" s="67">
        <v>23.521883280881021</v>
      </c>
      <c r="L48" s="67">
        <v>25.656195542322546</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7">
        <v>0</v>
      </c>
      <c r="AI48" s="67">
        <v>0</v>
      </c>
      <c r="AJ48" s="67">
        <v>0</v>
      </c>
      <c r="AK48" s="67">
        <v>0</v>
      </c>
      <c r="AL48" s="67">
        <v>0</v>
      </c>
      <c r="AM48" s="67">
        <v>0</v>
      </c>
      <c r="AN48" s="67">
        <v>0</v>
      </c>
      <c r="AO48" s="67">
        <v>0</v>
      </c>
      <c r="AP48" s="67">
        <v>0</v>
      </c>
      <c r="AQ48" s="67">
        <v>0</v>
      </c>
      <c r="AR48" s="67">
        <v>0</v>
      </c>
      <c r="AS48" s="67">
        <v>0</v>
      </c>
      <c r="AT48" s="67">
        <v>0</v>
      </c>
      <c r="AU48" s="67">
        <v>0</v>
      </c>
      <c r="AV48" s="67">
        <v>0</v>
      </c>
      <c r="AW48" s="67">
        <v>0</v>
      </c>
      <c r="AX48" s="67">
        <v>0</v>
      </c>
      <c r="AY48" s="67">
        <v>0</v>
      </c>
      <c r="AZ48" s="67">
        <v>0</v>
      </c>
      <c r="BA48" s="67">
        <v>0</v>
      </c>
      <c r="BB48" s="67">
        <v>0</v>
      </c>
      <c r="BC48" s="67">
        <v>0</v>
      </c>
      <c r="BD48" s="67">
        <v>0</v>
      </c>
    </row>
    <row r="49" spans="1:56" outlineLevel="1" x14ac:dyDescent="0.2">
      <c r="B49" s="58" t="s">
        <v>85</v>
      </c>
    </row>
    <row r="50" spans="1:56" outlineLevel="1" x14ac:dyDescent="0.2">
      <c r="B50" s="58" t="s">
        <v>106</v>
      </c>
      <c r="C50" s="10" t="s">
        <v>198</v>
      </c>
      <c r="D50" s="26">
        <f>MAX($D$21:D49)+1</f>
        <v>19</v>
      </c>
      <c r="E50" s="67">
        <v>0</v>
      </c>
      <c r="F50" s="67">
        <v>0</v>
      </c>
      <c r="G50" s="67">
        <v>8.8169727866000009</v>
      </c>
      <c r="H50" s="67">
        <v>8.9448228666000009</v>
      </c>
      <c r="I50" s="67">
        <v>8.9049213013999999</v>
      </c>
      <c r="J50" s="67">
        <v>7.1598095891999982</v>
      </c>
      <c r="K50" s="67">
        <v>9.2026554999053118</v>
      </c>
      <c r="L50" s="67">
        <v>8.8614031814038174</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67">
        <v>0</v>
      </c>
      <c r="AE50" s="67">
        <v>0</v>
      </c>
      <c r="AF50" s="67">
        <v>0</v>
      </c>
      <c r="AG50" s="67">
        <v>0</v>
      </c>
      <c r="AH50" s="67">
        <v>0</v>
      </c>
      <c r="AI50" s="67">
        <v>0</v>
      </c>
      <c r="AJ50" s="67">
        <v>0</v>
      </c>
      <c r="AK50" s="67">
        <v>0</v>
      </c>
      <c r="AL50" s="67">
        <v>0</v>
      </c>
      <c r="AM50" s="67">
        <v>0</v>
      </c>
      <c r="AN50" s="67">
        <v>0</v>
      </c>
      <c r="AO50" s="67">
        <v>0</v>
      </c>
      <c r="AP50" s="67">
        <v>0</v>
      </c>
      <c r="AQ50" s="67">
        <v>0</v>
      </c>
      <c r="AR50" s="67">
        <v>0</v>
      </c>
      <c r="AS50" s="67">
        <v>0</v>
      </c>
      <c r="AT50" s="67">
        <v>0</v>
      </c>
      <c r="AU50" s="67">
        <v>0</v>
      </c>
      <c r="AV50" s="67">
        <v>0</v>
      </c>
      <c r="AW50" s="67">
        <v>0</v>
      </c>
      <c r="AX50" s="67">
        <v>0</v>
      </c>
      <c r="AY50" s="67">
        <v>0</v>
      </c>
      <c r="AZ50" s="67">
        <v>0</v>
      </c>
      <c r="BA50" s="67">
        <v>0</v>
      </c>
      <c r="BB50" s="67">
        <v>0</v>
      </c>
      <c r="BC50" s="67">
        <v>0</v>
      </c>
      <c r="BD50" s="67">
        <v>0</v>
      </c>
    </row>
    <row r="51" spans="1:56" outlineLevel="1" x14ac:dyDescent="0.2">
      <c r="B51" s="58" t="s">
        <v>107</v>
      </c>
      <c r="C51" s="10" t="s">
        <v>198</v>
      </c>
      <c r="D51" s="26">
        <f>MAX($D$21:D50)+1</f>
        <v>20</v>
      </c>
      <c r="E51" s="67">
        <v>0</v>
      </c>
      <c r="F51" s="67">
        <v>0</v>
      </c>
      <c r="G51" s="67">
        <v>3.3372407879999999</v>
      </c>
      <c r="H51" s="67">
        <v>4.2872919105000005</v>
      </c>
      <c r="I51" s="67">
        <v>4.2403779078000001</v>
      </c>
      <c r="J51" s="67">
        <v>4.1496654051000004</v>
      </c>
      <c r="K51" s="67">
        <v>2.6349579598499999</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7">
        <v>0</v>
      </c>
      <c r="AI51" s="67">
        <v>0</v>
      </c>
      <c r="AJ51" s="67">
        <v>0</v>
      </c>
      <c r="AK51" s="67">
        <v>0</v>
      </c>
      <c r="AL51" s="67">
        <v>0</v>
      </c>
      <c r="AM51" s="67">
        <v>0</v>
      </c>
      <c r="AN51" s="67">
        <v>0</v>
      </c>
      <c r="AO51" s="67">
        <v>0</v>
      </c>
      <c r="AP51" s="67">
        <v>0</v>
      </c>
      <c r="AQ51" s="67">
        <v>0</v>
      </c>
      <c r="AR51" s="67">
        <v>0</v>
      </c>
      <c r="AS51" s="67">
        <v>0</v>
      </c>
      <c r="AT51" s="67">
        <v>0</v>
      </c>
      <c r="AU51" s="67">
        <v>0</v>
      </c>
      <c r="AV51" s="67">
        <v>0</v>
      </c>
      <c r="AW51" s="67">
        <v>0</v>
      </c>
      <c r="AX51" s="67">
        <v>0</v>
      </c>
      <c r="AY51" s="67">
        <v>0</v>
      </c>
      <c r="AZ51" s="67">
        <v>0</v>
      </c>
      <c r="BA51" s="67">
        <v>0</v>
      </c>
      <c r="BB51" s="67">
        <v>0</v>
      </c>
      <c r="BC51" s="67">
        <v>0</v>
      </c>
      <c r="BD51" s="67">
        <v>0</v>
      </c>
    </row>
    <row r="52" spans="1:56" outlineLevel="1" x14ac:dyDescent="0.2">
      <c r="B52" s="58" t="s">
        <v>108</v>
      </c>
      <c r="C52" s="10" t="s">
        <v>198</v>
      </c>
      <c r="D52" s="26">
        <f>MAX($D$21:D51)+1</f>
        <v>21</v>
      </c>
      <c r="E52" s="67">
        <v>0</v>
      </c>
      <c r="F52" s="67">
        <v>0</v>
      </c>
      <c r="G52" s="67">
        <v>7.3945002383999991</v>
      </c>
      <c r="H52" s="67">
        <v>8.1985400639999995</v>
      </c>
      <c r="I52" s="67">
        <v>8.7264172185000017</v>
      </c>
      <c r="J52" s="67">
        <v>9.2207234423000006</v>
      </c>
      <c r="K52" s="67">
        <v>5.0993122944000007</v>
      </c>
      <c r="L52" s="67">
        <v>10.573155312000001</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v>0</v>
      </c>
      <c r="AH52" s="67">
        <v>0</v>
      </c>
      <c r="AI52" s="67">
        <v>0</v>
      </c>
      <c r="AJ52" s="67">
        <v>0</v>
      </c>
      <c r="AK52" s="67">
        <v>0</v>
      </c>
      <c r="AL52" s="67">
        <v>0</v>
      </c>
      <c r="AM52" s="67">
        <v>0</v>
      </c>
      <c r="AN52" s="67">
        <v>0</v>
      </c>
      <c r="AO52" s="67">
        <v>0</v>
      </c>
      <c r="AP52" s="67">
        <v>0</v>
      </c>
      <c r="AQ52" s="67">
        <v>0</v>
      </c>
      <c r="AR52" s="67">
        <v>0</v>
      </c>
      <c r="AS52" s="67">
        <v>0</v>
      </c>
      <c r="AT52" s="67">
        <v>0</v>
      </c>
      <c r="AU52" s="67">
        <v>0</v>
      </c>
      <c r="AV52" s="67">
        <v>0</v>
      </c>
      <c r="AW52" s="67">
        <v>0</v>
      </c>
      <c r="AX52" s="67">
        <v>0</v>
      </c>
      <c r="AY52" s="67">
        <v>0</v>
      </c>
      <c r="AZ52" s="67">
        <v>0</v>
      </c>
      <c r="BA52" s="67">
        <v>0</v>
      </c>
      <c r="BB52" s="67">
        <v>0</v>
      </c>
      <c r="BC52" s="67">
        <v>0</v>
      </c>
      <c r="BD52" s="67">
        <v>0</v>
      </c>
    </row>
    <row r="53" spans="1:56" outlineLevel="1" x14ac:dyDescent="0.2">
      <c r="B53" s="58" t="s">
        <v>109</v>
      </c>
      <c r="C53" s="10" t="s">
        <v>198</v>
      </c>
      <c r="D53" s="26">
        <f>MAX($D$21:D52)+1</f>
        <v>22</v>
      </c>
      <c r="E53" s="67">
        <v>0</v>
      </c>
      <c r="F53" s="67">
        <v>0</v>
      </c>
      <c r="G53" s="67">
        <v>0</v>
      </c>
      <c r="H53" s="67">
        <v>0.21084122920000001</v>
      </c>
      <c r="I53" s="67">
        <v>9.9873834199999997E-2</v>
      </c>
      <c r="J53" s="67">
        <v>5.00575641E-2</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67">
        <v>0</v>
      </c>
      <c r="AM53" s="67">
        <v>0</v>
      </c>
      <c r="AN53" s="67">
        <v>0</v>
      </c>
      <c r="AO53" s="67">
        <v>0</v>
      </c>
      <c r="AP53" s="67">
        <v>0</v>
      </c>
      <c r="AQ53" s="67">
        <v>0</v>
      </c>
      <c r="AR53" s="67">
        <v>0</v>
      </c>
      <c r="AS53" s="67">
        <v>0</v>
      </c>
      <c r="AT53" s="67">
        <v>0</v>
      </c>
      <c r="AU53" s="67">
        <v>0</v>
      </c>
      <c r="AV53" s="67">
        <v>0</v>
      </c>
      <c r="AW53" s="67">
        <v>0</v>
      </c>
      <c r="AX53" s="67">
        <v>0</v>
      </c>
      <c r="AY53" s="67">
        <v>0</v>
      </c>
      <c r="AZ53" s="67">
        <v>0</v>
      </c>
      <c r="BA53" s="67">
        <v>0</v>
      </c>
      <c r="BB53" s="67">
        <v>0</v>
      </c>
      <c r="BC53" s="67">
        <v>0</v>
      </c>
      <c r="BD53" s="67">
        <v>0</v>
      </c>
    </row>
    <row r="54" spans="1:56" outlineLevel="1" x14ac:dyDescent="0.2">
      <c r="A54" s="29"/>
      <c r="B54" s="52"/>
      <c r="C54" s="245"/>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row>
    <row r="55" spans="1:56" outlineLevel="1" x14ac:dyDescent="0.2">
      <c r="A55" s="29"/>
      <c r="B55" s="75" t="s">
        <v>200</v>
      </c>
      <c r="C55" s="69" t="s">
        <v>198</v>
      </c>
      <c r="D55" s="70"/>
      <c r="E55" s="71">
        <f t="shared" ref="E55:BD55" si="16">SUM(E44:E53)</f>
        <v>0</v>
      </c>
      <c r="F55" s="71">
        <f t="shared" si="16"/>
        <v>0</v>
      </c>
      <c r="G55" s="71">
        <f t="shared" si="16"/>
        <v>57.135282774900006</v>
      </c>
      <c r="H55" s="71">
        <f t="shared" si="16"/>
        <v>62.8077204342</v>
      </c>
      <c r="I55" s="71">
        <f t="shared" si="16"/>
        <v>64.154214849300004</v>
      </c>
      <c r="J55" s="71">
        <f t="shared" si="16"/>
        <v>60.728196793399995</v>
      </c>
      <c r="K55" s="71">
        <f t="shared" si="16"/>
        <v>57.701263269489345</v>
      </c>
      <c r="L55" s="71">
        <f t="shared" si="16"/>
        <v>66.970450098363003</v>
      </c>
      <c r="M55" s="71">
        <f t="shared" si="16"/>
        <v>0</v>
      </c>
      <c r="N55" s="71">
        <f t="shared" si="16"/>
        <v>0</v>
      </c>
      <c r="P55" s="71">
        <f t="shared" si="16"/>
        <v>0</v>
      </c>
      <c r="Q55" s="71">
        <f t="shared" si="16"/>
        <v>0</v>
      </c>
      <c r="R55" s="71">
        <f t="shared" si="16"/>
        <v>0</v>
      </c>
      <c r="S55" s="71">
        <f t="shared" si="16"/>
        <v>0</v>
      </c>
      <c r="T55" s="71">
        <f t="shared" si="16"/>
        <v>0</v>
      </c>
      <c r="U55" s="71">
        <f t="shared" si="16"/>
        <v>0</v>
      </c>
      <c r="V55" s="71">
        <f t="shared" si="16"/>
        <v>0</v>
      </c>
      <c r="W55" s="71">
        <f t="shared" si="16"/>
        <v>0</v>
      </c>
      <c r="X55" s="71">
        <f t="shared" si="16"/>
        <v>0</v>
      </c>
      <c r="Y55" s="71">
        <f t="shared" si="16"/>
        <v>0</v>
      </c>
      <c r="Z55" s="71">
        <f t="shared" si="16"/>
        <v>0</v>
      </c>
      <c r="AA55" s="71">
        <f t="shared" si="16"/>
        <v>0</v>
      </c>
      <c r="AB55" s="71">
        <f t="shared" si="16"/>
        <v>0</v>
      </c>
      <c r="AC55" s="71">
        <f t="shared" si="16"/>
        <v>0</v>
      </c>
      <c r="AD55" s="71">
        <f t="shared" si="16"/>
        <v>0</v>
      </c>
      <c r="AE55" s="71">
        <f t="shared" si="16"/>
        <v>0</v>
      </c>
      <c r="AF55" s="71">
        <f t="shared" si="16"/>
        <v>0</v>
      </c>
      <c r="AG55" s="71">
        <f t="shared" si="16"/>
        <v>0</v>
      </c>
      <c r="AH55" s="71">
        <f t="shared" si="16"/>
        <v>0</v>
      </c>
      <c r="AI55" s="71">
        <f t="shared" si="16"/>
        <v>0</v>
      </c>
      <c r="AJ55" s="71">
        <f t="shared" si="16"/>
        <v>0</v>
      </c>
      <c r="AK55" s="71">
        <f t="shared" si="16"/>
        <v>0</v>
      </c>
      <c r="AL55" s="71">
        <f t="shared" si="16"/>
        <v>0</v>
      </c>
      <c r="AM55" s="71">
        <f t="shared" si="16"/>
        <v>0</v>
      </c>
      <c r="AN55" s="71">
        <f t="shared" si="16"/>
        <v>0</v>
      </c>
      <c r="AO55" s="71">
        <f t="shared" si="16"/>
        <v>0</v>
      </c>
      <c r="AP55" s="71">
        <f t="shared" si="16"/>
        <v>0</v>
      </c>
      <c r="AQ55" s="71">
        <f t="shared" si="16"/>
        <v>0</v>
      </c>
      <c r="AR55" s="71">
        <f t="shared" si="16"/>
        <v>0</v>
      </c>
      <c r="AS55" s="71">
        <f t="shared" si="16"/>
        <v>0</v>
      </c>
      <c r="AT55" s="71">
        <f t="shared" si="16"/>
        <v>0</v>
      </c>
      <c r="AU55" s="71">
        <f t="shared" si="16"/>
        <v>0</v>
      </c>
      <c r="AV55" s="71">
        <f t="shared" si="16"/>
        <v>0</v>
      </c>
      <c r="AW55" s="71">
        <f t="shared" si="16"/>
        <v>0</v>
      </c>
      <c r="AX55" s="71">
        <f t="shared" si="16"/>
        <v>0</v>
      </c>
      <c r="AY55" s="71">
        <f t="shared" si="16"/>
        <v>0</v>
      </c>
      <c r="AZ55" s="71">
        <f t="shared" si="16"/>
        <v>0</v>
      </c>
      <c r="BA55" s="71">
        <f t="shared" si="16"/>
        <v>0</v>
      </c>
      <c r="BB55" s="71">
        <f t="shared" si="16"/>
        <v>0</v>
      </c>
      <c r="BC55" s="71">
        <f t="shared" si="16"/>
        <v>0</v>
      </c>
      <c r="BD55" s="71">
        <f t="shared" si="16"/>
        <v>0</v>
      </c>
    </row>
    <row r="56" spans="1:56" outlineLevel="1" x14ac:dyDescent="0.2">
      <c r="A56" s="29"/>
      <c r="B56" s="52"/>
      <c r="C56" s="245"/>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row>
    <row r="57" spans="1:56" outlineLevel="1" x14ac:dyDescent="0.2">
      <c r="B57" s="72" t="s">
        <v>70</v>
      </c>
      <c r="G57"/>
    </row>
    <row r="58" spans="1:56" outlineLevel="1" x14ac:dyDescent="0.2">
      <c r="B58" s="58" t="s">
        <v>86</v>
      </c>
    </row>
    <row r="59" spans="1:56" outlineLevel="1" x14ac:dyDescent="0.2">
      <c r="B59" s="73" t="s">
        <v>110</v>
      </c>
    </row>
    <row r="60" spans="1:56" outlineLevel="1" x14ac:dyDescent="0.2">
      <c r="B60" s="74" t="s">
        <v>121</v>
      </c>
      <c r="C60" s="10" t="s">
        <v>198</v>
      </c>
      <c r="D60" s="26">
        <f>MAX($D$21:D59)+1</f>
        <v>23</v>
      </c>
      <c r="E60" s="67">
        <v>0</v>
      </c>
      <c r="F60" s="67">
        <v>0</v>
      </c>
      <c r="G60" s="67">
        <v>1.18156145</v>
      </c>
      <c r="H60" s="67">
        <v>1.190797632</v>
      </c>
      <c r="I60" s="67">
        <v>1.177739259</v>
      </c>
      <c r="J60" s="67">
        <v>1.1445845940000001</v>
      </c>
      <c r="K60" s="67">
        <v>1.1437545771288511</v>
      </c>
      <c r="L60" s="67">
        <v>0.89376038326163465</v>
      </c>
      <c r="M60" s="67">
        <v>0</v>
      </c>
      <c r="N60" s="67">
        <v>0</v>
      </c>
      <c r="O60" s="67">
        <v>0</v>
      </c>
      <c r="P60" s="67">
        <v>0</v>
      </c>
      <c r="Q60" s="67">
        <v>0</v>
      </c>
      <c r="R60" s="67">
        <v>0</v>
      </c>
      <c r="S60" s="67">
        <v>0</v>
      </c>
      <c r="T60" s="67">
        <v>0</v>
      </c>
      <c r="U60" s="67">
        <v>0</v>
      </c>
      <c r="V60" s="67">
        <v>0</v>
      </c>
      <c r="W60" s="67">
        <v>0</v>
      </c>
      <c r="X60" s="67">
        <v>0</v>
      </c>
      <c r="Y60" s="67">
        <v>0</v>
      </c>
      <c r="Z60" s="67">
        <v>0</v>
      </c>
      <c r="AA60" s="67">
        <v>0</v>
      </c>
      <c r="AB60" s="67">
        <v>0</v>
      </c>
      <c r="AC60" s="67">
        <v>0</v>
      </c>
      <c r="AD60" s="67">
        <v>0</v>
      </c>
      <c r="AE60" s="67">
        <v>0</v>
      </c>
      <c r="AF60" s="67">
        <v>0</v>
      </c>
      <c r="AG60" s="67">
        <v>0</v>
      </c>
      <c r="AH60" s="67">
        <v>0</v>
      </c>
      <c r="AI60" s="67">
        <v>0</v>
      </c>
      <c r="AJ60" s="67">
        <v>0</v>
      </c>
      <c r="AK60" s="67">
        <v>0</v>
      </c>
      <c r="AL60" s="67">
        <v>0</v>
      </c>
      <c r="AM60" s="67">
        <v>0</v>
      </c>
      <c r="AN60" s="67">
        <v>0</v>
      </c>
      <c r="AO60" s="67">
        <v>0</v>
      </c>
      <c r="AP60" s="67">
        <v>0</v>
      </c>
      <c r="AQ60" s="67">
        <v>0</v>
      </c>
      <c r="AR60" s="67">
        <v>0</v>
      </c>
      <c r="AS60" s="67">
        <v>0</v>
      </c>
      <c r="AT60" s="67">
        <v>0</v>
      </c>
      <c r="AU60" s="67">
        <v>0</v>
      </c>
      <c r="AV60" s="67">
        <v>0</v>
      </c>
      <c r="AW60" s="67">
        <v>0</v>
      </c>
      <c r="AX60" s="67">
        <v>0</v>
      </c>
      <c r="AY60" s="67">
        <v>0</v>
      </c>
      <c r="AZ60" s="67">
        <v>0</v>
      </c>
      <c r="BA60" s="67">
        <v>0</v>
      </c>
      <c r="BB60" s="67">
        <v>0</v>
      </c>
      <c r="BC60" s="67">
        <v>0</v>
      </c>
      <c r="BD60" s="67">
        <v>0</v>
      </c>
    </row>
    <row r="61" spans="1:56" outlineLevel="1" x14ac:dyDescent="0.2">
      <c r="B61" s="74" t="s">
        <v>122</v>
      </c>
      <c r="C61" s="10" t="s">
        <v>198</v>
      </c>
      <c r="D61" s="26">
        <f>MAX($D$21:D60)+1</f>
        <v>24</v>
      </c>
      <c r="E61" s="67">
        <v>0</v>
      </c>
      <c r="F61" s="67">
        <v>0</v>
      </c>
      <c r="G61" s="67">
        <v>2.8544551199999999</v>
      </c>
      <c r="H61" s="67">
        <v>2.8926063050000002</v>
      </c>
      <c r="I61" s="67">
        <v>2.1942331320000004</v>
      </c>
      <c r="J61" s="67">
        <v>2.2701536739999999</v>
      </c>
      <c r="K61" s="67">
        <v>2.1309960618113832</v>
      </c>
      <c r="L61" s="67">
        <v>1.772822834320342</v>
      </c>
      <c r="M61" s="67">
        <v>0</v>
      </c>
      <c r="N61" s="67">
        <v>0</v>
      </c>
      <c r="O61" s="67">
        <v>0</v>
      </c>
      <c r="P61" s="67">
        <v>0</v>
      </c>
      <c r="Q61" s="67">
        <v>0</v>
      </c>
      <c r="R61" s="67">
        <v>0</v>
      </c>
      <c r="S61" s="67">
        <v>0</v>
      </c>
      <c r="T61" s="67">
        <v>0</v>
      </c>
      <c r="U61" s="67">
        <v>0</v>
      </c>
      <c r="V61" s="67">
        <v>0</v>
      </c>
      <c r="W61" s="67">
        <v>0</v>
      </c>
      <c r="X61" s="67">
        <v>0</v>
      </c>
      <c r="Y61" s="67">
        <v>0</v>
      </c>
      <c r="Z61" s="67">
        <v>0</v>
      </c>
      <c r="AA61" s="67">
        <v>0</v>
      </c>
      <c r="AB61" s="67">
        <v>0</v>
      </c>
      <c r="AC61" s="67">
        <v>0</v>
      </c>
      <c r="AD61" s="67">
        <v>0</v>
      </c>
      <c r="AE61" s="67">
        <v>0</v>
      </c>
      <c r="AF61" s="67">
        <v>0</v>
      </c>
      <c r="AG61" s="67">
        <v>0</v>
      </c>
      <c r="AH61" s="67">
        <v>0</v>
      </c>
      <c r="AI61" s="67">
        <v>0</v>
      </c>
      <c r="AJ61" s="67">
        <v>0</v>
      </c>
      <c r="AK61" s="67">
        <v>0</v>
      </c>
      <c r="AL61" s="67">
        <v>0</v>
      </c>
      <c r="AM61" s="67">
        <v>0</v>
      </c>
      <c r="AN61" s="67">
        <v>0</v>
      </c>
      <c r="AO61" s="67">
        <v>0</v>
      </c>
      <c r="AP61" s="67">
        <v>0</v>
      </c>
      <c r="AQ61" s="67">
        <v>0</v>
      </c>
      <c r="AR61" s="67">
        <v>0</v>
      </c>
      <c r="AS61" s="67">
        <v>0</v>
      </c>
      <c r="AT61" s="67">
        <v>0</v>
      </c>
      <c r="AU61" s="67">
        <v>0</v>
      </c>
      <c r="AV61" s="67">
        <v>0</v>
      </c>
      <c r="AW61" s="67">
        <v>0</v>
      </c>
      <c r="AX61" s="67">
        <v>0</v>
      </c>
      <c r="AY61" s="67">
        <v>0</v>
      </c>
      <c r="AZ61" s="67">
        <v>0</v>
      </c>
      <c r="BA61" s="67">
        <v>0</v>
      </c>
      <c r="BB61" s="67">
        <v>0</v>
      </c>
      <c r="BC61" s="67">
        <v>0</v>
      </c>
      <c r="BD61" s="67">
        <v>0</v>
      </c>
    </row>
    <row r="62" spans="1:56" outlineLevel="1" x14ac:dyDescent="0.2">
      <c r="B62" s="74" t="s">
        <v>123</v>
      </c>
      <c r="C62" s="10" t="s">
        <v>198</v>
      </c>
      <c r="D62" s="26">
        <f>MAX($D$21:D61)+1</f>
        <v>25</v>
      </c>
      <c r="E62" s="67">
        <v>0</v>
      </c>
      <c r="F62" s="67">
        <v>0</v>
      </c>
      <c r="G62" s="67">
        <v>0</v>
      </c>
      <c r="H62" s="67">
        <v>1.9073026000000003E-2</v>
      </c>
      <c r="I62" s="67">
        <v>1.9858111000000001E-2</v>
      </c>
      <c r="J62" s="67">
        <v>0</v>
      </c>
      <c r="K62" s="67">
        <v>1.9253981456318441E-2</v>
      </c>
      <c r="L62" s="67">
        <v>0</v>
      </c>
      <c r="M62" s="67">
        <v>0</v>
      </c>
      <c r="N62" s="67">
        <v>0</v>
      </c>
      <c r="O62" s="67">
        <v>0</v>
      </c>
      <c r="P62" s="67">
        <v>0</v>
      </c>
      <c r="Q62" s="67">
        <v>0</v>
      </c>
      <c r="R62" s="67">
        <v>0</v>
      </c>
      <c r="S62" s="67">
        <v>0</v>
      </c>
      <c r="T62" s="67">
        <v>0</v>
      </c>
      <c r="U62" s="67">
        <v>0</v>
      </c>
      <c r="V62" s="67">
        <v>0</v>
      </c>
      <c r="W62" s="67">
        <v>0</v>
      </c>
      <c r="X62" s="67">
        <v>0</v>
      </c>
      <c r="Y62" s="67">
        <v>0</v>
      </c>
      <c r="Z62" s="67">
        <v>0</v>
      </c>
      <c r="AA62" s="67">
        <v>0</v>
      </c>
      <c r="AB62" s="67">
        <v>0</v>
      </c>
      <c r="AC62" s="67">
        <v>0</v>
      </c>
      <c r="AD62" s="67">
        <v>0</v>
      </c>
      <c r="AE62" s="67">
        <v>0</v>
      </c>
      <c r="AF62" s="67">
        <v>0</v>
      </c>
      <c r="AG62" s="67">
        <v>0</v>
      </c>
      <c r="AH62" s="67">
        <v>0</v>
      </c>
      <c r="AI62" s="67">
        <v>0</v>
      </c>
      <c r="AJ62" s="67">
        <v>0</v>
      </c>
      <c r="AK62" s="67">
        <v>0</v>
      </c>
      <c r="AL62" s="67">
        <v>0</v>
      </c>
      <c r="AM62" s="67">
        <v>0</v>
      </c>
      <c r="AN62" s="67">
        <v>0</v>
      </c>
      <c r="AO62" s="67">
        <v>0</v>
      </c>
      <c r="AP62" s="67">
        <v>0</v>
      </c>
      <c r="AQ62" s="67">
        <v>0</v>
      </c>
      <c r="AR62" s="67">
        <v>0</v>
      </c>
      <c r="AS62" s="67">
        <v>0</v>
      </c>
      <c r="AT62" s="67">
        <v>0</v>
      </c>
      <c r="AU62" s="67">
        <v>0</v>
      </c>
      <c r="AV62" s="67">
        <v>0</v>
      </c>
      <c r="AW62" s="67">
        <v>0</v>
      </c>
      <c r="AX62" s="67">
        <v>0</v>
      </c>
      <c r="AY62" s="67">
        <v>0</v>
      </c>
      <c r="AZ62" s="67">
        <v>0</v>
      </c>
      <c r="BA62" s="67">
        <v>0</v>
      </c>
      <c r="BB62" s="67">
        <v>0</v>
      </c>
      <c r="BC62" s="67">
        <v>0</v>
      </c>
      <c r="BD62" s="67">
        <v>0</v>
      </c>
    </row>
    <row r="63" spans="1:56" outlineLevel="1" x14ac:dyDescent="0.2">
      <c r="B63" s="73" t="s">
        <v>111</v>
      </c>
      <c r="C63" s="10" t="s">
        <v>198</v>
      </c>
      <c r="D63" s="26">
        <f>MAX($D$21:D62)+1</f>
        <v>26</v>
      </c>
      <c r="E63" s="67">
        <v>0</v>
      </c>
      <c r="F63" s="67">
        <v>0</v>
      </c>
      <c r="G63" s="67">
        <v>0.72703829999999992</v>
      </c>
      <c r="H63" s="67">
        <v>0.80415521999999995</v>
      </c>
      <c r="I63" s="67">
        <v>0.83155328000000006</v>
      </c>
      <c r="J63" s="67">
        <v>1.0643678325000001</v>
      </c>
      <c r="K63" s="67">
        <v>0.80252400497512422</v>
      </c>
      <c r="L63" s="67">
        <v>0.83151572334079049</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v>0</v>
      </c>
      <c r="AH63" s="67">
        <v>0</v>
      </c>
      <c r="AI63" s="67">
        <v>0</v>
      </c>
      <c r="AJ63" s="67">
        <v>0</v>
      </c>
      <c r="AK63" s="67">
        <v>0</v>
      </c>
      <c r="AL63" s="67">
        <v>0</v>
      </c>
      <c r="AM63" s="67">
        <v>0</v>
      </c>
      <c r="AN63" s="67">
        <v>0</v>
      </c>
      <c r="AO63" s="67">
        <v>0</v>
      </c>
      <c r="AP63" s="67">
        <v>0</v>
      </c>
      <c r="AQ63" s="67">
        <v>0</v>
      </c>
      <c r="AR63" s="67">
        <v>0</v>
      </c>
      <c r="AS63" s="67">
        <v>0</v>
      </c>
      <c r="AT63" s="67">
        <v>0</v>
      </c>
      <c r="AU63" s="67">
        <v>0</v>
      </c>
      <c r="AV63" s="67">
        <v>0</v>
      </c>
      <c r="AW63" s="67">
        <v>0</v>
      </c>
      <c r="AX63" s="67">
        <v>0</v>
      </c>
      <c r="AY63" s="67">
        <v>0</v>
      </c>
      <c r="AZ63" s="67">
        <v>0</v>
      </c>
      <c r="BA63" s="67">
        <v>0</v>
      </c>
      <c r="BB63" s="67">
        <v>0</v>
      </c>
      <c r="BC63" s="67">
        <v>0</v>
      </c>
      <c r="BD63" s="67">
        <v>0</v>
      </c>
    </row>
    <row r="64" spans="1:56" outlineLevel="1" x14ac:dyDescent="0.2">
      <c r="B64" s="58" t="s">
        <v>87</v>
      </c>
    </row>
    <row r="65" spans="1:56" outlineLevel="1" x14ac:dyDescent="0.2">
      <c r="B65" s="73" t="s">
        <v>112</v>
      </c>
      <c r="C65" s="10" t="s">
        <v>198</v>
      </c>
      <c r="D65" s="26">
        <f>MAX($D$21:D64)+1</f>
        <v>27</v>
      </c>
      <c r="E65" s="67">
        <v>0</v>
      </c>
      <c r="F65" s="67">
        <v>0</v>
      </c>
      <c r="G65" s="67">
        <v>8.7999999999999995E-2</v>
      </c>
      <c r="H65" s="67">
        <v>0.1089560795</v>
      </c>
      <c r="I65" s="67">
        <v>5.0557001400000003E-2</v>
      </c>
      <c r="J65" s="67">
        <v>5.3900000000000003E-2</v>
      </c>
      <c r="K65" s="67">
        <v>0.1</v>
      </c>
      <c r="L65" s="67">
        <v>0.2</v>
      </c>
      <c r="M65" s="67">
        <v>0</v>
      </c>
      <c r="N65" s="67">
        <v>0</v>
      </c>
      <c r="O65" s="67">
        <v>0</v>
      </c>
      <c r="P65" s="67">
        <v>0</v>
      </c>
      <c r="Q65" s="67">
        <v>0</v>
      </c>
      <c r="R65" s="67">
        <v>0</v>
      </c>
      <c r="S65" s="67">
        <v>0</v>
      </c>
      <c r="T65" s="67">
        <v>0</v>
      </c>
      <c r="U65" s="67">
        <v>0</v>
      </c>
      <c r="V65" s="67">
        <v>0</v>
      </c>
      <c r="W65" s="67">
        <v>0</v>
      </c>
      <c r="X65" s="67">
        <v>0</v>
      </c>
      <c r="Y65" s="67">
        <v>0</v>
      </c>
      <c r="Z65" s="67">
        <v>0</v>
      </c>
      <c r="AA65" s="67">
        <v>0</v>
      </c>
      <c r="AB65" s="67">
        <v>0</v>
      </c>
      <c r="AC65" s="67">
        <v>0</v>
      </c>
      <c r="AD65" s="67">
        <v>0</v>
      </c>
      <c r="AE65" s="67">
        <v>0</v>
      </c>
      <c r="AF65" s="67">
        <v>0</v>
      </c>
      <c r="AG65" s="67">
        <v>0</v>
      </c>
      <c r="AH65" s="67">
        <v>0</v>
      </c>
      <c r="AI65" s="67">
        <v>0</v>
      </c>
      <c r="AJ65" s="67">
        <v>0</v>
      </c>
      <c r="AK65" s="67">
        <v>0</v>
      </c>
      <c r="AL65" s="67">
        <v>0</v>
      </c>
      <c r="AM65" s="67">
        <v>0</v>
      </c>
      <c r="AN65" s="67">
        <v>0</v>
      </c>
      <c r="AO65" s="67">
        <v>0</v>
      </c>
      <c r="AP65" s="67">
        <v>0</v>
      </c>
      <c r="AQ65" s="67">
        <v>0</v>
      </c>
      <c r="AR65" s="67">
        <v>0</v>
      </c>
      <c r="AS65" s="67">
        <v>0</v>
      </c>
      <c r="AT65" s="67">
        <v>0</v>
      </c>
      <c r="AU65" s="67">
        <v>0</v>
      </c>
      <c r="AV65" s="67">
        <v>0</v>
      </c>
      <c r="AW65" s="67">
        <v>0</v>
      </c>
      <c r="AX65" s="67">
        <v>0</v>
      </c>
      <c r="AY65" s="67">
        <v>0</v>
      </c>
      <c r="AZ65" s="67">
        <v>0</v>
      </c>
      <c r="BA65" s="67">
        <v>0</v>
      </c>
      <c r="BB65" s="67">
        <v>0</v>
      </c>
      <c r="BC65" s="67">
        <v>0</v>
      </c>
      <c r="BD65" s="67">
        <v>0</v>
      </c>
    </row>
    <row r="66" spans="1:56" outlineLevel="1" x14ac:dyDescent="0.2">
      <c r="B66" s="58" t="s">
        <v>88</v>
      </c>
    </row>
    <row r="67" spans="1:56" outlineLevel="1" x14ac:dyDescent="0.2">
      <c r="B67" s="73" t="s">
        <v>113</v>
      </c>
      <c r="C67" s="10" t="s">
        <v>198</v>
      </c>
      <c r="D67" s="26">
        <f>MAX($D$21:D66)+1</f>
        <v>28</v>
      </c>
      <c r="E67" s="67">
        <v>0</v>
      </c>
      <c r="F67" s="67">
        <v>0</v>
      </c>
      <c r="G67" s="67">
        <v>0</v>
      </c>
      <c r="H67" s="67">
        <v>0</v>
      </c>
      <c r="I67" s="67">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7">
        <v>0</v>
      </c>
      <c r="AI67" s="67">
        <v>0</v>
      </c>
      <c r="AJ67" s="67">
        <v>0</v>
      </c>
      <c r="AK67" s="67">
        <v>0</v>
      </c>
      <c r="AL67" s="67">
        <v>0</v>
      </c>
      <c r="AM67" s="67">
        <v>0</v>
      </c>
      <c r="AN67" s="67">
        <v>0</v>
      </c>
      <c r="AO67" s="67">
        <v>0</v>
      </c>
      <c r="AP67" s="67">
        <v>0</v>
      </c>
      <c r="AQ67" s="67">
        <v>0</v>
      </c>
      <c r="AR67" s="67">
        <v>0</v>
      </c>
      <c r="AS67" s="67">
        <v>0</v>
      </c>
      <c r="AT67" s="67">
        <v>0</v>
      </c>
      <c r="AU67" s="67">
        <v>0</v>
      </c>
      <c r="AV67" s="67">
        <v>0</v>
      </c>
      <c r="AW67" s="67">
        <v>0</v>
      </c>
      <c r="AX67" s="67">
        <v>0</v>
      </c>
      <c r="AY67" s="67">
        <v>0</v>
      </c>
      <c r="AZ67" s="67">
        <v>0</v>
      </c>
      <c r="BA67" s="67">
        <v>0</v>
      </c>
      <c r="BB67" s="67">
        <v>0</v>
      </c>
      <c r="BC67" s="67">
        <v>0</v>
      </c>
      <c r="BD67" s="67">
        <v>0</v>
      </c>
    </row>
    <row r="68" spans="1:56" outlineLevel="1" x14ac:dyDescent="0.2">
      <c r="B68" s="73" t="s">
        <v>114</v>
      </c>
      <c r="C68" s="10" t="s">
        <v>198</v>
      </c>
      <c r="D68" s="26">
        <f>MAX($D$21:D67)+1</f>
        <v>29</v>
      </c>
      <c r="E68" s="67">
        <v>0</v>
      </c>
      <c r="F68" s="67">
        <v>0</v>
      </c>
      <c r="G68" s="67">
        <v>0</v>
      </c>
      <c r="H68" s="67">
        <v>0</v>
      </c>
      <c r="I68" s="67">
        <v>0</v>
      </c>
      <c r="J68" s="67">
        <v>0</v>
      </c>
      <c r="K68" s="67">
        <v>0</v>
      </c>
      <c r="L68" s="67">
        <v>0</v>
      </c>
      <c r="M68" s="67">
        <v>0</v>
      </c>
      <c r="N68" s="67">
        <v>0</v>
      </c>
      <c r="O68" s="67">
        <v>0</v>
      </c>
      <c r="P68" s="67">
        <v>0</v>
      </c>
      <c r="Q68" s="67">
        <v>0</v>
      </c>
      <c r="R68" s="67">
        <v>0</v>
      </c>
      <c r="S68" s="67">
        <v>0</v>
      </c>
      <c r="T68" s="67">
        <v>0</v>
      </c>
      <c r="U68" s="67">
        <v>0</v>
      </c>
      <c r="V68" s="67">
        <v>0</v>
      </c>
      <c r="W68" s="67">
        <v>0</v>
      </c>
      <c r="X68" s="67">
        <v>0</v>
      </c>
      <c r="Y68" s="67">
        <v>0</v>
      </c>
      <c r="Z68" s="67">
        <v>0</v>
      </c>
      <c r="AA68" s="67">
        <v>0</v>
      </c>
      <c r="AB68" s="67">
        <v>0</v>
      </c>
      <c r="AC68" s="67">
        <v>0</v>
      </c>
      <c r="AD68" s="67">
        <v>0</v>
      </c>
      <c r="AE68" s="67">
        <v>0</v>
      </c>
      <c r="AF68" s="67">
        <v>0</v>
      </c>
      <c r="AG68" s="67">
        <v>0</v>
      </c>
      <c r="AH68" s="67">
        <v>0</v>
      </c>
      <c r="AI68" s="67">
        <v>0</v>
      </c>
      <c r="AJ68" s="67">
        <v>0</v>
      </c>
      <c r="AK68" s="67">
        <v>0</v>
      </c>
      <c r="AL68" s="67">
        <v>0</v>
      </c>
      <c r="AM68" s="67">
        <v>0</v>
      </c>
      <c r="AN68" s="67">
        <v>0</v>
      </c>
      <c r="AO68" s="67">
        <v>0</v>
      </c>
      <c r="AP68" s="67">
        <v>0</v>
      </c>
      <c r="AQ68" s="67">
        <v>0</v>
      </c>
      <c r="AR68" s="67">
        <v>0</v>
      </c>
      <c r="AS68" s="67">
        <v>0</v>
      </c>
      <c r="AT68" s="67">
        <v>0</v>
      </c>
      <c r="AU68" s="67">
        <v>0</v>
      </c>
      <c r="AV68" s="67">
        <v>0</v>
      </c>
      <c r="AW68" s="67">
        <v>0</v>
      </c>
      <c r="AX68" s="67">
        <v>0</v>
      </c>
      <c r="AY68" s="67">
        <v>0</v>
      </c>
      <c r="AZ68" s="67">
        <v>0</v>
      </c>
      <c r="BA68" s="67">
        <v>0</v>
      </c>
      <c r="BB68" s="67">
        <v>0</v>
      </c>
      <c r="BC68" s="67">
        <v>0</v>
      </c>
      <c r="BD68" s="67">
        <v>0</v>
      </c>
    </row>
    <row r="69" spans="1:56" outlineLevel="1" x14ac:dyDescent="0.2">
      <c r="B69" s="58" t="s">
        <v>89</v>
      </c>
    </row>
    <row r="70" spans="1:56" outlineLevel="1" x14ac:dyDescent="0.2">
      <c r="B70" s="73" t="s">
        <v>115</v>
      </c>
      <c r="C70" s="10" t="s">
        <v>198</v>
      </c>
      <c r="D70" s="26">
        <f>MAX($D$21:D69)+1</f>
        <v>30</v>
      </c>
      <c r="E70" s="67">
        <v>0</v>
      </c>
      <c r="F70" s="67">
        <v>0</v>
      </c>
      <c r="G70" s="67">
        <v>0</v>
      </c>
      <c r="H70" s="67">
        <v>1.5159000000000001E-2</v>
      </c>
      <c r="I70" s="67">
        <v>5.2584799999999994E-3</v>
      </c>
      <c r="J70" s="67">
        <v>0</v>
      </c>
      <c r="K70" s="67">
        <v>0</v>
      </c>
      <c r="L70" s="67">
        <v>0</v>
      </c>
      <c r="M70" s="67">
        <v>0</v>
      </c>
      <c r="N70" s="67">
        <v>0</v>
      </c>
      <c r="O70" s="67">
        <v>0</v>
      </c>
      <c r="P70" s="67">
        <v>0</v>
      </c>
      <c r="Q70" s="67">
        <v>0</v>
      </c>
      <c r="R70" s="67">
        <v>0</v>
      </c>
      <c r="S70" s="67">
        <v>0</v>
      </c>
      <c r="T70" s="67">
        <v>0</v>
      </c>
      <c r="U70" s="67">
        <v>0</v>
      </c>
      <c r="V70" s="67">
        <v>0</v>
      </c>
      <c r="W70" s="67">
        <v>0</v>
      </c>
      <c r="X70" s="67">
        <v>0</v>
      </c>
      <c r="Y70" s="67">
        <v>0</v>
      </c>
      <c r="Z70" s="67">
        <v>0</v>
      </c>
      <c r="AA70" s="67">
        <v>0</v>
      </c>
      <c r="AB70" s="67">
        <v>0</v>
      </c>
      <c r="AC70" s="67">
        <v>0</v>
      </c>
      <c r="AD70" s="67">
        <v>0</v>
      </c>
      <c r="AE70" s="67">
        <v>0</v>
      </c>
      <c r="AF70" s="67">
        <v>0</v>
      </c>
      <c r="AG70" s="67">
        <v>0</v>
      </c>
      <c r="AH70" s="67">
        <v>0</v>
      </c>
      <c r="AI70" s="67">
        <v>0</v>
      </c>
      <c r="AJ70" s="67">
        <v>0</v>
      </c>
      <c r="AK70" s="67">
        <v>0</v>
      </c>
      <c r="AL70" s="67">
        <v>0</v>
      </c>
      <c r="AM70" s="67">
        <v>0</v>
      </c>
      <c r="AN70" s="67">
        <v>0</v>
      </c>
      <c r="AO70" s="67">
        <v>0</v>
      </c>
      <c r="AP70" s="67">
        <v>0</v>
      </c>
      <c r="AQ70" s="67">
        <v>0</v>
      </c>
      <c r="AR70" s="67">
        <v>0</v>
      </c>
      <c r="AS70" s="67">
        <v>0</v>
      </c>
      <c r="AT70" s="67">
        <v>0</v>
      </c>
      <c r="AU70" s="67">
        <v>0</v>
      </c>
      <c r="AV70" s="67">
        <v>0</v>
      </c>
      <c r="AW70" s="67">
        <v>0</v>
      </c>
      <c r="AX70" s="67">
        <v>0</v>
      </c>
      <c r="AY70" s="67">
        <v>0</v>
      </c>
      <c r="AZ70" s="67">
        <v>0</v>
      </c>
      <c r="BA70" s="67">
        <v>0</v>
      </c>
      <c r="BB70" s="67">
        <v>0</v>
      </c>
      <c r="BC70" s="67">
        <v>0</v>
      </c>
      <c r="BD70" s="67">
        <v>0</v>
      </c>
    </row>
    <row r="71" spans="1:56" outlineLevel="1" x14ac:dyDescent="0.2">
      <c r="B71" s="73" t="s">
        <v>116</v>
      </c>
      <c r="C71" s="10" t="s">
        <v>198</v>
      </c>
      <c r="D71" s="26">
        <f>MAX($D$21:D70)+1</f>
        <v>31</v>
      </c>
      <c r="E71" s="67">
        <v>0</v>
      </c>
      <c r="F71" s="67">
        <v>0</v>
      </c>
      <c r="G71" s="67">
        <v>6.3348000000000002E-2</v>
      </c>
      <c r="H71" s="67">
        <v>9.1663999999999995E-2</v>
      </c>
      <c r="I71" s="67">
        <v>2.5250759999999997E-2</v>
      </c>
      <c r="J71" s="67">
        <v>0</v>
      </c>
      <c r="K71" s="67">
        <v>0</v>
      </c>
      <c r="L71" s="67">
        <v>0</v>
      </c>
      <c r="M71" s="67">
        <v>0</v>
      </c>
      <c r="N71" s="67">
        <v>0</v>
      </c>
      <c r="O71" s="67">
        <v>0</v>
      </c>
      <c r="P71" s="67">
        <v>0</v>
      </c>
      <c r="Q71" s="67">
        <v>0</v>
      </c>
      <c r="R71" s="67">
        <v>0</v>
      </c>
      <c r="S71" s="67">
        <v>0</v>
      </c>
      <c r="T71" s="67">
        <v>0</v>
      </c>
      <c r="U71" s="67">
        <v>0</v>
      </c>
      <c r="V71" s="67">
        <v>0</v>
      </c>
      <c r="W71" s="67">
        <v>0</v>
      </c>
      <c r="X71" s="67">
        <v>0</v>
      </c>
      <c r="Y71" s="67">
        <v>0</v>
      </c>
      <c r="Z71" s="67">
        <v>0</v>
      </c>
      <c r="AA71" s="67">
        <v>0</v>
      </c>
      <c r="AB71" s="67">
        <v>0</v>
      </c>
      <c r="AC71" s="67">
        <v>0</v>
      </c>
      <c r="AD71" s="67">
        <v>0</v>
      </c>
      <c r="AE71" s="67">
        <v>0</v>
      </c>
      <c r="AF71" s="67">
        <v>0</v>
      </c>
      <c r="AG71" s="67">
        <v>0</v>
      </c>
      <c r="AH71" s="67">
        <v>0</v>
      </c>
      <c r="AI71" s="67">
        <v>0</v>
      </c>
      <c r="AJ71" s="67">
        <v>0</v>
      </c>
      <c r="AK71" s="67">
        <v>0</v>
      </c>
      <c r="AL71" s="67">
        <v>0</v>
      </c>
      <c r="AM71" s="67">
        <v>0</v>
      </c>
      <c r="AN71" s="67">
        <v>0</v>
      </c>
      <c r="AO71" s="67">
        <v>0</v>
      </c>
      <c r="AP71" s="67">
        <v>0</v>
      </c>
      <c r="AQ71" s="67">
        <v>0</v>
      </c>
      <c r="AR71" s="67">
        <v>0</v>
      </c>
      <c r="AS71" s="67">
        <v>0</v>
      </c>
      <c r="AT71" s="67">
        <v>0</v>
      </c>
      <c r="AU71" s="67">
        <v>0</v>
      </c>
      <c r="AV71" s="67">
        <v>0</v>
      </c>
      <c r="AW71" s="67">
        <v>0</v>
      </c>
      <c r="AX71" s="67">
        <v>0</v>
      </c>
      <c r="AY71" s="67">
        <v>0</v>
      </c>
      <c r="AZ71" s="67">
        <v>0</v>
      </c>
      <c r="BA71" s="67">
        <v>0</v>
      </c>
      <c r="BB71" s="67">
        <v>0</v>
      </c>
      <c r="BC71" s="67">
        <v>0</v>
      </c>
      <c r="BD71" s="67">
        <v>0</v>
      </c>
    </row>
    <row r="72" spans="1:56" outlineLevel="1" x14ac:dyDescent="0.2">
      <c r="B72" s="73" t="s">
        <v>201</v>
      </c>
      <c r="C72" s="10" t="s">
        <v>198</v>
      </c>
      <c r="D72" s="26">
        <f>MAX($D$21:D71)+1</f>
        <v>32</v>
      </c>
      <c r="E72" s="67">
        <v>0</v>
      </c>
      <c r="F72" s="67">
        <v>0</v>
      </c>
      <c r="G72" s="67">
        <v>0</v>
      </c>
      <c r="H72" s="67">
        <v>0</v>
      </c>
      <c r="I72" s="67">
        <v>0</v>
      </c>
      <c r="J72" s="67">
        <v>0</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67">
        <v>0</v>
      </c>
      <c r="AE72" s="67">
        <v>0</v>
      </c>
      <c r="AF72" s="67">
        <v>0</v>
      </c>
      <c r="AG72" s="67">
        <v>0</v>
      </c>
      <c r="AH72" s="67">
        <v>0</v>
      </c>
      <c r="AI72" s="67">
        <v>0</v>
      </c>
      <c r="AJ72" s="67">
        <v>0</v>
      </c>
      <c r="AK72" s="67">
        <v>0</v>
      </c>
      <c r="AL72" s="67">
        <v>0</v>
      </c>
      <c r="AM72" s="67">
        <v>0</v>
      </c>
      <c r="AN72" s="67">
        <v>0</v>
      </c>
      <c r="AO72" s="67">
        <v>0</v>
      </c>
      <c r="AP72" s="67">
        <v>0</v>
      </c>
      <c r="AQ72" s="67">
        <v>0</v>
      </c>
      <c r="AR72" s="67">
        <v>0</v>
      </c>
      <c r="AS72" s="67">
        <v>0</v>
      </c>
      <c r="AT72" s="67">
        <v>0</v>
      </c>
      <c r="AU72" s="67">
        <v>0</v>
      </c>
      <c r="AV72" s="67">
        <v>0</v>
      </c>
      <c r="AW72" s="67">
        <v>0</v>
      </c>
      <c r="AX72" s="67">
        <v>0</v>
      </c>
      <c r="AY72" s="67">
        <v>0</v>
      </c>
      <c r="AZ72" s="67">
        <v>0</v>
      </c>
      <c r="BA72" s="67">
        <v>0</v>
      </c>
      <c r="BB72" s="67">
        <v>0</v>
      </c>
      <c r="BC72" s="67">
        <v>0</v>
      </c>
      <c r="BD72" s="67">
        <v>0</v>
      </c>
    </row>
    <row r="73" spans="1:56" outlineLevel="1" x14ac:dyDescent="0.2">
      <c r="A73" s="29"/>
      <c r="B73" s="52"/>
      <c r="C73" s="245"/>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row>
    <row r="74" spans="1:56" outlineLevel="1" x14ac:dyDescent="0.2">
      <c r="A74" s="29"/>
      <c r="B74" s="75" t="s">
        <v>202</v>
      </c>
      <c r="C74" s="69" t="s">
        <v>198</v>
      </c>
      <c r="D74" s="70"/>
      <c r="E74" s="71">
        <f t="shared" ref="E74:BD74" si="17">SUM(E60:E72)</f>
        <v>0</v>
      </c>
      <c r="F74" s="71">
        <f t="shared" si="17"/>
        <v>0</v>
      </c>
      <c r="G74" s="71">
        <f t="shared" si="17"/>
        <v>4.9144028700000009</v>
      </c>
      <c r="H74" s="71">
        <f t="shared" si="17"/>
        <v>5.1224112625</v>
      </c>
      <c r="I74" s="71">
        <f t="shared" si="17"/>
        <v>4.3044500234000003</v>
      </c>
      <c r="J74" s="71">
        <f t="shared" si="17"/>
        <v>4.5330061004999997</v>
      </c>
      <c r="K74" s="71">
        <f t="shared" si="17"/>
        <v>4.196528625371676</v>
      </c>
      <c r="L74" s="71">
        <f t="shared" si="17"/>
        <v>3.6980989409227671</v>
      </c>
      <c r="M74" s="71">
        <f t="shared" si="17"/>
        <v>0</v>
      </c>
      <c r="N74" s="71">
        <f t="shared" si="17"/>
        <v>0</v>
      </c>
      <c r="O74" s="71">
        <f t="shared" si="17"/>
        <v>0</v>
      </c>
      <c r="P74" s="71">
        <f t="shared" si="17"/>
        <v>0</v>
      </c>
      <c r="Q74" s="71">
        <f t="shared" si="17"/>
        <v>0</v>
      </c>
      <c r="R74" s="71">
        <f t="shared" si="17"/>
        <v>0</v>
      </c>
      <c r="S74" s="71">
        <f t="shared" si="17"/>
        <v>0</v>
      </c>
      <c r="T74" s="71">
        <f t="shared" si="17"/>
        <v>0</v>
      </c>
      <c r="U74" s="71">
        <f t="shared" si="17"/>
        <v>0</v>
      </c>
      <c r="V74" s="71">
        <f t="shared" si="17"/>
        <v>0</v>
      </c>
      <c r="W74" s="71">
        <f t="shared" si="17"/>
        <v>0</v>
      </c>
      <c r="X74" s="71">
        <f t="shared" si="17"/>
        <v>0</v>
      </c>
      <c r="Y74" s="71">
        <f t="shared" si="17"/>
        <v>0</v>
      </c>
      <c r="Z74" s="71">
        <f t="shared" si="17"/>
        <v>0</v>
      </c>
      <c r="AA74" s="71">
        <f t="shared" si="17"/>
        <v>0</v>
      </c>
      <c r="AB74" s="71">
        <f t="shared" si="17"/>
        <v>0</v>
      </c>
      <c r="AC74" s="71">
        <f t="shared" si="17"/>
        <v>0</v>
      </c>
      <c r="AD74" s="71">
        <f t="shared" si="17"/>
        <v>0</v>
      </c>
      <c r="AE74" s="71">
        <f t="shared" si="17"/>
        <v>0</v>
      </c>
      <c r="AF74" s="71">
        <f t="shared" si="17"/>
        <v>0</v>
      </c>
      <c r="AG74" s="71">
        <f t="shared" si="17"/>
        <v>0</v>
      </c>
      <c r="AH74" s="71">
        <f t="shared" si="17"/>
        <v>0</v>
      </c>
      <c r="AI74" s="71">
        <f t="shared" si="17"/>
        <v>0</v>
      </c>
      <c r="AJ74" s="71">
        <f t="shared" si="17"/>
        <v>0</v>
      </c>
      <c r="AK74" s="71">
        <f t="shared" si="17"/>
        <v>0</v>
      </c>
      <c r="AL74" s="71">
        <f t="shared" si="17"/>
        <v>0</v>
      </c>
      <c r="AM74" s="71">
        <f t="shared" si="17"/>
        <v>0</v>
      </c>
      <c r="AN74" s="71">
        <f t="shared" si="17"/>
        <v>0</v>
      </c>
      <c r="AO74" s="71">
        <f t="shared" si="17"/>
        <v>0</v>
      </c>
      <c r="AP74" s="71">
        <f t="shared" si="17"/>
        <v>0</v>
      </c>
      <c r="AQ74" s="71">
        <f t="shared" si="17"/>
        <v>0</v>
      </c>
      <c r="AR74" s="71">
        <f t="shared" si="17"/>
        <v>0</v>
      </c>
      <c r="AS74" s="71">
        <f t="shared" si="17"/>
        <v>0</v>
      </c>
      <c r="AT74" s="71">
        <f t="shared" si="17"/>
        <v>0</v>
      </c>
      <c r="AU74" s="71">
        <f t="shared" si="17"/>
        <v>0</v>
      </c>
      <c r="AV74" s="71">
        <f t="shared" si="17"/>
        <v>0</v>
      </c>
      <c r="AW74" s="71">
        <f t="shared" si="17"/>
        <v>0</v>
      </c>
      <c r="AX74" s="71">
        <f t="shared" si="17"/>
        <v>0</v>
      </c>
      <c r="AY74" s="71">
        <f t="shared" si="17"/>
        <v>0</v>
      </c>
      <c r="AZ74" s="71">
        <f t="shared" si="17"/>
        <v>0</v>
      </c>
      <c r="BA74" s="71">
        <f t="shared" si="17"/>
        <v>0</v>
      </c>
      <c r="BB74" s="71">
        <f t="shared" si="17"/>
        <v>0</v>
      </c>
      <c r="BC74" s="71">
        <f t="shared" si="17"/>
        <v>0</v>
      </c>
      <c r="BD74" s="71">
        <f t="shared" si="17"/>
        <v>0</v>
      </c>
    </row>
    <row r="75" spans="1:56" outlineLevel="1" x14ac:dyDescent="0.2">
      <c r="A75" s="29"/>
      <c r="B75" s="52"/>
      <c r="C75" s="245"/>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row>
    <row r="76" spans="1:56" outlineLevel="1" x14ac:dyDescent="0.2">
      <c r="B76" s="72" t="s">
        <v>71</v>
      </c>
    </row>
    <row r="77" spans="1:56" outlineLevel="1" x14ac:dyDescent="0.2">
      <c r="B77" s="58" t="s">
        <v>90</v>
      </c>
    </row>
    <row r="78" spans="1:56" outlineLevel="1" x14ac:dyDescent="0.2">
      <c r="B78" s="73" t="s">
        <v>118</v>
      </c>
      <c r="C78" s="10" t="s">
        <v>198</v>
      </c>
      <c r="D78" s="26">
        <f>MAX($D$21:D77)+1</f>
        <v>33</v>
      </c>
      <c r="E78" s="67">
        <v>0</v>
      </c>
      <c r="F78" s="67">
        <v>0</v>
      </c>
      <c r="G78" s="67">
        <v>5.800000000000001E-2</v>
      </c>
      <c r="H78" s="67">
        <v>0</v>
      </c>
      <c r="I78" s="67">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7">
        <v>0</v>
      </c>
      <c r="AI78" s="67">
        <v>0</v>
      </c>
      <c r="AJ78" s="67">
        <v>0</v>
      </c>
      <c r="AK78" s="67">
        <v>0</v>
      </c>
      <c r="AL78" s="67">
        <v>0</v>
      </c>
      <c r="AM78" s="67">
        <v>0</v>
      </c>
      <c r="AN78" s="67">
        <v>0</v>
      </c>
      <c r="AO78" s="67">
        <v>0</v>
      </c>
      <c r="AP78" s="67">
        <v>0</v>
      </c>
      <c r="AQ78" s="67">
        <v>0</v>
      </c>
      <c r="AR78" s="67">
        <v>0</v>
      </c>
      <c r="AS78" s="67">
        <v>0</v>
      </c>
      <c r="AT78" s="67">
        <v>0</v>
      </c>
      <c r="AU78" s="67">
        <v>0</v>
      </c>
      <c r="AV78" s="67">
        <v>0</v>
      </c>
      <c r="AW78" s="67">
        <v>0</v>
      </c>
      <c r="AX78" s="67">
        <v>0</v>
      </c>
      <c r="AY78" s="67">
        <v>0</v>
      </c>
      <c r="AZ78" s="67">
        <v>0</v>
      </c>
      <c r="BA78" s="67">
        <v>0</v>
      </c>
      <c r="BB78" s="67">
        <v>0</v>
      </c>
      <c r="BC78" s="67">
        <v>0</v>
      </c>
      <c r="BD78" s="67">
        <v>0</v>
      </c>
    </row>
    <row r="79" spans="1:56" outlineLevel="1" x14ac:dyDescent="0.2">
      <c r="B79" s="58" t="s">
        <v>91</v>
      </c>
      <c r="G79" s="248"/>
      <c r="H79" s="248"/>
      <c r="I79" s="248"/>
      <c r="J79" s="248"/>
      <c r="K79" s="248"/>
    </row>
    <row r="80" spans="1:56" outlineLevel="1" x14ac:dyDescent="0.2">
      <c r="B80" s="73" t="s">
        <v>91</v>
      </c>
      <c r="C80" s="10" t="s">
        <v>198</v>
      </c>
      <c r="D80" s="26">
        <f>MAX($D$21:D79)+1</f>
        <v>34</v>
      </c>
      <c r="E80" s="67">
        <v>0</v>
      </c>
      <c r="F80" s="67">
        <v>0</v>
      </c>
      <c r="G80" s="67">
        <v>0</v>
      </c>
      <c r="H80" s="67">
        <v>0</v>
      </c>
      <c r="I80" s="67">
        <v>0</v>
      </c>
      <c r="J80" s="67">
        <v>2.0044799999999999E-3</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67">
        <v>0</v>
      </c>
      <c r="AL80" s="67">
        <v>0</v>
      </c>
      <c r="AM80" s="67">
        <v>0</v>
      </c>
      <c r="AN80" s="67">
        <v>0</v>
      </c>
      <c r="AO80" s="67">
        <v>0</v>
      </c>
      <c r="AP80" s="67">
        <v>0</v>
      </c>
      <c r="AQ80" s="67">
        <v>0</v>
      </c>
      <c r="AR80" s="67">
        <v>0</v>
      </c>
      <c r="AS80" s="67">
        <v>0</v>
      </c>
      <c r="AT80" s="67">
        <v>0</v>
      </c>
      <c r="AU80" s="67">
        <v>0</v>
      </c>
      <c r="AV80" s="67">
        <v>0</v>
      </c>
      <c r="AW80" s="67">
        <v>0</v>
      </c>
      <c r="AX80" s="67">
        <v>0</v>
      </c>
      <c r="AY80" s="67">
        <v>0</v>
      </c>
      <c r="AZ80" s="67">
        <v>0</v>
      </c>
      <c r="BA80" s="67">
        <v>0</v>
      </c>
      <c r="BB80" s="67">
        <v>0</v>
      </c>
      <c r="BC80" s="67">
        <v>0</v>
      </c>
      <c r="BD80" s="67">
        <v>0</v>
      </c>
    </row>
    <row r="81" spans="1:56" outlineLevel="1" x14ac:dyDescent="0.2">
      <c r="B81" s="58" t="s">
        <v>92</v>
      </c>
      <c r="G81" s="248"/>
      <c r="H81" s="248"/>
      <c r="I81" s="248"/>
      <c r="J81" s="248"/>
      <c r="K81" s="248"/>
    </row>
    <row r="82" spans="1:56" outlineLevel="1" x14ac:dyDescent="0.2">
      <c r="B82" s="73" t="s">
        <v>119</v>
      </c>
      <c r="C82" s="10" t="s">
        <v>198</v>
      </c>
      <c r="D82" s="26">
        <f>MAX($D$21:D81)+1</f>
        <v>35</v>
      </c>
      <c r="E82" s="67">
        <v>0</v>
      </c>
      <c r="F82" s="67">
        <v>0</v>
      </c>
      <c r="G82" s="67">
        <v>0</v>
      </c>
      <c r="H82" s="67">
        <v>0</v>
      </c>
      <c r="I82" s="67">
        <v>0</v>
      </c>
      <c r="J82" s="67">
        <v>0</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67">
        <v>0</v>
      </c>
      <c r="AE82" s="67">
        <v>0</v>
      </c>
      <c r="AF82" s="67">
        <v>0</v>
      </c>
      <c r="AG82" s="67">
        <v>0</v>
      </c>
      <c r="AH82" s="67">
        <v>0</v>
      </c>
      <c r="AI82" s="67">
        <v>0</v>
      </c>
      <c r="AJ82" s="67">
        <v>0</v>
      </c>
      <c r="AK82" s="67">
        <v>0</v>
      </c>
      <c r="AL82" s="67">
        <v>0</v>
      </c>
      <c r="AM82" s="67">
        <v>0</v>
      </c>
      <c r="AN82" s="67">
        <v>0</v>
      </c>
      <c r="AO82" s="67">
        <v>0</v>
      </c>
      <c r="AP82" s="67">
        <v>0</v>
      </c>
      <c r="AQ82" s="67">
        <v>0</v>
      </c>
      <c r="AR82" s="67">
        <v>0</v>
      </c>
      <c r="AS82" s="67">
        <v>0</v>
      </c>
      <c r="AT82" s="67">
        <v>0</v>
      </c>
      <c r="AU82" s="67">
        <v>0</v>
      </c>
      <c r="AV82" s="67">
        <v>0</v>
      </c>
      <c r="AW82" s="67">
        <v>0</v>
      </c>
      <c r="AX82" s="67">
        <v>0</v>
      </c>
      <c r="AY82" s="67">
        <v>0</v>
      </c>
      <c r="AZ82" s="67">
        <v>0</v>
      </c>
      <c r="BA82" s="67">
        <v>0</v>
      </c>
      <c r="BB82" s="67">
        <v>0</v>
      </c>
      <c r="BC82" s="67">
        <v>0</v>
      </c>
      <c r="BD82" s="67">
        <v>0</v>
      </c>
    </row>
    <row r="83" spans="1:56" outlineLevel="1" x14ac:dyDescent="0.2">
      <c r="B83" s="73" t="s">
        <v>120</v>
      </c>
      <c r="C83" s="10" t="s">
        <v>198</v>
      </c>
      <c r="D83" s="26">
        <f>MAX($D$21:D82)+1</f>
        <v>36</v>
      </c>
      <c r="E83" s="67">
        <v>0</v>
      </c>
      <c r="F83" s="67">
        <v>0</v>
      </c>
      <c r="G83" s="67">
        <v>0</v>
      </c>
      <c r="H83" s="67">
        <v>0</v>
      </c>
      <c r="I83" s="67">
        <v>0</v>
      </c>
      <c r="J83" s="67">
        <v>0</v>
      </c>
      <c r="K83" s="67">
        <v>0</v>
      </c>
      <c r="L83" s="67">
        <v>0</v>
      </c>
      <c r="M83" s="67">
        <v>0</v>
      </c>
      <c r="N83" s="67">
        <v>0</v>
      </c>
      <c r="O83" s="67">
        <v>0</v>
      </c>
      <c r="P83" s="67">
        <v>0</v>
      </c>
      <c r="Q83" s="67">
        <v>0</v>
      </c>
      <c r="R83" s="67">
        <v>0</v>
      </c>
      <c r="S83" s="67">
        <v>0</v>
      </c>
      <c r="T83" s="67">
        <v>0</v>
      </c>
      <c r="U83" s="67">
        <v>0</v>
      </c>
      <c r="V83" s="67">
        <v>0</v>
      </c>
      <c r="W83" s="67">
        <v>0</v>
      </c>
      <c r="X83" s="67">
        <v>0</v>
      </c>
      <c r="Y83" s="67">
        <v>0</v>
      </c>
      <c r="Z83" s="67">
        <v>0</v>
      </c>
      <c r="AA83" s="67">
        <v>0</v>
      </c>
      <c r="AB83" s="67">
        <v>0</v>
      </c>
      <c r="AC83" s="67">
        <v>0</v>
      </c>
      <c r="AD83" s="67">
        <v>0</v>
      </c>
      <c r="AE83" s="67">
        <v>0</v>
      </c>
      <c r="AF83" s="67">
        <v>0</v>
      </c>
      <c r="AG83" s="67">
        <v>0</v>
      </c>
      <c r="AH83" s="67">
        <v>0</v>
      </c>
      <c r="AI83" s="67">
        <v>0</v>
      </c>
      <c r="AJ83" s="67">
        <v>0</v>
      </c>
      <c r="AK83" s="67">
        <v>0</v>
      </c>
      <c r="AL83" s="67">
        <v>0</v>
      </c>
      <c r="AM83" s="67">
        <v>0</v>
      </c>
      <c r="AN83" s="67">
        <v>0</v>
      </c>
      <c r="AO83" s="67">
        <v>0</v>
      </c>
      <c r="AP83" s="67">
        <v>0</v>
      </c>
      <c r="AQ83" s="67">
        <v>0</v>
      </c>
      <c r="AR83" s="67">
        <v>0</v>
      </c>
      <c r="AS83" s="67">
        <v>0</v>
      </c>
      <c r="AT83" s="67">
        <v>0</v>
      </c>
      <c r="AU83" s="67">
        <v>0</v>
      </c>
      <c r="AV83" s="67">
        <v>0</v>
      </c>
      <c r="AW83" s="67">
        <v>0</v>
      </c>
      <c r="AX83" s="67">
        <v>0</v>
      </c>
      <c r="AY83" s="67">
        <v>0</v>
      </c>
      <c r="AZ83" s="67">
        <v>0</v>
      </c>
      <c r="BA83" s="67">
        <v>0</v>
      </c>
      <c r="BB83" s="67">
        <v>0</v>
      </c>
      <c r="BC83" s="67">
        <v>0</v>
      </c>
      <c r="BD83" s="67">
        <v>0</v>
      </c>
    </row>
    <row r="84" spans="1:56" outlineLevel="1" x14ac:dyDescent="0.2">
      <c r="A84" s="29"/>
      <c r="B84" s="52"/>
      <c r="C84" s="245"/>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row>
    <row r="85" spans="1:56" outlineLevel="1" x14ac:dyDescent="0.2">
      <c r="A85" s="29"/>
      <c r="B85" s="75" t="s">
        <v>203</v>
      </c>
      <c r="C85" s="69" t="s">
        <v>198</v>
      </c>
      <c r="D85" s="70"/>
      <c r="E85" s="71">
        <f t="shared" ref="E85:BD85" si="18">SUM(E78:E83)</f>
        <v>0</v>
      </c>
      <c r="F85" s="71">
        <f t="shared" si="18"/>
        <v>0</v>
      </c>
      <c r="G85" s="71">
        <f t="shared" si="18"/>
        <v>5.800000000000001E-2</v>
      </c>
      <c r="H85" s="71">
        <f t="shared" si="18"/>
        <v>0</v>
      </c>
      <c r="I85" s="71">
        <f t="shared" si="18"/>
        <v>0</v>
      </c>
      <c r="J85" s="71">
        <f t="shared" si="18"/>
        <v>2.0044799999999999E-3</v>
      </c>
      <c r="K85" s="71">
        <f t="shared" si="18"/>
        <v>0</v>
      </c>
      <c r="L85" s="71">
        <f t="shared" si="18"/>
        <v>0</v>
      </c>
      <c r="M85" s="71">
        <f t="shared" si="18"/>
        <v>0</v>
      </c>
      <c r="N85" s="71">
        <f t="shared" si="18"/>
        <v>0</v>
      </c>
      <c r="O85" s="71">
        <f t="shared" si="18"/>
        <v>0</v>
      </c>
      <c r="P85" s="71">
        <f t="shared" si="18"/>
        <v>0</v>
      </c>
      <c r="Q85" s="71">
        <f t="shared" si="18"/>
        <v>0</v>
      </c>
      <c r="R85" s="71">
        <f t="shared" si="18"/>
        <v>0</v>
      </c>
      <c r="S85" s="71">
        <f t="shared" si="18"/>
        <v>0</v>
      </c>
      <c r="T85" s="71">
        <f t="shared" si="18"/>
        <v>0</v>
      </c>
      <c r="U85" s="71">
        <f t="shared" si="18"/>
        <v>0</v>
      </c>
      <c r="V85" s="71">
        <f t="shared" si="18"/>
        <v>0</v>
      </c>
      <c r="W85" s="71">
        <f t="shared" si="18"/>
        <v>0</v>
      </c>
      <c r="X85" s="71">
        <f t="shared" si="18"/>
        <v>0</v>
      </c>
      <c r="Y85" s="71">
        <f t="shared" si="18"/>
        <v>0</v>
      </c>
      <c r="Z85" s="71">
        <f t="shared" si="18"/>
        <v>0</v>
      </c>
      <c r="AA85" s="71">
        <f t="shared" si="18"/>
        <v>0</v>
      </c>
      <c r="AB85" s="71">
        <f t="shared" si="18"/>
        <v>0</v>
      </c>
      <c r="AC85" s="71">
        <f t="shared" si="18"/>
        <v>0</v>
      </c>
      <c r="AD85" s="71">
        <f t="shared" si="18"/>
        <v>0</v>
      </c>
      <c r="AE85" s="71">
        <f t="shared" si="18"/>
        <v>0</v>
      </c>
      <c r="AF85" s="71">
        <f t="shared" si="18"/>
        <v>0</v>
      </c>
      <c r="AG85" s="71">
        <f t="shared" si="18"/>
        <v>0</v>
      </c>
      <c r="AH85" s="71">
        <f t="shared" si="18"/>
        <v>0</v>
      </c>
      <c r="AI85" s="71">
        <f t="shared" si="18"/>
        <v>0</v>
      </c>
      <c r="AJ85" s="71">
        <f t="shared" si="18"/>
        <v>0</v>
      </c>
      <c r="AK85" s="71">
        <f t="shared" si="18"/>
        <v>0</v>
      </c>
      <c r="AL85" s="71">
        <f t="shared" si="18"/>
        <v>0</v>
      </c>
      <c r="AM85" s="71">
        <f t="shared" si="18"/>
        <v>0</v>
      </c>
      <c r="AN85" s="71">
        <f t="shared" si="18"/>
        <v>0</v>
      </c>
      <c r="AO85" s="71">
        <f t="shared" si="18"/>
        <v>0</v>
      </c>
      <c r="AP85" s="71">
        <f t="shared" si="18"/>
        <v>0</v>
      </c>
      <c r="AQ85" s="71">
        <f t="shared" si="18"/>
        <v>0</v>
      </c>
      <c r="AR85" s="71">
        <f t="shared" si="18"/>
        <v>0</v>
      </c>
      <c r="AS85" s="71">
        <f t="shared" si="18"/>
        <v>0</v>
      </c>
      <c r="AT85" s="71">
        <f t="shared" si="18"/>
        <v>0</v>
      </c>
      <c r="AU85" s="71">
        <f t="shared" si="18"/>
        <v>0</v>
      </c>
      <c r="AV85" s="71">
        <f t="shared" si="18"/>
        <v>0</v>
      </c>
      <c r="AW85" s="71">
        <f t="shared" si="18"/>
        <v>0</v>
      </c>
      <c r="AX85" s="71">
        <f t="shared" si="18"/>
        <v>0</v>
      </c>
      <c r="AY85" s="71">
        <f t="shared" si="18"/>
        <v>0</v>
      </c>
      <c r="AZ85" s="71">
        <f t="shared" si="18"/>
        <v>0</v>
      </c>
      <c r="BA85" s="71">
        <f t="shared" si="18"/>
        <v>0</v>
      </c>
      <c r="BB85" s="71">
        <f t="shared" si="18"/>
        <v>0</v>
      </c>
      <c r="BC85" s="71">
        <f t="shared" si="18"/>
        <v>0</v>
      </c>
      <c r="BD85" s="71">
        <f t="shared" si="18"/>
        <v>0</v>
      </c>
    </row>
    <row r="86" spans="1:56" outlineLevel="1" x14ac:dyDescent="0.2">
      <c r="A86" s="29"/>
      <c r="B86" s="72"/>
      <c r="C86" s="152"/>
      <c r="D86" s="153"/>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56" outlineLevel="1" x14ac:dyDescent="0.2">
      <c r="A87" s="29"/>
      <c r="B87" s="72" t="s">
        <v>72</v>
      </c>
      <c r="D87" s="26"/>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row>
    <row r="88" spans="1:56" outlineLevel="1" x14ac:dyDescent="0.2">
      <c r="A88" s="29"/>
      <c r="B88" s="151" t="s">
        <v>204</v>
      </c>
      <c r="C88" s="10" t="s">
        <v>198</v>
      </c>
      <c r="D88" s="26">
        <f>MAX($D$21:D87)+1</f>
        <v>37</v>
      </c>
      <c r="E88" s="67"/>
      <c r="F88" s="67">
        <v>0</v>
      </c>
      <c r="G88" s="67">
        <v>0</v>
      </c>
      <c r="H88" s="67">
        <v>0</v>
      </c>
      <c r="I88" s="67">
        <v>0</v>
      </c>
      <c r="J88" s="67">
        <v>0</v>
      </c>
      <c r="K88" s="67">
        <v>0</v>
      </c>
      <c r="L88" s="67">
        <v>0</v>
      </c>
      <c r="M88" s="67">
        <v>0</v>
      </c>
      <c r="N88" s="67">
        <v>0</v>
      </c>
      <c r="O88" s="67">
        <v>0</v>
      </c>
      <c r="P88" s="67">
        <v>0</v>
      </c>
      <c r="Q88" s="67">
        <v>0</v>
      </c>
      <c r="R88" s="67">
        <v>0</v>
      </c>
      <c r="S88" s="67">
        <v>0</v>
      </c>
      <c r="T88" s="67">
        <v>0</v>
      </c>
      <c r="U88" s="67">
        <v>0</v>
      </c>
      <c r="V88" s="67">
        <v>0</v>
      </c>
      <c r="W88" s="67">
        <v>0</v>
      </c>
      <c r="X88" s="67">
        <v>0</v>
      </c>
      <c r="Y88" s="67">
        <v>0</v>
      </c>
      <c r="Z88" s="67">
        <v>0</v>
      </c>
      <c r="AA88" s="67">
        <v>0</v>
      </c>
      <c r="AB88" s="67">
        <v>0</v>
      </c>
      <c r="AC88" s="67">
        <v>0</v>
      </c>
      <c r="AD88" s="67">
        <v>0</v>
      </c>
      <c r="AE88" s="67">
        <v>0</v>
      </c>
      <c r="AF88" s="67">
        <v>0</v>
      </c>
      <c r="AG88" s="67">
        <v>0</v>
      </c>
      <c r="AH88" s="67">
        <v>0</v>
      </c>
      <c r="AI88" s="67">
        <v>0</v>
      </c>
      <c r="AJ88" s="67">
        <v>0</v>
      </c>
      <c r="AK88" s="67">
        <v>0</v>
      </c>
      <c r="AL88" s="67">
        <v>0</v>
      </c>
      <c r="AM88" s="67">
        <v>0</v>
      </c>
      <c r="AN88" s="67">
        <v>0</v>
      </c>
      <c r="AO88" s="67">
        <v>0</v>
      </c>
      <c r="AP88" s="67">
        <v>0</v>
      </c>
      <c r="AQ88" s="67">
        <v>0</v>
      </c>
      <c r="AR88" s="67">
        <v>0</v>
      </c>
      <c r="AS88" s="67">
        <v>0</v>
      </c>
      <c r="AT88" s="67">
        <v>0</v>
      </c>
      <c r="AU88" s="67">
        <v>0</v>
      </c>
      <c r="AV88" s="67">
        <v>0</v>
      </c>
      <c r="AW88" s="67">
        <v>0</v>
      </c>
      <c r="AX88" s="67">
        <v>0</v>
      </c>
      <c r="AY88" s="67">
        <v>0</v>
      </c>
      <c r="AZ88" s="67">
        <v>0</v>
      </c>
      <c r="BA88" s="67">
        <v>0</v>
      </c>
      <c r="BB88" s="67">
        <v>0</v>
      </c>
      <c r="BC88" s="67">
        <v>0</v>
      </c>
      <c r="BD88" s="67">
        <v>0</v>
      </c>
    </row>
    <row r="89" spans="1:56" outlineLevel="1" x14ac:dyDescent="0.2">
      <c r="A89" s="29"/>
      <c r="B89" s="151" t="s">
        <v>205</v>
      </c>
      <c r="C89" s="10" t="s">
        <v>198</v>
      </c>
      <c r="D89" s="26">
        <f>MAX($D$21:D88)+1</f>
        <v>38</v>
      </c>
      <c r="E89" s="67"/>
      <c r="F89" s="67">
        <v>0</v>
      </c>
      <c r="G89" s="67">
        <v>0</v>
      </c>
      <c r="H89" s="67">
        <v>0</v>
      </c>
      <c r="I89" s="67">
        <v>0</v>
      </c>
      <c r="J89" s="67">
        <v>0</v>
      </c>
      <c r="K89" s="67">
        <v>0</v>
      </c>
      <c r="L89" s="67">
        <v>0</v>
      </c>
      <c r="M89" s="67">
        <v>0</v>
      </c>
      <c r="N89" s="67">
        <v>0</v>
      </c>
      <c r="O89" s="67">
        <v>0</v>
      </c>
      <c r="P89" s="67">
        <v>0</v>
      </c>
      <c r="Q89" s="67">
        <v>0</v>
      </c>
      <c r="R89" s="67">
        <v>0</v>
      </c>
      <c r="S89" s="67">
        <v>0</v>
      </c>
      <c r="T89" s="67">
        <v>0</v>
      </c>
      <c r="U89" s="67">
        <v>0</v>
      </c>
      <c r="V89" s="67">
        <v>0</v>
      </c>
      <c r="W89" s="67">
        <v>0</v>
      </c>
      <c r="X89" s="67">
        <v>0</v>
      </c>
      <c r="Y89" s="67">
        <v>0</v>
      </c>
      <c r="Z89" s="67">
        <v>0</v>
      </c>
      <c r="AA89" s="67">
        <v>0</v>
      </c>
      <c r="AB89" s="67">
        <v>0</v>
      </c>
      <c r="AC89" s="67">
        <v>0</v>
      </c>
      <c r="AD89" s="67">
        <v>0</v>
      </c>
      <c r="AE89" s="67">
        <v>0</v>
      </c>
      <c r="AF89" s="67">
        <v>0</v>
      </c>
      <c r="AG89" s="67">
        <v>0</v>
      </c>
      <c r="AH89" s="67">
        <v>0</v>
      </c>
      <c r="AI89" s="67">
        <v>0</v>
      </c>
      <c r="AJ89" s="67">
        <v>0</v>
      </c>
      <c r="AK89" s="67">
        <v>0</v>
      </c>
      <c r="AL89" s="67">
        <v>0</v>
      </c>
      <c r="AM89" s="67">
        <v>0</v>
      </c>
      <c r="AN89" s="67">
        <v>0</v>
      </c>
      <c r="AO89" s="67">
        <v>0</v>
      </c>
      <c r="AP89" s="67">
        <v>0</v>
      </c>
      <c r="AQ89" s="67">
        <v>0</v>
      </c>
      <c r="AR89" s="67">
        <v>0</v>
      </c>
      <c r="AS89" s="67">
        <v>0</v>
      </c>
      <c r="AT89" s="67">
        <v>0</v>
      </c>
      <c r="AU89" s="67">
        <v>0</v>
      </c>
      <c r="AV89" s="67">
        <v>0</v>
      </c>
      <c r="AW89" s="67">
        <v>0</v>
      </c>
      <c r="AX89" s="67">
        <v>0</v>
      </c>
      <c r="AY89" s="67">
        <v>0</v>
      </c>
      <c r="AZ89" s="67">
        <v>0</v>
      </c>
      <c r="BA89" s="67">
        <v>0</v>
      </c>
      <c r="BB89" s="67">
        <v>0</v>
      </c>
      <c r="BC89" s="67">
        <v>0</v>
      </c>
      <c r="BD89" s="67">
        <v>0</v>
      </c>
    </row>
    <row r="90" spans="1:56" outlineLevel="1" x14ac:dyDescent="0.2">
      <c r="A90" s="29"/>
      <c r="B90" s="151" t="s">
        <v>206</v>
      </c>
      <c r="C90" s="10" t="s">
        <v>198</v>
      </c>
      <c r="D90" s="26">
        <f>MAX($D$21:D89)+1</f>
        <v>39</v>
      </c>
      <c r="E90" s="67"/>
      <c r="F90" s="67">
        <v>0</v>
      </c>
      <c r="G90" s="67">
        <v>0</v>
      </c>
      <c r="H90" s="67">
        <v>0</v>
      </c>
      <c r="I90" s="67">
        <v>0</v>
      </c>
      <c r="J90" s="67">
        <v>0</v>
      </c>
      <c r="K90" s="67">
        <v>0</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67">
        <v>0</v>
      </c>
      <c r="AI90" s="67">
        <v>0</v>
      </c>
      <c r="AJ90" s="67">
        <v>0</v>
      </c>
      <c r="AK90" s="67">
        <v>0</v>
      </c>
      <c r="AL90" s="67">
        <v>0</v>
      </c>
      <c r="AM90" s="67">
        <v>0</v>
      </c>
      <c r="AN90" s="67">
        <v>0</v>
      </c>
      <c r="AO90" s="67">
        <v>0</v>
      </c>
      <c r="AP90" s="67">
        <v>0</v>
      </c>
      <c r="AQ90" s="67">
        <v>0</v>
      </c>
      <c r="AR90" s="67">
        <v>0</v>
      </c>
      <c r="AS90" s="67">
        <v>0</v>
      </c>
      <c r="AT90" s="67">
        <v>0</v>
      </c>
      <c r="AU90" s="67">
        <v>0</v>
      </c>
      <c r="AV90" s="67">
        <v>0</v>
      </c>
      <c r="AW90" s="67">
        <v>0</v>
      </c>
      <c r="AX90" s="67">
        <v>0</v>
      </c>
      <c r="AY90" s="67">
        <v>0</v>
      </c>
      <c r="AZ90" s="67">
        <v>0</v>
      </c>
      <c r="BA90" s="67">
        <v>0</v>
      </c>
      <c r="BB90" s="67">
        <v>0</v>
      </c>
      <c r="BC90" s="67">
        <v>0</v>
      </c>
      <c r="BD90" s="67">
        <v>0</v>
      </c>
    </row>
    <row r="91" spans="1:56" outlineLevel="1" x14ac:dyDescent="0.2">
      <c r="A91" s="29"/>
      <c r="B91" s="151" t="s">
        <v>207</v>
      </c>
      <c r="C91" s="10" t="s">
        <v>198</v>
      </c>
      <c r="D91" s="26">
        <f>MAX($D$21:D90)+1</f>
        <v>40</v>
      </c>
      <c r="E91" s="67"/>
      <c r="F91" s="67">
        <v>0</v>
      </c>
      <c r="G91" s="67">
        <v>0</v>
      </c>
      <c r="H91" s="67">
        <v>0</v>
      </c>
      <c r="I91" s="67">
        <v>0</v>
      </c>
      <c r="J91" s="67">
        <v>0</v>
      </c>
      <c r="K91" s="67">
        <v>0</v>
      </c>
      <c r="L91" s="67">
        <v>0</v>
      </c>
      <c r="M91" s="67">
        <v>0</v>
      </c>
      <c r="N91" s="67">
        <v>0</v>
      </c>
      <c r="O91" s="67">
        <v>0</v>
      </c>
      <c r="P91" s="67">
        <v>0</v>
      </c>
      <c r="Q91" s="67">
        <v>0</v>
      </c>
      <c r="R91" s="67">
        <v>0</v>
      </c>
      <c r="S91" s="67">
        <v>0</v>
      </c>
      <c r="T91" s="67">
        <v>0</v>
      </c>
      <c r="U91" s="67">
        <v>0</v>
      </c>
      <c r="V91" s="67">
        <v>0</v>
      </c>
      <c r="W91" s="67">
        <v>0</v>
      </c>
      <c r="X91" s="67">
        <v>0</v>
      </c>
      <c r="Y91" s="67">
        <v>0</v>
      </c>
      <c r="Z91" s="67">
        <v>0</v>
      </c>
      <c r="AA91" s="67">
        <v>0</v>
      </c>
      <c r="AB91" s="67">
        <v>0</v>
      </c>
      <c r="AC91" s="67">
        <v>0</v>
      </c>
      <c r="AD91" s="67">
        <v>0</v>
      </c>
      <c r="AE91" s="67">
        <v>0</v>
      </c>
      <c r="AF91" s="67">
        <v>0</v>
      </c>
      <c r="AG91" s="67">
        <v>0</v>
      </c>
      <c r="AH91" s="67">
        <v>0</v>
      </c>
      <c r="AI91" s="67">
        <v>0</v>
      </c>
      <c r="AJ91" s="67">
        <v>0</v>
      </c>
      <c r="AK91" s="67">
        <v>0</v>
      </c>
      <c r="AL91" s="67">
        <v>0</v>
      </c>
      <c r="AM91" s="67">
        <v>0</v>
      </c>
      <c r="AN91" s="67">
        <v>0</v>
      </c>
      <c r="AO91" s="67">
        <v>0</v>
      </c>
      <c r="AP91" s="67">
        <v>0</v>
      </c>
      <c r="AQ91" s="67">
        <v>0</v>
      </c>
      <c r="AR91" s="67">
        <v>0</v>
      </c>
      <c r="AS91" s="67">
        <v>0</v>
      </c>
      <c r="AT91" s="67">
        <v>0</v>
      </c>
      <c r="AU91" s="67">
        <v>0</v>
      </c>
      <c r="AV91" s="67">
        <v>0</v>
      </c>
      <c r="AW91" s="67">
        <v>0</v>
      </c>
      <c r="AX91" s="67">
        <v>0</v>
      </c>
      <c r="AY91" s="67">
        <v>0</v>
      </c>
      <c r="AZ91" s="67">
        <v>0</v>
      </c>
      <c r="BA91" s="67">
        <v>0</v>
      </c>
      <c r="BB91" s="67">
        <v>0</v>
      </c>
      <c r="BC91" s="67">
        <v>0</v>
      </c>
      <c r="BD91" s="67">
        <v>0</v>
      </c>
    </row>
    <row r="92" spans="1:56" outlineLevel="1" x14ac:dyDescent="0.2">
      <c r="A92" s="29"/>
      <c r="B92" s="151" t="s">
        <v>208</v>
      </c>
      <c r="C92" s="10" t="s">
        <v>198</v>
      </c>
      <c r="D92" s="26">
        <f>MAX($D$21:D91)+1</f>
        <v>41</v>
      </c>
      <c r="E92" s="67"/>
      <c r="F92" s="67">
        <v>0</v>
      </c>
      <c r="G92" s="67">
        <v>0</v>
      </c>
      <c r="H92" s="67">
        <v>0</v>
      </c>
      <c r="I92" s="67">
        <v>0</v>
      </c>
      <c r="J92" s="67">
        <v>0</v>
      </c>
      <c r="K92" s="67">
        <v>0</v>
      </c>
      <c r="L92" s="67">
        <v>0</v>
      </c>
      <c r="M92" s="67">
        <v>0</v>
      </c>
      <c r="N92" s="67">
        <v>0</v>
      </c>
      <c r="O92" s="67">
        <v>0</v>
      </c>
      <c r="P92" s="67">
        <v>0</v>
      </c>
      <c r="Q92" s="67">
        <v>0</v>
      </c>
      <c r="R92" s="67">
        <v>0</v>
      </c>
      <c r="S92" s="67">
        <v>0</v>
      </c>
      <c r="T92" s="67">
        <v>0</v>
      </c>
      <c r="U92" s="67">
        <v>0</v>
      </c>
      <c r="V92" s="67">
        <v>0</v>
      </c>
      <c r="W92" s="67">
        <v>0</v>
      </c>
      <c r="X92" s="67">
        <v>0</v>
      </c>
      <c r="Y92" s="67">
        <v>0</v>
      </c>
      <c r="Z92" s="67">
        <v>0</v>
      </c>
      <c r="AA92" s="67">
        <v>0</v>
      </c>
      <c r="AB92" s="67">
        <v>0</v>
      </c>
      <c r="AC92" s="67">
        <v>0</v>
      </c>
      <c r="AD92" s="67">
        <v>0</v>
      </c>
      <c r="AE92" s="67">
        <v>0</v>
      </c>
      <c r="AF92" s="67">
        <v>0</v>
      </c>
      <c r="AG92" s="67">
        <v>0</v>
      </c>
      <c r="AH92" s="67">
        <v>0</v>
      </c>
      <c r="AI92" s="67">
        <v>0</v>
      </c>
      <c r="AJ92" s="67">
        <v>0</v>
      </c>
      <c r="AK92" s="67">
        <v>0</v>
      </c>
      <c r="AL92" s="67">
        <v>0</v>
      </c>
      <c r="AM92" s="67">
        <v>0</v>
      </c>
      <c r="AN92" s="67">
        <v>0</v>
      </c>
      <c r="AO92" s="67">
        <v>0</v>
      </c>
      <c r="AP92" s="67">
        <v>0</v>
      </c>
      <c r="AQ92" s="67">
        <v>0</v>
      </c>
      <c r="AR92" s="67">
        <v>0</v>
      </c>
      <c r="AS92" s="67">
        <v>0</v>
      </c>
      <c r="AT92" s="67">
        <v>0</v>
      </c>
      <c r="AU92" s="67">
        <v>0</v>
      </c>
      <c r="AV92" s="67">
        <v>0</v>
      </c>
      <c r="AW92" s="67">
        <v>0</v>
      </c>
      <c r="AX92" s="67">
        <v>0</v>
      </c>
      <c r="AY92" s="67">
        <v>0</v>
      </c>
      <c r="AZ92" s="67">
        <v>0</v>
      </c>
      <c r="BA92" s="67">
        <v>0</v>
      </c>
      <c r="BB92" s="67">
        <v>0</v>
      </c>
      <c r="BC92" s="67">
        <v>0</v>
      </c>
      <c r="BD92" s="67">
        <v>0</v>
      </c>
    </row>
    <row r="93" spans="1:56" outlineLevel="1" x14ac:dyDescent="0.2">
      <c r="A93" s="29"/>
      <c r="B93" s="52"/>
      <c r="C93" s="245"/>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row>
    <row r="94" spans="1:56" outlineLevel="1" x14ac:dyDescent="0.2">
      <c r="A94" s="29"/>
      <c r="B94" s="75" t="s">
        <v>203</v>
      </c>
      <c r="C94" s="69" t="s">
        <v>198</v>
      </c>
      <c r="D94" s="70"/>
      <c r="E94" s="71">
        <f>SUM(E87:E92)</f>
        <v>0</v>
      </c>
      <c r="F94" s="71">
        <f>SUM(F88:F92)</f>
        <v>0</v>
      </c>
      <c r="G94" s="71">
        <f t="shared" ref="G94:BD94" si="19">SUM(G88:G92)</f>
        <v>0</v>
      </c>
      <c r="H94" s="71">
        <f t="shared" si="19"/>
        <v>0</v>
      </c>
      <c r="I94" s="71">
        <f t="shared" si="19"/>
        <v>0</v>
      </c>
      <c r="J94" s="71">
        <f t="shared" si="19"/>
        <v>0</v>
      </c>
      <c r="K94" s="71">
        <f t="shared" si="19"/>
        <v>0</v>
      </c>
      <c r="L94" s="71">
        <f t="shared" si="19"/>
        <v>0</v>
      </c>
      <c r="M94" s="67">
        <f t="shared" si="19"/>
        <v>0</v>
      </c>
      <c r="N94" s="67">
        <f t="shared" si="19"/>
        <v>0</v>
      </c>
      <c r="O94" s="71">
        <f t="shared" si="19"/>
        <v>0</v>
      </c>
      <c r="P94" s="71">
        <f t="shared" si="19"/>
        <v>0</v>
      </c>
      <c r="Q94" s="71">
        <f t="shared" si="19"/>
        <v>0</v>
      </c>
      <c r="R94" s="71">
        <f t="shared" si="19"/>
        <v>0</v>
      </c>
      <c r="S94" s="71">
        <f t="shared" si="19"/>
        <v>0</v>
      </c>
      <c r="T94" s="71">
        <f t="shared" si="19"/>
        <v>0</v>
      </c>
      <c r="U94" s="71">
        <f t="shared" si="19"/>
        <v>0</v>
      </c>
      <c r="V94" s="71">
        <f t="shared" si="19"/>
        <v>0</v>
      </c>
      <c r="W94" s="71">
        <f t="shared" si="19"/>
        <v>0</v>
      </c>
      <c r="X94" s="71">
        <f t="shared" si="19"/>
        <v>0</v>
      </c>
      <c r="Y94" s="71">
        <f t="shared" si="19"/>
        <v>0</v>
      </c>
      <c r="Z94" s="71">
        <f t="shared" si="19"/>
        <v>0</v>
      </c>
      <c r="AA94" s="71">
        <f t="shared" si="19"/>
        <v>0</v>
      </c>
      <c r="AB94" s="71">
        <f t="shared" si="19"/>
        <v>0</v>
      </c>
      <c r="AC94" s="71">
        <f t="shared" si="19"/>
        <v>0</v>
      </c>
      <c r="AD94" s="71">
        <f t="shared" si="19"/>
        <v>0</v>
      </c>
      <c r="AE94" s="71">
        <f t="shared" si="19"/>
        <v>0</v>
      </c>
      <c r="AF94" s="71">
        <f t="shared" si="19"/>
        <v>0</v>
      </c>
      <c r="AG94" s="71">
        <f t="shared" si="19"/>
        <v>0</v>
      </c>
      <c r="AH94" s="71">
        <f t="shared" si="19"/>
        <v>0</v>
      </c>
      <c r="AI94" s="71">
        <f t="shared" si="19"/>
        <v>0</v>
      </c>
      <c r="AJ94" s="71">
        <f t="shared" si="19"/>
        <v>0</v>
      </c>
      <c r="AK94" s="71">
        <f t="shared" si="19"/>
        <v>0</v>
      </c>
      <c r="AL94" s="71">
        <f t="shared" si="19"/>
        <v>0</v>
      </c>
      <c r="AM94" s="71">
        <f t="shared" si="19"/>
        <v>0</v>
      </c>
      <c r="AN94" s="71">
        <f t="shared" si="19"/>
        <v>0</v>
      </c>
      <c r="AO94" s="71">
        <f t="shared" si="19"/>
        <v>0</v>
      </c>
      <c r="AP94" s="71">
        <f t="shared" si="19"/>
        <v>0</v>
      </c>
      <c r="AQ94" s="71">
        <f t="shared" si="19"/>
        <v>0</v>
      </c>
      <c r="AR94" s="71">
        <f t="shared" si="19"/>
        <v>0</v>
      </c>
      <c r="AS94" s="71">
        <f t="shared" si="19"/>
        <v>0</v>
      </c>
      <c r="AT94" s="71">
        <f t="shared" si="19"/>
        <v>0</v>
      </c>
      <c r="AU94" s="71">
        <f t="shared" si="19"/>
        <v>0</v>
      </c>
      <c r="AV94" s="71">
        <f t="shared" si="19"/>
        <v>0</v>
      </c>
      <c r="AW94" s="71">
        <f t="shared" si="19"/>
        <v>0</v>
      </c>
      <c r="AX94" s="71">
        <f t="shared" si="19"/>
        <v>0</v>
      </c>
      <c r="AY94" s="71">
        <f t="shared" si="19"/>
        <v>0</v>
      </c>
      <c r="AZ94" s="71">
        <f t="shared" si="19"/>
        <v>0</v>
      </c>
      <c r="BA94" s="71">
        <f t="shared" si="19"/>
        <v>0</v>
      </c>
      <c r="BB94" s="71">
        <f t="shared" si="19"/>
        <v>0</v>
      </c>
      <c r="BC94" s="71">
        <f t="shared" si="19"/>
        <v>0</v>
      </c>
      <c r="BD94" s="71">
        <f t="shared" si="19"/>
        <v>0</v>
      </c>
    </row>
    <row r="95" spans="1:56" outlineLevel="1" x14ac:dyDescent="0.2">
      <c r="A95" s="29"/>
      <c r="B95" s="52"/>
      <c r="C95" s="245"/>
      <c r="D95" s="27"/>
      <c r="E95" s="27"/>
      <c r="F95" s="27"/>
      <c r="G95" s="27"/>
      <c r="H95" s="27"/>
      <c r="I95" s="27"/>
      <c r="J95" s="27"/>
      <c r="K95" s="27"/>
      <c r="L95" s="27"/>
      <c r="M95" s="67"/>
      <c r="N95" s="6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row>
    <row r="96" spans="1:56" outlineLevel="1" x14ac:dyDescent="0.2">
      <c r="A96" s="29"/>
      <c r="B96" s="68" t="s">
        <v>346</v>
      </c>
      <c r="C96" s="69" t="s">
        <v>198</v>
      </c>
      <c r="D96" s="70"/>
      <c r="E96" s="71">
        <f>E40+E55+E74+E85</f>
        <v>0</v>
      </c>
      <c r="F96" s="71">
        <f>F40+F55+F74+F85+F94</f>
        <v>0</v>
      </c>
      <c r="G96" s="71">
        <f t="shared" ref="G96:BD96" si="20">G40+G55+G74+G85+G94</f>
        <v>327.83764295939005</v>
      </c>
      <c r="H96" s="71">
        <f t="shared" si="20"/>
        <v>358.72298485670001</v>
      </c>
      <c r="I96" s="71">
        <f t="shared" si="20"/>
        <v>357.38159785269994</v>
      </c>
      <c r="J96" s="71">
        <f t="shared" si="20"/>
        <v>350.15733669390005</v>
      </c>
      <c r="K96" s="71">
        <f t="shared" si="20"/>
        <v>365.28072932254457</v>
      </c>
      <c r="L96" s="71">
        <f t="shared" si="20"/>
        <v>410.43763982510859</v>
      </c>
      <c r="M96" s="67">
        <f t="shared" si="20"/>
        <v>0</v>
      </c>
      <c r="N96" s="67">
        <f t="shared" si="20"/>
        <v>0</v>
      </c>
      <c r="O96" s="71"/>
      <c r="P96" s="71">
        <f t="shared" si="20"/>
        <v>0</v>
      </c>
      <c r="Q96" s="71">
        <f t="shared" si="20"/>
        <v>0</v>
      </c>
      <c r="R96" s="71">
        <f t="shared" si="20"/>
        <v>0</v>
      </c>
      <c r="S96" s="71">
        <f t="shared" si="20"/>
        <v>0</v>
      </c>
      <c r="T96" s="71">
        <f t="shared" si="20"/>
        <v>0</v>
      </c>
      <c r="U96" s="71">
        <f t="shared" si="20"/>
        <v>0</v>
      </c>
      <c r="V96" s="71">
        <f t="shared" si="20"/>
        <v>0</v>
      </c>
      <c r="W96" s="71">
        <f t="shared" si="20"/>
        <v>0</v>
      </c>
      <c r="X96" s="71">
        <f t="shared" si="20"/>
        <v>0</v>
      </c>
      <c r="Y96" s="71">
        <f t="shared" si="20"/>
        <v>0</v>
      </c>
      <c r="Z96" s="71">
        <f t="shared" si="20"/>
        <v>0</v>
      </c>
      <c r="AA96" s="71">
        <f t="shared" si="20"/>
        <v>0</v>
      </c>
      <c r="AB96" s="71">
        <f t="shared" si="20"/>
        <v>0</v>
      </c>
      <c r="AC96" s="71">
        <f t="shared" si="20"/>
        <v>0</v>
      </c>
      <c r="AD96" s="71">
        <f t="shared" si="20"/>
        <v>0</v>
      </c>
      <c r="AE96" s="71">
        <f t="shared" si="20"/>
        <v>0</v>
      </c>
      <c r="AF96" s="71">
        <f t="shared" si="20"/>
        <v>0</v>
      </c>
      <c r="AG96" s="71">
        <f t="shared" si="20"/>
        <v>0</v>
      </c>
      <c r="AH96" s="71">
        <f t="shared" si="20"/>
        <v>0</v>
      </c>
      <c r="AI96" s="71">
        <f t="shared" si="20"/>
        <v>0</v>
      </c>
      <c r="AJ96" s="71">
        <f t="shared" si="20"/>
        <v>0</v>
      </c>
      <c r="AK96" s="71">
        <f t="shared" si="20"/>
        <v>0</v>
      </c>
      <c r="AL96" s="71">
        <f t="shared" si="20"/>
        <v>0</v>
      </c>
      <c r="AM96" s="71">
        <f t="shared" si="20"/>
        <v>0</v>
      </c>
      <c r="AN96" s="71">
        <f t="shared" si="20"/>
        <v>0</v>
      </c>
      <c r="AO96" s="71">
        <f t="shared" si="20"/>
        <v>0</v>
      </c>
      <c r="AP96" s="71">
        <f t="shared" si="20"/>
        <v>0</v>
      </c>
      <c r="AQ96" s="71">
        <f t="shared" si="20"/>
        <v>0</v>
      </c>
      <c r="AR96" s="71">
        <f t="shared" si="20"/>
        <v>0</v>
      </c>
      <c r="AS96" s="71">
        <f t="shared" si="20"/>
        <v>0</v>
      </c>
      <c r="AT96" s="71">
        <f t="shared" si="20"/>
        <v>0</v>
      </c>
      <c r="AU96" s="71">
        <f t="shared" si="20"/>
        <v>0</v>
      </c>
      <c r="AV96" s="71">
        <f t="shared" si="20"/>
        <v>0</v>
      </c>
      <c r="AW96" s="71">
        <f t="shared" si="20"/>
        <v>0</v>
      </c>
      <c r="AX96" s="71">
        <f t="shared" si="20"/>
        <v>0</v>
      </c>
      <c r="AY96" s="71">
        <f t="shared" si="20"/>
        <v>0</v>
      </c>
      <c r="AZ96" s="71">
        <f t="shared" si="20"/>
        <v>0</v>
      </c>
      <c r="BA96" s="71">
        <f t="shared" si="20"/>
        <v>0</v>
      </c>
      <c r="BB96" s="71">
        <f t="shared" si="20"/>
        <v>0</v>
      </c>
      <c r="BC96" s="71">
        <f t="shared" si="20"/>
        <v>0</v>
      </c>
      <c r="BD96" s="71">
        <f t="shared" si="20"/>
        <v>0</v>
      </c>
    </row>
    <row r="97" spans="1:56" outlineLevel="1" x14ac:dyDescent="0.2">
      <c r="C97" s="26"/>
      <c r="G97" s="28"/>
      <c r="H97" s="28"/>
      <c r="I97" s="28"/>
      <c r="J97" s="28"/>
      <c r="K97" s="28"/>
      <c r="L97" s="28"/>
      <c r="M97" s="67"/>
      <c r="N97" s="67"/>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row>
    <row r="98" spans="1:56" outlineLevel="1" x14ac:dyDescent="0.2">
      <c r="B98" s="51" t="s">
        <v>209</v>
      </c>
      <c r="C98" s="26"/>
      <c r="M98" s="67"/>
      <c r="N98" s="67"/>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row>
    <row r="99" spans="1:56" outlineLevel="1" x14ac:dyDescent="0.2">
      <c r="B99" s="52" t="s">
        <v>210</v>
      </c>
      <c r="C99" s="10" t="s">
        <v>198</v>
      </c>
      <c r="E99" s="67"/>
      <c r="F99" s="67"/>
      <c r="G99" s="67">
        <v>5.3076426699999999</v>
      </c>
      <c r="H99" s="67">
        <v>5.5244858099999998</v>
      </c>
      <c r="I99" s="67">
        <v>13.341796839999999</v>
      </c>
      <c r="J99" s="67">
        <v>3.3355614</v>
      </c>
      <c r="K99" s="67">
        <v>2.6832739999999999</v>
      </c>
      <c r="L99" s="67">
        <v>1.9402818368304766</v>
      </c>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row>
    <row r="100" spans="1:56" outlineLevel="1" x14ac:dyDescent="0.2">
      <c r="B100" s="52" t="s">
        <v>211</v>
      </c>
      <c r="C100" s="10" t="s">
        <v>198</v>
      </c>
      <c r="E100" s="67"/>
      <c r="F100" s="67"/>
      <c r="G100" s="67">
        <v>0</v>
      </c>
      <c r="H100" s="67">
        <v>-0.73292723999999998</v>
      </c>
      <c r="I100" s="67">
        <v>-0.75527273000000006</v>
      </c>
      <c r="J100" s="67">
        <v>-0.64600000000000002</v>
      </c>
      <c r="K100" s="67">
        <v>-5.6</v>
      </c>
      <c r="L100" s="67">
        <v>-4.1550000000000002</v>
      </c>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row>
    <row r="101" spans="1:56" outlineLevel="1" x14ac:dyDescent="0.2">
      <c r="A101" s="29"/>
      <c r="B101" s="52"/>
      <c r="C101" s="245"/>
      <c r="D101" s="27"/>
      <c r="E101" s="27"/>
      <c r="F101" s="27"/>
      <c r="G101" s="27"/>
      <c r="H101" s="27"/>
      <c r="I101" s="27"/>
      <c r="J101" s="27"/>
      <c r="K101" s="27"/>
      <c r="L101" s="27"/>
      <c r="M101" s="67"/>
      <c r="N101" s="6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row>
    <row r="102" spans="1:56" outlineLevel="1" x14ac:dyDescent="0.2">
      <c r="B102" s="68" t="s">
        <v>212</v>
      </c>
      <c r="C102" s="69" t="s">
        <v>198</v>
      </c>
      <c r="D102" s="94">
        <f>MAX($D$21:D100)+1</f>
        <v>42</v>
      </c>
      <c r="E102" s="71">
        <f t="shared" ref="E102:BD102" si="21">SUM(E99:E100)</f>
        <v>0</v>
      </c>
      <c r="F102" s="71">
        <f t="shared" si="21"/>
        <v>0</v>
      </c>
      <c r="G102" s="71">
        <f t="shared" si="21"/>
        <v>5.3076426699999999</v>
      </c>
      <c r="H102" s="71">
        <f t="shared" si="21"/>
        <v>4.7915585699999994</v>
      </c>
      <c r="I102" s="71">
        <f t="shared" si="21"/>
        <v>12.586524109999999</v>
      </c>
      <c r="J102" s="71">
        <f t="shared" si="21"/>
        <v>2.6895614000000001</v>
      </c>
      <c r="K102" s="71">
        <f t="shared" si="21"/>
        <v>-2.9167259999999997</v>
      </c>
      <c r="L102" s="71">
        <f t="shared" si="21"/>
        <v>-2.2147181631695236</v>
      </c>
      <c r="M102" s="67">
        <f t="shared" si="21"/>
        <v>0</v>
      </c>
      <c r="N102" s="67">
        <f t="shared" si="21"/>
        <v>0</v>
      </c>
      <c r="O102" s="71">
        <f t="shared" si="21"/>
        <v>0</v>
      </c>
      <c r="P102" s="71">
        <f t="shared" si="21"/>
        <v>0</v>
      </c>
      <c r="Q102" s="71">
        <f t="shared" si="21"/>
        <v>0</v>
      </c>
      <c r="R102" s="71">
        <f t="shared" si="21"/>
        <v>0</v>
      </c>
      <c r="S102" s="71">
        <f t="shared" si="21"/>
        <v>0</v>
      </c>
      <c r="T102" s="71">
        <f t="shared" si="21"/>
        <v>0</v>
      </c>
      <c r="U102" s="71">
        <f t="shared" si="21"/>
        <v>0</v>
      </c>
      <c r="V102" s="71">
        <f t="shared" si="21"/>
        <v>0</v>
      </c>
      <c r="W102" s="71">
        <f t="shared" si="21"/>
        <v>0</v>
      </c>
      <c r="X102" s="71">
        <f t="shared" si="21"/>
        <v>0</v>
      </c>
      <c r="Y102" s="71">
        <f t="shared" si="21"/>
        <v>0</v>
      </c>
      <c r="Z102" s="71">
        <f t="shared" si="21"/>
        <v>0</v>
      </c>
      <c r="AA102" s="71">
        <f t="shared" si="21"/>
        <v>0</v>
      </c>
      <c r="AB102" s="71">
        <f t="shared" si="21"/>
        <v>0</v>
      </c>
      <c r="AC102" s="71">
        <f t="shared" si="21"/>
        <v>0</v>
      </c>
      <c r="AD102" s="71">
        <f t="shared" si="21"/>
        <v>0</v>
      </c>
      <c r="AE102" s="71">
        <f t="shared" si="21"/>
        <v>0</v>
      </c>
      <c r="AF102" s="71">
        <f t="shared" si="21"/>
        <v>0</v>
      </c>
      <c r="AG102" s="71">
        <f t="shared" si="21"/>
        <v>0</v>
      </c>
      <c r="AH102" s="71">
        <f t="shared" si="21"/>
        <v>0</v>
      </c>
      <c r="AI102" s="71">
        <f t="shared" si="21"/>
        <v>0</v>
      </c>
      <c r="AJ102" s="71">
        <f t="shared" si="21"/>
        <v>0</v>
      </c>
      <c r="AK102" s="71">
        <f t="shared" si="21"/>
        <v>0</v>
      </c>
      <c r="AL102" s="71">
        <f t="shared" si="21"/>
        <v>0</v>
      </c>
      <c r="AM102" s="71">
        <f t="shared" si="21"/>
        <v>0</v>
      </c>
      <c r="AN102" s="71">
        <f t="shared" si="21"/>
        <v>0</v>
      </c>
      <c r="AO102" s="71">
        <f t="shared" si="21"/>
        <v>0</v>
      </c>
      <c r="AP102" s="71">
        <f t="shared" si="21"/>
        <v>0</v>
      </c>
      <c r="AQ102" s="71">
        <f t="shared" si="21"/>
        <v>0</v>
      </c>
      <c r="AR102" s="71">
        <f t="shared" si="21"/>
        <v>0</v>
      </c>
      <c r="AS102" s="71">
        <f t="shared" si="21"/>
        <v>0</v>
      </c>
      <c r="AT102" s="71">
        <f t="shared" si="21"/>
        <v>0</v>
      </c>
      <c r="AU102" s="71">
        <f t="shared" si="21"/>
        <v>0</v>
      </c>
      <c r="AV102" s="71">
        <f t="shared" si="21"/>
        <v>0</v>
      </c>
      <c r="AW102" s="71">
        <f t="shared" si="21"/>
        <v>0</v>
      </c>
      <c r="AX102" s="71">
        <f t="shared" si="21"/>
        <v>0</v>
      </c>
      <c r="AY102" s="71">
        <f t="shared" si="21"/>
        <v>0</v>
      </c>
      <c r="AZ102" s="71">
        <f t="shared" si="21"/>
        <v>0</v>
      </c>
      <c r="BA102" s="71">
        <f t="shared" si="21"/>
        <v>0</v>
      </c>
      <c r="BB102" s="71">
        <f t="shared" si="21"/>
        <v>0</v>
      </c>
      <c r="BC102" s="71">
        <f t="shared" si="21"/>
        <v>0</v>
      </c>
      <c r="BD102" s="71">
        <f t="shared" si="21"/>
        <v>0</v>
      </c>
    </row>
    <row r="103" spans="1:56" outlineLevel="1" x14ac:dyDescent="0.2">
      <c r="B103" s="52"/>
    </row>
    <row r="104" spans="1:56" outlineLevel="1" x14ac:dyDescent="0.2">
      <c r="B104" s="51" t="s">
        <v>213</v>
      </c>
      <c r="C104" s="26"/>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row>
    <row r="105" spans="1:56" outlineLevel="1" x14ac:dyDescent="0.2">
      <c r="B105" s="52" t="s">
        <v>347</v>
      </c>
      <c r="C105" s="10" t="s">
        <v>198</v>
      </c>
      <c r="E105" s="67"/>
      <c r="F105" s="67"/>
      <c r="G105" s="67">
        <v>97.457959090000017</v>
      </c>
      <c r="H105" s="67">
        <v>179.57727817000006</v>
      </c>
      <c r="I105" s="67">
        <v>192.66661423000008</v>
      </c>
      <c r="J105" s="67">
        <v>203.82524236</v>
      </c>
      <c r="K105" s="67">
        <v>195.28632640377069</v>
      </c>
      <c r="L105" s="67">
        <v>195.96868910316951</v>
      </c>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row>
    <row r="106" spans="1:56" outlineLevel="1" x14ac:dyDescent="0.2">
      <c r="B106" s="52" t="s">
        <v>214</v>
      </c>
      <c r="C106" s="10" t="s">
        <v>198</v>
      </c>
      <c r="E106" s="67"/>
      <c r="F106" s="67"/>
      <c r="G106" s="67">
        <v>0</v>
      </c>
      <c r="H106" s="67">
        <v>0</v>
      </c>
      <c r="I106" s="67">
        <v>0</v>
      </c>
      <c r="J106" s="67">
        <v>0</v>
      </c>
      <c r="K106" s="67">
        <v>0</v>
      </c>
      <c r="L106" s="67">
        <v>0</v>
      </c>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row>
    <row r="107" spans="1:56" outlineLevel="1" x14ac:dyDescent="0.2">
      <c r="A107" s="29"/>
      <c r="B107" s="52"/>
      <c r="C107" s="245"/>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row>
    <row r="108" spans="1:56" outlineLevel="1" x14ac:dyDescent="0.2">
      <c r="B108" s="68" t="s">
        <v>215</v>
      </c>
      <c r="C108" s="69" t="s">
        <v>198</v>
      </c>
      <c r="D108" s="94">
        <f>MAX($D$21:D106)+1</f>
        <v>43</v>
      </c>
      <c r="E108" s="71">
        <f t="shared" ref="E108:BD108" si="22">SUM(E105:E106)</f>
        <v>0</v>
      </c>
      <c r="F108" s="71">
        <f t="shared" si="22"/>
        <v>0</v>
      </c>
      <c r="G108" s="71">
        <f t="shared" si="22"/>
        <v>97.457959090000017</v>
      </c>
      <c r="H108" s="71">
        <f t="shared" si="22"/>
        <v>179.57727817000006</v>
      </c>
      <c r="I108" s="71">
        <f t="shared" si="22"/>
        <v>192.66661423000008</v>
      </c>
      <c r="J108" s="71">
        <f t="shared" si="22"/>
        <v>203.82524236</v>
      </c>
      <c r="K108" s="71">
        <f t="shared" si="22"/>
        <v>195.28632640377069</v>
      </c>
      <c r="L108" s="71">
        <f t="shared" si="22"/>
        <v>195.96868910316951</v>
      </c>
      <c r="M108" s="71">
        <f t="shared" si="22"/>
        <v>0</v>
      </c>
      <c r="N108" s="71">
        <f t="shared" si="22"/>
        <v>0</v>
      </c>
      <c r="O108" s="71">
        <f t="shared" si="22"/>
        <v>0</v>
      </c>
      <c r="P108" s="71">
        <f t="shared" si="22"/>
        <v>0</v>
      </c>
      <c r="Q108" s="71">
        <f t="shared" si="22"/>
        <v>0</v>
      </c>
      <c r="R108" s="71">
        <f t="shared" si="22"/>
        <v>0</v>
      </c>
      <c r="S108" s="71">
        <f t="shared" si="22"/>
        <v>0</v>
      </c>
      <c r="T108" s="71">
        <f t="shared" si="22"/>
        <v>0</v>
      </c>
      <c r="U108" s="71">
        <f t="shared" si="22"/>
        <v>0</v>
      </c>
      <c r="V108" s="71">
        <f t="shared" si="22"/>
        <v>0</v>
      </c>
      <c r="W108" s="71">
        <f t="shared" si="22"/>
        <v>0</v>
      </c>
      <c r="X108" s="71">
        <f t="shared" si="22"/>
        <v>0</v>
      </c>
      <c r="Y108" s="71">
        <f t="shared" si="22"/>
        <v>0</v>
      </c>
      <c r="Z108" s="71">
        <f t="shared" si="22"/>
        <v>0</v>
      </c>
      <c r="AA108" s="71">
        <f t="shared" si="22"/>
        <v>0</v>
      </c>
      <c r="AB108" s="71">
        <f t="shared" si="22"/>
        <v>0</v>
      </c>
      <c r="AC108" s="71">
        <f t="shared" si="22"/>
        <v>0</v>
      </c>
      <c r="AD108" s="71">
        <f t="shared" si="22"/>
        <v>0</v>
      </c>
      <c r="AE108" s="71">
        <f t="shared" si="22"/>
        <v>0</v>
      </c>
      <c r="AF108" s="71">
        <f t="shared" si="22"/>
        <v>0</v>
      </c>
      <c r="AG108" s="71">
        <f t="shared" si="22"/>
        <v>0</v>
      </c>
      <c r="AH108" s="71">
        <f t="shared" si="22"/>
        <v>0</v>
      </c>
      <c r="AI108" s="71">
        <f t="shared" si="22"/>
        <v>0</v>
      </c>
      <c r="AJ108" s="71">
        <f t="shared" si="22"/>
        <v>0</v>
      </c>
      <c r="AK108" s="71">
        <f t="shared" si="22"/>
        <v>0</v>
      </c>
      <c r="AL108" s="71">
        <f t="shared" si="22"/>
        <v>0</v>
      </c>
      <c r="AM108" s="71">
        <f t="shared" si="22"/>
        <v>0</v>
      </c>
      <c r="AN108" s="71">
        <f t="shared" si="22"/>
        <v>0</v>
      </c>
      <c r="AO108" s="71">
        <f t="shared" si="22"/>
        <v>0</v>
      </c>
      <c r="AP108" s="71">
        <f t="shared" si="22"/>
        <v>0</v>
      </c>
      <c r="AQ108" s="71">
        <f t="shared" si="22"/>
        <v>0</v>
      </c>
      <c r="AR108" s="71">
        <f t="shared" si="22"/>
        <v>0</v>
      </c>
      <c r="AS108" s="71">
        <f t="shared" si="22"/>
        <v>0</v>
      </c>
      <c r="AT108" s="71">
        <f t="shared" si="22"/>
        <v>0</v>
      </c>
      <c r="AU108" s="71">
        <f t="shared" si="22"/>
        <v>0</v>
      </c>
      <c r="AV108" s="71">
        <f t="shared" si="22"/>
        <v>0</v>
      </c>
      <c r="AW108" s="71">
        <f t="shared" si="22"/>
        <v>0</v>
      </c>
      <c r="AX108" s="71">
        <f t="shared" si="22"/>
        <v>0</v>
      </c>
      <c r="AY108" s="71">
        <f t="shared" si="22"/>
        <v>0</v>
      </c>
      <c r="AZ108" s="71">
        <f t="shared" si="22"/>
        <v>0</v>
      </c>
      <c r="BA108" s="71">
        <f t="shared" si="22"/>
        <v>0</v>
      </c>
      <c r="BB108" s="71">
        <f t="shared" si="22"/>
        <v>0</v>
      </c>
      <c r="BC108" s="71">
        <f t="shared" si="22"/>
        <v>0</v>
      </c>
      <c r="BD108" s="71">
        <f t="shared" si="22"/>
        <v>0</v>
      </c>
    </row>
    <row r="109" spans="1:56" outlineLevel="1" x14ac:dyDescent="0.2">
      <c r="B109" s="52"/>
    </row>
    <row r="110" spans="1:56" outlineLevel="1" x14ac:dyDescent="0.2">
      <c r="B110" s="68" t="s">
        <v>216</v>
      </c>
      <c r="C110" s="69" t="s">
        <v>198</v>
      </c>
      <c r="D110" s="94"/>
      <c r="E110" s="71">
        <f>E96+E102+E108</f>
        <v>0</v>
      </c>
      <c r="F110" s="71">
        <f>F96+F102+F108</f>
        <v>0</v>
      </c>
      <c r="G110" s="71">
        <f>G96+G102+G108</f>
        <v>430.60324471939009</v>
      </c>
      <c r="H110" s="71">
        <f>H96+H102+H108</f>
        <v>543.09182159670013</v>
      </c>
      <c r="I110" s="71">
        <f t="shared" ref="I110:BD110" si="23">I96+I102+I108</f>
        <v>562.63473619269996</v>
      </c>
      <c r="J110" s="71">
        <f t="shared" si="23"/>
        <v>556.67214045390006</v>
      </c>
      <c r="K110" s="71">
        <f t="shared" si="23"/>
        <v>557.65032972631525</v>
      </c>
      <c r="L110" s="71">
        <f t="shared" si="23"/>
        <v>604.19161076510852</v>
      </c>
      <c r="M110" s="71">
        <f t="shared" si="23"/>
        <v>0</v>
      </c>
      <c r="N110" s="71">
        <f t="shared" si="23"/>
        <v>0</v>
      </c>
      <c r="O110" s="71">
        <f t="shared" si="23"/>
        <v>0</v>
      </c>
      <c r="P110" s="71">
        <f t="shared" si="23"/>
        <v>0</v>
      </c>
      <c r="Q110" s="71">
        <f t="shared" si="23"/>
        <v>0</v>
      </c>
      <c r="R110" s="71">
        <f t="shared" si="23"/>
        <v>0</v>
      </c>
      <c r="S110" s="71">
        <f t="shared" si="23"/>
        <v>0</v>
      </c>
      <c r="T110" s="71">
        <f t="shared" si="23"/>
        <v>0</v>
      </c>
      <c r="U110" s="71">
        <f t="shared" si="23"/>
        <v>0</v>
      </c>
      <c r="V110" s="71">
        <f t="shared" si="23"/>
        <v>0</v>
      </c>
      <c r="W110" s="71">
        <f t="shared" si="23"/>
        <v>0</v>
      </c>
      <c r="X110" s="71">
        <f t="shared" si="23"/>
        <v>0</v>
      </c>
      <c r="Y110" s="71">
        <f t="shared" si="23"/>
        <v>0</v>
      </c>
      <c r="Z110" s="71">
        <f t="shared" si="23"/>
        <v>0</v>
      </c>
      <c r="AA110" s="71">
        <f t="shared" si="23"/>
        <v>0</v>
      </c>
      <c r="AB110" s="71">
        <f t="shared" si="23"/>
        <v>0</v>
      </c>
      <c r="AC110" s="71">
        <f t="shared" si="23"/>
        <v>0</v>
      </c>
      <c r="AD110" s="71">
        <f t="shared" si="23"/>
        <v>0</v>
      </c>
      <c r="AE110" s="71">
        <f t="shared" si="23"/>
        <v>0</v>
      </c>
      <c r="AF110" s="71">
        <f t="shared" si="23"/>
        <v>0</v>
      </c>
      <c r="AG110" s="71">
        <f t="shared" si="23"/>
        <v>0</v>
      </c>
      <c r="AH110" s="71">
        <f t="shared" si="23"/>
        <v>0</v>
      </c>
      <c r="AI110" s="71">
        <f t="shared" si="23"/>
        <v>0</v>
      </c>
      <c r="AJ110" s="71">
        <f t="shared" si="23"/>
        <v>0</v>
      </c>
      <c r="AK110" s="71">
        <f t="shared" si="23"/>
        <v>0</v>
      </c>
      <c r="AL110" s="71">
        <f t="shared" si="23"/>
        <v>0</v>
      </c>
      <c r="AM110" s="71">
        <f t="shared" si="23"/>
        <v>0</v>
      </c>
      <c r="AN110" s="71">
        <f t="shared" si="23"/>
        <v>0</v>
      </c>
      <c r="AO110" s="71">
        <f t="shared" si="23"/>
        <v>0</v>
      </c>
      <c r="AP110" s="71">
        <f t="shared" si="23"/>
        <v>0</v>
      </c>
      <c r="AQ110" s="71">
        <f t="shared" si="23"/>
        <v>0</v>
      </c>
      <c r="AR110" s="71">
        <f t="shared" si="23"/>
        <v>0</v>
      </c>
      <c r="AS110" s="71">
        <f t="shared" si="23"/>
        <v>0</v>
      </c>
      <c r="AT110" s="71">
        <f t="shared" si="23"/>
        <v>0</v>
      </c>
      <c r="AU110" s="71">
        <f t="shared" si="23"/>
        <v>0</v>
      </c>
      <c r="AV110" s="71">
        <f t="shared" si="23"/>
        <v>0</v>
      </c>
      <c r="AW110" s="71">
        <f t="shared" si="23"/>
        <v>0</v>
      </c>
      <c r="AX110" s="71">
        <f t="shared" si="23"/>
        <v>0</v>
      </c>
      <c r="AY110" s="71">
        <f t="shared" si="23"/>
        <v>0</v>
      </c>
      <c r="AZ110" s="71">
        <f t="shared" si="23"/>
        <v>0</v>
      </c>
      <c r="BA110" s="71">
        <f t="shared" si="23"/>
        <v>0</v>
      </c>
      <c r="BB110" s="71">
        <f t="shared" si="23"/>
        <v>0</v>
      </c>
      <c r="BC110" s="71">
        <f t="shared" si="23"/>
        <v>0</v>
      </c>
      <c r="BD110" s="71">
        <f t="shared" si="23"/>
        <v>0</v>
      </c>
    </row>
    <row r="111" spans="1:56" outlineLevel="1" x14ac:dyDescent="0.2">
      <c r="B111" s="52"/>
    </row>
    <row r="112" spans="1:56" outlineLevel="1" x14ac:dyDescent="0.2">
      <c r="C112" s="26"/>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row>
    <row r="113" spans="1:56" x14ac:dyDescent="0.2">
      <c r="A113" s="76">
        <f>MAX($A$1:A112)+Subsection</f>
        <v>5.0299999999999994</v>
      </c>
      <c r="B113" s="6" t="s">
        <v>217</v>
      </c>
      <c r="C113" s="7"/>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row>
    <row r="114" spans="1:56" x14ac:dyDescent="0.2">
      <c r="A114" s="29"/>
      <c r="B114" s="30"/>
      <c r="C114" s="245"/>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row>
    <row r="115" spans="1:56" outlineLevel="1" x14ac:dyDescent="0.2">
      <c r="A115" s="29"/>
      <c r="B115" s="53" t="s">
        <v>350</v>
      </c>
      <c r="C115" s="245"/>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row>
    <row r="116" spans="1:56" outlineLevel="1" x14ac:dyDescent="0.2">
      <c r="A116" s="29"/>
      <c r="B116" s="30"/>
      <c r="C116" s="245"/>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row>
    <row r="117" spans="1:56" outlineLevel="1" x14ac:dyDescent="0.2">
      <c r="A117" s="29"/>
      <c r="B117" s="51" t="s">
        <v>138</v>
      </c>
      <c r="C117" s="245"/>
      <c r="D117" s="96" t="s">
        <v>218</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row>
    <row r="118" spans="1:56" outlineLevel="1" x14ac:dyDescent="0.2">
      <c r="A118" s="29"/>
      <c r="B118" s="52" t="s">
        <v>140</v>
      </c>
      <c r="C118" s="10" t="s">
        <v>198</v>
      </c>
      <c r="D118" s="97">
        <v>1</v>
      </c>
      <c r="E118" s="67"/>
      <c r="F118" s="67"/>
      <c r="G118" s="67">
        <v>81.320711000000003</v>
      </c>
      <c r="H118" s="67">
        <v>82.532756995342325</v>
      </c>
      <c r="I118" s="67">
        <v>84.407640644387527</v>
      </c>
      <c r="J118" s="67">
        <v>86.301462512109907</v>
      </c>
      <c r="K118" s="67">
        <v>87.646076038192817</v>
      </c>
      <c r="L118" s="67">
        <v>88.744492721471815</v>
      </c>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row>
    <row r="119" spans="1:56" outlineLevel="1" x14ac:dyDescent="0.2">
      <c r="A119" s="29"/>
      <c r="B119" s="52" t="s">
        <v>144</v>
      </c>
      <c r="C119" s="10" t="s">
        <v>198</v>
      </c>
      <c r="D119" s="97">
        <f>MAX($D$118:D118)+1</f>
        <v>2</v>
      </c>
      <c r="E119" s="67"/>
      <c r="F119" s="67"/>
      <c r="G119" s="67">
        <v>14.986413039999999</v>
      </c>
      <c r="H119" s="67">
        <v>15.290100000000001</v>
      </c>
      <c r="I119" s="67">
        <v>15.60782828</v>
      </c>
      <c r="J119" s="67">
        <v>15.856445359999999</v>
      </c>
      <c r="K119" s="67">
        <v>16.175159880000002</v>
      </c>
      <c r="L119" s="67">
        <v>16.35116652</v>
      </c>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row>
    <row r="120" spans="1:56" outlineLevel="1" x14ac:dyDescent="0.2">
      <c r="A120" s="29"/>
      <c r="B120" s="52" t="s">
        <v>145</v>
      </c>
      <c r="C120" s="245"/>
      <c r="D120" s="9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row>
    <row r="121" spans="1:56" outlineLevel="1" x14ac:dyDescent="0.2">
      <c r="A121" s="29"/>
      <c r="B121" s="58" t="s">
        <v>146</v>
      </c>
      <c r="C121" s="10" t="s">
        <v>198</v>
      </c>
      <c r="D121" s="97">
        <f>MAX($D$118:D120)+1</f>
        <v>3</v>
      </c>
      <c r="E121" s="67"/>
      <c r="F121" s="67"/>
      <c r="G121" s="67">
        <v>3.1473200000000003E-3</v>
      </c>
      <c r="H121" s="67">
        <v>1.4188699999999998E-3</v>
      </c>
      <c r="I121" s="67">
        <v>6.7990400000000001E-3</v>
      </c>
      <c r="J121" s="67">
        <v>5.1418104856889212E-2</v>
      </c>
      <c r="K121" s="67">
        <v>0.52137659039999995</v>
      </c>
      <c r="L121" s="67">
        <v>0.3646550341063442</v>
      </c>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row>
    <row r="122" spans="1:56" outlineLevel="1" x14ac:dyDescent="0.2">
      <c r="A122" s="29"/>
      <c r="B122" s="58" t="s">
        <v>147</v>
      </c>
      <c r="C122" s="10" t="s">
        <v>198</v>
      </c>
      <c r="D122" s="97">
        <f>MAX($D$118:D121)+1</f>
        <v>4</v>
      </c>
      <c r="E122" s="67"/>
      <c r="F122" s="67"/>
      <c r="G122" s="67">
        <v>0.17148671000000001</v>
      </c>
      <c r="H122" s="67">
        <v>0.27470838000000009</v>
      </c>
      <c r="I122" s="67">
        <v>0.36660932999999996</v>
      </c>
      <c r="J122" s="67">
        <v>0.27565730999999999</v>
      </c>
      <c r="K122" s="67">
        <v>0.62803410000000004</v>
      </c>
      <c r="L122" s="67">
        <v>0.35045868000000008</v>
      </c>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row>
    <row r="123" spans="1:56" outlineLevel="1" x14ac:dyDescent="0.2">
      <c r="A123" s="29"/>
      <c r="B123" s="58" t="s">
        <v>148</v>
      </c>
      <c r="C123" s="10" t="s">
        <v>198</v>
      </c>
      <c r="D123" s="97">
        <f>MAX($D$118:D122)+1</f>
        <v>5</v>
      </c>
      <c r="E123" s="67"/>
      <c r="F123" s="67"/>
      <c r="G123" s="67">
        <v>1.4754836700000002</v>
      </c>
      <c r="H123" s="67">
        <v>1.6222693500000001</v>
      </c>
      <c r="I123" s="67">
        <v>1.64155951</v>
      </c>
      <c r="J123" s="67">
        <v>1.8949996</v>
      </c>
      <c r="K123" s="67">
        <v>2.2460758799999998</v>
      </c>
      <c r="L123" s="67">
        <v>2.75663525</v>
      </c>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row>
    <row r="124" spans="1:56" outlineLevel="1" x14ac:dyDescent="0.2">
      <c r="A124" s="29"/>
      <c r="B124" s="52" t="s">
        <v>149</v>
      </c>
      <c r="C124" s="245"/>
      <c r="D124" s="9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row>
    <row r="125" spans="1:56" outlineLevel="1" x14ac:dyDescent="0.2">
      <c r="A125" s="29"/>
      <c r="B125" s="58" t="s">
        <v>146</v>
      </c>
      <c r="C125" s="10" t="s">
        <v>198</v>
      </c>
      <c r="D125" s="97">
        <f>MAX($D$118:D124)+1</f>
        <v>6</v>
      </c>
      <c r="E125" s="67"/>
      <c r="F125" s="67"/>
      <c r="G125" s="67">
        <v>0</v>
      </c>
      <c r="H125" s="67">
        <v>0</v>
      </c>
      <c r="I125" s="67">
        <v>0</v>
      </c>
      <c r="J125" s="67">
        <v>0</v>
      </c>
      <c r="K125" s="67">
        <v>0</v>
      </c>
      <c r="L125" s="67">
        <v>0</v>
      </c>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row>
    <row r="126" spans="1:56" outlineLevel="1" x14ac:dyDescent="0.2">
      <c r="A126" s="29"/>
      <c r="B126" s="58" t="s">
        <v>147</v>
      </c>
      <c r="C126" s="10" t="s">
        <v>198</v>
      </c>
      <c r="D126" s="97">
        <f>MAX($D$118:D125)+1</f>
        <v>7</v>
      </c>
      <c r="E126" s="67"/>
      <c r="F126" s="67"/>
      <c r="G126" s="67">
        <v>1.7612220500000002</v>
      </c>
      <c r="H126" s="67">
        <v>0.3839545800000001</v>
      </c>
      <c r="I126" s="67">
        <v>1.0897369899999994</v>
      </c>
      <c r="J126" s="67">
        <v>1.0764605899999999</v>
      </c>
      <c r="K126" s="67">
        <v>1.1003455199999996</v>
      </c>
      <c r="L126" s="67">
        <v>1.320349</v>
      </c>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row>
    <row r="127" spans="1:56" outlineLevel="1" x14ac:dyDescent="0.2">
      <c r="A127" s="29"/>
      <c r="B127" s="58" t="s">
        <v>148</v>
      </c>
      <c r="C127" s="10" t="s">
        <v>198</v>
      </c>
      <c r="D127" s="97">
        <f>MAX($D$118:D126)+1</f>
        <v>8</v>
      </c>
      <c r="E127" s="67"/>
      <c r="F127" s="67"/>
      <c r="G127" s="67">
        <v>0</v>
      </c>
      <c r="H127" s="67">
        <v>0</v>
      </c>
      <c r="I127" s="67">
        <v>0</v>
      </c>
      <c r="J127" s="67">
        <v>0</v>
      </c>
      <c r="K127" s="67">
        <v>0</v>
      </c>
      <c r="L127" s="67">
        <v>0</v>
      </c>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row>
    <row r="128" spans="1:56" outlineLevel="1" x14ac:dyDescent="0.2">
      <c r="A128" s="29"/>
      <c r="B128" s="52" t="s">
        <v>150</v>
      </c>
      <c r="C128" s="245"/>
      <c r="D128" s="9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row>
    <row r="129" spans="1:56" outlineLevel="1" x14ac:dyDescent="0.2">
      <c r="A129" s="29"/>
      <c r="B129" s="58" t="s">
        <v>146</v>
      </c>
      <c r="C129" s="10" t="s">
        <v>198</v>
      </c>
      <c r="D129" s="97">
        <f>MAX($D$118:D128)+1</f>
        <v>9</v>
      </c>
      <c r="E129" s="67"/>
      <c r="F129" s="67"/>
      <c r="G129" s="67">
        <v>4.7462932248316685</v>
      </c>
      <c r="H129" s="67">
        <v>3.4033306300000001</v>
      </c>
      <c r="I129" s="67">
        <v>3.1987881088126544</v>
      </c>
      <c r="J129" s="67">
        <v>2.0844696300201808</v>
      </c>
      <c r="K129" s="67">
        <v>2.6649893210644553</v>
      </c>
      <c r="L129" s="67">
        <v>5.3041971283406015</v>
      </c>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row>
    <row r="130" spans="1:56" outlineLevel="1" x14ac:dyDescent="0.2">
      <c r="A130" s="29"/>
      <c r="B130" s="58" t="s">
        <v>147</v>
      </c>
      <c r="C130" s="10" t="s">
        <v>198</v>
      </c>
      <c r="D130" s="97">
        <f>MAX($D$118:D129)+1</f>
        <v>10</v>
      </c>
      <c r="E130" s="67"/>
      <c r="F130" s="67"/>
      <c r="G130" s="67">
        <v>0.98127721000000001</v>
      </c>
      <c r="H130" s="67">
        <v>0.87715992000000009</v>
      </c>
      <c r="I130" s="67">
        <v>0.56601250995196029</v>
      </c>
      <c r="J130" s="67">
        <v>0.67942387827274908</v>
      </c>
      <c r="K130" s="67">
        <v>0.4872451599999999</v>
      </c>
      <c r="L130" s="67">
        <v>1.1092767069489444</v>
      </c>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row>
    <row r="131" spans="1:56" outlineLevel="1" x14ac:dyDescent="0.2">
      <c r="A131" s="29"/>
      <c r="B131" s="58" t="s">
        <v>151</v>
      </c>
      <c r="C131" s="10" t="s">
        <v>198</v>
      </c>
      <c r="D131" s="97">
        <f>MAX($D$118:D130)+1</f>
        <v>11</v>
      </c>
      <c r="E131" s="67"/>
      <c r="F131" s="67"/>
      <c r="G131" s="67">
        <v>10.706434955168332</v>
      </c>
      <c r="H131" s="67">
        <v>10.459474869999998</v>
      </c>
      <c r="I131" s="67">
        <v>7.3058493112353844</v>
      </c>
      <c r="J131" s="67">
        <v>10.75726716170707</v>
      </c>
      <c r="K131" s="67">
        <v>12.977130848935543</v>
      </c>
      <c r="L131" s="67">
        <v>15.905260544710456</v>
      </c>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row>
    <row r="132" spans="1:56" outlineLevel="1" x14ac:dyDescent="0.2">
      <c r="A132" s="29"/>
      <c r="B132" s="58" t="s">
        <v>152</v>
      </c>
      <c r="C132" s="10" t="s">
        <v>198</v>
      </c>
      <c r="D132" s="97">
        <f>MAX($D$118:D131)+1</f>
        <v>12</v>
      </c>
      <c r="E132" s="67"/>
      <c r="F132" s="67"/>
      <c r="G132" s="67">
        <v>0</v>
      </c>
      <c r="H132" s="67">
        <v>0</v>
      </c>
      <c r="I132" s="67">
        <v>0</v>
      </c>
      <c r="J132" s="67">
        <v>0</v>
      </c>
      <c r="K132" s="67">
        <v>0</v>
      </c>
      <c r="L132" s="67">
        <v>0</v>
      </c>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row>
    <row r="133" spans="1:56" outlineLevel="1" x14ac:dyDescent="0.2">
      <c r="A133" s="29"/>
      <c r="B133" s="58" t="s">
        <v>153</v>
      </c>
      <c r="C133" s="10" t="s">
        <v>198</v>
      </c>
      <c r="D133" s="97">
        <f>MAX($D$118:D132)+1</f>
        <v>13</v>
      </c>
      <c r="E133" s="67"/>
      <c r="F133" s="67"/>
      <c r="G133" s="67">
        <v>0.26004498999999998</v>
      </c>
      <c r="H133" s="67">
        <v>0.27687475</v>
      </c>
      <c r="I133" s="67">
        <v>0.28208383000000004</v>
      </c>
      <c r="J133" s="67">
        <v>0.29127116999999997</v>
      </c>
      <c r="K133" s="67">
        <v>0.32087835999999997</v>
      </c>
      <c r="L133" s="67">
        <v>0.33668376</v>
      </c>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row>
    <row r="134" spans="1:56" outlineLevel="1" x14ac:dyDescent="0.2">
      <c r="A134" s="29"/>
      <c r="B134" s="52" t="s">
        <v>154</v>
      </c>
      <c r="C134" s="245"/>
      <c r="D134" s="9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row>
    <row r="135" spans="1:56" outlineLevel="1" x14ac:dyDescent="0.2">
      <c r="A135" s="29"/>
      <c r="B135" s="58" t="s">
        <v>146</v>
      </c>
      <c r="C135" s="10" t="s">
        <v>198</v>
      </c>
      <c r="D135" s="97">
        <f>MAX($D$118:D134)+1</f>
        <v>14</v>
      </c>
      <c r="E135" s="67"/>
      <c r="F135" s="67"/>
      <c r="G135" s="67">
        <v>5.6948895199999994</v>
      </c>
      <c r="H135" s="67">
        <v>3.4885719799999997</v>
      </c>
      <c r="I135" s="67">
        <v>4.1264246800000004</v>
      </c>
      <c r="J135" s="67">
        <v>3.1530138400000003</v>
      </c>
      <c r="K135" s="67">
        <v>3.3536222400000004</v>
      </c>
      <c r="L135" s="67">
        <v>4.1713507400000003</v>
      </c>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row>
    <row r="136" spans="1:56" outlineLevel="1" x14ac:dyDescent="0.2">
      <c r="A136" s="29"/>
      <c r="B136" s="58" t="s">
        <v>147</v>
      </c>
      <c r="C136" s="10" t="s">
        <v>198</v>
      </c>
      <c r="D136" s="97">
        <f>MAX($D$118:D135)+1</f>
        <v>15</v>
      </c>
      <c r="E136" s="67"/>
      <c r="F136" s="67"/>
      <c r="G136" s="67">
        <v>0</v>
      </c>
      <c r="H136" s="67">
        <v>2.0400399999999999E-3</v>
      </c>
      <c r="I136" s="67">
        <v>0</v>
      </c>
      <c r="J136" s="67">
        <v>0</v>
      </c>
      <c r="K136" s="67">
        <v>0</v>
      </c>
      <c r="L136" s="67">
        <v>0</v>
      </c>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row>
    <row r="137" spans="1:56" outlineLevel="1" x14ac:dyDescent="0.2">
      <c r="A137" s="29"/>
      <c r="B137" s="58" t="s">
        <v>148</v>
      </c>
      <c r="C137" s="10" t="s">
        <v>198</v>
      </c>
      <c r="D137" s="97">
        <f>MAX($D$118:D136)+1</f>
        <v>16</v>
      </c>
      <c r="E137" s="67"/>
      <c r="F137" s="67"/>
      <c r="G137" s="67">
        <v>1.18603371</v>
      </c>
      <c r="H137" s="67">
        <v>0</v>
      </c>
      <c r="I137" s="67">
        <v>0</v>
      </c>
      <c r="J137" s="67">
        <v>3.8041620000000005E-2</v>
      </c>
      <c r="K137" s="67">
        <v>0</v>
      </c>
      <c r="L137" s="67">
        <v>0</v>
      </c>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row>
    <row r="138" spans="1:56" outlineLevel="1" x14ac:dyDescent="0.2">
      <c r="A138" s="29"/>
      <c r="B138" s="52" t="s">
        <v>155</v>
      </c>
      <c r="C138" s="245"/>
      <c r="D138" s="9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row>
    <row r="139" spans="1:56" outlineLevel="1" x14ac:dyDescent="0.2">
      <c r="A139" s="29"/>
      <c r="B139" s="58" t="s">
        <v>146</v>
      </c>
      <c r="C139" s="10" t="s">
        <v>198</v>
      </c>
      <c r="D139" s="97">
        <f>MAX($D$118:D138)+1</f>
        <v>17</v>
      </c>
      <c r="E139" s="67"/>
      <c r="F139" s="67"/>
      <c r="G139" s="67">
        <v>3.3277334000000005</v>
      </c>
      <c r="H139" s="67">
        <v>0</v>
      </c>
      <c r="I139" s="67">
        <v>0</v>
      </c>
      <c r="J139" s="67">
        <v>0</v>
      </c>
      <c r="K139" s="67">
        <v>0</v>
      </c>
      <c r="L139" s="67">
        <v>0</v>
      </c>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row>
    <row r="140" spans="1:56" outlineLevel="1" x14ac:dyDescent="0.2">
      <c r="A140" s="29"/>
      <c r="B140" s="58" t="s">
        <v>147</v>
      </c>
      <c r="C140" s="10" t="s">
        <v>198</v>
      </c>
      <c r="D140" s="97">
        <f>MAX($D$118:D139)+1</f>
        <v>18</v>
      </c>
      <c r="E140" s="67"/>
      <c r="F140" s="67"/>
      <c r="G140" s="67">
        <v>0</v>
      </c>
      <c r="H140" s="67">
        <v>0</v>
      </c>
      <c r="I140" s="67">
        <v>0</v>
      </c>
      <c r="J140" s="67">
        <v>0</v>
      </c>
      <c r="K140" s="67">
        <v>0</v>
      </c>
      <c r="L140" s="67">
        <v>0</v>
      </c>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row>
    <row r="141" spans="1:56" outlineLevel="1" x14ac:dyDescent="0.2">
      <c r="A141" s="29"/>
      <c r="B141" s="58" t="s">
        <v>148</v>
      </c>
      <c r="C141" s="10" t="s">
        <v>198</v>
      </c>
      <c r="D141" s="97">
        <f>MAX($D$118:D140)+1</f>
        <v>19</v>
      </c>
      <c r="E141" s="67"/>
      <c r="F141" s="67"/>
      <c r="G141" s="67">
        <v>0</v>
      </c>
      <c r="H141" s="67">
        <v>0</v>
      </c>
      <c r="I141" s="67">
        <v>0</v>
      </c>
      <c r="J141" s="67">
        <v>0</v>
      </c>
      <c r="K141" s="67">
        <v>0</v>
      </c>
      <c r="L141" s="67">
        <v>0</v>
      </c>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row>
    <row r="142" spans="1:56" outlineLevel="1" x14ac:dyDescent="0.2">
      <c r="A142" s="29"/>
      <c r="B142" s="52" t="s">
        <v>156</v>
      </c>
      <c r="C142" s="245"/>
      <c r="D142" s="9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row>
    <row r="143" spans="1:56" outlineLevel="1" x14ac:dyDescent="0.2">
      <c r="A143" s="29"/>
      <c r="B143" s="58" t="s">
        <v>157</v>
      </c>
      <c r="C143" s="10" t="s">
        <v>198</v>
      </c>
      <c r="D143" s="97">
        <f>MAX($D$118:D142)+1</f>
        <v>20</v>
      </c>
      <c r="E143" s="67"/>
      <c r="F143" s="67"/>
      <c r="G143" s="67">
        <v>1.2770508299999999</v>
      </c>
      <c r="H143" s="67">
        <v>1.3335636000000002</v>
      </c>
      <c r="I143" s="67">
        <v>2.2054873699999997</v>
      </c>
      <c r="J143" s="67">
        <v>1.8333560900000001</v>
      </c>
      <c r="K143" s="67">
        <v>1.7394158</v>
      </c>
      <c r="L143" s="67">
        <v>2.4002131600000003</v>
      </c>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row>
    <row r="144" spans="1:56" outlineLevel="1" x14ac:dyDescent="0.2">
      <c r="A144" s="29"/>
      <c r="B144" s="58" t="s">
        <v>147</v>
      </c>
      <c r="C144" s="10" t="s">
        <v>198</v>
      </c>
      <c r="D144" s="97">
        <f>MAX($D$118:D143)+1</f>
        <v>21</v>
      </c>
      <c r="E144" s="67"/>
      <c r="F144" s="67"/>
      <c r="G144" s="67">
        <v>0.38295123999999997</v>
      </c>
      <c r="H144" s="67">
        <v>0.21706029999999998</v>
      </c>
      <c r="I144" s="67">
        <v>0.99895504000000002</v>
      </c>
      <c r="J144" s="67">
        <v>0.63092963000000002</v>
      </c>
      <c r="K144" s="67">
        <v>0.26450000000000001</v>
      </c>
      <c r="L144" s="67">
        <v>0.21479999999999999</v>
      </c>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row>
    <row r="145" spans="1:56" outlineLevel="1" x14ac:dyDescent="0.2">
      <c r="A145" s="29"/>
      <c r="B145" s="58" t="s">
        <v>158</v>
      </c>
      <c r="C145" s="10" t="s">
        <v>198</v>
      </c>
      <c r="D145" s="97">
        <f>MAX($D$118:D144)+1</f>
        <v>22</v>
      </c>
      <c r="E145" s="67"/>
      <c r="F145" s="67"/>
      <c r="G145" s="67">
        <v>1.8882324400000001</v>
      </c>
      <c r="H145" s="67">
        <v>3.2646477799999998</v>
      </c>
      <c r="I145" s="67">
        <v>3.6012063899999993</v>
      </c>
      <c r="J145" s="67">
        <v>3.4613312000000005</v>
      </c>
      <c r="K145" s="67">
        <v>3.8329243599999998</v>
      </c>
      <c r="L145" s="67">
        <v>5.46603408</v>
      </c>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row>
    <row r="146" spans="1:56" outlineLevel="1" x14ac:dyDescent="0.2">
      <c r="A146" s="29"/>
      <c r="B146" s="58" t="s">
        <v>159</v>
      </c>
      <c r="C146" s="10" t="s">
        <v>198</v>
      </c>
      <c r="D146" s="97">
        <f>MAX($D$118:D145)+1</f>
        <v>23</v>
      </c>
      <c r="E146" s="67"/>
      <c r="F146" s="67"/>
      <c r="G146" s="67">
        <v>0</v>
      </c>
      <c r="H146" s="67">
        <v>0</v>
      </c>
      <c r="I146" s="67">
        <v>0</v>
      </c>
      <c r="J146" s="67">
        <v>0</v>
      </c>
      <c r="K146" s="67">
        <v>0</v>
      </c>
      <c r="L146" s="67">
        <v>0</v>
      </c>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row>
    <row r="147" spans="1:56" outlineLevel="1" x14ac:dyDescent="0.2">
      <c r="A147" s="29"/>
      <c r="B147" s="58" t="s">
        <v>153</v>
      </c>
      <c r="C147" s="10" t="s">
        <v>198</v>
      </c>
      <c r="D147" s="97">
        <f>MAX($D$118:D146)+1</f>
        <v>24</v>
      </c>
      <c r="E147" s="67"/>
      <c r="F147" s="67"/>
      <c r="G147" s="67">
        <v>4.1710000000000002E-3</v>
      </c>
      <c r="H147" s="67">
        <v>7.9625539999999995E-2</v>
      </c>
      <c r="I147" s="67">
        <v>9.9099999999999991E-4</v>
      </c>
      <c r="J147" s="67">
        <v>4.6275E-4</v>
      </c>
      <c r="K147" s="67">
        <v>9.1499999999999998E-2</v>
      </c>
      <c r="L147" s="67">
        <v>0.32</v>
      </c>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row>
    <row r="148" spans="1:56" outlineLevel="1" x14ac:dyDescent="0.2">
      <c r="A148" s="29"/>
      <c r="B148" s="52" t="s">
        <v>160</v>
      </c>
      <c r="C148" s="245"/>
      <c r="D148" s="9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row>
    <row r="149" spans="1:56" outlineLevel="1" x14ac:dyDescent="0.2">
      <c r="A149" s="29"/>
      <c r="B149" s="58" t="s">
        <v>146</v>
      </c>
      <c r="C149" s="10" t="s">
        <v>198</v>
      </c>
      <c r="D149" s="97">
        <f>MAX($D$118:D148)+1</f>
        <v>25</v>
      </c>
      <c r="E149" s="67"/>
      <c r="F149" s="67"/>
      <c r="G149" s="67">
        <v>0</v>
      </c>
      <c r="H149" s="67">
        <v>0</v>
      </c>
      <c r="I149" s="67">
        <v>0</v>
      </c>
      <c r="J149" s="67">
        <v>0</v>
      </c>
      <c r="K149" s="67">
        <v>0</v>
      </c>
      <c r="L149" s="67">
        <v>0</v>
      </c>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row>
    <row r="150" spans="1:56" outlineLevel="1" x14ac:dyDescent="0.2">
      <c r="A150" s="29"/>
      <c r="B150" s="58" t="s">
        <v>147</v>
      </c>
      <c r="C150" s="10" t="s">
        <v>198</v>
      </c>
      <c r="D150" s="97">
        <f>MAX($D$118:D149)+1</f>
        <v>26</v>
      </c>
      <c r="E150" s="67"/>
      <c r="F150" s="67"/>
      <c r="G150" s="67">
        <v>0</v>
      </c>
      <c r="H150" s="67">
        <v>0</v>
      </c>
      <c r="I150" s="67">
        <v>0</v>
      </c>
      <c r="J150" s="67">
        <v>0</v>
      </c>
      <c r="K150" s="67">
        <v>0</v>
      </c>
      <c r="L150" s="67">
        <v>0</v>
      </c>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row>
    <row r="151" spans="1:56" outlineLevel="1" x14ac:dyDescent="0.2">
      <c r="A151" s="29"/>
      <c r="B151" s="58" t="s">
        <v>148</v>
      </c>
      <c r="C151" s="10" t="s">
        <v>198</v>
      </c>
      <c r="D151" s="97">
        <f>MAX($D$118:D150)+1</f>
        <v>27</v>
      </c>
      <c r="E151" s="67"/>
      <c r="F151" s="67"/>
      <c r="G151" s="67">
        <v>2.9675268999999997</v>
      </c>
      <c r="H151" s="67">
        <v>3.0640755799999999</v>
      </c>
      <c r="I151" s="67">
        <v>2.5694867499999998</v>
      </c>
      <c r="J151" s="67">
        <v>2.56495513</v>
      </c>
      <c r="K151" s="67">
        <v>2.6372550000000001</v>
      </c>
      <c r="L151" s="67">
        <v>2.7033267999999997</v>
      </c>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row>
    <row r="152" spans="1:56" outlineLevel="1" x14ac:dyDescent="0.2">
      <c r="A152" s="29"/>
      <c r="B152" s="52" t="s">
        <v>161</v>
      </c>
      <c r="C152" s="245"/>
      <c r="D152" s="9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row>
    <row r="153" spans="1:56" outlineLevel="1" x14ac:dyDescent="0.2">
      <c r="A153" s="29"/>
      <c r="B153" s="58" t="s">
        <v>162</v>
      </c>
      <c r="C153" s="10" t="s">
        <v>198</v>
      </c>
      <c r="D153" s="97">
        <f>MAX($D$118:D152)+1</f>
        <v>28</v>
      </c>
      <c r="E153" s="67"/>
      <c r="F153" s="67"/>
      <c r="G153" s="67">
        <v>1.4294434099999997</v>
      </c>
      <c r="H153" s="67">
        <v>1.4649862799999998</v>
      </c>
      <c r="I153" s="67">
        <v>1.9789982599999998</v>
      </c>
      <c r="J153" s="67">
        <v>1.5773635999999998</v>
      </c>
      <c r="K153" s="67">
        <v>1.4512142800000001</v>
      </c>
      <c r="L153" s="67">
        <v>1.59569044</v>
      </c>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row>
    <row r="154" spans="1:56" outlineLevel="1" x14ac:dyDescent="0.2">
      <c r="A154" s="29"/>
      <c r="B154" s="58" t="s">
        <v>147</v>
      </c>
      <c r="C154" s="10" t="s">
        <v>198</v>
      </c>
      <c r="D154" s="97">
        <f>MAX($D$118:D153)+1</f>
        <v>29</v>
      </c>
      <c r="E154" s="67"/>
      <c r="F154" s="67"/>
      <c r="G154" s="67">
        <v>0.14825511999999999</v>
      </c>
      <c r="H154" s="67">
        <v>0.11339655999999999</v>
      </c>
      <c r="I154" s="67">
        <v>0.21960942999999999</v>
      </c>
      <c r="J154" s="67">
        <v>0.21169682000000001</v>
      </c>
      <c r="K154" s="67">
        <v>0.16054064000000001</v>
      </c>
      <c r="L154" s="67">
        <v>5.2449000000000003E-2</v>
      </c>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row>
    <row r="155" spans="1:56" outlineLevel="1" x14ac:dyDescent="0.2">
      <c r="A155" s="29"/>
      <c r="B155" s="58" t="s">
        <v>151</v>
      </c>
      <c r="C155" s="10" t="s">
        <v>198</v>
      </c>
      <c r="D155" s="97">
        <f>MAX($D$118:D154)+1</f>
        <v>30</v>
      </c>
      <c r="E155" s="67"/>
      <c r="F155" s="67"/>
      <c r="G155" s="67">
        <v>5.7206194200000002</v>
      </c>
      <c r="H155" s="67">
        <v>5.2215893099999988</v>
      </c>
      <c r="I155" s="67">
        <v>3.7722717999999995</v>
      </c>
      <c r="J155" s="67">
        <v>4.7591324766666672</v>
      </c>
      <c r="K155" s="67">
        <v>9.2181806099999992</v>
      </c>
      <c r="L155" s="67">
        <v>9.0086273175999985</v>
      </c>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row>
    <row r="156" spans="1:56" outlineLevel="1" x14ac:dyDescent="0.2">
      <c r="A156" s="29"/>
      <c r="B156" s="58" t="s">
        <v>163</v>
      </c>
      <c r="C156" s="10" t="s">
        <v>198</v>
      </c>
      <c r="D156" s="97">
        <f>MAX($D$118:D155)+1</f>
        <v>31</v>
      </c>
      <c r="E156" s="67"/>
      <c r="F156" s="67"/>
      <c r="G156" s="67">
        <v>0</v>
      </c>
      <c r="H156" s="67">
        <v>0</v>
      </c>
      <c r="I156" s="67">
        <v>0</v>
      </c>
      <c r="J156" s="67">
        <v>0</v>
      </c>
      <c r="K156" s="67">
        <v>0</v>
      </c>
      <c r="L156" s="67">
        <v>0</v>
      </c>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row>
    <row r="157" spans="1:56" outlineLevel="1" x14ac:dyDescent="0.2">
      <c r="A157" s="29"/>
      <c r="B157" s="58" t="s">
        <v>159</v>
      </c>
      <c r="C157" s="10" t="s">
        <v>198</v>
      </c>
      <c r="D157" s="97">
        <f>MAX($D$118:D156)+1</f>
        <v>32</v>
      </c>
      <c r="E157" s="67"/>
      <c r="F157" s="67"/>
      <c r="G157" s="67">
        <v>0</v>
      </c>
      <c r="H157" s="67">
        <v>0</v>
      </c>
      <c r="I157" s="67">
        <v>0</v>
      </c>
      <c r="J157" s="67">
        <v>0</v>
      </c>
      <c r="K157" s="67">
        <v>0</v>
      </c>
      <c r="L157" s="67">
        <v>0</v>
      </c>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row>
    <row r="158" spans="1:56" outlineLevel="1" x14ac:dyDescent="0.2">
      <c r="A158" s="29"/>
      <c r="B158" s="58" t="s">
        <v>152</v>
      </c>
      <c r="C158" s="10" t="s">
        <v>198</v>
      </c>
      <c r="D158" s="97">
        <f>MAX($D$118:D157)+1</f>
        <v>33</v>
      </c>
      <c r="E158" s="67"/>
      <c r="F158" s="67"/>
      <c r="G158" s="67">
        <v>0</v>
      </c>
      <c r="H158" s="67">
        <v>0</v>
      </c>
      <c r="I158" s="67">
        <v>0</v>
      </c>
      <c r="J158" s="67">
        <v>0</v>
      </c>
      <c r="K158" s="67">
        <v>0</v>
      </c>
      <c r="L158" s="67">
        <v>0</v>
      </c>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row>
    <row r="159" spans="1:56" outlineLevel="1" x14ac:dyDescent="0.2">
      <c r="A159" s="29"/>
      <c r="B159" s="58" t="s">
        <v>153</v>
      </c>
      <c r="C159" s="10" t="s">
        <v>198</v>
      </c>
      <c r="D159" s="97">
        <f>MAX($D$118:D158)+1</f>
        <v>34</v>
      </c>
      <c r="E159" s="67"/>
      <c r="F159" s="67"/>
      <c r="G159" s="67">
        <v>1.5839220000000001E-2</v>
      </c>
      <c r="H159" s="67">
        <v>1.177049E-2</v>
      </c>
      <c r="I159" s="67">
        <v>1.984205E-2</v>
      </c>
      <c r="J159" s="67">
        <v>2.3575700000000002E-3</v>
      </c>
      <c r="K159" s="67">
        <v>1.4800000000000001E-2</v>
      </c>
      <c r="L159" s="67">
        <v>8.0000000000000002E-3</v>
      </c>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row>
    <row r="160" spans="1:56" outlineLevel="1" x14ac:dyDescent="0.2">
      <c r="A160" s="29"/>
      <c r="B160" s="52" t="s">
        <v>164</v>
      </c>
      <c r="C160" s="245"/>
      <c r="D160" s="9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row>
    <row r="161" spans="1:56" outlineLevel="1" x14ac:dyDescent="0.2">
      <c r="A161" s="29"/>
      <c r="B161" s="58" t="s">
        <v>146</v>
      </c>
      <c r="C161" s="10" t="s">
        <v>198</v>
      </c>
      <c r="D161" s="97">
        <f>MAX($D$118:D160)+1</f>
        <v>35</v>
      </c>
      <c r="E161" s="67"/>
      <c r="F161" s="67"/>
      <c r="G161" s="67">
        <v>0.38160920000000004</v>
      </c>
      <c r="H161" s="67">
        <v>6.1891009999999996E-2</v>
      </c>
      <c r="I161" s="67">
        <v>1.8076500000000001E-3</v>
      </c>
      <c r="J161" s="67">
        <v>0.49021946999999999</v>
      </c>
      <c r="K161" s="67">
        <v>0</v>
      </c>
      <c r="L161" s="67">
        <v>0.57599900000000004</v>
      </c>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row>
    <row r="162" spans="1:56" outlineLevel="1" x14ac:dyDescent="0.2">
      <c r="A162" s="29"/>
      <c r="B162" s="58" t="s">
        <v>147</v>
      </c>
      <c r="C162" s="10" t="s">
        <v>198</v>
      </c>
      <c r="D162" s="97">
        <f>MAX($D$118:D161)+1</f>
        <v>36</v>
      </c>
      <c r="E162" s="67"/>
      <c r="F162" s="67"/>
      <c r="G162" s="67">
        <v>23.434073170000001</v>
      </c>
      <c r="H162" s="67">
        <v>0.56790105000000002</v>
      </c>
      <c r="I162" s="67">
        <v>0.14532129999999999</v>
      </c>
      <c r="J162" s="67">
        <v>0</v>
      </c>
      <c r="K162" s="67">
        <v>0</v>
      </c>
      <c r="L162" s="67">
        <v>0</v>
      </c>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row>
    <row r="163" spans="1:56" outlineLevel="1" x14ac:dyDescent="0.2">
      <c r="A163" s="29"/>
      <c r="B163" s="58" t="s">
        <v>158</v>
      </c>
      <c r="C163" s="10" t="s">
        <v>198</v>
      </c>
      <c r="D163" s="97">
        <f>MAX($D$118:D162)+1</f>
        <v>37</v>
      </c>
      <c r="E163" s="67"/>
      <c r="F163" s="67"/>
      <c r="G163" s="67">
        <v>2.6934101300000002</v>
      </c>
      <c r="H163" s="67">
        <v>4.1148097299999993</v>
      </c>
      <c r="I163" s="67">
        <v>0.50727042</v>
      </c>
      <c r="J163" s="67">
        <v>0.26782243999999999</v>
      </c>
      <c r="K163" s="67">
        <v>0</v>
      </c>
      <c r="L163" s="67">
        <v>0.56399999999999995</v>
      </c>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row>
    <row r="164" spans="1:56" outlineLevel="1" x14ac:dyDescent="0.2">
      <c r="A164" s="29"/>
      <c r="B164" s="58" t="s">
        <v>153</v>
      </c>
      <c r="C164" s="10" t="s">
        <v>198</v>
      </c>
      <c r="D164" s="97">
        <f>MAX($D$118:D163)+1</f>
        <v>38</v>
      </c>
      <c r="E164" s="67"/>
      <c r="F164" s="67"/>
      <c r="G164" s="67">
        <v>0</v>
      </c>
      <c r="H164" s="67">
        <v>0</v>
      </c>
      <c r="I164" s="67">
        <v>0</v>
      </c>
      <c r="J164" s="67">
        <v>0</v>
      </c>
      <c r="K164" s="67">
        <v>0</v>
      </c>
      <c r="L164" s="67">
        <v>0</v>
      </c>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row>
    <row r="165" spans="1:56" outlineLevel="1" x14ac:dyDescent="0.2">
      <c r="A165" s="29"/>
      <c r="B165" s="52"/>
      <c r="C165" s="245"/>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row>
    <row r="166" spans="1:56" outlineLevel="1" x14ac:dyDescent="0.2">
      <c r="A166" s="29"/>
      <c r="B166" s="68" t="s">
        <v>219</v>
      </c>
      <c r="C166" s="69" t="s">
        <v>198</v>
      </c>
      <c r="D166" s="70"/>
      <c r="E166" s="71">
        <f t="shared" ref="E166:BD166" si="24">SUM(E118:E164)</f>
        <v>0</v>
      </c>
      <c r="F166" s="71">
        <f t="shared" si="24"/>
        <v>0</v>
      </c>
      <c r="G166" s="71">
        <f t="shared" si="24"/>
        <v>166.96435288000001</v>
      </c>
      <c r="H166" s="71">
        <f t="shared" si="24"/>
        <v>138.12797759534232</v>
      </c>
      <c r="I166" s="71">
        <f t="shared" si="24"/>
        <v>134.62057969438752</v>
      </c>
      <c r="J166" s="71">
        <f t="shared" si="24"/>
        <v>138.25955795363345</v>
      </c>
      <c r="K166" s="71">
        <f t="shared" si="24"/>
        <v>147.53126462859279</v>
      </c>
      <c r="L166" s="71">
        <f t="shared" si="24"/>
        <v>159.62366588317818</v>
      </c>
      <c r="M166" s="71">
        <f t="shared" si="24"/>
        <v>0</v>
      </c>
      <c r="N166" s="71">
        <f t="shared" si="24"/>
        <v>0</v>
      </c>
      <c r="O166" s="71">
        <f t="shared" si="24"/>
        <v>0</v>
      </c>
      <c r="P166" s="71">
        <f t="shared" si="24"/>
        <v>0</v>
      </c>
      <c r="Q166" s="71">
        <f t="shared" si="24"/>
        <v>0</v>
      </c>
      <c r="R166" s="71">
        <f t="shared" si="24"/>
        <v>0</v>
      </c>
      <c r="S166" s="71">
        <f t="shared" si="24"/>
        <v>0</v>
      </c>
      <c r="T166" s="71">
        <f t="shared" si="24"/>
        <v>0</v>
      </c>
      <c r="U166" s="71">
        <f t="shared" si="24"/>
        <v>0</v>
      </c>
      <c r="V166" s="71">
        <f t="shared" si="24"/>
        <v>0</v>
      </c>
      <c r="W166" s="71">
        <f t="shared" si="24"/>
        <v>0</v>
      </c>
      <c r="X166" s="71">
        <f t="shared" si="24"/>
        <v>0</v>
      </c>
      <c r="Y166" s="71">
        <f t="shared" si="24"/>
        <v>0</v>
      </c>
      <c r="Z166" s="71">
        <f t="shared" si="24"/>
        <v>0</v>
      </c>
      <c r="AA166" s="71">
        <f t="shared" si="24"/>
        <v>0</v>
      </c>
      <c r="AB166" s="71">
        <f t="shared" si="24"/>
        <v>0</v>
      </c>
      <c r="AC166" s="71">
        <f t="shared" si="24"/>
        <v>0</v>
      </c>
      <c r="AD166" s="71">
        <f t="shared" si="24"/>
        <v>0</v>
      </c>
      <c r="AE166" s="71">
        <f t="shared" si="24"/>
        <v>0</v>
      </c>
      <c r="AF166" s="71">
        <f t="shared" si="24"/>
        <v>0</v>
      </c>
      <c r="AG166" s="71">
        <f t="shared" si="24"/>
        <v>0</v>
      </c>
      <c r="AH166" s="71">
        <f t="shared" si="24"/>
        <v>0</v>
      </c>
      <c r="AI166" s="71">
        <f t="shared" si="24"/>
        <v>0</v>
      </c>
      <c r="AJ166" s="71">
        <f t="shared" si="24"/>
        <v>0</v>
      </c>
      <c r="AK166" s="71">
        <f t="shared" si="24"/>
        <v>0</v>
      </c>
      <c r="AL166" s="71">
        <f t="shared" si="24"/>
        <v>0</v>
      </c>
      <c r="AM166" s="71">
        <f t="shared" si="24"/>
        <v>0</v>
      </c>
      <c r="AN166" s="71">
        <f t="shared" si="24"/>
        <v>0</v>
      </c>
      <c r="AO166" s="71">
        <f t="shared" si="24"/>
        <v>0</v>
      </c>
      <c r="AP166" s="71">
        <f t="shared" si="24"/>
        <v>0</v>
      </c>
      <c r="AQ166" s="71">
        <f t="shared" si="24"/>
        <v>0</v>
      </c>
      <c r="AR166" s="71">
        <f t="shared" si="24"/>
        <v>0</v>
      </c>
      <c r="AS166" s="71">
        <f t="shared" si="24"/>
        <v>0</v>
      </c>
      <c r="AT166" s="71">
        <f t="shared" si="24"/>
        <v>0</v>
      </c>
      <c r="AU166" s="71">
        <f t="shared" si="24"/>
        <v>0</v>
      </c>
      <c r="AV166" s="71">
        <f t="shared" si="24"/>
        <v>0</v>
      </c>
      <c r="AW166" s="71">
        <f t="shared" si="24"/>
        <v>0</v>
      </c>
      <c r="AX166" s="71">
        <f t="shared" si="24"/>
        <v>0</v>
      </c>
      <c r="AY166" s="71">
        <f t="shared" si="24"/>
        <v>0</v>
      </c>
      <c r="AZ166" s="71">
        <f t="shared" si="24"/>
        <v>0</v>
      </c>
      <c r="BA166" s="71">
        <f t="shared" si="24"/>
        <v>0</v>
      </c>
      <c r="BB166" s="71">
        <f t="shared" si="24"/>
        <v>0</v>
      </c>
      <c r="BC166" s="71">
        <f t="shared" si="24"/>
        <v>0</v>
      </c>
      <c r="BD166" s="71">
        <f t="shared" si="24"/>
        <v>0</v>
      </c>
    </row>
    <row r="167" spans="1:56" outlineLevel="1" x14ac:dyDescent="0.2">
      <c r="A167" s="29"/>
      <c r="B167" s="30"/>
      <c r="C167" s="245"/>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row>
    <row r="168" spans="1:56" outlineLevel="1" x14ac:dyDescent="0.2">
      <c r="A168" s="29"/>
      <c r="B168" s="30"/>
      <c r="C168" s="245"/>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row>
    <row r="169" spans="1:56" x14ac:dyDescent="0.2">
      <c r="A169" s="6">
        <f>MAX($A$1:A168)+Subsection</f>
        <v>5.0399999999999991</v>
      </c>
      <c r="B169" s="6" t="s">
        <v>220</v>
      </c>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row>
    <row r="170" spans="1:56" x14ac:dyDescent="0.2">
      <c r="C170" s="26"/>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row>
    <row r="171" spans="1:56" outlineLevel="1" x14ac:dyDescent="0.2">
      <c r="B171" s="53" t="s">
        <v>221</v>
      </c>
      <c r="C171" s="26"/>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row>
    <row r="172" spans="1:56" outlineLevel="1" x14ac:dyDescent="0.2">
      <c r="C172" s="26"/>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row>
    <row r="173" spans="1:56" outlineLevel="1" x14ac:dyDescent="0.2">
      <c r="B173" s="51" t="s">
        <v>349</v>
      </c>
      <c r="C173" s="26"/>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row>
    <row r="174" spans="1:56" outlineLevel="1" x14ac:dyDescent="0.2">
      <c r="B174" s="52" t="s">
        <v>169</v>
      </c>
      <c r="C174" s="10" t="s">
        <v>198</v>
      </c>
      <c r="E174" s="67"/>
      <c r="F174" s="67"/>
      <c r="G174" s="67">
        <v>0</v>
      </c>
      <c r="H174" s="67">
        <v>0</v>
      </c>
      <c r="I174" s="67">
        <v>0</v>
      </c>
      <c r="J174" s="67">
        <v>0</v>
      </c>
      <c r="K174" s="67">
        <v>0</v>
      </c>
      <c r="L174" s="67">
        <v>0</v>
      </c>
      <c r="M174" s="135"/>
      <c r="N174" s="135"/>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row>
    <row r="175" spans="1:56" outlineLevel="1" x14ac:dyDescent="0.2">
      <c r="B175" s="52" t="s">
        <v>170</v>
      </c>
      <c r="C175" s="10" t="s">
        <v>198</v>
      </c>
      <c r="E175" s="67"/>
      <c r="F175" s="67"/>
      <c r="G175" s="67">
        <v>5.9538630184825143</v>
      </c>
      <c r="H175" s="67">
        <v>4.9592074348908826</v>
      </c>
      <c r="I175" s="67">
        <v>0</v>
      </c>
      <c r="J175" s="67">
        <v>0</v>
      </c>
      <c r="K175" s="67">
        <v>0</v>
      </c>
      <c r="L175" s="67">
        <v>3.6348889095587107</v>
      </c>
      <c r="M175" s="135"/>
      <c r="N175" s="135"/>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row>
    <row r="176" spans="1:56" outlineLevel="1" x14ac:dyDescent="0.2">
      <c r="B176" s="52" t="s">
        <v>171</v>
      </c>
      <c r="C176" s="10" t="s">
        <v>198</v>
      </c>
      <c r="E176" s="67"/>
      <c r="F176" s="67"/>
      <c r="G176" s="67">
        <v>0</v>
      </c>
      <c r="H176" s="67">
        <v>0.30500816589254764</v>
      </c>
      <c r="I176" s="67">
        <v>0.60586703622607796</v>
      </c>
      <c r="J176" s="67">
        <v>13.645676534679662</v>
      </c>
      <c r="K176" s="67">
        <v>0.67014154579367402</v>
      </c>
      <c r="L176" s="67">
        <v>0.60286976481099575</v>
      </c>
      <c r="M176" s="135"/>
      <c r="N176" s="135"/>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row>
    <row r="177" spans="2:56" outlineLevel="1" x14ac:dyDescent="0.2">
      <c r="B177" s="52" t="s">
        <v>172</v>
      </c>
      <c r="C177" s="10" t="s">
        <v>198</v>
      </c>
      <c r="E177" s="67"/>
      <c r="F177" s="67"/>
      <c r="G177" s="67">
        <v>2.3442039062317908</v>
      </c>
      <c r="H177" s="67">
        <v>1.9836982875467402</v>
      </c>
      <c r="I177" s="67">
        <v>4.376058470545118</v>
      </c>
      <c r="J177" s="67">
        <v>18.98183454254265</v>
      </c>
      <c r="K177" s="67">
        <v>0.55526013794332996</v>
      </c>
      <c r="L177" s="67">
        <v>6.9116351148700561</v>
      </c>
      <c r="M177" s="135"/>
      <c r="N177" s="135"/>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row>
    <row r="178" spans="2:56" outlineLevel="1" x14ac:dyDescent="0.2">
      <c r="B178" s="52" t="s">
        <v>173</v>
      </c>
      <c r="C178" s="10" t="s">
        <v>198</v>
      </c>
      <c r="E178" s="67"/>
      <c r="F178" s="67"/>
      <c r="G178" s="67">
        <v>0</v>
      </c>
      <c r="H178" s="67">
        <v>0</v>
      </c>
      <c r="I178" s="67">
        <v>0</v>
      </c>
      <c r="J178" s="67">
        <v>0</v>
      </c>
      <c r="K178" s="67">
        <v>0</v>
      </c>
      <c r="L178" s="67">
        <v>0</v>
      </c>
      <c r="M178" s="135"/>
      <c r="N178" s="135"/>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row>
    <row r="179" spans="2:56" outlineLevel="1" x14ac:dyDescent="0.2">
      <c r="B179" s="52" t="s">
        <v>174</v>
      </c>
      <c r="C179" s="10" t="s">
        <v>198</v>
      </c>
      <c r="E179" s="67"/>
      <c r="F179" s="67"/>
      <c r="G179" s="67">
        <v>0</v>
      </c>
      <c r="H179" s="67">
        <v>0</v>
      </c>
      <c r="I179" s="67">
        <v>4.6876603270489127E-2</v>
      </c>
      <c r="J179" s="67">
        <v>1.1969545146807816</v>
      </c>
      <c r="K179" s="67">
        <v>1.1360494776311807</v>
      </c>
      <c r="L179" s="67">
        <v>3.7336348193122357</v>
      </c>
      <c r="M179" s="135"/>
      <c r="N179" s="135"/>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row>
    <row r="180" spans="2:56" outlineLevel="1" x14ac:dyDescent="0.2">
      <c r="B180" s="52" t="s">
        <v>175</v>
      </c>
      <c r="C180" s="10" t="s">
        <v>198</v>
      </c>
      <c r="E180" s="67"/>
      <c r="F180" s="67"/>
      <c r="G180" s="67">
        <v>7.9156628418046715E-2</v>
      </c>
      <c r="H180" s="67">
        <v>1.4828152949920907</v>
      </c>
      <c r="I180" s="67">
        <v>0.23204308505551791</v>
      </c>
      <c r="J180" s="67">
        <v>1.4968021998919148</v>
      </c>
      <c r="K180" s="67">
        <v>8.0756470692606044</v>
      </c>
      <c r="L180" s="67">
        <v>0</v>
      </c>
      <c r="M180" s="135"/>
      <c r="N180" s="135"/>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row>
    <row r="181" spans="2:56" outlineLevel="1" x14ac:dyDescent="0.2">
      <c r="B181" s="52" t="s">
        <v>176</v>
      </c>
      <c r="C181" s="10" t="s">
        <v>198</v>
      </c>
      <c r="E181" s="67"/>
      <c r="F181" s="67"/>
      <c r="G181" s="67">
        <v>0.10352842595756534</v>
      </c>
      <c r="H181" s="67">
        <v>2.3421437351682779</v>
      </c>
      <c r="I181" s="67">
        <v>3.4295128354131168</v>
      </c>
      <c r="J181" s="67">
        <v>34.321518600063605</v>
      </c>
      <c r="K181" s="67">
        <v>30.169134161587593</v>
      </c>
      <c r="L181" s="67">
        <v>73.394156521276145</v>
      </c>
      <c r="M181" s="135"/>
      <c r="N181" s="135"/>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row>
    <row r="182" spans="2:56" outlineLevel="1" x14ac:dyDescent="0.2">
      <c r="B182" s="52" t="s">
        <v>177</v>
      </c>
      <c r="C182" s="10" t="s">
        <v>198</v>
      </c>
      <c r="E182" s="67"/>
      <c r="F182" s="67"/>
      <c r="G182" s="67">
        <v>0</v>
      </c>
      <c r="H182" s="67">
        <v>0</v>
      </c>
      <c r="I182" s="67">
        <v>0</v>
      </c>
      <c r="J182" s="67">
        <v>7.4040224177804245E-2</v>
      </c>
      <c r="K182" s="67">
        <v>0</v>
      </c>
      <c r="L182" s="67">
        <v>0</v>
      </c>
      <c r="M182" s="135"/>
      <c r="N182" s="135"/>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row>
    <row r="183" spans="2:56" outlineLevel="1" x14ac:dyDescent="0.2">
      <c r="B183" s="52" t="s">
        <v>178</v>
      </c>
      <c r="C183" s="10" t="s">
        <v>198</v>
      </c>
      <c r="E183" s="67"/>
      <c r="F183" s="67"/>
      <c r="G183" s="67">
        <v>18.435065147395644</v>
      </c>
      <c r="H183" s="67">
        <v>35.090471760743569</v>
      </c>
      <c r="I183" s="67">
        <v>42.559854232715686</v>
      </c>
      <c r="J183" s="67">
        <v>36.32666233227252</v>
      </c>
      <c r="K183" s="67">
        <v>30.535382472114925</v>
      </c>
      <c r="L183" s="67">
        <v>84.838639766901579</v>
      </c>
      <c r="M183" s="135"/>
      <c r="N183" s="135"/>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row>
    <row r="184" spans="2:56" outlineLevel="1" x14ac:dyDescent="0.2">
      <c r="B184" s="52" t="s">
        <v>179</v>
      </c>
      <c r="C184" s="10" t="s">
        <v>198</v>
      </c>
      <c r="E184" s="67"/>
      <c r="F184" s="67"/>
      <c r="G184" s="67">
        <v>0.69303904000000005</v>
      </c>
      <c r="H184" s="67">
        <v>3.8959380000000002E-2</v>
      </c>
      <c r="I184" s="67">
        <v>0.32674866275449721</v>
      </c>
      <c r="J184" s="67">
        <v>0.51608428522638128</v>
      </c>
      <c r="K184" s="67">
        <v>1.2147645163434535</v>
      </c>
      <c r="L184" s="67">
        <v>2.5829851130264214</v>
      </c>
      <c r="M184" s="135"/>
      <c r="N184" s="135"/>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row>
    <row r="185" spans="2:56" outlineLevel="1" x14ac:dyDescent="0.2">
      <c r="B185" s="52" t="s">
        <v>180</v>
      </c>
      <c r="C185" s="10" t="s">
        <v>198</v>
      </c>
      <c r="E185" s="67"/>
      <c r="F185" s="67"/>
      <c r="G185" s="67">
        <v>0</v>
      </c>
      <c r="H185" s="67">
        <v>0</v>
      </c>
      <c r="I185" s="67">
        <v>0</v>
      </c>
      <c r="J185" s="67">
        <v>0</v>
      </c>
      <c r="K185" s="67">
        <v>0</v>
      </c>
      <c r="L185" s="67">
        <v>0</v>
      </c>
      <c r="M185" s="135"/>
      <c r="N185" s="135"/>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row>
    <row r="186" spans="2:56" outlineLevel="1" x14ac:dyDescent="0.2">
      <c r="B186" s="52" t="s">
        <v>181</v>
      </c>
      <c r="C186" s="10" t="s">
        <v>198</v>
      </c>
      <c r="E186" s="67"/>
      <c r="F186" s="67"/>
      <c r="G186" s="67">
        <v>0</v>
      </c>
      <c r="H186" s="67">
        <v>0</v>
      </c>
      <c r="I186" s="67">
        <v>0</v>
      </c>
      <c r="J186" s="67">
        <v>0</v>
      </c>
      <c r="K186" s="67">
        <v>0</v>
      </c>
      <c r="L186" s="67">
        <v>0</v>
      </c>
      <c r="M186" s="135"/>
      <c r="N186" s="135"/>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row>
    <row r="187" spans="2:56" outlineLevel="1" x14ac:dyDescent="0.2">
      <c r="B187" s="52" t="s">
        <v>182</v>
      </c>
      <c r="C187" s="10" t="s">
        <v>198</v>
      </c>
      <c r="E187" s="67"/>
      <c r="F187" s="67"/>
      <c r="G187" s="67">
        <v>25.271786260124959</v>
      </c>
      <c r="H187" s="67">
        <v>1.6948935028291376</v>
      </c>
      <c r="I187" s="67">
        <v>0</v>
      </c>
      <c r="J187" s="67">
        <v>0</v>
      </c>
      <c r="K187" s="67">
        <v>0</v>
      </c>
      <c r="L187" s="67">
        <v>0</v>
      </c>
      <c r="M187" s="135"/>
      <c r="N187" s="135"/>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row>
    <row r="188" spans="2:56" outlineLevel="1" x14ac:dyDescent="0.2">
      <c r="B188" s="52" t="s">
        <v>183</v>
      </c>
      <c r="C188" s="10" t="s">
        <v>198</v>
      </c>
      <c r="E188" s="67"/>
      <c r="F188" s="67"/>
      <c r="G188" s="67">
        <v>17.63498068911775</v>
      </c>
      <c r="H188" s="67">
        <v>5.2766841546558599E-2</v>
      </c>
      <c r="I188" s="67">
        <v>0</v>
      </c>
      <c r="J188" s="67">
        <v>0</v>
      </c>
      <c r="K188" s="67">
        <v>0</v>
      </c>
      <c r="L188" s="67">
        <v>0</v>
      </c>
      <c r="M188" s="135"/>
      <c r="N188" s="135"/>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row>
    <row r="189" spans="2:56" outlineLevel="1" x14ac:dyDescent="0.2">
      <c r="B189" s="52" t="s">
        <v>184</v>
      </c>
      <c r="C189" s="10" t="s">
        <v>198</v>
      </c>
      <c r="E189" s="67"/>
      <c r="F189" s="67"/>
      <c r="G189" s="67">
        <v>1.5467234968354502</v>
      </c>
      <c r="H189" s="67">
        <v>0.48834228888534664</v>
      </c>
      <c r="I189" s="67">
        <v>0.33136733875577684</v>
      </c>
      <c r="J189" s="67">
        <v>0</v>
      </c>
      <c r="K189" s="67">
        <v>1.4838848514002783</v>
      </c>
      <c r="L189" s="67">
        <v>2.9052086080116086</v>
      </c>
      <c r="M189" s="135"/>
      <c r="N189" s="135"/>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row>
    <row r="190" spans="2:56" outlineLevel="1" x14ac:dyDescent="0.2">
      <c r="B190" s="52" t="s">
        <v>185</v>
      </c>
      <c r="C190" s="10" t="s">
        <v>198</v>
      </c>
      <c r="E190" s="67"/>
      <c r="F190" s="67"/>
      <c r="G190" s="67">
        <v>0</v>
      </c>
      <c r="H190" s="67">
        <v>0</v>
      </c>
      <c r="I190" s="67">
        <v>7.0903803461083978E-2</v>
      </c>
      <c r="J190" s="67">
        <v>6.340184976547264E-2</v>
      </c>
      <c r="K190" s="67">
        <v>1.170088413290542</v>
      </c>
      <c r="L190" s="67">
        <v>3.2981133857677407</v>
      </c>
      <c r="M190" s="135"/>
      <c r="N190" s="135"/>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row>
    <row r="191" spans="2:56" outlineLevel="1" x14ac:dyDescent="0.2">
      <c r="B191" s="52" t="s">
        <v>186</v>
      </c>
      <c r="C191" s="10" t="s">
        <v>198</v>
      </c>
      <c r="E191" s="67"/>
      <c r="F191" s="67"/>
      <c r="G191" s="67">
        <v>0</v>
      </c>
      <c r="H191" s="67">
        <v>0.16306784873486291</v>
      </c>
      <c r="I191" s="67">
        <v>1.0496457399024188</v>
      </c>
      <c r="J191" s="67">
        <v>2.8140278244428048E-2</v>
      </c>
      <c r="K191" s="67">
        <v>0.43293271291750057</v>
      </c>
      <c r="L191" s="67">
        <v>0</v>
      </c>
      <c r="M191" s="135"/>
      <c r="N191" s="135"/>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row>
    <row r="192" spans="2:56" outlineLevel="1" x14ac:dyDescent="0.2">
      <c r="B192" s="52" t="s">
        <v>187</v>
      </c>
      <c r="C192" s="10" t="s">
        <v>198</v>
      </c>
      <c r="E192" s="67"/>
      <c r="F192" s="67"/>
      <c r="G192" s="67">
        <v>0</v>
      </c>
      <c r="H192" s="67">
        <v>1.1710923043805814</v>
      </c>
      <c r="I192" s="67">
        <v>1.5616787990691883</v>
      </c>
      <c r="J192" s="67">
        <v>3.3042135388412825</v>
      </c>
      <c r="K192" s="67">
        <v>3.306766081397353</v>
      </c>
      <c r="L192" s="67">
        <v>3.1447350021547913</v>
      </c>
      <c r="M192" s="135"/>
      <c r="N192" s="135"/>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row>
    <row r="193" spans="1:56" outlineLevel="1" x14ac:dyDescent="0.2">
      <c r="B193" s="52" t="s">
        <v>188</v>
      </c>
      <c r="C193" s="10" t="s">
        <v>198</v>
      </c>
      <c r="E193" s="67"/>
      <c r="F193" s="67"/>
      <c r="G193" s="67"/>
      <c r="H193" s="135"/>
      <c r="I193" s="67">
        <v>0</v>
      </c>
      <c r="J193" s="67">
        <v>0</v>
      </c>
      <c r="K193" s="67">
        <v>0</v>
      </c>
      <c r="L193" s="67">
        <v>0</v>
      </c>
      <c r="M193" s="135"/>
      <c r="N193" s="135"/>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row>
    <row r="194" spans="1:56" outlineLevel="1" x14ac:dyDescent="0.2">
      <c r="A194" s="29"/>
      <c r="B194" s="52"/>
      <c r="C194" s="245"/>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row>
    <row r="195" spans="1:56" outlineLevel="1" x14ac:dyDescent="0.2">
      <c r="A195" s="29"/>
      <c r="B195" s="68" t="s">
        <v>222</v>
      </c>
      <c r="C195" s="69" t="s">
        <v>198</v>
      </c>
      <c r="D195" s="70"/>
      <c r="E195" s="71">
        <f t="shared" ref="E195:BD195" si="25">SUM(E174:E193)</f>
        <v>0</v>
      </c>
      <c r="F195" s="71">
        <f t="shared" si="25"/>
        <v>0</v>
      </c>
      <c r="G195" s="71">
        <f t="shared" si="25"/>
        <v>72.062346612563729</v>
      </c>
      <c r="H195" s="71">
        <f t="shared" si="25"/>
        <v>49.772466845610595</v>
      </c>
      <c r="I195" s="71">
        <f t="shared" si="25"/>
        <v>54.590556607168963</v>
      </c>
      <c r="J195" s="71">
        <f t="shared" si="25"/>
        <v>109.95532890038649</v>
      </c>
      <c r="K195" s="71">
        <f t="shared" si="25"/>
        <v>78.750051439680433</v>
      </c>
      <c r="L195" s="71">
        <f t="shared" si="25"/>
        <v>185.04686700569027</v>
      </c>
      <c r="M195" s="71">
        <f t="shared" si="25"/>
        <v>0</v>
      </c>
      <c r="N195" s="71">
        <f t="shared" si="25"/>
        <v>0</v>
      </c>
      <c r="O195" s="71">
        <f t="shared" si="25"/>
        <v>0</v>
      </c>
      <c r="P195" s="71">
        <f t="shared" si="25"/>
        <v>0</v>
      </c>
      <c r="Q195" s="71">
        <f t="shared" si="25"/>
        <v>0</v>
      </c>
      <c r="R195" s="71">
        <f t="shared" si="25"/>
        <v>0</v>
      </c>
      <c r="S195" s="71">
        <f t="shared" si="25"/>
        <v>0</v>
      </c>
      <c r="T195" s="71">
        <f t="shared" si="25"/>
        <v>0</v>
      </c>
      <c r="U195" s="71">
        <f t="shared" si="25"/>
        <v>0</v>
      </c>
      <c r="V195" s="71">
        <f t="shared" si="25"/>
        <v>0</v>
      </c>
      <c r="W195" s="71">
        <f t="shared" si="25"/>
        <v>0</v>
      </c>
      <c r="X195" s="71">
        <f t="shared" si="25"/>
        <v>0</v>
      </c>
      <c r="Y195" s="71">
        <f t="shared" si="25"/>
        <v>0</v>
      </c>
      <c r="Z195" s="71">
        <f t="shared" si="25"/>
        <v>0</v>
      </c>
      <c r="AA195" s="71">
        <f t="shared" si="25"/>
        <v>0</v>
      </c>
      <c r="AB195" s="71">
        <f t="shared" si="25"/>
        <v>0</v>
      </c>
      <c r="AC195" s="71">
        <f t="shared" si="25"/>
        <v>0</v>
      </c>
      <c r="AD195" s="71">
        <f t="shared" si="25"/>
        <v>0</v>
      </c>
      <c r="AE195" s="71">
        <f t="shared" si="25"/>
        <v>0</v>
      </c>
      <c r="AF195" s="71">
        <f t="shared" si="25"/>
        <v>0</v>
      </c>
      <c r="AG195" s="71">
        <f t="shared" si="25"/>
        <v>0</v>
      </c>
      <c r="AH195" s="71">
        <f t="shared" si="25"/>
        <v>0</v>
      </c>
      <c r="AI195" s="71">
        <f t="shared" si="25"/>
        <v>0</v>
      </c>
      <c r="AJ195" s="71">
        <f t="shared" si="25"/>
        <v>0</v>
      </c>
      <c r="AK195" s="71">
        <f t="shared" si="25"/>
        <v>0</v>
      </c>
      <c r="AL195" s="71">
        <f t="shared" si="25"/>
        <v>0</v>
      </c>
      <c r="AM195" s="71">
        <f t="shared" si="25"/>
        <v>0</v>
      </c>
      <c r="AN195" s="71">
        <f t="shared" si="25"/>
        <v>0</v>
      </c>
      <c r="AO195" s="71">
        <f t="shared" si="25"/>
        <v>0</v>
      </c>
      <c r="AP195" s="71">
        <f t="shared" si="25"/>
        <v>0</v>
      </c>
      <c r="AQ195" s="71">
        <f t="shared" si="25"/>
        <v>0</v>
      </c>
      <c r="AR195" s="71">
        <f t="shared" si="25"/>
        <v>0</v>
      </c>
      <c r="AS195" s="71">
        <f t="shared" si="25"/>
        <v>0</v>
      </c>
      <c r="AT195" s="71">
        <f t="shared" si="25"/>
        <v>0</v>
      </c>
      <c r="AU195" s="71">
        <f t="shared" si="25"/>
        <v>0</v>
      </c>
      <c r="AV195" s="71">
        <f t="shared" si="25"/>
        <v>0</v>
      </c>
      <c r="AW195" s="71">
        <f t="shared" si="25"/>
        <v>0</v>
      </c>
      <c r="AX195" s="71">
        <f t="shared" si="25"/>
        <v>0</v>
      </c>
      <c r="AY195" s="71">
        <f t="shared" si="25"/>
        <v>0</v>
      </c>
      <c r="AZ195" s="71">
        <f t="shared" si="25"/>
        <v>0</v>
      </c>
      <c r="BA195" s="71">
        <f t="shared" si="25"/>
        <v>0</v>
      </c>
      <c r="BB195" s="71">
        <f t="shared" si="25"/>
        <v>0</v>
      </c>
      <c r="BC195" s="71">
        <f t="shared" si="25"/>
        <v>0</v>
      </c>
      <c r="BD195" s="71">
        <f t="shared" si="25"/>
        <v>0</v>
      </c>
    </row>
    <row r="196" spans="1:56" outlineLevel="1" x14ac:dyDescent="0.2">
      <c r="C196" s="26"/>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row>
    <row r="197" spans="1:56" outlineLevel="1" x14ac:dyDescent="0.2">
      <c r="B197" s="51" t="s">
        <v>223</v>
      </c>
      <c r="C197" s="26"/>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row>
    <row r="198" spans="1:56" outlineLevel="1" x14ac:dyDescent="0.2">
      <c r="B198" s="52" t="s">
        <v>169</v>
      </c>
      <c r="C198" s="10" t="s">
        <v>198</v>
      </c>
      <c r="E198" s="67"/>
      <c r="F198" s="67"/>
      <c r="G198" s="67">
        <v>0</v>
      </c>
      <c r="H198" s="67">
        <v>0</v>
      </c>
      <c r="I198" s="67">
        <v>0</v>
      </c>
      <c r="J198" s="67">
        <v>0</v>
      </c>
      <c r="K198" s="67">
        <v>0</v>
      </c>
      <c r="L198" s="67">
        <v>0</v>
      </c>
      <c r="M198" s="135"/>
      <c r="N198" s="135"/>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row>
    <row r="199" spans="1:56" outlineLevel="1" x14ac:dyDescent="0.2">
      <c r="B199" s="52" t="s">
        <v>170</v>
      </c>
      <c r="C199" s="10" t="s">
        <v>198</v>
      </c>
      <c r="E199" s="67"/>
      <c r="F199" s="67"/>
      <c r="G199" s="67">
        <v>0</v>
      </c>
      <c r="H199" s="67">
        <v>0</v>
      </c>
      <c r="I199" s="67">
        <v>0</v>
      </c>
      <c r="J199" s="67">
        <v>0</v>
      </c>
      <c r="K199" s="67">
        <v>0</v>
      </c>
      <c r="L199" s="67">
        <v>0</v>
      </c>
      <c r="M199" s="135"/>
      <c r="N199" s="135"/>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row>
    <row r="200" spans="1:56" outlineLevel="1" x14ac:dyDescent="0.2">
      <c r="B200" s="52" t="s">
        <v>171</v>
      </c>
      <c r="C200" s="10" t="s">
        <v>198</v>
      </c>
      <c r="E200" s="67"/>
      <c r="F200" s="67"/>
      <c r="G200" s="67">
        <v>0</v>
      </c>
      <c r="H200" s="67">
        <v>0</v>
      </c>
      <c r="I200" s="67">
        <v>0</v>
      </c>
      <c r="J200" s="67">
        <v>0</v>
      </c>
      <c r="K200" s="67">
        <v>0</v>
      </c>
      <c r="L200" s="67">
        <v>0</v>
      </c>
      <c r="M200" s="135"/>
      <c r="N200" s="135"/>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row>
    <row r="201" spans="1:56" outlineLevel="1" x14ac:dyDescent="0.2">
      <c r="B201" s="52" t="s">
        <v>172</v>
      </c>
      <c r="C201" s="10" t="s">
        <v>198</v>
      </c>
      <c r="E201" s="67"/>
      <c r="F201" s="67"/>
      <c r="G201" s="67">
        <v>0</v>
      </c>
      <c r="H201" s="67">
        <v>0</v>
      </c>
      <c r="I201" s="67">
        <v>0</v>
      </c>
      <c r="J201" s="67">
        <v>0</v>
      </c>
      <c r="K201" s="67">
        <v>0</v>
      </c>
      <c r="L201" s="67">
        <v>0</v>
      </c>
      <c r="M201" s="135"/>
      <c r="N201" s="135"/>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row>
    <row r="202" spans="1:56" outlineLevel="1" x14ac:dyDescent="0.2">
      <c r="B202" s="52" t="s">
        <v>173</v>
      </c>
      <c r="C202" s="10" t="s">
        <v>198</v>
      </c>
      <c r="E202" s="67"/>
      <c r="F202" s="67"/>
      <c r="G202" s="67">
        <v>0</v>
      </c>
      <c r="H202" s="67">
        <v>0</v>
      </c>
      <c r="I202" s="67">
        <v>0</v>
      </c>
      <c r="J202" s="67">
        <v>0</v>
      </c>
      <c r="K202" s="67">
        <v>0</v>
      </c>
      <c r="L202" s="67">
        <v>0</v>
      </c>
      <c r="M202" s="135"/>
      <c r="N202" s="135"/>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row>
    <row r="203" spans="1:56" outlineLevel="1" x14ac:dyDescent="0.2">
      <c r="B203" s="52" t="s">
        <v>174</v>
      </c>
      <c r="C203" s="10" t="s">
        <v>198</v>
      </c>
      <c r="E203" s="67"/>
      <c r="F203" s="67"/>
      <c r="G203" s="67">
        <v>0</v>
      </c>
      <c r="H203" s="67">
        <v>0</v>
      </c>
      <c r="I203" s="67">
        <v>0</v>
      </c>
      <c r="J203" s="67">
        <v>0</v>
      </c>
      <c r="K203" s="67">
        <v>0</v>
      </c>
      <c r="L203" s="67">
        <v>0</v>
      </c>
      <c r="M203" s="135"/>
      <c r="N203" s="135"/>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row>
    <row r="204" spans="1:56" outlineLevel="1" x14ac:dyDescent="0.2">
      <c r="B204" s="52" t="s">
        <v>175</v>
      </c>
      <c r="C204" s="10" t="s">
        <v>198</v>
      </c>
      <c r="E204" s="67"/>
      <c r="F204" s="67"/>
      <c r="G204" s="67">
        <v>0</v>
      </c>
      <c r="H204" s="67">
        <v>0</v>
      </c>
      <c r="I204" s="67">
        <v>0</v>
      </c>
      <c r="J204" s="67">
        <v>0</v>
      </c>
      <c r="K204" s="67">
        <v>0</v>
      </c>
      <c r="L204" s="67">
        <v>0</v>
      </c>
      <c r="M204" s="135"/>
      <c r="N204" s="135"/>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row>
    <row r="205" spans="1:56" outlineLevel="1" x14ac:dyDescent="0.2">
      <c r="B205" s="52" t="s">
        <v>176</v>
      </c>
      <c r="C205" s="10" t="s">
        <v>198</v>
      </c>
      <c r="E205" s="67"/>
      <c r="F205" s="67"/>
      <c r="G205" s="67">
        <v>0</v>
      </c>
      <c r="H205" s="67">
        <v>0</v>
      </c>
      <c r="I205" s="67">
        <v>0</v>
      </c>
      <c r="J205" s="67">
        <v>0</v>
      </c>
      <c r="K205" s="67">
        <v>0</v>
      </c>
      <c r="L205" s="67">
        <v>0</v>
      </c>
      <c r="M205" s="135"/>
      <c r="N205" s="135"/>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row>
    <row r="206" spans="1:56" outlineLevel="1" x14ac:dyDescent="0.2">
      <c r="B206" s="52" t="s">
        <v>177</v>
      </c>
      <c r="C206" s="10" t="s">
        <v>198</v>
      </c>
      <c r="E206" s="67"/>
      <c r="F206" s="67"/>
      <c r="G206" s="67">
        <v>0</v>
      </c>
      <c r="H206" s="67">
        <v>0.81316302782450089</v>
      </c>
      <c r="I206" s="67">
        <v>2.7465181834297767</v>
      </c>
      <c r="J206" s="67">
        <v>3.0865275318686525</v>
      </c>
      <c r="K206" s="67">
        <v>0</v>
      </c>
      <c r="L206" s="67">
        <v>0</v>
      </c>
      <c r="M206" s="135"/>
      <c r="N206" s="135"/>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row>
    <row r="207" spans="1:56" outlineLevel="1" x14ac:dyDescent="0.2">
      <c r="B207" s="52" t="s">
        <v>178</v>
      </c>
      <c r="C207" s="10" t="s">
        <v>198</v>
      </c>
      <c r="E207" s="67"/>
      <c r="F207" s="67"/>
      <c r="G207" s="67">
        <v>0</v>
      </c>
      <c r="H207" s="67">
        <v>0</v>
      </c>
      <c r="I207" s="67">
        <v>0</v>
      </c>
      <c r="J207" s="67">
        <v>0</v>
      </c>
      <c r="K207" s="67">
        <v>0</v>
      </c>
      <c r="L207" s="67">
        <v>0</v>
      </c>
      <c r="M207" s="135"/>
      <c r="N207" s="135"/>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row>
    <row r="208" spans="1:56" outlineLevel="1" x14ac:dyDescent="0.2">
      <c r="B208" s="52" t="s">
        <v>179</v>
      </c>
      <c r="C208" s="10" t="s">
        <v>198</v>
      </c>
      <c r="E208" s="67"/>
      <c r="F208" s="67"/>
      <c r="G208" s="67">
        <v>0.42663650743628018</v>
      </c>
      <c r="H208" s="67">
        <v>1.1798456565648954</v>
      </c>
      <c r="I208" s="67">
        <v>1.3417067378051526</v>
      </c>
      <c r="J208" s="67">
        <v>0.74292999761211909</v>
      </c>
      <c r="K208" s="67">
        <v>3.2358263211180263</v>
      </c>
      <c r="L208" s="67">
        <v>1.3772455834044299</v>
      </c>
      <c r="M208" s="135"/>
      <c r="N208" s="135"/>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row>
    <row r="209" spans="1:56" outlineLevel="1" x14ac:dyDescent="0.2">
      <c r="B209" s="52" t="s">
        <v>180</v>
      </c>
      <c r="C209" s="10" t="s">
        <v>198</v>
      </c>
      <c r="E209" s="67"/>
      <c r="F209" s="67"/>
      <c r="G209" s="67">
        <v>0</v>
      </c>
      <c r="H209" s="67">
        <v>0</v>
      </c>
      <c r="I209" s="67">
        <v>0</v>
      </c>
      <c r="J209" s="67">
        <v>0</v>
      </c>
      <c r="K209" s="67">
        <v>0</v>
      </c>
      <c r="L209" s="67">
        <v>0</v>
      </c>
      <c r="M209" s="135"/>
      <c r="N209" s="135"/>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row>
    <row r="210" spans="1:56" outlineLevel="1" x14ac:dyDescent="0.2">
      <c r="B210" s="52" t="s">
        <v>181</v>
      </c>
      <c r="C210" s="10" t="s">
        <v>198</v>
      </c>
      <c r="E210" s="67"/>
      <c r="F210" s="67"/>
      <c r="G210" s="67">
        <v>0</v>
      </c>
      <c r="H210" s="67">
        <v>0</v>
      </c>
      <c r="I210" s="67">
        <v>0</v>
      </c>
      <c r="J210" s="67">
        <v>0</v>
      </c>
      <c r="K210" s="67">
        <v>0</v>
      </c>
      <c r="L210" s="67">
        <v>0</v>
      </c>
      <c r="M210" s="135"/>
      <c r="N210" s="135"/>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row>
    <row r="211" spans="1:56" outlineLevel="1" x14ac:dyDescent="0.2">
      <c r="B211" s="52" t="s">
        <v>182</v>
      </c>
      <c r="C211" s="10" t="s">
        <v>198</v>
      </c>
      <c r="E211" s="67"/>
      <c r="F211" s="67"/>
      <c r="G211" s="67">
        <v>0</v>
      </c>
      <c r="H211" s="67">
        <v>0</v>
      </c>
      <c r="I211" s="67">
        <v>0</v>
      </c>
      <c r="J211" s="67">
        <v>0</v>
      </c>
      <c r="K211" s="67">
        <v>0</v>
      </c>
      <c r="L211" s="67">
        <v>0</v>
      </c>
      <c r="M211" s="135"/>
      <c r="N211" s="135"/>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row>
    <row r="212" spans="1:56" outlineLevel="1" x14ac:dyDescent="0.2">
      <c r="B212" s="52" t="s">
        <v>183</v>
      </c>
      <c r="C212" s="10" t="s">
        <v>198</v>
      </c>
      <c r="E212" s="67"/>
      <c r="F212" s="67"/>
      <c r="G212" s="67">
        <v>0</v>
      </c>
      <c r="H212" s="67">
        <v>0</v>
      </c>
      <c r="I212" s="67">
        <v>0</v>
      </c>
      <c r="J212" s="67">
        <v>0</v>
      </c>
      <c r="K212" s="67">
        <v>0</v>
      </c>
      <c r="L212" s="67">
        <v>0</v>
      </c>
      <c r="M212" s="135"/>
      <c r="N212" s="135"/>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row>
    <row r="213" spans="1:56" outlineLevel="1" x14ac:dyDescent="0.2">
      <c r="B213" s="52" t="s">
        <v>184</v>
      </c>
      <c r="C213" s="10" t="s">
        <v>198</v>
      </c>
      <c r="E213" s="67"/>
      <c r="F213" s="67"/>
      <c r="G213" s="67">
        <v>0</v>
      </c>
      <c r="H213" s="67">
        <v>0</v>
      </c>
      <c r="I213" s="67">
        <v>0</v>
      </c>
      <c r="J213" s="67">
        <v>0</v>
      </c>
      <c r="K213" s="67">
        <v>0</v>
      </c>
      <c r="L213" s="67">
        <v>0</v>
      </c>
      <c r="M213" s="135"/>
      <c r="N213" s="135"/>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row>
    <row r="214" spans="1:56" outlineLevel="1" x14ac:dyDescent="0.2">
      <c r="B214" s="52" t="s">
        <v>185</v>
      </c>
      <c r="C214" s="10" t="s">
        <v>198</v>
      </c>
      <c r="E214" s="67"/>
      <c r="F214" s="67"/>
      <c r="G214" s="67">
        <v>0</v>
      </c>
      <c r="H214" s="67">
        <v>0</v>
      </c>
      <c r="I214" s="67">
        <v>0</v>
      </c>
      <c r="J214" s="67">
        <v>0</v>
      </c>
      <c r="K214" s="67">
        <v>5.3185836967751914E-2</v>
      </c>
      <c r="L214" s="67">
        <v>0</v>
      </c>
      <c r="M214" s="135"/>
      <c r="N214" s="135"/>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row>
    <row r="215" spans="1:56" outlineLevel="1" x14ac:dyDescent="0.2">
      <c r="B215" s="52" t="s">
        <v>186</v>
      </c>
      <c r="C215" s="10" t="s">
        <v>198</v>
      </c>
      <c r="E215" s="67"/>
      <c r="F215" s="67"/>
      <c r="G215" s="67">
        <v>0</v>
      </c>
      <c r="H215" s="67">
        <v>0.15073999000000002</v>
      </c>
      <c r="I215" s="67">
        <v>0</v>
      </c>
      <c r="J215" s="67">
        <v>0</v>
      </c>
      <c r="K215" s="67">
        <v>0</v>
      </c>
      <c r="L215" s="67">
        <v>0</v>
      </c>
      <c r="M215" s="135"/>
      <c r="N215" s="135"/>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row>
    <row r="216" spans="1:56" outlineLevel="1" x14ac:dyDescent="0.2">
      <c r="B216" s="52" t="s">
        <v>187</v>
      </c>
      <c r="C216" s="10" t="s">
        <v>198</v>
      </c>
      <c r="E216" s="67"/>
      <c r="F216" s="67"/>
      <c r="G216" s="67">
        <v>0</v>
      </c>
      <c r="H216" s="67">
        <v>0</v>
      </c>
      <c r="I216" s="67">
        <v>0</v>
      </c>
      <c r="J216" s="67">
        <v>0</v>
      </c>
      <c r="K216" s="67">
        <v>0</v>
      </c>
      <c r="L216" s="67">
        <v>0</v>
      </c>
      <c r="M216" s="135"/>
      <c r="N216" s="135"/>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row>
    <row r="217" spans="1:56" outlineLevel="1" x14ac:dyDescent="0.2">
      <c r="B217" s="52" t="s">
        <v>188</v>
      </c>
      <c r="C217" s="10" t="s">
        <v>198</v>
      </c>
      <c r="E217" s="67"/>
      <c r="F217" s="67"/>
      <c r="G217" s="67">
        <v>0</v>
      </c>
      <c r="H217" s="67">
        <v>0</v>
      </c>
      <c r="I217" s="67">
        <v>0</v>
      </c>
      <c r="J217" s="67">
        <v>0</v>
      </c>
      <c r="K217" s="67">
        <v>0</v>
      </c>
      <c r="L217" s="67">
        <v>0</v>
      </c>
      <c r="M217" s="135"/>
      <c r="N217" s="135"/>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row>
    <row r="218" spans="1:56" outlineLevel="1" x14ac:dyDescent="0.2">
      <c r="A218" s="29"/>
      <c r="B218" s="52"/>
      <c r="C218" s="245"/>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row>
    <row r="219" spans="1:56" outlineLevel="1" x14ac:dyDescent="0.2">
      <c r="A219" s="29"/>
      <c r="B219" s="68" t="s">
        <v>224</v>
      </c>
      <c r="C219" s="69" t="s">
        <v>198</v>
      </c>
      <c r="D219" s="70"/>
      <c r="E219" s="71">
        <f t="shared" ref="E219:BD219" si="26">SUM(E198:E217)</f>
        <v>0</v>
      </c>
      <c r="F219" s="71">
        <f t="shared" si="26"/>
        <v>0</v>
      </c>
      <c r="G219" s="71">
        <f t="shared" si="26"/>
        <v>0.42663650743628018</v>
      </c>
      <c r="H219" s="71">
        <f t="shared" si="26"/>
        <v>2.1437486743893963</v>
      </c>
      <c r="I219" s="71">
        <f t="shared" si="26"/>
        <v>4.0882249212349295</v>
      </c>
      <c r="J219" s="71">
        <f t="shared" si="26"/>
        <v>3.8294575294807718</v>
      </c>
      <c r="K219" s="71">
        <f t="shared" si="26"/>
        <v>3.2890121580857783</v>
      </c>
      <c r="L219" s="71">
        <f t="shared" si="26"/>
        <v>1.3772455834044299</v>
      </c>
      <c r="M219" s="71">
        <f t="shared" si="26"/>
        <v>0</v>
      </c>
      <c r="N219" s="71">
        <f t="shared" si="26"/>
        <v>0</v>
      </c>
      <c r="O219" s="71">
        <f t="shared" si="26"/>
        <v>0</v>
      </c>
      <c r="P219" s="71">
        <f t="shared" si="26"/>
        <v>0</v>
      </c>
      <c r="Q219" s="71">
        <f t="shared" si="26"/>
        <v>0</v>
      </c>
      <c r="R219" s="71">
        <f t="shared" si="26"/>
        <v>0</v>
      </c>
      <c r="S219" s="71">
        <f t="shared" si="26"/>
        <v>0</v>
      </c>
      <c r="T219" s="71">
        <f t="shared" si="26"/>
        <v>0</v>
      </c>
      <c r="U219" s="71">
        <f t="shared" si="26"/>
        <v>0</v>
      </c>
      <c r="V219" s="71">
        <f t="shared" si="26"/>
        <v>0</v>
      </c>
      <c r="W219" s="71">
        <f t="shared" si="26"/>
        <v>0</v>
      </c>
      <c r="X219" s="71">
        <f t="shared" si="26"/>
        <v>0</v>
      </c>
      <c r="Y219" s="71">
        <f t="shared" si="26"/>
        <v>0</v>
      </c>
      <c r="Z219" s="71">
        <f t="shared" si="26"/>
        <v>0</v>
      </c>
      <c r="AA219" s="71">
        <f t="shared" si="26"/>
        <v>0</v>
      </c>
      <c r="AB219" s="71">
        <f t="shared" si="26"/>
        <v>0</v>
      </c>
      <c r="AC219" s="71">
        <f t="shared" si="26"/>
        <v>0</v>
      </c>
      <c r="AD219" s="71">
        <f t="shared" si="26"/>
        <v>0</v>
      </c>
      <c r="AE219" s="71">
        <f t="shared" si="26"/>
        <v>0</v>
      </c>
      <c r="AF219" s="71">
        <f t="shared" si="26"/>
        <v>0</v>
      </c>
      <c r="AG219" s="71">
        <f t="shared" si="26"/>
        <v>0</v>
      </c>
      <c r="AH219" s="71">
        <f t="shared" si="26"/>
        <v>0</v>
      </c>
      <c r="AI219" s="71">
        <f t="shared" si="26"/>
        <v>0</v>
      </c>
      <c r="AJ219" s="71">
        <f t="shared" si="26"/>
        <v>0</v>
      </c>
      <c r="AK219" s="71">
        <f t="shared" si="26"/>
        <v>0</v>
      </c>
      <c r="AL219" s="71">
        <f t="shared" si="26"/>
        <v>0</v>
      </c>
      <c r="AM219" s="71">
        <f t="shared" si="26"/>
        <v>0</v>
      </c>
      <c r="AN219" s="71">
        <f t="shared" si="26"/>
        <v>0</v>
      </c>
      <c r="AO219" s="71">
        <f t="shared" si="26"/>
        <v>0</v>
      </c>
      <c r="AP219" s="71">
        <f t="shared" si="26"/>
        <v>0</v>
      </c>
      <c r="AQ219" s="71">
        <f t="shared" si="26"/>
        <v>0</v>
      </c>
      <c r="AR219" s="71">
        <f t="shared" si="26"/>
        <v>0</v>
      </c>
      <c r="AS219" s="71">
        <f t="shared" si="26"/>
        <v>0</v>
      </c>
      <c r="AT219" s="71">
        <f t="shared" si="26"/>
        <v>0</v>
      </c>
      <c r="AU219" s="71">
        <f t="shared" si="26"/>
        <v>0</v>
      </c>
      <c r="AV219" s="71">
        <f t="shared" si="26"/>
        <v>0</v>
      </c>
      <c r="AW219" s="71">
        <f t="shared" si="26"/>
        <v>0</v>
      </c>
      <c r="AX219" s="71">
        <f t="shared" si="26"/>
        <v>0</v>
      </c>
      <c r="AY219" s="71">
        <f t="shared" si="26"/>
        <v>0</v>
      </c>
      <c r="AZ219" s="71">
        <f t="shared" si="26"/>
        <v>0</v>
      </c>
      <c r="BA219" s="71">
        <f t="shared" si="26"/>
        <v>0</v>
      </c>
      <c r="BB219" s="71">
        <f t="shared" si="26"/>
        <v>0</v>
      </c>
      <c r="BC219" s="71">
        <f t="shared" si="26"/>
        <v>0</v>
      </c>
      <c r="BD219" s="71">
        <f t="shared" si="26"/>
        <v>0</v>
      </c>
    </row>
    <row r="220" spans="1:56" outlineLevel="1" x14ac:dyDescent="0.2">
      <c r="C220" s="26"/>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row>
    <row r="221" spans="1:56" outlineLevel="1" x14ac:dyDescent="0.2">
      <c r="B221" s="51" t="s">
        <v>348</v>
      </c>
      <c r="C221" s="26"/>
      <c r="G221" s="28"/>
      <c r="H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row>
    <row r="222" spans="1:56" outlineLevel="1" x14ac:dyDescent="0.2">
      <c r="B222" s="52" t="s">
        <v>347</v>
      </c>
      <c r="C222" s="10" t="s">
        <v>198</v>
      </c>
      <c r="E222" s="67"/>
      <c r="F222" s="67"/>
      <c r="G222" s="67">
        <v>0</v>
      </c>
      <c r="H222" s="67">
        <v>3.6498759700000001</v>
      </c>
      <c r="I222" s="67">
        <v>1.6288692173126968</v>
      </c>
      <c r="J222" s="67">
        <v>1.4395099001327298</v>
      </c>
      <c r="K222" s="67">
        <v>3.6996068194768226</v>
      </c>
      <c r="L222" s="67">
        <v>0.96978877684251563</v>
      </c>
      <c r="M222" s="135"/>
      <c r="N222" s="135"/>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row>
    <row r="223" spans="1:56" outlineLevel="1" x14ac:dyDescent="0.2">
      <c r="B223" s="52" t="s">
        <v>214</v>
      </c>
      <c r="C223" s="10" t="s">
        <v>198</v>
      </c>
      <c r="E223" s="67"/>
      <c r="F223" s="67"/>
      <c r="G223" s="67"/>
      <c r="H223" s="67"/>
      <c r="I223" s="246"/>
      <c r="J223" s="67"/>
      <c r="K223" s="246"/>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row>
    <row r="224" spans="1:56" outlineLevel="1" x14ac:dyDescent="0.2">
      <c r="A224" s="29"/>
      <c r="B224" s="52"/>
      <c r="C224" s="245"/>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row>
    <row r="225" spans="1:56" outlineLevel="1" x14ac:dyDescent="0.2">
      <c r="B225" s="68" t="s">
        <v>225</v>
      </c>
      <c r="C225" s="69" t="s">
        <v>198</v>
      </c>
      <c r="D225" s="94"/>
      <c r="E225" s="71">
        <f t="shared" ref="E225:BD225" si="27">SUM(E222:E223)</f>
        <v>0</v>
      </c>
      <c r="F225" s="71">
        <f t="shared" si="27"/>
        <v>0</v>
      </c>
      <c r="G225" s="71">
        <f t="shared" si="27"/>
        <v>0</v>
      </c>
      <c r="H225" s="71">
        <f t="shared" si="27"/>
        <v>3.6498759700000001</v>
      </c>
      <c r="I225" s="71">
        <f t="shared" si="27"/>
        <v>1.6288692173126968</v>
      </c>
      <c r="J225" s="71">
        <f t="shared" si="27"/>
        <v>1.4395099001327298</v>
      </c>
      <c r="K225" s="71">
        <f t="shared" si="27"/>
        <v>3.6996068194768226</v>
      </c>
      <c r="L225" s="71">
        <f t="shared" si="27"/>
        <v>0.96978877684251563</v>
      </c>
      <c r="M225" s="71">
        <f t="shared" si="27"/>
        <v>0</v>
      </c>
      <c r="N225" s="71">
        <f t="shared" si="27"/>
        <v>0</v>
      </c>
      <c r="O225" s="71">
        <f t="shared" si="27"/>
        <v>0</v>
      </c>
      <c r="P225" s="71">
        <f t="shared" si="27"/>
        <v>0</v>
      </c>
      <c r="Q225" s="71">
        <f t="shared" si="27"/>
        <v>0</v>
      </c>
      <c r="R225" s="71">
        <f t="shared" si="27"/>
        <v>0</v>
      </c>
      <c r="S225" s="71">
        <f t="shared" si="27"/>
        <v>0</v>
      </c>
      <c r="T225" s="71">
        <f t="shared" si="27"/>
        <v>0</v>
      </c>
      <c r="U225" s="71">
        <f t="shared" si="27"/>
        <v>0</v>
      </c>
      <c r="V225" s="71">
        <f t="shared" si="27"/>
        <v>0</v>
      </c>
      <c r="W225" s="71">
        <f t="shared" si="27"/>
        <v>0</v>
      </c>
      <c r="X225" s="71">
        <f t="shared" si="27"/>
        <v>0</v>
      </c>
      <c r="Y225" s="71">
        <f t="shared" si="27"/>
        <v>0</v>
      </c>
      <c r="Z225" s="71">
        <f t="shared" si="27"/>
        <v>0</v>
      </c>
      <c r="AA225" s="71">
        <f t="shared" si="27"/>
        <v>0</v>
      </c>
      <c r="AB225" s="71">
        <f t="shared" si="27"/>
        <v>0</v>
      </c>
      <c r="AC225" s="71">
        <f t="shared" si="27"/>
        <v>0</v>
      </c>
      <c r="AD225" s="71">
        <f t="shared" si="27"/>
        <v>0</v>
      </c>
      <c r="AE225" s="71">
        <f t="shared" si="27"/>
        <v>0</v>
      </c>
      <c r="AF225" s="71">
        <f t="shared" si="27"/>
        <v>0</v>
      </c>
      <c r="AG225" s="71">
        <f t="shared" si="27"/>
        <v>0</v>
      </c>
      <c r="AH225" s="71">
        <f t="shared" si="27"/>
        <v>0</v>
      </c>
      <c r="AI225" s="71">
        <f t="shared" si="27"/>
        <v>0</v>
      </c>
      <c r="AJ225" s="71">
        <f t="shared" si="27"/>
        <v>0</v>
      </c>
      <c r="AK225" s="71">
        <f t="shared" si="27"/>
        <v>0</v>
      </c>
      <c r="AL225" s="71">
        <f t="shared" si="27"/>
        <v>0</v>
      </c>
      <c r="AM225" s="71">
        <f t="shared" si="27"/>
        <v>0</v>
      </c>
      <c r="AN225" s="71">
        <f t="shared" si="27"/>
        <v>0</v>
      </c>
      <c r="AO225" s="71">
        <f t="shared" si="27"/>
        <v>0</v>
      </c>
      <c r="AP225" s="71">
        <f t="shared" si="27"/>
        <v>0</v>
      </c>
      <c r="AQ225" s="71">
        <f t="shared" si="27"/>
        <v>0</v>
      </c>
      <c r="AR225" s="71">
        <f t="shared" si="27"/>
        <v>0</v>
      </c>
      <c r="AS225" s="71">
        <f t="shared" si="27"/>
        <v>0</v>
      </c>
      <c r="AT225" s="71">
        <f t="shared" si="27"/>
        <v>0</v>
      </c>
      <c r="AU225" s="71">
        <f t="shared" si="27"/>
        <v>0</v>
      </c>
      <c r="AV225" s="71">
        <f t="shared" si="27"/>
        <v>0</v>
      </c>
      <c r="AW225" s="71">
        <f t="shared" si="27"/>
        <v>0</v>
      </c>
      <c r="AX225" s="71">
        <f t="shared" si="27"/>
        <v>0</v>
      </c>
      <c r="AY225" s="71">
        <f t="shared" si="27"/>
        <v>0</v>
      </c>
      <c r="AZ225" s="71">
        <f t="shared" si="27"/>
        <v>0</v>
      </c>
      <c r="BA225" s="71">
        <f t="shared" si="27"/>
        <v>0</v>
      </c>
      <c r="BB225" s="71">
        <f t="shared" si="27"/>
        <v>0</v>
      </c>
      <c r="BC225" s="71">
        <f t="shared" si="27"/>
        <v>0</v>
      </c>
      <c r="BD225" s="71">
        <f t="shared" si="27"/>
        <v>0</v>
      </c>
    </row>
    <row r="226" spans="1:56" outlineLevel="1" x14ac:dyDescent="0.2">
      <c r="C226" s="26"/>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row>
    <row r="227" spans="1:56" outlineLevel="1" x14ac:dyDescent="0.2">
      <c r="B227" s="68" t="s">
        <v>226</v>
      </c>
      <c r="C227" s="69" t="s">
        <v>198</v>
      </c>
      <c r="D227" s="94"/>
      <c r="E227" s="71">
        <f t="shared" ref="E227:BD227" si="28">E195+E219+E225</f>
        <v>0</v>
      </c>
      <c r="F227" s="71">
        <f t="shared" si="28"/>
        <v>0</v>
      </c>
      <c r="G227" s="71">
        <f t="shared" si="28"/>
        <v>72.488983120000015</v>
      </c>
      <c r="H227" s="71">
        <f t="shared" si="28"/>
        <v>55.566091489999991</v>
      </c>
      <c r="I227" s="71">
        <f t="shared" si="28"/>
        <v>60.307650745716593</v>
      </c>
      <c r="J227" s="71">
        <f t="shared" si="28"/>
        <v>115.22429633</v>
      </c>
      <c r="K227" s="71">
        <f t="shared" si="28"/>
        <v>85.738670417243043</v>
      </c>
      <c r="L227" s="71">
        <f t="shared" si="28"/>
        <v>187.39390136593721</v>
      </c>
      <c r="M227" s="71">
        <f t="shared" si="28"/>
        <v>0</v>
      </c>
      <c r="N227" s="71">
        <f t="shared" si="28"/>
        <v>0</v>
      </c>
      <c r="O227" s="71">
        <f t="shared" si="28"/>
        <v>0</v>
      </c>
      <c r="P227" s="71">
        <f t="shared" si="28"/>
        <v>0</v>
      </c>
      <c r="Q227" s="71">
        <f t="shared" si="28"/>
        <v>0</v>
      </c>
      <c r="R227" s="71">
        <f t="shared" si="28"/>
        <v>0</v>
      </c>
      <c r="S227" s="71">
        <f t="shared" si="28"/>
        <v>0</v>
      </c>
      <c r="T227" s="71">
        <f t="shared" si="28"/>
        <v>0</v>
      </c>
      <c r="U227" s="71">
        <f t="shared" si="28"/>
        <v>0</v>
      </c>
      <c r="V227" s="71">
        <f t="shared" si="28"/>
        <v>0</v>
      </c>
      <c r="W227" s="71">
        <f t="shared" si="28"/>
        <v>0</v>
      </c>
      <c r="X227" s="71">
        <f t="shared" si="28"/>
        <v>0</v>
      </c>
      <c r="Y227" s="71">
        <f t="shared" si="28"/>
        <v>0</v>
      </c>
      <c r="Z227" s="71">
        <f t="shared" si="28"/>
        <v>0</v>
      </c>
      <c r="AA227" s="71">
        <f t="shared" si="28"/>
        <v>0</v>
      </c>
      <c r="AB227" s="71">
        <f t="shared" si="28"/>
        <v>0</v>
      </c>
      <c r="AC227" s="71">
        <f t="shared" si="28"/>
        <v>0</v>
      </c>
      <c r="AD227" s="71">
        <f t="shared" si="28"/>
        <v>0</v>
      </c>
      <c r="AE227" s="71">
        <f t="shared" si="28"/>
        <v>0</v>
      </c>
      <c r="AF227" s="71">
        <f t="shared" si="28"/>
        <v>0</v>
      </c>
      <c r="AG227" s="71">
        <f t="shared" si="28"/>
        <v>0</v>
      </c>
      <c r="AH227" s="71">
        <f t="shared" si="28"/>
        <v>0</v>
      </c>
      <c r="AI227" s="71">
        <f t="shared" si="28"/>
        <v>0</v>
      </c>
      <c r="AJ227" s="71">
        <f t="shared" si="28"/>
        <v>0</v>
      </c>
      <c r="AK227" s="71">
        <f t="shared" si="28"/>
        <v>0</v>
      </c>
      <c r="AL227" s="71">
        <f t="shared" si="28"/>
        <v>0</v>
      </c>
      <c r="AM227" s="71">
        <f t="shared" si="28"/>
        <v>0</v>
      </c>
      <c r="AN227" s="71">
        <f t="shared" si="28"/>
        <v>0</v>
      </c>
      <c r="AO227" s="71">
        <f t="shared" si="28"/>
        <v>0</v>
      </c>
      <c r="AP227" s="71">
        <f t="shared" si="28"/>
        <v>0</v>
      </c>
      <c r="AQ227" s="71">
        <f t="shared" si="28"/>
        <v>0</v>
      </c>
      <c r="AR227" s="71">
        <f t="shared" si="28"/>
        <v>0</v>
      </c>
      <c r="AS227" s="71">
        <f t="shared" si="28"/>
        <v>0</v>
      </c>
      <c r="AT227" s="71">
        <f t="shared" si="28"/>
        <v>0</v>
      </c>
      <c r="AU227" s="71">
        <f t="shared" si="28"/>
        <v>0</v>
      </c>
      <c r="AV227" s="71">
        <f t="shared" si="28"/>
        <v>0</v>
      </c>
      <c r="AW227" s="71">
        <f t="shared" si="28"/>
        <v>0</v>
      </c>
      <c r="AX227" s="71">
        <f t="shared" si="28"/>
        <v>0</v>
      </c>
      <c r="AY227" s="71">
        <f t="shared" si="28"/>
        <v>0</v>
      </c>
      <c r="AZ227" s="71">
        <f t="shared" si="28"/>
        <v>0</v>
      </c>
      <c r="BA227" s="71">
        <f t="shared" si="28"/>
        <v>0</v>
      </c>
      <c r="BB227" s="71">
        <f t="shared" si="28"/>
        <v>0</v>
      </c>
      <c r="BC227" s="71">
        <f t="shared" si="28"/>
        <v>0</v>
      </c>
      <c r="BD227" s="71">
        <f t="shared" si="28"/>
        <v>0</v>
      </c>
    </row>
    <row r="228" spans="1:56" outlineLevel="1" x14ac:dyDescent="0.2">
      <c r="C228" s="26"/>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row>
    <row r="229" spans="1:56" outlineLevel="1" x14ac:dyDescent="0.2">
      <c r="C229" s="26"/>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row>
    <row r="230" spans="1:56" x14ac:dyDescent="0.2">
      <c r="A230" s="31" t="s">
        <v>22</v>
      </c>
      <c r="B230" s="32"/>
      <c r="C230" s="33"/>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row>
    <row r="232" spans="1:56" x14ac:dyDescent="0.2">
      <c r="G232" s="247"/>
      <c r="H232" s="247"/>
      <c r="I232" s="247"/>
      <c r="J232" s="247"/>
      <c r="K232" s="247"/>
    </row>
    <row r="233" spans="1:56" x14ac:dyDescent="0.2">
      <c r="G233" s="247"/>
      <c r="H233" s="247"/>
      <c r="I233" s="247"/>
      <c r="J233" s="247"/>
      <c r="K233" s="247"/>
    </row>
    <row r="234" spans="1:56" x14ac:dyDescent="0.2">
      <c r="G234" s="247"/>
      <c r="H234" s="247"/>
      <c r="I234" s="247"/>
      <c r="J234" s="247"/>
      <c r="K234" s="247"/>
    </row>
    <row r="235" spans="1:56" x14ac:dyDescent="0.2">
      <c r="G235" s="247"/>
      <c r="H235" s="247"/>
      <c r="I235" s="247"/>
      <c r="J235" s="247"/>
      <c r="K235" s="247"/>
    </row>
    <row r="236" spans="1:56" x14ac:dyDescent="0.2">
      <c r="G236" s="247"/>
      <c r="H236" s="247"/>
      <c r="I236" s="247"/>
      <c r="J236" s="247"/>
      <c r="K236" s="247"/>
    </row>
    <row r="237" spans="1:56" x14ac:dyDescent="0.2">
      <c r="G237" s="247"/>
      <c r="H237" s="247"/>
      <c r="I237" s="247"/>
      <c r="J237" s="247"/>
      <c r="K237" s="247"/>
    </row>
    <row r="238" spans="1:56" x14ac:dyDescent="0.2">
      <c r="G238" s="247"/>
      <c r="H238" s="247"/>
      <c r="I238" s="247"/>
      <c r="J238" s="247"/>
      <c r="K238" s="247"/>
    </row>
    <row r="239" spans="1:56" x14ac:dyDescent="0.2">
      <c r="G239" s="247"/>
      <c r="H239" s="247"/>
      <c r="I239" s="247"/>
      <c r="J239" s="247"/>
      <c r="K239" s="247"/>
    </row>
    <row r="240" spans="1:56" x14ac:dyDescent="0.2">
      <c r="G240" s="247"/>
      <c r="H240" s="247"/>
      <c r="I240" s="247"/>
      <c r="J240" s="247"/>
      <c r="K240" s="247"/>
    </row>
    <row r="241" spans="7:11" x14ac:dyDescent="0.2">
      <c r="G241" s="247"/>
      <c r="H241" s="247"/>
      <c r="I241" s="247"/>
      <c r="J241" s="247"/>
      <c r="K241" s="247"/>
    </row>
    <row r="242" spans="7:11" x14ac:dyDescent="0.2">
      <c r="G242" s="247"/>
      <c r="H242" s="247"/>
      <c r="I242" s="247"/>
      <c r="J242" s="247"/>
      <c r="K242" s="247"/>
    </row>
    <row r="243" spans="7:11" x14ac:dyDescent="0.2">
      <c r="G243" s="247"/>
      <c r="H243" s="247"/>
      <c r="I243" s="247"/>
      <c r="J243" s="247"/>
      <c r="K243" s="247"/>
    </row>
    <row r="244" spans="7:11" x14ac:dyDescent="0.2">
      <c r="G244" s="247"/>
      <c r="H244" s="247"/>
      <c r="I244" s="247"/>
      <c r="J244" s="247"/>
      <c r="K244" s="247"/>
    </row>
    <row r="245" spans="7:11" x14ac:dyDescent="0.2">
      <c r="G245" s="247"/>
      <c r="H245" s="247"/>
      <c r="I245" s="247"/>
      <c r="J245" s="247"/>
      <c r="K245" s="247"/>
    </row>
    <row r="246" spans="7:11" x14ac:dyDescent="0.2">
      <c r="G246" s="247"/>
      <c r="H246" s="247"/>
      <c r="I246" s="247"/>
      <c r="J246" s="247"/>
      <c r="K246" s="247"/>
    </row>
    <row r="247" spans="7:11" x14ac:dyDescent="0.2">
      <c r="G247" s="247"/>
      <c r="H247" s="247"/>
      <c r="I247" s="247"/>
      <c r="J247" s="247"/>
      <c r="K247" s="247"/>
    </row>
    <row r="248" spans="7:11" x14ac:dyDescent="0.2">
      <c r="G248" s="247"/>
      <c r="H248" s="247"/>
      <c r="I248" s="247"/>
      <c r="J248" s="247"/>
      <c r="K248" s="247"/>
    </row>
    <row r="249" spans="7:11" x14ac:dyDescent="0.2">
      <c r="G249" s="247"/>
      <c r="H249" s="247"/>
      <c r="I249" s="247"/>
      <c r="J249" s="247"/>
      <c r="K249" s="247"/>
    </row>
    <row r="250" spans="7:11" x14ac:dyDescent="0.2">
      <c r="G250" s="247"/>
      <c r="H250" s="247"/>
      <c r="I250" s="247"/>
      <c r="J250" s="247"/>
      <c r="K250" s="247"/>
    </row>
    <row r="251" spans="7:11" x14ac:dyDescent="0.2">
      <c r="G251" s="247"/>
      <c r="H251" s="247"/>
      <c r="I251" s="247"/>
      <c r="J251" s="247"/>
      <c r="K251" s="247"/>
    </row>
    <row r="252" spans="7:11" x14ac:dyDescent="0.2">
      <c r="G252" s="247"/>
      <c r="H252" s="247"/>
      <c r="I252" s="247"/>
      <c r="J252" s="247"/>
      <c r="K252" s="247"/>
    </row>
    <row r="253" spans="7:11" x14ac:dyDescent="0.2">
      <c r="G253" s="247"/>
      <c r="H253" s="247"/>
      <c r="I253" s="247"/>
      <c r="J253" s="247"/>
      <c r="K253" s="247"/>
    </row>
    <row r="254" spans="7:11" x14ac:dyDescent="0.2">
      <c r="G254" s="247"/>
      <c r="H254" s="247"/>
      <c r="I254" s="247"/>
      <c r="J254" s="247"/>
      <c r="K254" s="247"/>
    </row>
    <row r="255" spans="7:11" x14ac:dyDescent="0.2">
      <c r="G255" s="247"/>
      <c r="H255" s="247"/>
      <c r="I255" s="247"/>
      <c r="J255" s="247"/>
      <c r="K255" s="247"/>
    </row>
    <row r="256" spans="7:11" x14ac:dyDescent="0.2">
      <c r="G256" s="247"/>
      <c r="H256" s="247"/>
      <c r="I256" s="247"/>
      <c r="J256" s="247"/>
      <c r="K256" s="247"/>
    </row>
    <row r="257" spans="7:11" x14ac:dyDescent="0.2">
      <c r="G257" s="247"/>
      <c r="H257" s="247"/>
      <c r="I257" s="247"/>
      <c r="J257" s="247"/>
      <c r="K257" s="247"/>
    </row>
    <row r="258" spans="7:11" x14ac:dyDescent="0.2">
      <c r="G258" s="247"/>
      <c r="H258" s="247"/>
      <c r="I258" s="247"/>
      <c r="J258" s="247"/>
      <c r="K258" s="247"/>
    </row>
    <row r="259" spans="7:11" x14ac:dyDescent="0.2">
      <c r="G259" s="247"/>
      <c r="H259" s="247"/>
      <c r="I259" s="247"/>
      <c r="J259" s="247"/>
      <c r="K259" s="247"/>
    </row>
    <row r="260" spans="7:11" x14ac:dyDescent="0.2">
      <c r="G260" s="247"/>
      <c r="H260" s="247"/>
      <c r="I260" s="247"/>
      <c r="J260" s="247"/>
      <c r="K260" s="247"/>
    </row>
    <row r="261" spans="7:11" x14ac:dyDescent="0.2">
      <c r="G261" s="247"/>
      <c r="H261" s="247"/>
      <c r="I261" s="247"/>
      <c r="J261" s="247"/>
      <c r="K261" s="247"/>
    </row>
    <row r="262" spans="7:11" x14ac:dyDescent="0.2">
      <c r="G262" s="247"/>
      <c r="H262" s="247"/>
      <c r="I262" s="247"/>
      <c r="J262" s="247"/>
      <c r="K262" s="247"/>
    </row>
    <row r="263" spans="7:11" x14ac:dyDescent="0.2">
      <c r="G263" s="247"/>
      <c r="H263" s="247"/>
      <c r="I263" s="247"/>
      <c r="J263" s="247"/>
      <c r="K263" s="247"/>
    </row>
    <row r="264" spans="7:11" x14ac:dyDescent="0.2">
      <c r="G264" s="247"/>
      <c r="H264" s="247"/>
      <c r="I264" s="247"/>
      <c r="J264" s="247"/>
      <c r="K264" s="247"/>
    </row>
    <row r="265" spans="7:11" x14ac:dyDescent="0.2">
      <c r="G265" s="247"/>
      <c r="H265" s="247"/>
      <c r="I265" s="247"/>
      <c r="J265" s="247"/>
      <c r="K265" s="247"/>
    </row>
    <row r="266" spans="7:11" x14ac:dyDescent="0.2">
      <c r="G266" s="247"/>
      <c r="H266" s="247"/>
      <c r="I266" s="247"/>
      <c r="J266" s="247"/>
      <c r="K266" s="247"/>
    </row>
    <row r="267" spans="7:11" x14ac:dyDescent="0.2">
      <c r="G267" s="247"/>
      <c r="H267" s="247"/>
      <c r="I267" s="247"/>
      <c r="J267" s="247"/>
      <c r="K267" s="247"/>
    </row>
    <row r="268" spans="7:11" x14ac:dyDescent="0.2">
      <c r="G268" s="247"/>
      <c r="H268" s="247"/>
      <c r="I268" s="247"/>
      <c r="J268" s="247"/>
      <c r="K268" s="247"/>
    </row>
    <row r="269" spans="7:11" x14ac:dyDescent="0.2">
      <c r="G269" s="247"/>
      <c r="H269" s="247"/>
      <c r="I269" s="247"/>
      <c r="J269" s="247"/>
      <c r="K269" s="247"/>
    </row>
    <row r="270" spans="7:11" x14ac:dyDescent="0.2">
      <c r="G270" s="247"/>
      <c r="H270" s="247"/>
      <c r="I270" s="247"/>
      <c r="J270" s="247"/>
      <c r="K270" s="247"/>
    </row>
    <row r="271" spans="7:11" x14ac:dyDescent="0.2">
      <c r="G271" s="247"/>
      <c r="H271" s="247"/>
      <c r="I271" s="247"/>
      <c r="J271" s="247"/>
      <c r="K271" s="247"/>
    </row>
    <row r="272" spans="7:11" x14ac:dyDescent="0.2">
      <c r="G272" s="247"/>
      <c r="H272" s="247"/>
      <c r="I272" s="247"/>
      <c r="J272" s="247"/>
      <c r="K272" s="247"/>
    </row>
    <row r="273" spans="7:11" x14ac:dyDescent="0.2">
      <c r="G273" s="247"/>
      <c r="H273" s="247"/>
      <c r="I273" s="247"/>
      <c r="J273" s="247"/>
      <c r="K273" s="247"/>
    </row>
    <row r="274" spans="7:11" x14ac:dyDescent="0.2">
      <c r="G274" s="247"/>
      <c r="H274" s="247"/>
      <c r="I274" s="247"/>
      <c r="J274" s="247"/>
      <c r="K274" s="247"/>
    </row>
    <row r="275" spans="7:11" x14ac:dyDescent="0.2">
      <c r="G275" s="247"/>
      <c r="H275" s="247"/>
      <c r="I275" s="247"/>
      <c r="J275" s="247"/>
      <c r="K275" s="247"/>
    </row>
    <row r="276" spans="7:11" x14ac:dyDescent="0.2">
      <c r="G276" s="247"/>
      <c r="H276" s="247"/>
      <c r="I276" s="247"/>
      <c r="J276" s="247"/>
      <c r="K276" s="247"/>
    </row>
    <row r="277" spans="7:11" x14ac:dyDescent="0.2">
      <c r="G277" s="247"/>
      <c r="H277" s="247"/>
      <c r="I277" s="247"/>
      <c r="J277" s="247"/>
      <c r="K277" s="247"/>
    </row>
    <row r="278" spans="7:11" x14ac:dyDescent="0.2">
      <c r="G278" s="247"/>
      <c r="H278" s="247"/>
      <c r="I278" s="247"/>
      <c r="J278" s="247"/>
      <c r="K278" s="247"/>
    </row>
    <row r="279" spans="7:11" x14ac:dyDescent="0.2">
      <c r="G279" s="247"/>
      <c r="H279" s="247"/>
      <c r="I279" s="247"/>
      <c r="J279" s="247"/>
      <c r="K279" s="247"/>
    </row>
    <row r="280" spans="7:11" x14ac:dyDescent="0.2">
      <c r="G280" s="247"/>
      <c r="H280" s="247"/>
      <c r="I280" s="247"/>
      <c r="J280" s="247"/>
      <c r="K280" s="247"/>
    </row>
    <row r="281" spans="7:11" x14ac:dyDescent="0.2">
      <c r="G281" s="247"/>
      <c r="H281" s="247"/>
      <c r="I281" s="247"/>
      <c r="J281" s="247"/>
      <c r="K281" s="247"/>
    </row>
  </sheetData>
  <sheetProtection formatCells="0" formatColumns="0" formatRows="0" insertColumns="0" insertRows="0" insertHyperlinks="0" deleteColumns="0" deleteRows="0" sort="0" autoFilter="0" pivotTables="0"/>
  <dataConsolidate link="1"/>
  <conditionalFormatting sqref="BE29">
    <cfRule type="expression" dxfId="1296" priority="3469">
      <formula>BE$14=0</formula>
    </cfRule>
  </conditionalFormatting>
  <conditionalFormatting sqref="BE30">
    <cfRule type="expression" dxfId="1295" priority="3465">
      <formula>BE$14=0</formula>
    </cfRule>
  </conditionalFormatting>
  <conditionalFormatting sqref="BE31">
    <cfRule type="expression" dxfId="1294" priority="3461">
      <formula>BE$14=0</formula>
    </cfRule>
  </conditionalFormatting>
  <conditionalFormatting sqref="BE33:BE34">
    <cfRule type="expression" dxfId="1293" priority="3457">
      <formula>BE$14=0</formula>
    </cfRule>
  </conditionalFormatting>
  <conditionalFormatting sqref="BE36">
    <cfRule type="expression" dxfId="1292" priority="3453">
      <formula>BE$14=0</formula>
    </cfRule>
  </conditionalFormatting>
  <conditionalFormatting sqref="BE37">
    <cfRule type="expression" dxfId="1291" priority="3449">
      <formula>BE$14=0</formula>
    </cfRule>
  </conditionalFormatting>
  <conditionalFormatting sqref="BE38">
    <cfRule type="expression" dxfId="1290" priority="3445">
      <formula>BE$14=0</formula>
    </cfRule>
  </conditionalFormatting>
  <conditionalFormatting sqref="E40:F40 L40:BD40 L55:N55 P55:BD55">
    <cfRule type="expression" dxfId="1289" priority="3281">
      <formula>AND(E$14=0,E$9&gt;Display_Year_End)</formula>
    </cfRule>
    <cfRule type="expression" dxfId="1288" priority="3282">
      <formula>AND(E$14=0,E$9&lt;=Display_Year_End)</formula>
    </cfRule>
  </conditionalFormatting>
  <conditionalFormatting sqref="E55:F55">
    <cfRule type="expression" dxfId="1287" priority="3279">
      <formula>AND(E$14=0,E$9&gt;Display_Year_End)</formula>
    </cfRule>
    <cfRule type="expression" dxfId="1286" priority="3280">
      <formula>AND(E$14=0,E$9&lt;=Display_Year_End)</formula>
    </cfRule>
  </conditionalFormatting>
  <conditionalFormatting sqref="E74:G74 I74:BD74">
    <cfRule type="expression" dxfId="1285" priority="3277">
      <formula>AND(E$14=0,E$9&gt;Display_Year_End)</formula>
    </cfRule>
    <cfRule type="expression" dxfId="1284" priority="3278">
      <formula>AND(E$14=0,E$9&lt;=Display_Year_End)</formula>
    </cfRule>
  </conditionalFormatting>
  <conditionalFormatting sqref="E85:G87 I85:BD87">
    <cfRule type="expression" dxfId="1283" priority="3275">
      <formula>AND(E$14=0,E$9&gt;Display_Year_End)</formula>
    </cfRule>
    <cfRule type="expression" dxfId="1282" priority="3276">
      <formula>AND(E$14=0,E$9&lt;=Display_Year_End)</formula>
    </cfRule>
  </conditionalFormatting>
  <conditionalFormatting sqref="E96:G96 I96:L96 O96:BD96">
    <cfRule type="expression" dxfId="1281" priority="3273">
      <formula>AND(E$14=0,E$9&gt;Display_Year_End)</formula>
    </cfRule>
    <cfRule type="expression" dxfId="1280" priority="3274">
      <formula>AND(E$14=0,E$9&lt;=Display_Year_End)</formula>
    </cfRule>
  </conditionalFormatting>
  <conditionalFormatting sqref="E102:G102 I102:L102 O102:BD102">
    <cfRule type="expression" dxfId="1279" priority="3271">
      <formula>AND(E$14=0,E$9&gt;Display_Year_End)</formula>
    </cfRule>
    <cfRule type="expression" dxfId="1278" priority="3272">
      <formula>AND(E$14=0,E$9&lt;=Display_Year_End)</formula>
    </cfRule>
  </conditionalFormatting>
  <conditionalFormatting sqref="E108:BD108">
    <cfRule type="expression" dxfId="1277" priority="3269">
      <formula>AND(E$14=0,E$9&gt;Display_Year_End)</formula>
    </cfRule>
    <cfRule type="expression" dxfId="1276" priority="3270">
      <formula>AND(E$14=0,E$9&lt;=Display_Year_End)</formula>
    </cfRule>
  </conditionalFormatting>
  <conditionalFormatting sqref="E13:E14">
    <cfRule type="expression" dxfId="1275" priority="3267">
      <formula>E$14=0</formula>
    </cfRule>
  </conditionalFormatting>
  <conditionalFormatting sqref="E12">
    <cfRule type="expression" dxfId="1274" priority="3266">
      <formula>E$14=0</formula>
    </cfRule>
  </conditionalFormatting>
  <conditionalFormatting sqref="E195:H195 J195 L195:BD195">
    <cfRule type="expression" dxfId="1273" priority="3257">
      <formula>AND(E$14=0,E$9&gt;Display_Year_End)</formula>
    </cfRule>
    <cfRule type="expression" dxfId="1272" priority="3258">
      <formula>AND(E$14=0,E$9&lt;=Display_Year_End)</formula>
    </cfRule>
  </conditionalFormatting>
  <conditionalFormatting sqref="F198:F210">
    <cfRule type="expression" dxfId="1271" priority="3255">
      <formula>F$14=0</formula>
    </cfRule>
  </conditionalFormatting>
  <conditionalFormatting sqref="E219:H219 J219 L219:BD219">
    <cfRule type="expression" dxfId="1270" priority="3248">
      <formula>AND(E$14=0,E$9&gt;Display_Year_End)</formula>
    </cfRule>
    <cfRule type="expression" dxfId="1269" priority="3249">
      <formula>AND(E$14=0,E$9&lt;=Display_Year_End)</formula>
    </cfRule>
  </conditionalFormatting>
  <conditionalFormatting sqref="E222:F222 O222:BD222">
    <cfRule type="expression" dxfId="1268" priority="2774">
      <formula>AND(E$9&gt;Display_Year_End,D$14=1)</formula>
    </cfRule>
    <cfRule type="expression" dxfId="1267" priority="2777">
      <formula>AND(E$14=0,F$14=1)</formula>
    </cfRule>
    <cfRule type="expression" dxfId="1266" priority="3246">
      <formula>E$14=0</formula>
    </cfRule>
  </conditionalFormatting>
  <conditionalFormatting sqref="O222:BD222">
    <cfRule type="expression" dxfId="1265" priority="3241">
      <formula>O$14=0</formula>
    </cfRule>
  </conditionalFormatting>
  <conditionalFormatting sqref="E225:BD225">
    <cfRule type="expression" dxfId="1264" priority="3226">
      <formula>AND(E$14=0,E$9&gt;Display_Year_End)</formula>
    </cfRule>
    <cfRule type="expression" dxfId="1263" priority="3227">
      <formula>AND(E$14=0,E$9&lt;=Display_Year_End)</formula>
    </cfRule>
  </conditionalFormatting>
  <conditionalFormatting sqref="E227:BD227">
    <cfRule type="expression" dxfId="1262" priority="3224">
      <formula>AND(E$14=0,E$9&gt;Display_Year_End)</formula>
    </cfRule>
    <cfRule type="expression" dxfId="1261" priority="3225">
      <formula>AND(E$14=0,E$9&lt;=Display_Year_End)</formula>
    </cfRule>
  </conditionalFormatting>
  <conditionalFormatting sqref="N118:BD118">
    <cfRule type="expression" dxfId="1260" priority="3222">
      <formula>N$14=0</formula>
    </cfRule>
  </conditionalFormatting>
  <conditionalFormatting sqref="N119:BD119">
    <cfRule type="expression" dxfId="1259" priority="3217">
      <formula>N$14=0</formula>
    </cfRule>
  </conditionalFormatting>
  <conditionalFormatting sqref="E166:G166 I166 K166:BD166">
    <cfRule type="expression" dxfId="1258" priority="3027">
      <formula>AND(E$14=0,E$9&gt;Display_Year_End)</formula>
    </cfRule>
    <cfRule type="expression" dxfId="1257" priority="3028">
      <formula>AND(E$14=0,E$9&lt;=Display_Year_End)</formula>
    </cfRule>
  </conditionalFormatting>
  <conditionalFormatting sqref="F8:BD8">
    <cfRule type="expression" dxfId="1256" priority="3025">
      <formula>AND(E$14=1,F$14=1)</formula>
    </cfRule>
    <cfRule type="expression" dxfId="1255" priority="3026">
      <formula>F$14=1</formula>
    </cfRule>
  </conditionalFormatting>
  <conditionalFormatting sqref="F8:BD8">
    <cfRule type="expression" dxfId="1254" priority="3022">
      <formula>AND(F$13=0,F$14=1,E$13=1)</formula>
    </cfRule>
    <cfRule type="expression" dxfId="1253" priority="3023">
      <formula>AND(F$14=1,F$13=0)</formula>
    </cfRule>
  </conditionalFormatting>
  <conditionalFormatting sqref="F9:BD14">
    <cfRule type="expression" dxfId="1252" priority="3021">
      <formula>F$14&lt;&gt;1</formula>
    </cfRule>
  </conditionalFormatting>
  <conditionalFormatting sqref="E110:BD110">
    <cfRule type="expression" dxfId="1251" priority="2778">
      <formula>AND(E$14=0,E$9&gt;Display_Year_End)</formula>
    </cfRule>
    <cfRule type="expression" dxfId="1250" priority="2779">
      <formula>AND(E$14=0,E$9&lt;=Display_Year_End)</formula>
    </cfRule>
  </conditionalFormatting>
  <conditionalFormatting sqref="F222">
    <cfRule type="expression" dxfId="1249" priority="2775">
      <formula>AND(F$14=0,G$14=1)</formula>
    </cfRule>
    <cfRule type="expression" dxfId="1248" priority="2776">
      <formula>F$14=0</formula>
    </cfRule>
  </conditionalFormatting>
  <conditionalFormatting sqref="E223:H223 J223 L223:BD223">
    <cfRule type="expression" dxfId="1247" priority="2762">
      <formula>AND(E$9&gt;Display_Year_End,D$14=1)</formula>
    </cfRule>
    <cfRule type="expression" dxfId="1246" priority="2765">
      <formula>AND(E$14=0,F$14=1)</formula>
    </cfRule>
    <cfRule type="expression" dxfId="1245" priority="2767">
      <formula>E$14=0</formula>
    </cfRule>
  </conditionalFormatting>
  <conditionalFormatting sqref="G223:H223 J223 L223:BD223">
    <cfRule type="expression" dxfId="1244" priority="2766">
      <formula>G$14=0</formula>
    </cfRule>
  </conditionalFormatting>
  <conditionalFormatting sqref="F223">
    <cfRule type="expression" dxfId="1243" priority="2763">
      <formula>AND(F$14=0,G$14=1)</formula>
    </cfRule>
    <cfRule type="expression" dxfId="1242" priority="2764">
      <formula>F$14=0</formula>
    </cfRule>
  </conditionalFormatting>
  <conditionalFormatting sqref="E217:F217 O217:BD217">
    <cfRule type="expression" dxfId="1241" priority="2756">
      <formula>AND(E$9&gt;Display_Year_End,D$14=1)</formula>
    </cfRule>
    <cfRule type="expression" dxfId="1240" priority="2759">
      <formula>AND(E$14=0,F$14=1)</formula>
    </cfRule>
    <cfRule type="expression" dxfId="1239" priority="2761">
      <formula>E$14=0</formula>
    </cfRule>
  </conditionalFormatting>
  <conditionalFormatting sqref="O217:BD217">
    <cfRule type="expression" dxfId="1238" priority="2760">
      <formula>O$14=0</formula>
    </cfRule>
  </conditionalFormatting>
  <conditionalFormatting sqref="F217">
    <cfRule type="expression" dxfId="1237" priority="2757">
      <formula>AND(F$14=0,G$14=1)</formula>
    </cfRule>
    <cfRule type="expression" dxfId="1236" priority="2758">
      <formula>F$14=0</formula>
    </cfRule>
  </conditionalFormatting>
  <conditionalFormatting sqref="E216:F216 O216:BD216">
    <cfRule type="expression" dxfId="1235" priority="2750">
      <formula>AND(E$9&gt;Display_Year_End,D$14=1)</formula>
    </cfRule>
    <cfRule type="expression" dxfId="1234" priority="2753">
      <formula>AND(E$14=0,F$14=1)</formula>
    </cfRule>
    <cfRule type="expression" dxfId="1233" priority="2755">
      <formula>E$14=0</formula>
    </cfRule>
  </conditionalFormatting>
  <conditionalFormatting sqref="O216:BD216">
    <cfRule type="expression" dxfId="1232" priority="2754">
      <formula>O$14=0</formula>
    </cfRule>
  </conditionalFormatting>
  <conditionalFormatting sqref="F216">
    <cfRule type="expression" dxfId="1231" priority="2751">
      <formula>AND(F$14=0,G$14=1)</formula>
    </cfRule>
    <cfRule type="expression" dxfId="1230" priority="2752">
      <formula>F$14=0</formula>
    </cfRule>
  </conditionalFormatting>
  <conditionalFormatting sqref="E215:F215 O215:BD215">
    <cfRule type="expression" dxfId="1229" priority="2744">
      <formula>AND(E$9&gt;Display_Year_End,D$14=1)</formula>
    </cfRule>
    <cfRule type="expression" dxfId="1228" priority="2747">
      <formula>AND(E$14=0,F$14=1)</formula>
    </cfRule>
    <cfRule type="expression" dxfId="1227" priority="2749">
      <formula>E$14=0</formula>
    </cfRule>
  </conditionalFormatting>
  <conditionalFormatting sqref="O215:BD215">
    <cfRule type="expression" dxfId="1226" priority="2748">
      <formula>O$14=0</formula>
    </cfRule>
  </conditionalFormatting>
  <conditionalFormatting sqref="F215">
    <cfRule type="expression" dxfId="1225" priority="2745">
      <formula>AND(F$14=0,G$14=1)</formula>
    </cfRule>
    <cfRule type="expression" dxfId="1224" priority="2746">
      <formula>F$14=0</formula>
    </cfRule>
  </conditionalFormatting>
  <conditionalFormatting sqref="E214:F214 O214:BD214">
    <cfRule type="expression" dxfId="1223" priority="2738">
      <formula>AND(E$9&gt;Display_Year_End,D$14=1)</formula>
    </cfRule>
    <cfRule type="expression" dxfId="1222" priority="2741">
      <formula>AND(E$14=0,F$14=1)</formula>
    </cfRule>
    <cfRule type="expression" dxfId="1221" priority="2743">
      <formula>E$14=0</formula>
    </cfRule>
  </conditionalFormatting>
  <conditionalFormatting sqref="O214:BD214">
    <cfRule type="expression" dxfId="1220" priority="2742">
      <formula>O$14=0</formula>
    </cfRule>
  </conditionalFormatting>
  <conditionalFormatting sqref="F214">
    <cfRule type="expression" dxfId="1219" priority="2739">
      <formula>AND(F$14=0,G$14=1)</formula>
    </cfRule>
    <cfRule type="expression" dxfId="1218" priority="2740">
      <formula>F$14=0</formula>
    </cfRule>
  </conditionalFormatting>
  <conditionalFormatting sqref="E213:F213 O213:BD213">
    <cfRule type="expression" dxfId="1217" priority="2732">
      <formula>AND(E$9&gt;Display_Year_End,D$14=1)</formula>
    </cfRule>
    <cfRule type="expression" dxfId="1216" priority="2735">
      <formula>AND(E$14=0,F$14=1)</formula>
    </cfRule>
    <cfRule type="expression" dxfId="1215" priority="2737">
      <formula>E$14=0</formula>
    </cfRule>
  </conditionalFormatting>
  <conditionalFormatting sqref="O213:BD213">
    <cfRule type="expression" dxfId="1214" priority="2736">
      <formula>O$14=0</formula>
    </cfRule>
  </conditionalFormatting>
  <conditionalFormatting sqref="F213">
    <cfRule type="expression" dxfId="1213" priority="2733">
      <formula>AND(F$14=0,G$14=1)</formula>
    </cfRule>
    <cfRule type="expression" dxfId="1212" priority="2734">
      <formula>F$14=0</formula>
    </cfRule>
  </conditionalFormatting>
  <conditionalFormatting sqref="E212:F212 O212:BD212">
    <cfRule type="expression" dxfId="1211" priority="2726">
      <formula>AND(E$9&gt;Display_Year_End,D$14=1)</formula>
    </cfRule>
    <cfRule type="expression" dxfId="1210" priority="2729">
      <formula>AND(E$14=0,F$14=1)</formula>
    </cfRule>
    <cfRule type="expression" dxfId="1209" priority="2731">
      <formula>E$14=0</formula>
    </cfRule>
  </conditionalFormatting>
  <conditionalFormatting sqref="O212:BD212">
    <cfRule type="expression" dxfId="1208" priority="2730">
      <formula>O$14=0</formula>
    </cfRule>
  </conditionalFormatting>
  <conditionalFormatting sqref="F212">
    <cfRule type="expression" dxfId="1207" priority="2727">
      <formula>AND(F$14=0,G$14=1)</formula>
    </cfRule>
    <cfRule type="expression" dxfId="1206" priority="2728">
      <formula>F$14=0</formula>
    </cfRule>
  </conditionalFormatting>
  <conditionalFormatting sqref="E198:F211 O198:BD211">
    <cfRule type="expression" dxfId="1205" priority="2720">
      <formula>AND(E$9&gt;Display_Year_End,D$14=1)</formula>
    </cfRule>
    <cfRule type="expression" dxfId="1204" priority="2723">
      <formula>AND(E$14=0,F$14=1)</formula>
    </cfRule>
    <cfRule type="expression" dxfId="1203" priority="2725">
      <formula>E$14=0</formula>
    </cfRule>
  </conditionalFormatting>
  <conditionalFormatting sqref="O198:BD211">
    <cfRule type="expression" dxfId="1202" priority="2724">
      <formula>O$14=0</formula>
    </cfRule>
  </conditionalFormatting>
  <conditionalFormatting sqref="F198:F211">
    <cfRule type="expression" dxfId="1201" priority="2721">
      <formula>AND(F$14=0,G$14=1)</formula>
    </cfRule>
    <cfRule type="expression" dxfId="1200" priority="2722">
      <formula>F$14=0</formula>
    </cfRule>
  </conditionalFormatting>
  <conditionalFormatting sqref="E174:H193 M174:BD193 J174:J193">
    <cfRule type="expression" dxfId="1199" priority="2714">
      <formula>AND(E$9&gt;Display_Year_End,D$14=1)</formula>
    </cfRule>
    <cfRule type="expression" dxfId="1198" priority="2717">
      <formula>AND(E$14=0,F$14=1)</formula>
    </cfRule>
    <cfRule type="expression" dxfId="1197" priority="2719">
      <formula>E$14=0</formula>
    </cfRule>
  </conditionalFormatting>
  <conditionalFormatting sqref="G174:H193 M174:BD193 J174:J193">
    <cfRule type="expression" dxfId="1196" priority="2718">
      <formula>G$14=0</formula>
    </cfRule>
  </conditionalFormatting>
  <conditionalFormatting sqref="F174:F193">
    <cfRule type="expression" dxfId="1195" priority="2715">
      <formula>AND(F$14=0,G$14=1)</formula>
    </cfRule>
    <cfRule type="expression" dxfId="1194" priority="2716">
      <formula>F$14=0</formula>
    </cfRule>
  </conditionalFormatting>
  <conditionalFormatting sqref="E106:F106 I106:BD106">
    <cfRule type="expression" dxfId="1193" priority="2708">
      <formula>AND(E$9&gt;Display_Year_End,D$14=1)</formula>
    </cfRule>
    <cfRule type="expression" dxfId="1192" priority="2711">
      <formula>AND(E$14=0,F$14=1)</formula>
    </cfRule>
    <cfRule type="expression" dxfId="1191" priority="2713">
      <formula>E$14=0</formula>
    </cfRule>
  </conditionalFormatting>
  <conditionalFormatting sqref="I106:BD106">
    <cfRule type="expression" dxfId="1190" priority="2712">
      <formula>I$14=0</formula>
    </cfRule>
  </conditionalFormatting>
  <conditionalFormatting sqref="F106">
    <cfRule type="expression" dxfId="1189" priority="2709">
      <formula>AND(F$14=0,G$14=1)</formula>
    </cfRule>
    <cfRule type="expression" dxfId="1188" priority="2710">
      <formula>F$14=0</formula>
    </cfRule>
  </conditionalFormatting>
  <conditionalFormatting sqref="E105:F105 M105:BD105">
    <cfRule type="expression" dxfId="1187" priority="2702">
      <formula>AND(E$9&gt;Display_Year_End,D$14=1)</formula>
    </cfRule>
    <cfRule type="expression" dxfId="1186" priority="2705">
      <formula>AND(E$14=0,F$14=1)</formula>
    </cfRule>
    <cfRule type="expression" dxfId="1185" priority="2707">
      <formula>E$14=0</formula>
    </cfRule>
  </conditionalFormatting>
  <conditionalFormatting sqref="M105:BD105">
    <cfRule type="expression" dxfId="1184" priority="2706">
      <formula>M$14=0</formula>
    </cfRule>
  </conditionalFormatting>
  <conditionalFormatting sqref="F105">
    <cfRule type="expression" dxfId="1183" priority="2703">
      <formula>AND(F$14=0,G$14=1)</formula>
    </cfRule>
    <cfRule type="expression" dxfId="1182" priority="2704">
      <formula>F$14=0</formula>
    </cfRule>
  </conditionalFormatting>
  <conditionalFormatting sqref="E100:F100 L100 O100:BD100">
    <cfRule type="expression" dxfId="1181" priority="2696">
      <formula>AND(E$9&gt;Display_Year_End,D$14=1)</formula>
    </cfRule>
    <cfRule type="expression" dxfId="1180" priority="2699">
      <formula>AND(E$14=0,F$14=1)</formula>
    </cfRule>
    <cfRule type="expression" dxfId="1179" priority="2701">
      <formula>E$14=0</formula>
    </cfRule>
  </conditionalFormatting>
  <conditionalFormatting sqref="L100 O100:BD100">
    <cfRule type="expression" dxfId="1178" priority="2700">
      <formula>L$14=0</formula>
    </cfRule>
  </conditionalFormatting>
  <conditionalFormatting sqref="F100">
    <cfRule type="expression" dxfId="1177" priority="2697">
      <formula>AND(F$14=0,G$14=1)</formula>
    </cfRule>
    <cfRule type="expression" dxfId="1176" priority="2698">
      <formula>F$14=0</formula>
    </cfRule>
  </conditionalFormatting>
  <conditionalFormatting sqref="E99:F99 L99 O99:BD99">
    <cfRule type="expression" dxfId="1175" priority="2690">
      <formula>AND(E$9&gt;Display_Year_End,D$14=1)</formula>
    </cfRule>
    <cfRule type="expression" dxfId="1174" priority="2693">
      <formula>AND(E$14=0,F$14=1)</formula>
    </cfRule>
    <cfRule type="expression" dxfId="1173" priority="2695">
      <formula>E$14=0</formula>
    </cfRule>
  </conditionalFormatting>
  <conditionalFormatting sqref="L99 O99:BD99">
    <cfRule type="expression" dxfId="1172" priority="2694">
      <formula>L$14=0</formula>
    </cfRule>
  </conditionalFormatting>
  <conditionalFormatting sqref="F99">
    <cfRule type="expression" dxfId="1171" priority="2691">
      <formula>AND(F$14=0,G$14=1)</formula>
    </cfRule>
    <cfRule type="expression" dxfId="1170" priority="2692">
      <formula>F$14=0</formula>
    </cfRule>
  </conditionalFormatting>
  <conditionalFormatting sqref="M130:BD130 E130:F130">
    <cfRule type="expression" dxfId="1169" priority="2016">
      <formula>E$14=0</formula>
    </cfRule>
  </conditionalFormatting>
  <conditionalFormatting sqref="E94:G94 I94:L94 O94:BD94">
    <cfRule type="expression" dxfId="1168" priority="2130">
      <formula>AND(E$14=0,E$9&gt;Display_Year_End)</formula>
    </cfRule>
    <cfRule type="expression" dxfId="1167" priority="2131">
      <formula>AND(E$14=0,E$9&lt;=Display_Year_End)</formula>
    </cfRule>
  </conditionalFormatting>
  <conditionalFormatting sqref="M198:N217">
    <cfRule type="expression" dxfId="1166" priority="2123">
      <formula>AND(M$9&gt;Display_Year_End,L$14=1)</formula>
    </cfRule>
    <cfRule type="expression" dxfId="1165" priority="2124">
      <formula>AND(M$14=0,N$14=1)</formula>
    </cfRule>
    <cfRule type="expression" dxfId="1164" priority="2126">
      <formula>M$14=0</formula>
    </cfRule>
  </conditionalFormatting>
  <conditionalFormatting sqref="M198:N217">
    <cfRule type="expression" dxfId="1163" priority="2125">
      <formula>M$14=0</formula>
    </cfRule>
  </conditionalFormatting>
  <conditionalFormatting sqref="M222:N222">
    <cfRule type="expression" dxfId="1162" priority="2119">
      <formula>AND(M$9&gt;Display_Year_End,L$14=1)</formula>
    </cfRule>
    <cfRule type="expression" dxfId="1161" priority="2120">
      <formula>AND(M$14=0,N$14=1)</formula>
    </cfRule>
    <cfRule type="expression" dxfId="1160" priority="2122">
      <formula>M$14=0</formula>
    </cfRule>
  </conditionalFormatting>
  <conditionalFormatting sqref="M222:N222">
    <cfRule type="expression" dxfId="1159" priority="2121">
      <formula>M$14=0</formula>
    </cfRule>
  </conditionalFormatting>
  <conditionalFormatting sqref="N164:BD164">
    <cfRule type="expression" dxfId="1158" priority="1766">
      <formula>AND(N$9&gt;Display_Year_End,M$14=1)</formula>
    </cfRule>
    <cfRule type="expression" dxfId="1157" priority="1767">
      <formula>AND(N$14=0,O$14=1)</formula>
    </cfRule>
    <cfRule type="expression" dxfId="1156" priority="1769">
      <formula>N$14=0</formula>
    </cfRule>
  </conditionalFormatting>
  <conditionalFormatting sqref="N164:BD164">
    <cfRule type="expression" dxfId="1155" priority="1768">
      <formula>N$14=0</formula>
    </cfRule>
  </conditionalFormatting>
  <conditionalFormatting sqref="N118:BD119">
    <cfRule type="expression" dxfId="1154" priority="2099">
      <formula>AND(N$9&gt;Display_Year_End,M$14=1)</formula>
    </cfRule>
    <cfRule type="expression" dxfId="1153" priority="2100">
      <formula>AND(N$14=0,O$14=1)</formula>
    </cfRule>
    <cfRule type="expression" dxfId="1152" priority="2102">
      <formula>N$14=0</formula>
    </cfRule>
  </conditionalFormatting>
  <conditionalFormatting sqref="N118:BD119">
    <cfRule type="expression" dxfId="1151" priority="2101">
      <formula>N$14=0</formula>
    </cfRule>
  </conditionalFormatting>
  <conditionalFormatting sqref="E118:F119 M118:BD119">
    <cfRule type="expression" dxfId="1150" priority="2095">
      <formula>AND(E$9&gt;Display_Year_End,D$14=1)</formula>
    </cfRule>
    <cfRule type="expression" dxfId="1149" priority="2096">
      <formula>AND(E$14=0,F$14=1)</formula>
    </cfRule>
    <cfRule type="expression" dxfId="1148" priority="2098">
      <formula>E$14=0</formula>
    </cfRule>
  </conditionalFormatting>
  <conditionalFormatting sqref="E118:F119 M118:BD119">
    <cfRule type="expression" dxfId="1147" priority="2097">
      <formula>E$14=0</formula>
    </cfRule>
  </conditionalFormatting>
  <conditionalFormatting sqref="N119:BD119">
    <cfRule type="expression" dxfId="1146" priority="2094">
      <formula>N$14=0</formula>
    </cfRule>
  </conditionalFormatting>
  <conditionalFormatting sqref="N158:BD158">
    <cfRule type="expression" dxfId="1145" priority="1811">
      <formula>AND(N$9&gt;Display_Year_End,M$14=1)</formula>
    </cfRule>
    <cfRule type="expression" dxfId="1144" priority="1812">
      <formula>AND(N$14=0,O$14=1)</formula>
    </cfRule>
    <cfRule type="expression" dxfId="1143" priority="1814">
      <formula>N$14=0</formula>
    </cfRule>
  </conditionalFormatting>
  <conditionalFormatting sqref="N158:BD158">
    <cfRule type="expression" dxfId="1142" priority="1813">
      <formula>N$14=0</formula>
    </cfRule>
  </conditionalFormatting>
  <conditionalFormatting sqref="E162:F162 M162:BD162">
    <cfRule type="expression" dxfId="1141" priority="1780">
      <formula>AND(E$9&gt;Display_Year_End,D$14=1)</formula>
    </cfRule>
    <cfRule type="expression" dxfId="1140" priority="1781">
      <formula>AND(E$14=0,F$14=1)</formula>
    </cfRule>
    <cfRule type="expression" dxfId="1139" priority="1783">
      <formula>E$14=0</formula>
    </cfRule>
  </conditionalFormatting>
  <conditionalFormatting sqref="E162:F162 M162:BD162">
    <cfRule type="expression" dxfId="1138" priority="1782">
      <formula>E$14=0</formula>
    </cfRule>
  </conditionalFormatting>
  <conditionalFormatting sqref="N125:BD125">
    <cfRule type="expression" dxfId="1137" priority="2085">
      <formula>N$14=0</formula>
    </cfRule>
  </conditionalFormatting>
  <conditionalFormatting sqref="N125:BD125">
    <cfRule type="expression" dxfId="1136" priority="2081">
      <formula>AND(N$9&gt;Display_Year_End,M$14=1)</formula>
    </cfRule>
    <cfRule type="expression" dxfId="1135" priority="2082">
      <formula>AND(N$14=0,O$14=1)</formula>
    </cfRule>
    <cfRule type="expression" dxfId="1134" priority="2084">
      <formula>N$14=0</formula>
    </cfRule>
  </conditionalFormatting>
  <conditionalFormatting sqref="N125:BD125">
    <cfRule type="expression" dxfId="1133" priority="2083">
      <formula>N$14=0</formula>
    </cfRule>
  </conditionalFormatting>
  <conditionalFormatting sqref="E125:F125 M125:BD125">
    <cfRule type="expression" dxfId="1132" priority="2077">
      <formula>AND(E$9&gt;Display_Year_End,D$14=1)</formula>
    </cfRule>
    <cfRule type="expression" dxfId="1131" priority="2078">
      <formula>AND(E$14=0,F$14=1)</formula>
    </cfRule>
    <cfRule type="expression" dxfId="1130" priority="2080">
      <formula>E$14=0</formula>
    </cfRule>
  </conditionalFormatting>
  <conditionalFormatting sqref="E125:F125 M125:BD125">
    <cfRule type="expression" dxfId="1129" priority="2079">
      <formula>E$14=0</formula>
    </cfRule>
  </conditionalFormatting>
  <conditionalFormatting sqref="N126:BD126">
    <cfRule type="expression" dxfId="1128" priority="2076">
      <formula>N$14=0</formula>
    </cfRule>
  </conditionalFormatting>
  <conditionalFormatting sqref="N126:BD126">
    <cfRule type="expression" dxfId="1127" priority="2072">
      <formula>AND(N$9&gt;Display_Year_End,M$14=1)</formula>
    </cfRule>
    <cfRule type="expression" dxfId="1126" priority="2073">
      <formula>AND(N$14=0,O$14=1)</formula>
    </cfRule>
    <cfRule type="expression" dxfId="1125" priority="2075">
      <formula>N$14=0</formula>
    </cfRule>
  </conditionalFormatting>
  <conditionalFormatting sqref="N126:BD126">
    <cfRule type="expression" dxfId="1124" priority="2074">
      <formula>N$14=0</formula>
    </cfRule>
  </conditionalFormatting>
  <conditionalFormatting sqref="E126:F126 M126:BD126">
    <cfRule type="expression" dxfId="1123" priority="2068">
      <formula>AND(E$9&gt;Display_Year_End,D$14=1)</formula>
    </cfRule>
    <cfRule type="expression" dxfId="1122" priority="2069">
      <formula>AND(E$14=0,F$14=1)</formula>
    </cfRule>
    <cfRule type="expression" dxfId="1121" priority="2071">
      <formula>E$14=0</formula>
    </cfRule>
  </conditionalFormatting>
  <conditionalFormatting sqref="E126:F126 M126:BD126">
    <cfRule type="expression" dxfId="1120" priority="2070">
      <formula>E$14=0</formula>
    </cfRule>
  </conditionalFormatting>
  <conditionalFormatting sqref="N127:BD127">
    <cfRule type="expression" dxfId="1119" priority="2067">
      <formula>N$14=0</formula>
    </cfRule>
  </conditionalFormatting>
  <conditionalFormatting sqref="N127:BD127">
    <cfRule type="expression" dxfId="1118" priority="2063">
      <formula>AND(N$9&gt;Display_Year_End,M$14=1)</formula>
    </cfRule>
    <cfRule type="expression" dxfId="1117" priority="2064">
      <formula>AND(N$14=0,O$14=1)</formula>
    </cfRule>
    <cfRule type="expression" dxfId="1116" priority="2066">
      <formula>N$14=0</formula>
    </cfRule>
  </conditionalFormatting>
  <conditionalFormatting sqref="N127:BD127">
    <cfRule type="expression" dxfId="1115" priority="2065">
      <formula>N$14=0</formula>
    </cfRule>
  </conditionalFormatting>
  <conditionalFormatting sqref="E127:F127 M127:BD127">
    <cfRule type="expression" dxfId="1114" priority="2059">
      <formula>AND(E$9&gt;Display_Year_End,D$14=1)</formula>
    </cfRule>
    <cfRule type="expression" dxfId="1113" priority="2060">
      <formula>AND(E$14=0,F$14=1)</formula>
    </cfRule>
    <cfRule type="expression" dxfId="1112" priority="2062">
      <formula>E$14=0</formula>
    </cfRule>
  </conditionalFormatting>
  <conditionalFormatting sqref="E127:F127 M127:BD127">
    <cfRule type="expression" dxfId="1111" priority="2061">
      <formula>E$14=0</formula>
    </cfRule>
  </conditionalFormatting>
  <conditionalFormatting sqref="N121:BD121">
    <cfRule type="expression" dxfId="1110" priority="2058">
      <formula>N$14=0</formula>
    </cfRule>
  </conditionalFormatting>
  <conditionalFormatting sqref="N121:BD121">
    <cfRule type="expression" dxfId="1109" priority="2054">
      <formula>AND(N$9&gt;Display_Year_End,M$14=1)</formula>
    </cfRule>
    <cfRule type="expression" dxfId="1108" priority="2055">
      <formula>AND(N$14=0,O$14=1)</formula>
    </cfRule>
    <cfRule type="expression" dxfId="1107" priority="2057">
      <formula>N$14=0</formula>
    </cfRule>
  </conditionalFormatting>
  <conditionalFormatting sqref="N121:BD121">
    <cfRule type="expression" dxfId="1106" priority="2056">
      <formula>N$14=0</formula>
    </cfRule>
  </conditionalFormatting>
  <conditionalFormatting sqref="E121:F121 M121:BD121">
    <cfRule type="expression" dxfId="1105" priority="2050">
      <formula>AND(E$9&gt;Display_Year_End,D$14=1)</formula>
    </cfRule>
    <cfRule type="expression" dxfId="1104" priority="2051">
      <formula>AND(E$14=0,F$14=1)</formula>
    </cfRule>
    <cfRule type="expression" dxfId="1103" priority="2053">
      <formula>E$14=0</formula>
    </cfRule>
  </conditionalFormatting>
  <conditionalFormatting sqref="E121:F121 M121:BD121">
    <cfRule type="expression" dxfId="1102" priority="2052">
      <formula>E$14=0</formula>
    </cfRule>
  </conditionalFormatting>
  <conditionalFormatting sqref="N122:BD122">
    <cfRule type="expression" dxfId="1101" priority="2049">
      <formula>N$14=0</formula>
    </cfRule>
  </conditionalFormatting>
  <conditionalFormatting sqref="N122:BD122">
    <cfRule type="expression" dxfId="1100" priority="2045">
      <formula>AND(N$9&gt;Display_Year_End,M$14=1)</formula>
    </cfRule>
    <cfRule type="expression" dxfId="1099" priority="2046">
      <formula>AND(N$14=0,O$14=1)</formula>
    </cfRule>
    <cfRule type="expression" dxfId="1098" priority="2048">
      <formula>N$14=0</formula>
    </cfRule>
  </conditionalFormatting>
  <conditionalFormatting sqref="N122:BD122">
    <cfRule type="expression" dxfId="1097" priority="2047">
      <formula>N$14=0</formula>
    </cfRule>
  </conditionalFormatting>
  <conditionalFormatting sqref="E122:F122 M122:BD122">
    <cfRule type="expression" dxfId="1096" priority="2041">
      <formula>AND(E$9&gt;Display_Year_End,D$14=1)</formula>
    </cfRule>
    <cfRule type="expression" dxfId="1095" priority="2042">
      <formula>AND(E$14=0,F$14=1)</formula>
    </cfRule>
    <cfRule type="expression" dxfId="1094" priority="2044">
      <formula>E$14=0</formula>
    </cfRule>
  </conditionalFormatting>
  <conditionalFormatting sqref="E122:F122 M122:BD122">
    <cfRule type="expression" dxfId="1093" priority="2043">
      <formula>E$14=0</formula>
    </cfRule>
  </conditionalFormatting>
  <conditionalFormatting sqref="N123:BD123">
    <cfRule type="expression" dxfId="1092" priority="2040">
      <formula>N$14=0</formula>
    </cfRule>
  </conditionalFormatting>
  <conditionalFormatting sqref="N123:BD123">
    <cfRule type="expression" dxfId="1091" priority="2036">
      <formula>AND(N$9&gt;Display_Year_End,M$14=1)</formula>
    </cfRule>
    <cfRule type="expression" dxfId="1090" priority="2037">
      <formula>AND(N$14=0,O$14=1)</formula>
    </cfRule>
    <cfRule type="expression" dxfId="1089" priority="2039">
      <formula>N$14=0</formula>
    </cfRule>
  </conditionalFormatting>
  <conditionalFormatting sqref="N123:BD123">
    <cfRule type="expression" dxfId="1088" priority="2038">
      <formula>N$14=0</formula>
    </cfRule>
  </conditionalFormatting>
  <conditionalFormatting sqref="E123:F123 M123:BD123">
    <cfRule type="expression" dxfId="1087" priority="2032">
      <formula>AND(E$9&gt;Display_Year_End,D$14=1)</formula>
    </cfRule>
    <cfRule type="expression" dxfId="1086" priority="2033">
      <formula>AND(E$14=0,F$14=1)</formula>
    </cfRule>
    <cfRule type="expression" dxfId="1085" priority="2035">
      <formula>E$14=0</formula>
    </cfRule>
  </conditionalFormatting>
  <conditionalFormatting sqref="E123:F123 M123:BD123">
    <cfRule type="expression" dxfId="1084" priority="2034">
      <formula>E$14=0</formula>
    </cfRule>
  </conditionalFormatting>
  <conditionalFormatting sqref="N129:BD129">
    <cfRule type="expression" dxfId="1083" priority="2031">
      <formula>N$14=0</formula>
    </cfRule>
  </conditionalFormatting>
  <conditionalFormatting sqref="N129:BD129">
    <cfRule type="expression" dxfId="1082" priority="2027">
      <formula>AND(N$9&gt;Display_Year_End,M$14=1)</formula>
    </cfRule>
    <cfRule type="expression" dxfId="1081" priority="2028">
      <formula>AND(N$14=0,O$14=1)</formula>
    </cfRule>
    <cfRule type="expression" dxfId="1080" priority="2030">
      <formula>N$14=0</formula>
    </cfRule>
  </conditionalFormatting>
  <conditionalFormatting sqref="N129:BD129">
    <cfRule type="expression" dxfId="1079" priority="2029">
      <formula>N$14=0</formula>
    </cfRule>
  </conditionalFormatting>
  <conditionalFormatting sqref="M129:BD129 E129:F129">
    <cfRule type="expression" dxfId="1078" priority="2023">
      <formula>AND(E$9&gt;Display_Year_End,D$14=1)</formula>
    </cfRule>
    <cfRule type="expression" dxfId="1077" priority="2024">
      <formula>AND(E$14=0,F$14=1)</formula>
    </cfRule>
    <cfRule type="expression" dxfId="1076" priority="2026">
      <formula>E$14=0</formula>
    </cfRule>
  </conditionalFormatting>
  <conditionalFormatting sqref="M129:BD129 E129:F129">
    <cfRule type="expression" dxfId="1075" priority="2025">
      <formula>E$14=0</formula>
    </cfRule>
  </conditionalFormatting>
  <conditionalFormatting sqref="N130:BD130">
    <cfRule type="expression" dxfId="1074" priority="2022">
      <formula>N$14=0</formula>
    </cfRule>
  </conditionalFormatting>
  <conditionalFormatting sqref="N130:BD130">
    <cfRule type="expression" dxfId="1073" priority="2018">
      <formula>AND(N$9&gt;Display_Year_End,M$14=1)</formula>
    </cfRule>
    <cfRule type="expression" dxfId="1072" priority="2019">
      <formula>AND(N$14=0,O$14=1)</formula>
    </cfRule>
    <cfRule type="expression" dxfId="1071" priority="2021">
      <formula>N$14=0</formula>
    </cfRule>
  </conditionalFormatting>
  <conditionalFormatting sqref="N130:BD130">
    <cfRule type="expression" dxfId="1070" priority="2020">
      <formula>N$14=0</formula>
    </cfRule>
  </conditionalFormatting>
  <conditionalFormatting sqref="M130:BD130 E130:F130">
    <cfRule type="expression" dxfId="1069" priority="2014">
      <formula>AND(E$9&gt;Display_Year_End,D$14=1)</formula>
    </cfRule>
    <cfRule type="expression" dxfId="1068" priority="2015">
      <formula>AND(E$14=0,F$14=1)</formula>
    </cfRule>
    <cfRule type="expression" dxfId="1067" priority="2017">
      <formula>E$14=0</formula>
    </cfRule>
  </conditionalFormatting>
  <conditionalFormatting sqref="N131:BD131">
    <cfRule type="expression" dxfId="1066" priority="2013">
      <formula>N$14=0</formula>
    </cfRule>
  </conditionalFormatting>
  <conditionalFormatting sqref="N131:BD131">
    <cfRule type="expression" dxfId="1065" priority="2009">
      <formula>AND(N$9&gt;Display_Year_End,M$14=1)</formula>
    </cfRule>
    <cfRule type="expression" dxfId="1064" priority="2010">
      <formula>AND(N$14=0,O$14=1)</formula>
    </cfRule>
    <cfRule type="expression" dxfId="1063" priority="2012">
      <formula>N$14=0</formula>
    </cfRule>
  </conditionalFormatting>
  <conditionalFormatting sqref="N131:BD131">
    <cfRule type="expression" dxfId="1062" priority="2011">
      <formula>N$14=0</formula>
    </cfRule>
  </conditionalFormatting>
  <conditionalFormatting sqref="M131:BD131 E131:F131">
    <cfRule type="expression" dxfId="1061" priority="2005">
      <formula>AND(E$9&gt;Display_Year_End,D$14=1)</formula>
    </cfRule>
    <cfRule type="expression" dxfId="1060" priority="2006">
      <formula>AND(E$14=0,F$14=1)</formula>
    </cfRule>
    <cfRule type="expression" dxfId="1059" priority="2008">
      <formula>E$14=0</formula>
    </cfRule>
  </conditionalFormatting>
  <conditionalFormatting sqref="M131:BD131 E131:F131">
    <cfRule type="expression" dxfId="1058" priority="2007">
      <formula>E$14=0</formula>
    </cfRule>
  </conditionalFormatting>
  <conditionalFormatting sqref="N132:BD132">
    <cfRule type="expression" dxfId="1057" priority="2004">
      <formula>N$14=0</formula>
    </cfRule>
  </conditionalFormatting>
  <conditionalFormatting sqref="N132:BD132">
    <cfRule type="expression" dxfId="1056" priority="2000">
      <formula>AND(N$9&gt;Display_Year_End,M$14=1)</formula>
    </cfRule>
    <cfRule type="expression" dxfId="1055" priority="2001">
      <formula>AND(N$14=0,O$14=1)</formula>
    </cfRule>
    <cfRule type="expression" dxfId="1054" priority="2003">
      <formula>N$14=0</formula>
    </cfRule>
  </conditionalFormatting>
  <conditionalFormatting sqref="N132:BD132">
    <cfRule type="expression" dxfId="1053" priority="2002">
      <formula>N$14=0</formula>
    </cfRule>
  </conditionalFormatting>
  <conditionalFormatting sqref="M132:BD132 E132:F132">
    <cfRule type="expression" dxfId="1052" priority="1996">
      <formula>AND(E$9&gt;Display_Year_End,D$14=1)</formula>
    </cfRule>
    <cfRule type="expression" dxfId="1051" priority="1997">
      <formula>AND(E$14=0,F$14=1)</formula>
    </cfRule>
    <cfRule type="expression" dxfId="1050" priority="1999">
      <formula>E$14=0</formula>
    </cfRule>
  </conditionalFormatting>
  <conditionalFormatting sqref="M132:BD132 E132:F132">
    <cfRule type="expression" dxfId="1049" priority="1998">
      <formula>E$14=0</formula>
    </cfRule>
  </conditionalFormatting>
  <conditionalFormatting sqref="N133:BD133">
    <cfRule type="expression" dxfId="1048" priority="1995">
      <formula>N$14=0</formula>
    </cfRule>
  </conditionalFormatting>
  <conditionalFormatting sqref="N133:BD133">
    <cfRule type="expression" dxfId="1047" priority="1991">
      <formula>AND(N$9&gt;Display_Year_End,M$14=1)</formula>
    </cfRule>
    <cfRule type="expression" dxfId="1046" priority="1992">
      <formula>AND(N$14=0,O$14=1)</formula>
    </cfRule>
    <cfRule type="expression" dxfId="1045" priority="1994">
      <formula>N$14=0</formula>
    </cfRule>
  </conditionalFormatting>
  <conditionalFormatting sqref="N133:BD133">
    <cfRule type="expression" dxfId="1044" priority="1993">
      <formula>N$14=0</formula>
    </cfRule>
  </conditionalFormatting>
  <conditionalFormatting sqref="M133:BD133 E133:F133">
    <cfRule type="expression" dxfId="1043" priority="1987">
      <formula>AND(E$9&gt;Display_Year_End,D$14=1)</formula>
    </cfRule>
    <cfRule type="expression" dxfId="1042" priority="1988">
      <formula>AND(E$14=0,F$14=1)</formula>
    </cfRule>
    <cfRule type="expression" dxfId="1041" priority="1990">
      <formula>E$14=0</formula>
    </cfRule>
  </conditionalFormatting>
  <conditionalFormatting sqref="M133:BD133 E133:F133">
    <cfRule type="expression" dxfId="1040" priority="1989">
      <formula>E$14=0</formula>
    </cfRule>
  </conditionalFormatting>
  <conditionalFormatting sqref="N135:BD135">
    <cfRule type="expression" dxfId="1039" priority="1986">
      <formula>N$14=0</formula>
    </cfRule>
  </conditionalFormatting>
  <conditionalFormatting sqref="N135:BD135">
    <cfRule type="expression" dxfId="1038" priority="1982">
      <formula>AND(N$9&gt;Display_Year_End,M$14=1)</formula>
    </cfRule>
    <cfRule type="expression" dxfId="1037" priority="1983">
      <formula>AND(N$14=0,O$14=1)</formula>
    </cfRule>
    <cfRule type="expression" dxfId="1036" priority="1985">
      <formula>N$14=0</formula>
    </cfRule>
  </conditionalFormatting>
  <conditionalFormatting sqref="N135:BD135">
    <cfRule type="expression" dxfId="1035" priority="1984">
      <formula>N$14=0</formula>
    </cfRule>
  </conditionalFormatting>
  <conditionalFormatting sqref="E135:F135 M135:BD135">
    <cfRule type="expression" dxfId="1034" priority="1978">
      <formula>AND(E$9&gt;Display_Year_End,D$14=1)</formula>
    </cfRule>
    <cfRule type="expression" dxfId="1033" priority="1979">
      <formula>AND(E$14=0,F$14=1)</formula>
    </cfRule>
    <cfRule type="expression" dxfId="1032" priority="1981">
      <formula>E$14=0</formula>
    </cfRule>
  </conditionalFormatting>
  <conditionalFormatting sqref="E135:F135 M135:BD135">
    <cfRule type="expression" dxfId="1031" priority="1980">
      <formula>E$14=0</formula>
    </cfRule>
  </conditionalFormatting>
  <conditionalFormatting sqref="N136:BD136">
    <cfRule type="expression" dxfId="1030" priority="1977">
      <formula>N$14=0</formula>
    </cfRule>
  </conditionalFormatting>
  <conditionalFormatting sqref="N136:BD136">
    <cfRule type="expression" dxfId="1029" priority="1973">
      <formula>AND(N$9&gt;Display_Year_End,M$14=1)</formula>
    </cfRule>
    <cfRule type="expression" dxfId="1028" priority="1974">
      <formula>AND(N$14=0,O$14=1)</formula>
    </cfRule>
    <cfRule type="expression" dxfId="1027" priority="1976">
      <formula>N$14=0</formula>
    </cfRule>
  </conditionalFormatting>
  <conditionalFormatting sqref="N136:BD136">
    <cfRule type="expression" dxfId="1026" priority="1975">
      <formula>N$14=0</formula>
    </cfRule>
  </conditionalFormatting>
  <conditionalFormatting sqref="E136:F136 M136:BD136">
    <cfRule type="expression" dxfId="1025" priority="1969">
      <formula>AND(E$9&gt;Display_Year_End,D$14=1)</formula>
    </cfRule>
    <cfRule type="expression" dxfId="1024" priority="1970">
      <formula>AND(E$14=0,F$14=1)</formula>
    </cfRule>
    <cfRule type="expression" dxfId="1023" priority="1972">
      <formula>E$14=0</formula>
    </cfRule>
  </conditionalFormatting>
  <conditionalFormatting sqref="E136:F136 M136:BD136">
    <cfRule type="expression" dxfId="1022" priority="1971">
      <formula>E$14=0</formula>
    </cfRule>
  </conditionalFormatting>
  <conditionalFormatting sqref="N137:BD137">
    <cfRule type="expression" dxfId="1021" priority="1968">
      <formula>N$14=0</formula>
    </cfRule>
  </conditionalFormatting>
  <conditionalFormatting sqref="N137:BD137">
    <cfRule type="expression" dxfId="1020" priority="1964">
      <formula>AND(N$9&gt;Display_Year_End,M$14=1)</formula>
    </cfRule>
    <cfRule type="expression" dxfId="1019" priority="1965">
      <formula>AND(N$14=0,O$14=1)</formula>
    </cfRule>
    <cfRule type="expression" dxfId="1018" priority="1967">
      <formula>N$14=0</formula>
    </cfRule>
  </conditionalFormatting>
  <conditionalFormatting sqref="N137:BD137">
    <cfRule type="expression" dxfId="1017" priority="1966">
      <formula>N$14=0</formula>
    </cfRule>
  </conditionalFormatting>
  <conditionalFormatting sqref="E137:F137 M137:BD137">
    <cfRule type="expression" dxfId="1016" priority="1960">
      <formula>AND(E$9&gt;Display_Year_End,D$14=1)</formula>
    </cfRule>
    <cfRule type="expression" dxfId="1015" priority="1961">
      <formula>AND(E$14=0,F$14=1)</formula>
    </cfRule>
    <cfRule type="expression" dxfId="1014" priority="1963">
      <formula>E$14=0</formula>
    </cfRule>
  </conditionalFormatting>
  <conditionalFormatting sqref="E137:F137 M137:BD137">
    <cfRule type="expression" dxfId="1013" priority="1962">
      <formula>E$14=0</formula>
    </cfRule>
  </conditionalFormatting>
  <conditionalFormatting sqref="N139:BD139">
    <cfRule type="expression" dxfId="1012" priority="1959">
      <formula>N$14=0</formula>
    </cfRule>
  </conditionalFormatting>
  <conditionalFormatting sqref="N139:BD139">
    <cfRule type="expression" dxfId="1011" priority="1955">
      <formula>AND(N$9&gt;Display_Year_End,M$14=1)</formula>
    </cfRule>
    <cfRule type="expression" dxfId="1010" priority="1956">
      <formula>AND(N$14=0,O$14=1)</formula>
    </cfRule>
    <cfRule type="expression" dxfId="1009" priority="1958">
      <formula>N$14=0</formula>
    </cfRule>
  </conditionalFormatting>
  <conditionalFormatting sqref="N139:BD139">
    <cfRule type="expression" dxfId="1008" priority="1957">
      <formula>N$14=0</formula>
    </cfRule>
  </conditionalFormatting>
  <conditionalFormatting sqref="E139:F139 M139:BD139">
    <cfRule type="expression" dxfId="1007" priority="1951">
      <formula>AND(E$9&gt;Display_Year_End,D$14=1)</formula>
    </cfRule>
    <cfRule type="expression" dxfId="1006" priority="1952">
      <formula>AND(E$14=0,F$14=1)</formula>
    </cfRule>
    <cfRule type="expression" dxfId="1005" priority="1954">
      <formula>E$14=0</formula>
    </cfRule>
  </conditionalFormatting>
  <conditionalFormatting sqref="E139:F139 M139:BD139">
    <cfRule type="expression" dxfId="1004" priority="1953">
      <formula>E$14=0</formula>
    </cfRule>
  </conditionalFormatting>
  <conditionalFormatting sqref="N140:BD140">
    <cfRule type="expression" dxfId="1003" priority="1950">
      <formula>N$14=0</formula>
    </cfRule>
  </conditionalFormatting>
  <conditionalFormatting sqref="N140:BD140">
    <cfRule type="expression" dxfId="1002" priority="1946">
      <formula>AND(N$9&gt;Display_Year_End,M$14=1)</formula>
    </cfRule>
    <cfRule type="expression" dxfId="1001" priority="1947">
      <formula>AND(N$14=0,O$14=1)</formula>
    </cfRule>
    <cfRule type="expression" dxfId="1000" priority="1949">
      <formula>N$14=0</formula>
    </cfRule>
  </conditionalFormatting>
  <conditionalFormatting sqref="N140:BD140">
    <cfRule type="expression" dxfId="999" priority="1948">
      <formula>N$14=0</formula>
    </cfRule>
  </conditionalFormatting>
  <conditionalFormatting sqref="E140:F140 M140:BD140">
    <cfRule type="expression" dxfId="998" priority="1942">
      <formula>AND(E$9&gt;Display_Year_End,D$14=1)</formula>
    </cfRule>
    <cfRule type="expression" dxfId="997" priority="1943">
      <formula>AND(E$14=0,F$14=1)</formula>
    </cfRule>
    <cfRule type="expression" dxfId="996" priority="1945">
      <formula>E$14=0</formula>
    </cfRule>
  </conditionalFormatting>
  <conditionalFormatting sqref="E140:F140 M140:BD140">
    <cfRule type="expression" dxfId="995" priority="1944">
      <formula>E$14=0</formula>
    </cfRule>
  </conditionalFormatting>
  <conditionalFormatting sqref="N141:BD141">
    <cfRule type="expression" dxfId="994" priority="1941">
      <formula>N$14=0</formula>
    </cfRule>
  </conditionalFormatting>
  <conditionalFormatting sqref="N141:BD141">
    <cfRule type="expression" dxfId="993" priority="1937">
      <formula>AND(N$9&gt;Display_Year_End,M$14=1)</formula>
    </cfRule>
    <cfRule type="expression" dxfId="992" priority="1938">
      <formula>AND(N$14=0,O$14=1)</formula>
    </cfRule>
    <cfRule type="expression" dxfId="991" priority="1940">
      <formula>N$14=0</formula>
    </cfRule>
  </conditionalFormatting>
  <conditionalFormatting sqref="N141:BD141">
    <cfRule type="expression" dxfId="990" priority="1939">
      <formula>N$14=0</formula>
    </cfRule>
  </conditionalFormatting>
  <conditionalFormatting sqref="E141:F141 M141:BD141">
    <cfRule type="expression" dxfId="989" priority="1933">
      <formula>AND(E$9&gt;Display_Year_End,D$14=1)</formula>
    </cfRule>
    <cfRule type="expression" dxfId="988" priority="1934">
      <formula>AND(E$14=0,F$14=1)</formula>
    </cfRule>
    <cfRule type="expression" dxfId="987" priority="1936">
      <formula>E$14=0</formula>
    </cfRule>
  </conditionalFormatting>
  <conditionalFormatting sqref="E141:F141 M141:BD141">
    <cfRule type="expression" dxfId="986" priority="1935">
      <formula>E$14=0</formula>
    </cfRule>
  </conditionalFormatting>
  <conditionalFormatting sqref="N143:BD143">
    <cfRule type="expression" dxfId="985" priority="1932">
      <formula>N$14=0</formula>
    </cfRule>
  </conditionalFormatting>
  <conditionalFormatting sqref="N143:BD143">
    <cfRule type="expression" dxfId="984" priority="1928">
      <formula>AND(N$9&gt;Display_Year_End,M$14=1)</formula>
    </cfRule>
    <cfRule type="expression" dxfId="983" priority="1929">
      <formula>AND(N$14=0,O$14=1)</formula>
    </cfRule>
    <cfRule type="expression" dxfId="982" priority="1931">
      <formula>N$14=0</formula>
    </cfRule>
  </conditionalFormatting>
  <conditionalFormatting sqref="N143:BD143">
    <cfRule type="expression" dxfId="981" priority="1930">
      <formula>N$14=0</formula>
    </cfRule>
  </conditionalFormatting>
  <conditionalFormatting sqref="M143:BD143 E143:F143">
    <cfRule type="expression" dxfId="980" priority="1924">
      <formula>AND(E$9&gt;Display_Year_End,D$14=1)</formula>
    </cfRule>
    <cfRule type="expression" dxfId="979" priority="1925">
      <formula>AND(E$14=0,F$14=1)</formula>
    </cfRule>
    <cfRule type="expression" dxfId="978" priority="1927">
      <formula>E$14=0</formula>
    </cfRule>
  </conditionalFormatting>
  <conditionalFormatting sqref="M143:BD143 E143:F143">
    <cfRule type="expression" dxfId="977" priority="1926">
      <formula>E$14=0</formula>
    </cfRule>
  </conditionalFormatting>
  <conditionalFormatting sqref="N144:BD144">
    <cfRule type="expression" dxfId="976" priority="1923">
      <formula>N$14=0</formula>
    </cfRule>
  </conditionalFormatting>
  <conditionalFormatting sqref="N144:BD144">
    <cfRule type="expression" dxfId="975" priority="1919">
      <formula>AND(N$9&gt;Display_Year_End,M$14=1)</formula>
    </cfRule>
    <cfRule type="expression" dxfId="974" priority="1920">
      <formula>AND(N$14=0,O$14=1)</formula>
    </cfRule>
    <cfRule type="expression" dxfId="973" priority="1922">
      <formula>N$14=0</formula>
    </cfRule>
  </conditionalFormatting>
  <conditionalFormatting sqref="N144:BD144">
    <cfRule type="expression" dxfId="972" priority="1921">
      <formula>N$14=0</formula>
    </cfRule>
  </conditionalFormatting>
  <conditionalFormatting sqref="M144:BD144 E144:F144">
    <cfRule type="expression" dxfId="971" priority="1915">
      <formula>AND(E$9&gt;Display_Year_End,D$14=1)</formula>
    </cfRule>
    <cfRule type="expression" dxfId="970" priority="1916">
      <formula>AND(E$14=0,F$14=1)</formula>
    </cfRule>
    <cfRule type="expression" dxfId="969" priority="1918">
      <formula>E$14=0</formula>
    </cfRule>
  </conditionalFormatting>
  <conditionalFormatting sqref="M144:BD144 E144:F144">
    <cfRule type="expression" dxfId="968" priority="1917">
      <formula>E$14=0</formula>
    </cfRule>
  </conditionalFormatting>
  <conditionalFormatting sqref="N145:BD145">
    <cfRule type="expression" dxfId="967" priority="1914">
      <formula>N$14=0</formula>
    </cfRule>
  </conditionalFormatting>
  <conditionalFormatting sqref="N145:BD145">
    <cfRule type="expression" dxfId="966" priority="1910">
      <formula>AND(N$9&gt;Display_Year_End,M$14=1)</formula>
    </cfRule>
    <cfRule type="expression" dxfId="965" priority="1911">
      <formula>AND(N$14=0,O$14=1)</formula>
    </cfRule>
    <cfRule type="expression" dxfId="964" priority="1913">
      <formula>N$14=0</formula>
    </cfRule>
  </conditionalFormatting>
  <conditionalFormatting sqref="N145:BD145">
    <cfRule type="expression" dxfId="963" priority="1912">
      <formula>N$14=0</formula>
    </cfRule>
  </conditionalFormatting>
  <conditionalFormatting sqref="M145:BD145 E145:F145">
    <cfRule type="expression" dxfId="962" priority="1906">
      <formula>AND(E$9&gt;Display_Year_End,D$14=1)</formula>
    </cfRule>
    <cfRule type="expression" dxfId="961" priority="1907">
      <formula>AND(E$14=0,F$14=1)</formula>
    </cfRule>
    <cfRule type="expression" dxfId="960" priority="1909">
      <formula>E$14=0</formula>
    </cfRule>
  </conditionalFormatting>
  <conditionalFormatting sqref="M145:BD145 E145:F145">
    <cfRule type="expression" dxfId="959" priority="1908">
      <formula>E$14=0</formula>
    </cfRule>
  </conditionalFormatting>
  <conditionalFormatting sqref="N146:BD146">
    <cfRule type="expression" dxfId="958" priority="1905">
      <formula>N$14=0</formula>
    </cfRule>
  </conditionalFormatting>
  <conditionalFormatting sqref="N146:BD146">
    <cfRule type="expression" dxfId="957" priority="1901">
      <formula>AND(N$9&gt;Display_Year_End,M$14=1)</formula>
    </cfRule>
    <cfRule type="expression" dxfId="956" priority="1902">
      <formula>AND(N$14=0,O$14=1)</formula>
    </cfRule>
    <cfRule type="expression" dxfId="955" priority="1904">
      <formula>N$14=0</formula>
    </cfRule>
  </conditionalFormatting>
  <conditionalFormatting sqref="N146:BD146">
    <cfRule type="expression" dxfId="954" priority="1903">
      <formula>N$14=0</formula>
    </cfRule>
  </conditionalFormatting>
  <conditionalFormatting sqref="M146:BD146 E146:F146">
    <cfRule type="expression" dxfId="953" priority="1897">
      <formula>AND(E$9&gt;Display_Year_End,D$14=1)</formula>
    </cfRule>
    <cfRule type="expression" dxfId="952" priority="1898">
      <formula>AND(E$14=0,F$14=1)</formula>
    </cfRule>
    <cfRule type="expression" dxfId="951" priority="1900">
      <formula>E$14=0</formula>
    </cfRule>
  </conditionalFormatting>
  <conditionalFormatting sqref="M146:BD146 E146:F146">
    <cfRule type="expression" dxfId="950" priority="1899">
      <formula>E$14=0</formula>
    </cfRule>
  </conditionalFormatting>
  <conditionalFormatting sqref="N147:BD147">
    <cfRule type="expression" dxfId="949" priority="1896">
      <formula>N$14=0</formula>
    </cfRule>
  </conditionalFormatting>
  <conditionalFormatting sqref="N147:BD147">
    <cfRule type="expression" dxfId="948" priority="1892">
      <formula>AND(N$9&gt;Display_Year_End,M$14=1)</formula>
    </cfRule>
    <cfRule type="expression" dxfId="947" priority="1893">
      <formula>AND(N$14=0,O$14=1)</formula>
    </cfRule>
    <cfRule type="expression" dxfId="946" priority="1895">
      <formula>N$14=0</formula>
    </cfRule>
  </conditionalFormatting>
  <conditionalFormatting sqref="N147:BD147">
    <cfRule type="expression" dxfId="945" priority="1894">
      <formula>N$14=0</formula>
    </cfRule>
  </conditionalFormatting>
  <conditionalFormatting sqref="M147:BD147 E147:F147">
    <cfRule type="expression" dxfId="944" priority="1888">
      <formula>AND(E$9&gt;Display_Year_End,D$14=1)</formula>
    </cfRule>
    <cfRule type="expression" dxfId="943" priority="1889">
      <formula>AND(E$14=0,F$14=1)</formula>
    </cfRule>
    <cfRule type="expression" dxfId="942" priority="1891">
      <formula>E$14=0</formula>
    </cfRule>
  </conditionalFormatting>
  <conditionalFormatting sqref="M147:BD147 E147:F147">
    <cfRule type="expression" dxfId="941" priority="1890">
      <formula>E$14=0</formula>
    </cfRule>
  </conditionalFormatting>
  <conditionalFormatting sqref="N149:BD149">
    <cfRule type="expression" dxfId="940" priority="1887">
      <formula>N$14=0</formula>
    </cfRule>
  </conditionalFormatting>
  <conditionalFormatting sqref="N149:BD149">
    <cfRule type="expression" dxfId="939" priority="1883">
      <formula>AND(N$9&gt;Display_Year_End,M$14=1)</formula>
    </cfRule>
    <cfRule type="expression" dxfId="938" priority="1884">
      <formula>AND(N$14=0,O$14=1)</formula>
    </cfRule>
    <cfRule type="expression" dxfId="937" priority="1886">
      <formula>N$14=0</formula>
    </cfRule>
  </conditionalFormatting>
  <conditionalFormatting sqref="N149:BD149">
    <cfRule type="expression" dxfId="936" priority="1885">
      <formula>N$14=0</formula>
    </cfRule>
  </conditionalFormatting>
  <conditionalFormatting sqref="E149:F149 M149:BD149">
    <cfRule type="expression" dxfId="935" priority="1879">
      <formula>AND(E$9&gt;Display_Year_End,D$14=1)</formula>
    </cfRule>
    <cfRule type="expression" dxfId="934" priority="1880">
      <formula>AND(E$14=0,F$14=1)</formula>
    </cfRule>
    <cfRule type="expression" dxfId="933" priority="1882">
      <formula>E$14=0</formula>
    </cfRule>
  </conditionalFormatting>
  <conditionalFormatting sqref="E149:F149 M149:BD149">
    <cfRule type="expression" dxfId="932" priority="1881">
      <formula>E$14=0</formula>
    </cfRule>
  </conditionalFormatting>
  <conditionalFormatting sqref="N150:BD150">
    <cfRule type="expression" dxfId="931" priority="1878">
      <formula>N$14=0</formula>
    </cfRule>
  </conditionalFormatting>
  <conditionalFormatting sqref="N150:BD150">
    <cfRule type="expression" dxfId="930" priority="1874">
      <formula>AND(N$9&gt;Display_Year_End,M$14=1)</formula>
    </cfRule>
    <cfRule type="expression" dxfId="929" priority="1875">
      <formula>AND(N$14=0,O$14=1)</formula>
    </cfRule>
    <cfRule type="expression" dxfId="928" priority="1877">
      <formula>N$14=0</formula>
    </cfRule>
  </conditionalFormatting>
  <conditionalFormatting sqref="N150:BD150">
    <cfRule type="expression" dxfId="927" priority="1876">
      <formula>N$14=0</formula>
    </cfRule>
  </conditionalFormatting>
  <conditionalFormatting sqref="E150:F150 M150:BD150">
    <cfRule type="expression" dxfId="926" priority="1870">
      <formula>AND(E$9&gt;Display_Year_End,D$14=1)</formula>
    </cfRule>
    <cfRule type="expression" dxfId="925" priority="1871">
      <formula>AND(E$14=0,F$14=1)</formula>
    </cfRule>
    <cfRule type="expression" dxfId="924" priority="1873">
      <formula>E$14=0</formula>
    </cfRule>
  </conditionalFormatting>
  <conditionalFormatting sqref="E150:F150 M150:BD150">
    <cfRule type="expression" dxfId="923" priority="1872">
      <formula>E$14=0</formula>
    </cfRule>
  </conditionalFormatting>
  <conditionalFormatting sqref="N151:BD151">
    <cfRule type="expression" dxfId="922" priority="1869">
      <formula>N$14=0</formula>
    </cfRule>
  </conditionalFormatting>
  <conditionalFormatting sqref="N151:BD151">
    <cfRule type="expression" dxfId="921" priority="1865">
      <formula>AND(N$9&gt;Display_Year_End,M$14=1)</formula>
    </cfRule>
    <cfRule type="expression" dxfId="920" priority="1866">
      <formula>AND(N$14=0,O$14=1)</formula>
    </cfRule>
    <cfRule type="expression" dxfId="919" priority="1868">
      <formula>N$14=0</formula>
    </cfRule>
  </conditionalFormatting>
  <conditionalFormatting sqref="N151:BD151">
    <cfRule type="expression" dxfId="918" priority="1867">
      <formula>N$14=0</formula>
    </cfRule>
  </conditionalFormatting>
  <conditionalFormatting sqref="E151:F151 M151:BD151">
    <cfRule type="expression" dxfId="917" priority="1861">
      <formula>AND(E$9&gt;Display_Year_End,D$14=1)</formula>
    </cfRule>
    <cfRule type="expression" dxfId="916" priority="1862">
      <formula>AND(E$14=0,F$14=1)</formula>
    </cfRule>
    <cfRule type="expression" dxfId="915" priority="1864">
      <formula>E$14=0</formula>
    </cfRule>
  </conditionalFormatting>
  <conditionalFormatting sqref="E151:F151 M151:BD151">
    <cfRule type="expression" dxfId="914" priority="1863">
      <formula>E$14=0</formula>
    </cfRule>
  </conditionalFormatting>
  <conditionalFormatting sqref="N153:BD153">
    <cfRule type="expression" dxfId="913" priority="1860">
      <formula>N$14=0</formula>
    </cfRule>
  </conditionalFormatting>
  <conditionalFormatting sqref="N153:BD153">
    <cfRule type="expression" dxfId="912" priority="1856">
      <formula>AND(N$9&gt;Display_Year_End,M$14=1)</formula>
    </cfRule>
    <cfRule type="expression" dxfId="911" priority="1857">
      <formula>AND(N$14=0,O$14=1)</formula>
    </cfRule>
    <cfRule type="expression" dxfId="910" priority="1859">
      <formula>N$14=0</formula>
    </cfRule>
  </conditionalFormatting>
  <conditionalFormatting sqref="N153:BD153">
    <cfRule type="expression" dxfId="909" priority="1858">
      <formula>N$14=0</formula>
    </cfRule>
  </conditionalFormatting>
  <conditionalFormatting sqref="M153:BD153 E153:F153">
    <cfRule type="expression" dxfId="908" priority="1852">
      <formula>AND(E$9&gt;Display_Year_End,D$14=1)</formula>
    </cfRule>
    <cfRule type="expression" dxfId="907" priority="1853">
      <formula>AND(E$14=0,F$14=1)</formula>
    </cfRule>
    <cfRule type="expression" dxfId="906" priority="1855">
      <formula>E$14=0</formula>
    </cfRule>
  </conditionalFormatting>
  <conditionalFormatting sqref="M153:BD153 E153:F153">
    <cfRule type="expression" dxfId="905" priority="1854">
      <formula>E$14=0</formula>
    </cfRule>
  </conditionalFormatting>
  <conditionalFormatting sqref="N154:BD154">
    <cfRule type="expression" dxfId="904" priority="1851">
      <formula>N$14=0</formula>
    </cfRule>
  </conditionalFormatting>
  <conditionalFormatting sqref="N154:BD154">
    <cfRule type="expression" dxfId="903" priority="1847">
      <formula>AND(N$9&gt;Display_Year_End,M$14=1)</formula>
    </cfRule>
    <cfRule type="expression" dxfId="902" priority="1848">
      <formula>AND(N$14=0,O$14=1)</formula>
    </cfRule>
    <cfRule type="expression" dxfId="901" priority="1850">
      <formula>N$14=0</formula>
    </cfRule>
  </conditionalFormatting>
  <conditionalFormatting sqref="N154:BD154">
    <cfRule type="expression" dxfId="900" priority="1849">
      <formula>N$14=0</formula>
    </cfRule>
  </conditionalFormatting>
  <conditionalFormatting sqref="M154:BD154 E154:F154">
    <cfRule type="expression" dxfId="899" priority="1843">
      <formula>AND(E$9&gt;Display_Year_End,D$14=1)</formula>
    </cfRule>
    <cfRule type="expression" dxfId="898" priority="1844">
      <formula>AND(E$14=0,F$14=1)</formula>
    </cfRule>
    <cfRule type="expression" dxfId="897" priority="1846">
      <formula>E$14=0</formula>
    </cfRule>
  </conditionalFormatting>
  <conditionalFormatting sqref="M154:BD154 E154:F154">
    <cfRule type="expression" dxfId="896" priority="1845">
      <formula>E$14=0</formula>
    </cfRule>
  </conditionalFormatting>
  <conditionalFormatting sqref="N155:BD155">
    <cfRule type="expression" dxfId="895" priority="1842">
      <formula>N$14=0</formula>
    </cfRule>
  </conditionalFormatting>
  <conditionalFormatting sqref="N155:BD155">
    <cfRule type="expression" dxfId="894" priority="1838">
      <formula>AND(N$9&gt;Display_Year_End,M$14=1)</formula>
    </cfRule>
    <cfRule type="expression" dxfId="893" priority="1839">
      <formula>AND(N$14=0,O$14=1)</formula>
    </cfRule>
    <cfRule type="expression" dxfId="892" priority="1841">
      <formula>N$14=0</formula>
    </cfRule>
  </conditionalFormatting>
  <conditionalFormatting sqref="N155:BD155">
    <cfRule type="expression" dxfId="891" priority="1840">
      <formula>N$14=0</formula>
    </cfRule>
  </conditionalFormatting>
  <conditionalFormatting sqref="M155:BD155 E155:F155">
    <cfRule type="expression" dxfId="890" priority="1834">
      <formula>AND(E$9&gt;Display_Year_End,D$14=1)</formula>
    </cfRule>
    <cfRule type="expression" dxfId="889" priority="1835">
      <formula>AND(E$14=0,F$14=1)</formula>
    </cfRule>
    <cfRule type="expression" dxfId="888" priority="1837">
      <formula>E$14=0</formula>
    </cfRule>
  </conditionalFormatting>
  <conditionalFormatting sqref="M155:BD155 E155:F155">
    <cfRule type="expression" dxfId="887" priority="1836">
      <formula>E$14=0</formula>
    </cfRule>
  </conditionalFormatting>
  <conditionalFormatting sqref="N156:BD156">
    <cfRule type="expression" dxfId="886" priority="1833">
      <formula>N$14=0</formula>
    </cfRule>
  </conditionalFormatting>
  <conditionalFormatting sqref="N156:BD156">
    <cfRule type="expression" dxfId="885" priority="1829">
      <formula>AND(N$9&gt;Display_Year_End,M$14=1)</formula>
    </cfRule>
    <cfRule type="expression" dxfId="884" priority="1830">
      <formula>AND(N$14=0,O$14=1)</formula>
    </cfRule>
    <cfRule type="expression" dxfId="883" priority="1832">
      <formula>N$14=0</formula>
    </cfRule>
  </conditionalFormatting>
  <conditionalFormatting sqref="N156:BD156">
    <cfRule type="expression" dxfId="882" priority="1831">
      <formula>N$14=0</formula>
    </cfRule>
  </conditionalFormatting>
  <conditionalFormatting sqref="E156:F156 M156:BD156">
    <cfRule type="expression" dxfId="881" priority="1825">
      <formula>AND(E$9&gt;Display_Year_End,D$14=1)</formula>
    </cfRule>
    <cfRule type="expression" dxfId="880" priority="1826">
      <formula>AND(E$14=0,F$14=1)</formula>
    </cfRule>
    <cfRule type="expression" dxfId="879" priority="1828">
      <formula>E$14=0</formula>
    </cfRule>
  </conditionalFormatting>
  <conditionalFormatting sqref="E156:F156 M156:BD156">
    <cfRule type="expression" dxfId="878" priority="1827">
      <formula>E$14=0</formula>
    </cfRule>
  </conditionalFormatting>
  <conditionalFormatting sqref="N157:BD157">
    <cfRule type="expression" dxfId="877" priority="1824">
      <formula>N$14=0</formula>
    </cfRule>
  </conditionalFormatting>
  <conditionalFormatting sqref="N157:BD157">
    <cfRule type="expression" dxfId="876" priority="1820">
      <formula>AND(N$9&gt;Display_Year_End,M$14=1)</formula>
    </cfRule>
    <cfRule type="expression" dxfId="875" priority="1821">
      <formula>AND(N$14=0,O$14=1)</formula>
    </cfRule>
    <cfRule type="expression" dxfId="874" priority="1823">
      <formula>N$14=0</formula>
    </cfRule>
  </conditionalFormatting>
  <conditionalFormatting sqref="N157:BD157">
    <cfRule type="expression" dxfId="873" priority="1822">
      <formula>N$14=0</formula>
    </cfRule>
  </conditionalFormatting>
  <conditionalFormatting sqref="E157:F157 M157:BD157">
    <cfRule type="expression" dxfId="872" priority="1816">
      <formula>AND(E$9&gt;Display_Year_End,D$14=1)</formula>
    </cfRule>
    <cfRule type="expression" dxfId="871" priority="1817">
      <formula>AND(E$14=0,F$14=1)</formula>
    </cfRule>
    <cfRule type="expression" dxfId="870" priority="1819">
      <formula>E$14=0</formula>
    </cfRule>
  </conditionalFormatting>
  <conditionalFormatting sqref="E157:F157 M157:BD157">
    <cfRule type="expression" dxfId="869" priority="1818">
      <formula>E$14=0</formula>
    </cfRule>
  </conditionalFormatting>
  <conditionalFormatting sqref="N158:BD158">
    <cfRule type="expression" dxfId="868" priority="1815">
      <formula>N$14=0</formula>
    </cfRule>
  </conditionalFormatting>
  <conditionalFormatting sqref="M158:BD158 E158:F158">
    <cfRule type="expression" dxfId="867" priority="1807">
      <formula>AND(E$9&gt;Display_Year_End,D$14=1)</formula>
    </cfRule>
    <cfRule type="expression" dxfId="866" priority="1808">
      <formula>AND(E$14=0,F$14=1)</formula>
    </cfRule>
    <cfRule type="expression" dxfId="865" priority="1810">
      <formula>E$14=0</formula>
    </cfRule>
  </conditionalFormatting>
  <conditionalFormatting sqref="M158:BD158 E158:F158">
    <cfRule type="expression" dxfId="864" priority="1809">
      <formula>E$14=0</formula>
    </cfRule>
  </conditionalFormatting>
  <conditionalFormatting sqref="N159:BD159">
    <cfRule type="expression" dxfId="863" priority="1806">
      <formula>N$14=0</formula>
    </cfRule>
  </conditionalFormatting>
  <conditionalFormatting sqref="N159:BD159">
    <cfRule type="expression" dxfId="862" priority="1802">
      <formula>AND(N$9&gt;Display_Year_End,M$14=1)</formula>
    </cfRule>
    <cfRule type="expression" dxfId="861" priority="1803">
      <formula>AND(N$14=0,O$14=1)</formula>
    </cfRule>
    <cfRule type="expression" dxfId="860" priority="1805">
      <formula>N$14=0</formula>
    </cfRule>
  </conditionalFormatting>
  <conditionalFormatting sqref="N159:BD159">
    <cfRule type="expression" dxfId="859" priority="1804">
      <formula>N$14=0</formula>
    </cfRule>
  </conditionalFormatting>
  <conditionalFormatting sqref="M159:BD159 E159:F159">
    <cfRule type="expression" dxfId="858" priority="1798">
      <formula>AND(E$9&gt;Display_Year_End,D$14=1)</formula>
    </cfRule>
    <cfRule type="expression" dxfId="857" priority="1799">
      <formula>AND(E$14=0,F$14=1)</formula>
    </cfRule>
    <cfRule type="expression" dxfId="856" priority="1801">
      <formula>E$14=0</formula>
    </cfRule>
  </conditionalFormatting>
  <conditionalFormatting sqref="M159:BD159 E159:F159">
    <cfRule type="expression" dxfId="855" priority="1800">
      <formula>E$14=0</formula>
    </cfRule>
  </conditionalFormatting>
  <conditionalFormatting sqref="N161:BD161">
    <cfRule type="expression" dxfId="854" priority="1797">
      <formula>N$14=0</formula>
    </cfRule>
  </conditionalFormatting>
  <conditionalFormatting sqref="N161:BD161">
    <cfRule type="expression" dxfId="853" priority="1793">
      <formula>AND(N$9&gt;Display_Year_End,M$14=1)</formula>
    </cfRule>
    <cfRule type="expression" dxfId="852" priority="1794">
      <formula>AND(N$14=0,O$14=1)</formula>
    </cfRule>
    <cfRule type="expression" dxfId="851" priority="1796">
      <formula>N$14=0</formula>
    </cfRule>
  </conditionalFormatting>
  <conditionalFormatting sqref="N161:BD161">
    <cfRule type="expression" dxfId="850" priority="1795">
      <formula>N$14=0</formula>
    </cfRule>
  </conditionalFormatting>
  <conditionalFormatting sqref="E161:F161 M161:BD161">
    <cfRule type="expression" dxfId="849" priority="1789">
      <formula>AND(E$9&gt;Display_Year_End,D$14=1)</formula>
    </cfRule>
    <cfRule type="expression" dxfId="848" priority="1790">
      <formula>AND(E$14=0,F$14=1)</formula>
    </cfRule>
    <cfRule type="expression" dxfId="847" priority="1792">
      <formula>E$14=0</formula>
    </cfRule>
  </conditionalFormatting>
  <conditionalFormatting sqref="E161:F161 M161:BD161">
    <cfRule type="expression" dxfId="846" priority="1791">
      <formula>E$14=0</formula>
    </cfRule>
  </conditionalFormatting>
  <conditionalFormatting sqref="N162:BD162">
    <cfRule type="expression" dxfId="845" priority="1788">
      <formula>N$14=0</formula>
    </cfRule>
  </conditionalFormatting>
  <conditionalFormatting sqref="N162:BD162">
    <cfRule type="expression" dxfId="844" priority="1784">
      <formula>AND(N$9&gt;Display_Year_End,M$14=1)</formula>
    </cfRule>
    <cfRule type="expression" dxfId="843" priority="1785">
      <formula>AND(N$14=0,O$14=1)</formula>
    </cfRule>
    <cfRule type="expression" dxfId="842" priority="1787">
      <formula>N$14=0</formula>
    </cfRule>
  </conditionalFormatting>
  <conditionalFormatting sqref="N162:BD162">
    <cfRule type="expression" dxfId="841" priority="1786">
      <formula>N$14=0</formula>
    </cfRule>
  </conditionalFormatting>
  <conditionalFormatting sqref="N163:BD163">
    <cfRule type="expression" dxfId="840" priority="1779">
      <formula>N$14=0</formula>
    </cfRule>
  </conditionalFormatting>
  <conditionalFormatting sqref="N163:BD163">
    <cfRule type="expression" dxfId="839" priority="1775">
      <formula>AND(N$9&gt;Display_Year_End,M$14=1)</formula>
    </cfRule>
    <cfRule type="expression" dxfId="838" priority="1776">
      <formula>AND(N$14=0,O$14=1)</formula>
    </cfRule>
    <cfRule type="expression" dxfId="837" priority="1778">
      <formula>N$14=0</formula>
    </cfRule>
  </conditionalFormatting>
  <conditionalFormatting sqref="N163:BD163">
    <cfRule type="expression" dxfId="836" priority="1777">
      <formula>N$14=0</formula>
    </cfRule>
  </conditionalFormatting>
  <conditionalFormatting sqref="E163:F163 M163:BD163">
    <cfRule type="expression" dxfId="835" priority="1771">
      <formula>AND(E$9&gt;Display_Year_End,D$14=1)</formula>
    </cfRule>
    <cfRule type="expression" dxfId="834" priority="1772">
      <formula>AND(E$14=0,F$14=1)</formula>
    </cfRule>
    <cfRule type="expression" dxfId="833" priority="1774">
      <formula>E$14=0</formula>
    </cfRule>
  </conditionalFormatting>
  <conditionalFormatting sqref="E163:F163 M163:BD163">
    <cfRule type="expression" dxfId="832" priority="1773">
      <formula>E$14=0</formula>
    </cfRule>
  </conditionalFormatting>
  <conditionalFormatting sqref="N164:BD164">
    <cfRule type="expression" dxfId="831" priority="1770">
      <formula>N$14=0</formula>
    </cfRule>
  </conditionalFormatting>
  <conditionalFormatting sqref="E164:F164 M164:BD164">
    <cfRule type="expression" dxfId="830" priority="1762">
      <formula>AND(E$9&gt;Display_Year_End,D$14=1)</formula>
    </cfRule>
    <cfRule type="expression" dxfId="829" priority="1763">
      <formula>AND(E$14=0,F$14=1)</formula>
    </cfRule>
    <cfRule type="expression" dxfId="828" priority="1765">
      <formula>E$14=0</formula>
    </cfRule>
  </conditionalFormatting>
  <conditionalFormatting sqref="E164:F164 M164:BD164">
    <cfRule type="expression" dxfId="827" priority="1764">
      <formula>E$14=0</formula>
    </cfRule>
  </conditionalFormatting>
  <conditionalFormatting sqref="B3">
    <cfRule type="expression" dxfId="826" priority="1761">
      <formula>$B$3="The model contains one or more errors"</formula>
    </cfRule>
  </conditionalFormatting>
  <conditionalFormatting sqref="E23:F23 M23:BD23">
    <cfRule type="expression" dxfId="825" priority="1755">
      <formula>AND(E$9&gt;Display_Year_End,D$14=1)</formula>
    </cfRule>
    <cfRule type="expression" dxfId="824" priority="1758">
      <formula>AND(E$14=0,F$14=1)</formula>
    </cfRule>
    <cfRule type="expression" dxfId="823" priority="1760">
      <formula>E$14=0</formula>
    </cfRule>
  </conditionalFormatting>
  <conditionalFormatting sqref="M23:BD23">
    <cfRule type="expression" dxfId="822" priority="1759">
      <formula>M$14=0</formula>
    </cfRule>
  </conditionalFormatting>
  <conditionalFormatting sqref="F23">
    <cfRule type="expression" dxfId="821" priority="1756">
      <formula>AND(F$14=0,G$14=1)</formula>
    </cfRule>
    <cfRule type="expression" dxfId="820" priority="1757">
      <formula>F$14=0</formula>
    </cfRule>
  </conditionalFormatting>
  <conditionalFormatting sqref="E24:F24 M24:BD24">
    <cfRule type="expression" dxfId="819" priority="1749">
      <formula>AND(E$9&gt;Display_Year_End,D$14=1)</formula>
    </cfRule>
    <cfRule type="expression" dxfId="818" priority="1752">
      <formula>AND(E$14=0,F$14=1)</formula>
    </cfRule>
    <cfRule type="expression" dxfId="817" priority="1754">
      <formula>E$14=0</formula>
    </cfRule>
  </conditionalFormatting>
  <conditionalFormatting sqref="M24:BD24">
    <cfRule type="expression" dxfId="816" priority="1753">
      <formula>M$14=0</formula>
    </cfRule>
  </conditionalFormatting>
  <conditionalFormatting sqref="F24">
    <cfRule type="expression" dxfId="815" priority="1750">
      <formula>AND(F$14=0,G$14=1)</formula>
    </cfRule>
    <cfRule type="expression" dxfId="814" priority="1751">
      <formula>F$14=0</formula>
    </cfRule>
  </conditionalFormatting>
  <conditionalFormatting sqref="E25:F25 M25:BD25">
    <cfRule type="expression" dxfId="813" priority="1743">
      <formula>AND(E$9&gt;Display_Year_End,D$14=1)</formula>
    </cfRule>
    <cfRule type="expression" dxfId="812" priority="1746">
      <formula>AND(E$14=0,F$14=1)</formula>
    </cfRule>
    <cfRule type="expression" dxfId="811" priority="1748">
      <formula>E$14=0</formula>
    </cfRule>
  </conditionalFormatting>
  <conditionalFormatting sqref="M25:BD25">
    <cfRule type="expression" dxfId="810" priority="1747">
      <formula>M$14=0</formula>
    </cfRule>
  </conditionalFormatting>
  <conditionalFormatting sqref="F25">
    <cfRule type="expression" dxfId="809" priority="1744">
      <formula>AND(F$14=0,G$14=1)</formula>
    </cfRule>
    <cfRule type="expression" dxfId="808" priority="1745">
      <formula>F$14=0</formula>
    </cfRule>
  </conditionalFormatting>
  <conditionalFormatting sqref="E26:F26 M26:BD26">
    <cfRule type="expression" dxfId="807" priority="1737">
      <formula>AND(E$9&gt;Display_Year_End,D$14=1)</formula>
    </cfRule>
    <cfRule type="expression" dxfId="806" priority="1740">
      <formula>AND(E$14=0,F$14=1)</formula>
    </cfRule>
    <cfRule type="expression" dxfId="805" priority="1742">
      <formula>E$14=0</formula>
    </cfRule>
  </conditionalFormatting>
  <conditionalFormatting sqref="M26:BD26">
    <cfRule type="expression" dxfId="804" priority="1741">
      <formula>M$14=0</formula>
    </cfRule>
  </conditionalFormatting>
  <conditionalFormatting sqref="F26">
    <cfRule type="expression" dxfId="803" priority="1738">
      <formula>AND(F$14=0,G$14=1)</formula>
    </cfRule>
    <cfRule type="expression" dxfId="802" priority="1739">
      <formula>F$14=0</formula>
    </cfRule>
  </conditionalFormatting>
  <conditionalFormatting sqref="E27:F27 M27:BD27">
    <cfRule type="expression" dxfId="801" priority="1731">
      <formula>AND(E$9&gt;Display_Year_End,D$14=1)</formula>
    </cfRule>
    <cfRule type="expression" dxfId="800" priority="1734">
      <formula>AND(E$14=0,F$14=1)</formula>
    </cfRule>
    <cfRule type="expression" dxfId="799" priority="1736">
      <formula>E$14=0</formula>
    </cfRule>
  </conditionalFormatting>
  <conditionalFormatting sqref="M27:BD27">
    <cfRule type="expression" dxfId="798" priority="1735">
      <formula>M$14=0</formula>
    </cfRule>
  </conditionalFormatting>
  <conditionalFormatting sqref="F27">
    <cfRule type="expression" dxfId="797" priority="1732">
      <formula>AND(F$14=0,G$14=1)</formula>
    </cfRule>
    <cfRule type="expression" dxfId="796" priority="1733">
      <formula>F$14=0</formula>
    </cfRule>
  </conditionalFormatting>
  <conditionalFormatting sqref="E28:F28 M28:BD28">
    <cfRule type="expression" dxfId="795" priority="1725">
      <formula>AND(E$9&gt;Display_Year_End,D$14=1)</formula>
    </cfRule>
    <cfRule type="expression" dxfId="794" priority="1728">
      <formula>AND(E$14=0,F$14=1)</formula>
    </cfRule>
    <cfRule type="expression" dxfId="793" priority="1730">
      <formula>E$14=0</formula>
    </cfRule>
  </conditionalFormatting>
  <conditionalFormatting sqref="M28:BD28">
    <cfRule type="expression" dxfId="792" priority="1729">
      <formula>M$14=0</formula>
    </cfRule>
  </conditionalFormatting>
  <conditionalFormatting sqref="F28">
    <cfRule type="expression" dxfId="791" priority="1726">
      <formula>AND(F$14=0,G$14=1)</formula>
    </cfRule>
    <cfRule type="expression" dxfId="790" priority="1727">
      <formula>F$14=0</formula>
    </cfRule>
  </conditionalFormatting>
  <conditionalFormatting sqref="E29:F29 M29:BD29">
    <cfRule type="expression" dxfId="789" priority="1719">
      <formula>AND(E$9&gt;Display_Year_End,D$14=1)</formula>
    </cfRule>
    <cfRule type="expression" dxfId="788" priority="1722">
      <formula>AND(E$14=0,F$14=1)</formula>
    </cfRule>
    <cfRule type="expression" dxfId="787" priority="1724">
      <formula>E$14=0</formula>
    </cfRule>
  </conditionalFormatting>
  <conditionalFormatting sqref="M29:BD29">
    <cfRule type="expression" dxfId="786" priority="1723">
      <formula>M$14=0</formula>
    </cfRule>
  </conditionalFormatting>
  <conditionalFormatting sqref="F29">
    <cfRule type="expression" dxfId="785" priority="1720">
      <formula>AND(F$14=0,G$14=1)</formula>
    </cfRule>
    <cfRule type="expression" dxfId="784" priority="1721">
      <formula>F$14=0</formula>
    </cfRule>
  </conditionalFormatting>
  <conditionalFormatting sqref="E30:F30 M30:BD30">
    <cfRule type="expression" dxfId="783" priority="1713">
      <formula>AND(E$9&gt;Display_Year_End,D$14=1)</formula>
    </cfRule>
    <cfRule type="expression" dxfId="782" priority="1716">
      <formula>AND(E$14=0,F$14=1)</formula>
    </cfRule>
    <cfRule type="expression" dxfId="781" priority="1718">
      <formula>E$14=0</formula>
    </cfRule>
  </conditionalFormatting>
  <conditionalFormatting sqref="M30:BD30">
    <cfRule type="expression" dxfId="780" priority="1717">
      <formula>M$14=0</formula>
    </cfRule>
  </conditionalFormatting>
  <conditionalFormatting sqref="F30">
    <cfRule type="expression" dxfId="779" priority="1714">
      <formula>AND(F$14=0,G$14=1)</formula>
    </cfRule>
    <cfRule type="expression" dxfId="778" priority="1715">
      <formula>F$14=0</formula>
    </cfRule>
  </conditionalFormatting>
  <conditionalFormatting sqref="E31:F31 M31:BD31">
    <cfRule type="expression" dxfId="777" priority="1707">
      <formula>AND(E$9&gt;Display_Year_End,D$14=1)</formula>
    </cfRule>
    <cfRule type="expression" dxfId="776" priority="1710">
      <formula>AND(E$14=0,F$14=1)</formula>
    </cfRule>
    <cfRule type="expression" dxfId="775" priority="1712">
      <formula>E$14=0</formula>
    </cfRule>
  </conditionalFormatting>
  <conditionalFormatting sqref="M31:BD31">
    <cfRule type="expression" dxfId="774" priority="1711">
      <formula>M$14=0</formula>
    </cfRule>
  </conditionalFormatting>
  <conditionalFormatting sqref="F31">
    <cfRule type="expression" dxfId="773" priority="1708">
      <formula>AND(F$14=0,G$14=1)</formula>
    </cfRule>
    <cfRule type="expression" dxfId="772" priority="1709">
      <formula>F$14=0</formula>
    </cfRule>
  </conditionalFormatting>
  <conditionalFormatting sqref="E33:F33 M33:BD33">
    <cfRule type="expression" dxfId="771" priority="1701">
      <formula>AND(E$9&gt;Display_Year_End,D$14=1)</formula>
    </cfRule>
    <cfRule type="expression" dxfId="770" priority="1704">
      <formula>AND(E$14=0,F$14=1)</formula>
    </cfRule>
    <cfRule type="expression" dxfId="769" priority="1706">
      <formula>E$14=0</formula>
    </cfRule>
  </conditionalFormatting>
  <conditionalFormatting sqref="M33:BD33">
    <cfRule type="expression" dxfId="768" priority="1705">
      <formula>M$14=0</formula>
    </cfRule>
  </conditionalFormatting>
  <conditionalFormatting sqref="F33">
    <cfRule type="expression" dxfId="767" priority="1702">
      <formula>AND(F$14=0,G$14=1)</formula>
    </cfRule>
    <cfRule type="expression" dxfId="766" priority="1703">
      <formula>F$14=0</formula>
    </cfRule>
  </conditionalFormatting>
  <conditionalFormatting sqref="E34:F34 M34:BD34">
    <cfRule type="expression" dxfId="765" priority="1695">
      <formula>AND(E$9&gt;Display_Year_End,D$14=1)</formula>
    </cfRule>
    <cfRule type="expression" dxfId="764" priority="1698">
      <formula>AND(E$14=0,F$14=1)</formula>
    </cfRule>
    <cfRule type="expression" dxfId="763" priority="1700">
      <formula>E$14=0</formula>
    </cfRule>
  </conditionalFormatting>
  <conditionalFormatting sqref="M34:BD34">
    <cfRule type="expression" dxfId="762" priority="1699">
      <formula>M$14=0</formula>
    </cfRule>
  </conditionalFormatting>
  <conditionalFormatting sqref="F34">
    <cfRule type="expression" dxfId="761" priority="1696">
      <formula>AND(F$14=0,G$14=1)</formula>
    </cfRule>
    <cfRule type="expression" dxfId="760" priority="1697">
      <formula>F$14=0</formula>
    </cfRule>
  </conditionalFormatting>
  <conditionalFormatting sqref="E36:F36 M36:BD36">
    <cfRule type="expression" dxfId="759" priority="1689">
      <formula>AND(E$9&gt;Display_Year_End,D$14=1)</formula>
    </cfRule>
    <cfRule type="expression" dxfId="758" priority="1692">
      <formula>AND(E$14=0,F$14=1)</formula>
    </cfRule>
    <cfRule type="expression" dxfId="757" priority="1694">
      <formula>E$14=0</formula>
    </cfRule>
  </conditionalFormatting>
  <conditionalFormatting sqref="M36:BD36">
    <cfRule type="expression" dxfId="756" priority="1693">
      <formula>M$14=0</formula>
    </cfRule>
  </conditionalFormatting>
  <conditionalFormatting sqref="F36">
    <cfRule type="expression" dxfId="755" priority="1690">
      <formula>AND(F$14=0,G$14=1)</formula>
    </cfRule>
    <cfRule type="expression" dxfId="754" priority="1691">
      <formula>F$14=0</formula>
    </cfRule>
  </conditionalFormatting>
  <conditionalFormatting sqref="E37:F37 M37:BD37">
    <cfRule type="expression" dxfId="753" priority="1683">
      <formula>AND(E$9&gt;Display_Year_End,D$14=1)</formula>
    </cfRule>
    <cfRule type="expression" dxfId="752" priority="1686">
      <formula>AND(E$14=0,F$14=1)</formula>
    </cfRule>
    <cfRule type="expression" dxfId="751" priority="1688">
      <formula>E$14=0</formula>
    </cfRule>
  </conditionalFormatting>
  <conditionalFormatting sqref="M37:BD37">
    <cfRule type="expression" dxfId="750" priority="1687">
      <formula>M$14=0</formula>
    </cfRule>
  </conditionalFormatting>
  <conditionalFormatting sqref="F37">
    <cfRule type="expression" dxfId="749" priority="1684">
      <formula>AND(F$14=0,G$14=1)</formula>
    </cfRule>
    <cfRule type="expression" dxfId="748" priority="1685">
      <formula>F$14=0</formula>
    </cfRule>
  </conditionalFormatting>
  <conditionalFormatting sqref="E38:F38 M38:BD38">
    <cfRule type="expression" dxfId="747" priority="1677">
      <formula>AND(E$9&gt;Display_Year_End,D$14=1)</formula>
    </cfRule>
    <cfRule type="expression" dxfId="746" priority="1680">
      <formula>AND(E$14=0,F$14=1)</formula>
    </cfRule>
    <cfRule type="expression" dxfId="745" priority="1682">
      <formula>E$14=0</formula>
    </cfRule>
  </conditionalFormatting>
  <conditionalFormatting sqref="M38:BD38">
    <cfRule type="expression" dxfId="744" priority="1681">
      <formula>M$14=0</formula>
    </cfRule>
  </conditionalFormatting>
  <conditionalFormatting sqref="F38">
    <cfRule type="expression" dxfId="743" priority="1678">
      <formula>AND(F$14=0,G$14=1)</formula>
    </cfRule>
    <cfRule type="expression" dxfId="742" priority="1679">
      <formula>F$14=0</formula>
    </cfRule>
  </conditionalFormatting>
  <conditionalFormatting sqref="E44:F44 M44:BD44">
    <cfRule type="expression" dxfId="741" priority="1671">
      <formula>AND(E$9&gt;Display_Year_End,D$14=1)</formula>
    </cfRule>
    <cfRule type="expression" dxfId="740" priority="1674">
      <formula>AND(E$14=0,F$14=1)</formula>
    </cfRule>
    <cfRule type="expression" dxfId="739" priority="1676">
      <formula>E$14=0</formula>
    </cfRule>
  </conditionalFormatting>
  <conditionalFormatting sqref="M44:BD44">
    <cfRule type="expression" dxfId="738" priority="1675">
      <formula>M$14=0</formula>
    </cfRule>
  </conditionalFormatting>
  <conditionalFormatting sqref="F44">
    <cfRule type="expression" dxfId="737" priority="1672">
      <formula>AND(F$14=0,G$14=1)</formula>
    </cfRule>
    <cfRule type="expression" dxfId="736" priority="1673">
      <formula>F$14=0</formula>
    </cfRule>
  </conditionalFormatting>
  <conditionalFormatting sqref="E45:F45 M45:BD45">
    <cfRule type="expression" dxfId="735" priority="1665">
      <formula>AND(E$9&gt;Display_Year_End,D$14=1)</formula>
    </cfRule>
    <cfRule type="expression" dxfId="734" priority="1668">
      <formula>AND(E$14=0,F$14=1)</formula>
    </cfRule>
    <cfRule type="expression" dxfId="733" priority="1670">
      <formula>E$14=0</formula>
    </cfRule>
  </conditionalFormatting>
  <conditionalFormatting sqref="M45:BD45">
    <cfRule type="expression" dxfId="732" priority="1669">
      <formula>M$14=0</formula>
    </cfRule>
  </conditionalFormatting>
  <conditionalFormatting sqref="F45">
    <cfRule type="expression" dxfId="731" priority="1666">
      <formula>AND(F$14=0,G$14=1)</formula>
    </cfRule>
    <cfRule type="expression" dxfId="730" priority="1667">
      <formula>F$14=0</formula>
    </cfRule>
  </conditionalFormatting>
  <conditionalFormatting sqref="E47:F47 M47:BD47">
    <cfRule type="expression" dxfId="729" priority="1659">
      <formula>AND(E$9&gt;Display_Year_End,D$14=1)</formula>
    </cfRule>
    <cfRule type="expression" dxfId="728" priority="1662">
      <formula>AND(E$14=0,F$14=1)</formula>
    </cfRule>
    <cfRule type="expression" dxfId="727" priority="1664">
      <formula>E$14=0</formula>
    </cfRule>
  </conditionalFormatting>
  <conditionalFormatting sqref="M47:BD47">
    <cfRule type="expression" dxfId="726" priority="1663">
      <formula>M$14=0</formula>
    </cfRule>
  </conditionalFormatting>
  <conditionalFormatting sqref="F47">
    <cfRule type="expression" dxfId="725" priority="1660">
      <formula>AND(F$14=0,G$14=1)</formula>
    </cfRule>
    <cfRule type="expression" dxfId="724" priority="1661">
      <formula>F$14=0</formula>
    </cfRule>
  </conditionalFormatting>
  <conditionalFormatting sqref="E48:F48 M48:BD48">
    <cfRule type="expression" dxfId="723" priority="1653">
      <formula>AND(E$9&gt;Display_Year_End,D$14=1)</formula>
    </cfRule>
    <cfRule type="expression" dxfId="722" priority="1656">
      <formula>AND(E$14=0,F$14=1)</formula>
    </cfRule>
    <cfRule type="expression" dxfId="721" priority="1658">
      <formula>E$14=0</formula>
    </cfRule>
  </conditionalFormatting>
  <conditionalFormatting sqref="M48:BD48">
    <cfRule type="expression" dxfId="720" priority="1657">
      <formula>M$14=0</formula>
    </cfRule>
  </conditionalFormatting>
  <conditionalFormatting sqref="F48">
    <cfRule type="expression" dxfId="719" priority="1654">
      <formula>AND(F$14=0,G$14=1)</formula>
    </cfRule>
    <cfRule type="expression" dxfId="718" priority="1655">
      <formula>F$14=0</formula>
    </cfRule>
  </conditionalFormatting>
  <conditionalFormatting sqref="E50:F50 M50:BD50">
    <cfRule type="expression" dxfId="717" priority="1647">
      <formula>AND(E$9&gt;Display_Year_End,D$14=1)</formula>
    </cfRule>
    <cfRule type="expression" dxfId="716" priority="1650">
      <formula>AND(E$14=0,F$14=1)</formula>
    </cfRule>
    <cfRule type="expression" dxfId="715" priority="1652">
      <formula>E$14=0</formula>
    </cfRule>
  </conditionalFormatting>
  <conditionalFormatting sqref="M50:BD50">
    <cfRule type="expression" dxfId="714" priority="1651">
      <formula>M$14=0</formula>
    </cfRule>
  </conditionalFormatting>
  <conditionalFormatting sqref="F50">
    <cfRule type="expression" dxfId="713" priority="1648">
      <formula>AND(F$14=0,G$14=1)</formula>
    </cfRule>
    <cfRule type="expression" dxfId="712" priority="1649">
      <formula>F$14=0</formula>
    </cfRule>
  </conditionalFormatting>
  <conditionalFormatting sqref="E51:F51 M51:BD51">
    <cfRule type="expression" dxfId="711" priority="1641">
      <formula>AND(E$9&gt;Display_Year_End,D$14=1)</formula>
    </cfRule>
    <cfRule type="expression" dxfId="710" priority="1644">
      <formula>AND(E$14=0,F$14=1)</formula>
    </cfRule>
    <cfRule type="expression" dxfId="709" priority="1646">
      <formula>E$14=0</formula>
    </cfRule>
  </conditionalFormatting>
  <conditionalFormatting sqref="M51:BD51">
    <cfRule type="expression" dxfId="708" priority="1645">
      <formula>M$14=0</formula>
    </cfRule>
  </conditionalFormatting>
  <conditionalFormatting sqref="F51">
    <cfRule type="expression" dxfId="707" priority="1642">
      <formula>AND(F$14=0,G$14=1)</formula>
    </cfRule>
    <cfRule type="expression" dxfId="706" priority="1643">
      <formula>F$14=0</formula>
    </cfRule>
  </conditionalFormatting>
  <conditionalFormatting sqref="E52:F52 M52:BD52">
    <cfRule type="expression" dxfId="705" priority="1635">
      <formula>AND(E$9&gt;Display_Year_End,D$14=1)</formula>
    </cfRule>
    <cfRule type="expression" dxfId="704" priority="1638">
      <formula>AND(E$14=0,F$14=1)</formula>
    </cfRule>
    <cfRule type="expression" dxfId="703" priority="1640">
      <formula>E$14=0</formula>
    </cfRule>
  </conditionalFormatting>
  <conditionalFormatting sqref="M52:BD52">
    <cfRule type="expression" dxfId="702" priority="1639">
      <formula>M$14=0</formula>
    </cfRule>
  </conditionalFormatting>
  <conditionalFormatting sqref="F52">
    <cfRule type="expression" dxfId="701" priority="1636">
      <formula>AND(F$14=0,G$14=1)</formula>
    </cfRule>
    <cfRule type="expression" dxfId="700" priority="1637">
      <formula>F$14=0</formula>
    </cfRule>
  </conditionalFormatting>
  <conditionalFormatting sqref="E53:F53 M53:BD53">
    <cfRule type="expression" dxfId="699" priority="1629">
      <formula>AND(E$9&gt;Display_Year_End,D$14=1)</formula>
    </cfRule>
    <cfRule type="expression" dxfId="698" priority="1632">
      <formula>AND(E$14=0,F$14=1)</formula>
    </cfRule>
    <cfRule type="expression" dxfId="697" priority="1634">
      <formula>E$14=0</formula>
    </cfRule>
  </conditionalFormatting>
  <conditionalFormatting sqref="M53:BD53">
    <cfRule type="expression" dxfId="696" priority="1633">
      <formula>M$14=0</formula>
    </cfRule>
  </conditionalFormatting>
  <conditionalFormatting sqref="F53">
    <cfRule type="expression" dxfId="695" priority="1630">
      <formula>AND(F$14=0,G$14=1)</formula>
    </cfRule>
    <cfRule type="expression" dxfId="694" priority="1631">
      <formula>F$14=0</formula>
    </cfRule>
  </conditionalFormatting>
  <conditionalFormatting sqref="E60 M60:BD60">
    <cfRule type="expression" dxfId="693" priority="1623">
      <formula>AND(E$9&gt;Display_Year_End,D$14=1)</formula>
    </cfRule>
    <cfRule type="expression" dxfId="692" priority="1626">
      <formula>AND(E$14=0,F$14=1)</formula>
    </cfRule>
    <cfRule type="expression" dxfId="691" priority="1628">
      <formula>E$14=0</formula>
    </cfRule>
  </conditionalFormatting>
  <conditionalFormatting sqref="M60:BD60">
    <cfRule type="expression" dxfId="690" priority="1627">
      <formula>M$14=0</formula>
    </cfRule>
  </conditionalFormatting>
  <conditionalFormatting sqref="E61 M61:BD61">
    <cfRule type="expression" dxfId="689" priority="1617">
      <formula>AND(E$9&gt;Display_Year_End,D$14=1)</formula>
    </cfRule>
    <cfRule type="expression" dxfId="688" priority="1620">
      <formula>AND(E$14=0,F$14=1)</formula>
    </cfRule>
    <cfRule type="expression" dxfId="687" priority="1622">
      <formula>E$14=0</formula>
    </cfRule>
  </conditionalFormatting>
  <conditionalFormatting sqref="M61:BD61">
    <cfRule type="expression" dxfId="686" priority="1621">
      <formula>M$14=0</formula>
    </cfRule>
  </conditionalFormatting>
  <conditionalFormatting sqref="E62 M62:BD62">
    <cfRule type="expression" dxfId="685" priority="1611">
      <formula>AND(E$9&gt;Display_Year_End,D$14=1)</formula>
    </cfRule>
    <cfRule type="expression" dxfId="684" priority="1614">
      <formula>AND(E$14=0,F$14=1)</formula>
    </cfRule>
    <cfRule type="expression" dxfId="683" priority="1616">
      <formula>E$14=0</formula>
    </cfRule>
  </conditionalFormatting>
  <conditionalFormatting sqref="M62:BD62">
    <cfRule type="expression" dxfId="682" priority="1615">
      <formula>M$14=0</formula>
    </cfRule>
  </conditionalFormatting>
  <conditionalFormatting sqref="E63 M63:BD63">
    <cfRule type="expression" dxfId="681" priority="1605">
      <formula>AND(E$9&gt;Display_Year_End,D$14=1)</formula>
    </cfRule>
    <cfRule type="expression" dxfId="680" priority="1608">
      <formula>AND(E$14=0,F$14=1)</formula>
    </cfRule>
    <cfRule type="expression" dxfId="679" priority="1610">
      <formula>E$14=0</formula>
    </cfRule>
  </conditionalFormatting>
  <conditionalFormatting sqref="M63:BD63">
    <cfRule type="expression" dxfId="678" priority="1609">
      <formula>M$14=0</formula>
    </cfRule>
  </conditionalFormatting>
  <conditionalFormatting sqref="E65 M65:BD65">
    <cfRule type="expression" dxfId="677" priority="1599">
      <formula>AND(E$9&gt;Display_Year_End,D$14=1)</formula>
    </cfRule>
    <cfRule type="expression" dxfId="676" priority="1602">
      <formula>AND(E$14=0,F$14=1)</formula>
    </cfRule>
    <cfRule type="expression" dxfId="675" priority="1604">
      <formula>E$14=0</formula>
    </cfRule>
  </conditionalFormatting>
  <conditionalFormatting sqref="M65:BD65">
    <cfRule type="expression" dxfId="674" priority="1603">
      <formula>M$14=0</formula>
    </cfRule>
  </conditionalFormatting>
  <conditionalFormatting sqref="E67 M67:BD67">
    <cfRule type="expression" dxfId="673" priority="1593">
      <formula>AND(E$9&gt;Display_Year_End,D$14=1)</formula>
    </cfRule>
    <cfRule type="expression" dxfId="672" priority="1596">
      <formula>AND(E$14=0,F$14=1)</formula>
    </cfRule>
    <cfRule type="expression" dxfId="671" priority="1598">
      <formula>E$14=0</formula>
    </cfRule>
  </conditionalFormatting>
  <conditionalFormatting sqref="M67:BD67">
    <cfRule type="expression" dxfId="670" priority="1597">
      <formula>M$14=0</formula>
    </cfRule>
  </conditionalFormatting>
  <conditionalFormatting sqref="E68 M68:BD68">
    <cfRule type="expression" dxfId="669" priority="1587">
      <formula>AND(E$9&gt;Display_Year_End,D$14=1)</formula>
    </cfRule>
    <cfRule type="expression" dxfId="668" priority="1590">
      <formula>AND(E$14=0,F$14=1)</formula>
    </cfRule>
    <cfRule type="expression" dxfId="667" priority="1592">
      <formula>E$14=0</formula>
    </cfRule>
  </conditionalFormatting>
  <conditionalFormatting sqref="M68:BD68">
    <cfRule type="expression" dxfId="666" priority="1591">
      <formula>M$14=0</formula>
    </cfRule>
  </conditionalFormatting>
  <conditionalFormatting sqref="E70 M70:BD70">
    <cfRule type="expression" dxfId="665" priority="1581">
      <formula>AND(E$9&gt;Display_Year_End,D$14=1)</formula>
    </cfRule>
    <cfRule type="expression" dxfId="664" priority="1584">
      <formula>AND(E$14=0,F$14=1)</formula>
    </cfRule>
    <cfRule type="expression" dxfId="663" priority="1586">
      <formula>E$14=0</formula>
    </cfRule>
  </conditionalFormatting>
  <conditionalFormatting sqref="M70:BD70">
    <cfRule type="expression" dxfId="662" priority="1585">
      <formula>M$14=0</formula>
    </cfRule>
  </conditionalFormatting>
  <conditionalFormatting sqref="E72 M72:BD72">
    <cfRule type="expression" dxfId="661" priority="1575">
      <formula>AND(E$9&gt;Display_Year_End,D$14=1)</formula>
    </cfRule>
    <cfRule type="expression" dxfId="660" priority="1578">
      <formula>AND(E$14=0,F$14=1)</formula>
    </cfRule>
    <cfRule type="expression" dxfId="659" priority="1580">
      <formula>E$14=0</formula>
    </cfRule>
  </conditionalFormatting>
  <conditionalFormatting sqref="M72:BD72">
    <cfRule type="expression" dxfId="658" priority="1579">
      <formula>M$14=0</formula>
    </cfRule>
  </conditionalFormatting>
  <conditionalFormatting sqref="E71 M71:BD71">
    <cfRule type="expression" dxfId="657" priority="1569">
      <formula>AND(E$9&gt;Display_Year_End,D$14=1)</formula>
    </cfRule>
    <cfRule type="expression" dxfId="656" priority="1572">
      <formula>AND(E$14=0,F$14=1)</formula>
    </cfRule>
    <cfRule type="expression" dxfId="655" priority="1574">
      <formula>E$14=0</formula>
    </cfRule>
  </conditionalFormatting>
  <conditionalFormatting sqref="M71:BD71">
    <cfRule type="expression" dxfId="654" priority="1573">
      <formula>M$14=0</formula>
    </cfRule>
  </conditionalFormatting>
  <conditionalFormatting sqref="E78 M78:BD78">
    <cfRule type="expression" dxfId="653" priority="1563">
      <formula>AND(E$9&gt;Display_Year_End,D$14=1)</formula>
    </cfRule>
    <cfRule type="expression" dxfId="652" priority="1566">
      <formula>AND(E$14=0,F$14=1)</formula>
    </cfRule>
    <cfRule type="expression" dxfId="651" priority="1568">
      <formula>E$14=0</formula>
    </cfRule>
  </conditionalFormatting>
  <conditionalFormatting sqref="M78:BD78">
    <cfRule type="expression" dxfId="650" priority="1567">
      <formula>M$14=0</formula>
    </cfRule>
  </conditionalFormatting>
  <conditionalFormatting sqref="E80 M80:BD80">
    <cfRule type="expression" dxfId="649" priority="1557">
      <formula>AND(E$9&gt;Display_Year_End,D$14=1)</formula>
    </cfRule>
    <cfRule type="expression" dxfId="648" priority="1560">
      <formula>AND(E$14=0,F$14=1)</formula>
    </cfRule>
    <cfRule type="expression" dxfId="647" priority="1562">
      <formula>E$14=0</formula>
    </cfRule>
  </conditionalFormatting>
  <conditionalFormatting sqref="M80:BD80">
    <cfRule type="expression" dxfId="646" priority="1561">
      <formula>M$14=0</formula>
    </cfRule>
  </conditionalFormatting>
  <conditionalFormatting sqref="E82 M82:BD82">
    <cfRule type="expression" dxfId="645" priority="1551">
      <formula>AND(E$9&gt;Display_Year_End,D$14=1)</formula>
    </cfRule>
    <cfRule type="expression" dxfId="644" priority="1554">
      <formula>AND(E$14=0,F$14=1)</formula>
    </cfRule>
    <cfRule type="expression" dxfId="643" priority="1556">
      <formula>E$14=0</formula>
    </cfRule>
  </conditionalFormatting>
  <conditionalFormatting sqref="M82:BD82">
    <cfRule type="expression" dxfId="642" priority="1555">
      <formula>M$14=0</formula>
    </cfRule>
  </conditionalFormatting>
  <conditionalFormatting sqref="E83 M83:BD83">
    <cfRule type="expression" dxfId="641" priority="1545">
      <formula>AND(E$9&gt;Display_Year_End,D$14=1)</formula>
    </cfRule>
    <cfRule type="expression" dxfId="640" priority="1548">
      <formula>AND(E$14=0,F$14=1)</formula>
    </cfRule>
    <cfRule type="expression" dxfId="639" priority="1550">
      <formula>E$14=0</formula>
    </cfRule>
  </conditionalFormatting>
  <conditionalFormatting sqref="M83:BD83">
    <cfRule type="expression" dxfId="638" priority="1549">
      <formula>M$14=0</formula>
    </cfRule>
  </conditionalFormatting>
  <conditionalFormatting sqref="E88:G88 J88:BD88">
    <cfRule type="expression" dxfId="637" priority="1539">
      <formula>AND(E$9&gt;Display_Year_End,D$14=1)</formula>
    </cfRule>
    <cfRule type="expression" dxfId="636" priority="1542">
      <formula>AND(E$14=0,F$14=1)</formula>
    </cfRule>
    <cfRule type="expression" dxfId="635" priority="1544">
      <formula>E$14=0</formula>
    </cfRule>
  </conditionalFormatting>
  <conditionalFormatting sqref="G88 J88:BD88">
    <cfRule type="expression" dxfId="634" priority="1543">
      <formula>G$14=0</formula>
    </cfRule>
  </conditionalFormatting>
  <conditionalFormatting sqref="F88">
    <cfRule type="expression" dxfId="633" priority="1540">
      <formula>AND(F$14=0,G$14=1)</formula>
    </cfRule>
    <cfRule type="expression" dxfId="632" priority="1541">
      <formula>F$14=0</formula>
    </cfRule>
  </conditionalFormatting>
  <conditionalFormatting sqref="E89:G89 J89:BD89">
    <cfRule type="expression" dxfId="631" priority="1533">
      <formula>AND(E$9&gt;Display_Year_End,D$14=1)</formula>
    </cfRule>
    <cfRule type="expression" dxfId="630" priority="1536">
      <formula>AND(E$14=0,F$14=1)</formula>
    </cfRule>
    <cfRule type="expression" dxfId="629" priority="1538">
      <formula>E$14=0</formula>
    </cfRule>
  </conditionalFormatting>
  <conditionalFormatting sqref="G89 J89:BD89">
    <cfRule type="expression" dxfId="628" priority="1537">
      <formula>G$14=0</formula>
    </cfRule>
  </conditionalFormatting>
  <conditionalFormatting sqref="F89">
    <cfRule type="expression" dxfId="627" priority="1534">
      <formula>AND(F$14=0,G$14=1)</formula>
    </cfRule>
    <cfRule type="expression" dxfId="626" priority="1535">
      <formula>F$14=0</formula>
    </cfRule>
  </conditionalFormatting>
  <conditionalFormatting sqref="E90:G90 J90:BD90">
    <cfRule type="expression" dxfId="625" priority="1527">
      <formula>AND(E$9&gt;Display_Year_End,D$14=1)</formula>
    </cfRule>
    <cfRule type="expression" dxfId="624" priority="1530">
      <formula>AND(E$14=0,F$14=1)</formula>
    </cfRule>
    <cfRule type="expression" dxfId="623" priority="1532">
      <formula>E$14=0</formula>
    </cfRule>
  </conditionalFormatting>
  <conditionalFormatting sqref="G90 J90:BD90">
    <cfRule type="expression" dxfId="622" priority="1531">
      <formula>G$14=0</formula>
    </cfRule>
  </conditionalFormatting>
  <conditionalFormatting sqref="F90">
    <cfRule type="expression" dxfId="621" priority="1528">
      <formula>AND(F$14=0,G$14=1)</formula>
    </cfRule>
    <cfRule type="expression" dxfId="620" priority="1529">
      <formula>F$14=0</formula>
    </cfRule>
  </conditionalFormatting>
  <conditionalFormatting sqref="E91:G91 J91:BD91">
    <cfRule type="expression" dxfId="619" priority="1521">
      <formula>AND(E$9&gt;Display_Year_End,D$14=1)</formula>
    </cfRule>
    <cfRule type="expression" dxfId="618" priority="1524">
      <formula>AND(E$14=0,F$14=1)</formula>
    </cfRule>
    <cfRule type="expression" dxfId="617" priority="1526">
      <formula>E$14=0</formula>
    </cfRule>
  </conditionalFormatting>
  <conditionalFormatting sqref="G91 J91:BD91">
    <cfRule type="expression" dxfId="616" priority="1525">
      <formula>G$14=0</formula>
    </cfRule>
  </conditionalFormatting>
  <conditionalFormatting sqref="F91">
    <cfRule type="expression" dxfId="615" priority="1522">
      <formula>AND(F$14=0,G$14=1)</formula>
    </cfRule>
    <cfRule type="expression" dxfId="614" priority="1523">
      <formula>F$14=0</formula>
    </cfRule>
  </conditionalFormatting>
  <conditionalFormatting sqref="E92:G92 J92:BD92">
    <cfRule type="expression" dxfId="613" priority="1515">
      <formula>AND(E$9&gt;Display_Year_End,D$14=1)</formula>
    </cfRule>
    <cfRule type="expression" dxfId="612" priority="1518">
      <formula>AND(E$14=0,F$14=1)</formula>
    </cfRule>
    <cfRule type="expression" dxfId="611" priority="1520">
      <formula>E$14=0</formula>
    </cfRule>
  </conditionalFormatting>
  <conditionalFormatting sqref="G92 J92:BD92">
    <cfRule type="expression" dxfId="610" priority="1519">
      <formula>G$14=0</formula>
    </cfRule>
  </conditionalFormatting>
  <conditionalFormatting sqref="F92">
    <cfRule type="expression" dxfId="609" priority="1516">
      <formula>AND(F$14=0,G$14=1)</formula>
    </cfRule>
    <cfRule type="expression" dxfId="608" priority="1517">
      <formula>F$14=0</formula>
    </cfRule>
  </conditionalFormatting>
  <conditionalFormatting sqref="H74">
    <cfRule type="expression" dxfId="607" priority="1353">
      <formula>AND(H$14=0,H$9&gt;Display_Year_End)</formula>
    </cfRule>
    <cfRule type="expression" dxfId="606" priority="1354">
      <formula>AND(H$14=0,H$9&lt;=Display_Year_End)</formula>
    </cfRule>
  </conditionalFormatting>
  <conditionalFormatting sqref="H85:H87">
    <cfRule type="expression" dxfId="605" priority="1351">
      <formula>AND(H$14=0,H$9&gt;Display_Year_End)</formula>
    </cfRule>
    <cfRule type="expression" dxfId="604" priority="1352">
      <formula>AND(H$14=0,H$9&lt;=Display_Year_End)</formula>
    </cfRule>
  </conditionalFormatting>
  <conditionalFormatting sqref="H96">
    <cfRule type="expression" dxfId="603" priority="1349">
      <formula>AND(H$14=0,H$9&gt;Display_Year_End)</formula>
    </cfRule>
    <cfRule type="expression" dxfId="602" priority="1350">
      <formula>AND(H$14=0,H$9&lt;=Display_Year_End)</formula>
    </cfRule>
  </conditionalFormatting>
  <conditionalFormatting sqref="H102">
    <cfRule type="expression" dxfId="601" priority="1347">
      <formula>AND(H$14=0,H$9&gt;Display_Year_End)</formula>
    </cfRule>
    <cfRule type="expression" dxfId="600" priority="1348">
      <formula>AND(H$14=0,H$9&lt;=Display_Year_End)</formula>
    </cfRule>
  </conditionalFormatting>
  <conditionalFormatting sqref="H106">
    <cfRule type="expression" dxfId="599" priority="1343">
      <formula>AND(H$9&gt;Display_Year_End,G$14=1)</formula>
    </cfRule>
    <cfRule type="expression" dxfId="598" priority="1344">
      <formula>AND(H$14=0,I$14=1)</formula>
    </cfRule>
    <cfRule type="expression" dxfId="597" priority="1346">
      <formula>H$14=0</formula>
    </cfRule>
  </conditionalFormatting>
  <conditionalFormatting sqref="H106">
    <cfRule type="expression" dxfId="596" priority="1345">
      <formula>H$14=0</formula>
    </cfRule>
  </conditionalFormatting>
  <conditionalFormatting sqref="H94">
    <cfRule type="expression" dxfId="595" priority="1333">
      <formula>AND(H$14=0,H$9&gt;Display_Year_End)</formula>
    </cfRule>
    <cfRule type="expression" dxfId="594" priority="1334">
      <formula>AND(H$14=0,H$9&lt;=Display_Year_End)</formula>
    </cfRule>
  </conditionalFormatting>
  <conditionalFormatting sqref="H105">
    <cfRule type="expression" dxfId="593" priority="1185">
      <formula>AND(H$9&gt;Display_Year_End,G$14=1)</formula>
    </cfRule>
    <cfRule type="expression" dxfId="592" priority="1186">
      <formula>AND(H$14=0,I$14=1)</formula>
    </cfRule>
    <cfRule type="expression" dxfId="591" priority="1188">
      <formula>H$14=0</formula>
    </cfRule>
  </conditionalFormatting>
  <conditionalFormatting sqref="H105">
    <cfRule type="expression" dxfId="590" priority="1187">
      <formula>H$14=0</formula>
    </cfRule>
  </conditionalFormatting>
  <conditionalFormatting sqref="H88:I88">
    <cfRule type="expression" dxfId="589" priority="1181">
      <formula>AND(H$9&gt;Display_Year_End,G$14=1)</formula>
    </cfRule>
    <cfRule type="expression" dxfId="588" priority="1182">
      <formula>AND(H$14=0,I$14=1)</formula>
    </cfRule>
    <cfRule type="expression" dxfId="587" priority="1184">
      <formula>H$14=0</formula>
    </cfRule>
  </conditionalFormatting>
  <conditionalFormatting sqref="H88:I88">
    <cfRule type="expression" dxfId="586" priority="1183">
      <formula>H$14=0</formula>
    </cfRule>
  </conditionalFormatting>
  <conditionalFormatting sqref="H89:I89">
    <cfRule type="expression" dxfId="585" priority="1177">
      <formula>AND(H$9&gt;Display_Year_End,G$14=1)</formula>
    </cfRule>
    <cfRule type="expression" dxfId="584" priority="1178">
      <formula>AND(H$14=0,I$14=1)</formula>
    </cfRule>
    <cfRule type="expression" dxfId="583" priority="1180">
      <formula>H$14=0</formula>
    </cfRule>
  </conditionalFormatting>
  <conditionalFormatting sqref="H89:I89">
    <cfRule type="expression" dxfId="582" priority="1179">
      <formula>H$14=0</formula>
    </cfRule>
  </conditionalFormatting>
  <conditionalFormatting sqref="H90:I90">
    <cfRule type="expression" dxfId="581" priority="1173">
      <formula>AND(H$9&gt;Display_Year_End,G$14=1)</formula>
    </cfRule>
    <cfRule type="expression" dxfId="580" priority="1174">
      <formula>AND(H$14=0,I$14=1)</formula>
    </cfRule>
    <cfRule type="expression" dxfId="579" priority="1176">
      <formula>H$14=0</formula>
    </cfRule>
  </conditionalFormatting>
  <conditionalFormatting sqref="H90:I90">
    <cfRule type="expression" dxfId="578" priority="1175">
      <formula>H$14=0</formula>
    </cfRule>
  </conditionalFormatting>
  <conditionalFormatting sqref="H91:I91">
    <cfRule type="expression" dxfId="577" priority="1169">
      <formula>AND(H$9&gt;Display_Year_End,G$14=1)</formula>
    </cfRule>
    <cfRule type="expression" dxfId="576" priority="1170">
      <formula>AND(H$14=0,I$14=1)</formula>
    </cfRule>
    <cfRule type="expression" dxfId="575" priority="1172">
      <formula>H$14=0</formula>
    </cfRule>
  </conditionalFormatting>
  <conditionalFormatting sqref="H91:I91">
    <cfRule type="expression" dxfId="574" priority="1171">
      <formula>H$14=0</formula>
    </cfRule>
  </conditionalFormatting>
  <conditionalFormatting sqref="H92:I92">
    <cfRule type="expression" dxfId="573" priority="1165">
      <formula>AND(H$9&gt;Display_Year_End,G$14=1)</formula>
    </cfRule>
    <cfRule type="expression" dxfId="572" priority="1166">
      <formula>AND(H$14=0,I$14=1)</formula>
    </cfRule>
    <cfRule type="expression" dxfId="571" priority="1168">
      <formula>H$14=0</formula>
    </cfRule>
  </conditionalFormatting>
  <conditionalFormatting sqref="H92:I92">
    <cfRule type="expression" dxfId="570" priority="1167">
      <formula>H$14=0</formula>
    </cfRule>
  </conditionalFormatting>
  <conditionalFormatting sqref="G198:H217 J198:J217">
    <cfRule type="expression" dxfId="569" priority="1153">
      <formula>AND(G$9&gt;Display_Year_End,F$14=1)</formula>
    </cfRule>
    <cfRule type="expression" dxfId="568" priority="1154">
      <formula>AND(G$14=0,H$14=1)</formula>
    </cfRule>
    <cfRule type="expression" dxfId="567" priority="1156">
      <formula>G$14=0</formula>
    </cfRule>
  </conditionalFormatting>
  <conditionalFormatting sqref="G198:H217 J198:J217">
    <cfRule type="expression" dxfId="566" priority="1155">
      <formula>G$14=0</formula>
    </cfRule>
  </conditionalFormatting>
  <conditionalFormatting sqref="G222:H222 J222">
    <cfRule type="expression" dxfId="565" priority="1149">
      <formula>AND(G$9&gt;Display_Year_End,F$14=1)</formula>
    </cfRule>
    <cfRule type="expression" dxfId="564" priority="1150">
      <formula>AND(G$14=0,H$14=1)</formula>
    </cfRule>
    <cfRule type="expression" dxfId="563" priority="1152">
      <formula>G$14=0</formula>
    </cfRule>
  </conditionalFormatting>
  <conditionalFormatting sqref="G222:H222 J222">
    <cfRule type="expression" dxfId="562" priority="1151">
      <formula>G$14=0</formula>
    </cfRule>
  </conditionalFormatting>
  <conditionalFormatting sqref="G105">
    <cfRule type="expression" dxfId="561" priority="949">
      <formula>AND(G$9&gt;Display_Year_End,F$14=1)</formula>
    </cfRule>
    <cfRule type="expression" dxfId="560" priority="950">
      <formula>AND(G$14=0,H$14=1)</formula>
    </cfRule>
    <cfRule type="expression" dxfId="559" priority="952">
      <formula>G$14=0</formula>
    </cfRule>
  </conditionalFormatting>
  <conditionalFormatting sqref="G105">
    <cfRule type="expression" dxfId="558" priority="951">
      <formula>G$14=0</formula>
    </cfRule>
  </conditionalFormatting>
  <conditionalFormatting sqref="G106">
    <cfRule type="expression" dxfId="557" priority="945">
      <formula>AND(G$9&gt;Display_Year_End,F$14=1)</formula>
    </cfRule>
    <cfRule type="expression" dxfId="556" priority="946">
      <formula>AND(G$14=0,H$14=1)</formula>
    </cfRule>
    <cfRule type="expression" dxfId="555" priority="948">
      <formula>G$14=0</formula>
    </cfRule>
  </conditionalFormatting>
  <conditionalFormatting sqref="G106">
    <cfRule type="expression" dxfId="554" priority="947">
      <formula>G$14=0</formula>
    </cfRule>
  </conditionalFormatting>
  <conditionalFormatting sqref="I223">
    <cfRule type="expression" dxfId="553" priority="629">
      <formula>I$14=0</formula>
    </cfRule>
  </conditionalFormatting>
  <conditionalFormatting sqref="K223">
    <cfRule type="expression" dxfId="552" priority="625">
      <formula>K$14=0</formula>
    </cfRule>
  </conditionalFormatting>
  <conditionalFormatting sqref="H99:H100 J99:J100">
    <cfRule type="expression" dxfId="551" priority="458">
      <formula>AND(H$9&gt;Display_Year_End,G$14=1)</formula>
    </cfRule>
    <cfRule type="expression" dxfId="550" priority="459">
      <formula>AND(H$14=0,I$14=1)</formula>
    </cfRule>
    <cfRule type="expression" dxfId="549" priority="461">
      <formula>H$14=0</formula>
    </cfRule>
  </conditionalFormatting>
  <conditionalFormatting sqref="H99:H100 J99:J100">
    <cfRule type="expression" dxfId="548" priority="460">
      <formula>H$14=0</formula>
    </cfRule>
  </conditionalFormatting>
  <conditionalFormatting sqref="G99:G100 I99:I100 K99:K100">
    <cfRule type="expression" dxfId="547" priority="454">
      <formula>AND(G$9&gt;Display_Year_End,F$14=1)</formula>
    </cfRule>
    <cfRule type="expression" dxfId="546" priority="455">
      <formula>AND(G$14=0,H$14=1)</formula>
    </cfRule>
    <cfRule type="expression" dxfId="545" priority="457">
      <formula>G$14=0</formula>
    </cfRule>
  </conditionalFormatting>
  <conditionalFormatting sqref="G99:G100 I99:I100 K99:K100">
    <cfRule type="expression" dxfId="544" priority="456">
      <formula>G$14=0</formula>
    </cfRule>
  </conditionalFormatting>
  <conditionalFormatting sqref="I105:K105">
    <cfRule type="expression" dxfId="543" priority="450">
      <formula>AND(I$9&gt;Display_Year_End,H$14=1)</formula>
    </cfRule>
    <cfRule type="expression" dxfId="542" priority="451">
      <formula>AND(I$14=0,J$14=1)</formula>
    </cfRule>
    <cfRule type="expression" dxfId="541" priority="453">
      <formula>I$14=0</formula>
    </cfRule>
  </conditionalFormatting>
  <conditionalFormatting sqref="I105:K105">
    <cfRule type="expression" dxfId="540" priority="452">
      <formula>I$14=0</formula>
    </cfRule>
  </conditionalFormatting>
  <conditionalFormatting sqref="F78">
    <cfRule type="expression" dxfId="539" priority="446">
      <formula>AND(F$9&gt;Display_Year_End,E$14=1)</formula>
    </cfRule>
    <cfRule type="expression" dxfId="538" priority="447">
      <formula>AND(F$14=0,G$14=1)</formula>
    </cfRule>
    <cfRule type="expression" dxfId="537" priority="449">
      <formula>F$14=0</formula>
    </cfRule>
  </conditionalFormatting>
  <conditionalFormatting sqref="F78">
    <cfRule type="expression" dxfId="536" priority="448">
      <formula>F$14=0</formula>
    </cfRule>
  </conditionalFormatting>
  <conditionalFormatting sqref="F80">
    <cfRule type="expression" dxfId="535" priority="442">
      <formula>AND(F$9&gt;Display_Year_End,E$14=1)</formula>
    </cfRule>
    <cfRule type="expression" dxfId="534" priority="443">
      <formula>AND(F$14=0,G$14=1)</formula>
    </cfRule>
    <cfRule type="expression" dxfId="533" priority="445">
      <formula>F$14=0</formula>
    </cfRule>
  </conditionalFormatting>
  <conditionalFormatting sqref="F80">
    <cfRule type="expression" dxfId="532" priority="444">
      <formula>F$14=0</formula>
    </cfRule>
  </conditionalFormatting>
  <conditionalFormatting sqref="F82">
    <cfRule type="expression" dxfId="531" priority="438">
      <formula>AND(F$9&gt;Display_Year_End,E$14=1)</formula>
    </cfRule>
    <cfRule type="expression" dxfId="530" priority="439">
      <formula>AND(F$14=0,G$14=1)</formula>
    </cfRule>
    <cfRule type="expression" dxfId="529" priority="441">
      <formula>F$14=0</formula>
    </cfRule>
  </conditionalFormatting>
  <conditionalFormatting sqref="F82">
    <cfRule type="expression" dxfId="528" priority="440">
      <formula>F$14=0</formula>
    </cfRule>
  </conditionalFormatting>
  <conditionalFormatting sqref="F83">
    <cfRule type="expression" dxfId="527" priority="434">
      <formula>AND(F$9&gt;Display_Year_End,E$14=1)</formula>
    </cfRule>
    <cfRule type="expression" dxfId="526" priority="435">
      <formula>AND(F$14=0,G$14=1)</formula>
    </cfRule>
    <cfRule type="expression" dxfId="525" priority="437">
      <formula>F$14=0</formula>
    </cfRule>
  </conditionalFormatting>
  <conditionalFormatting sqref="F83">
    <cfRule type="expression" dxfId="524" priority="436">
      <formula>F$14=0</formula>
    </cfRule>
  </conditionalFormatting>
  <conditionalFormatting sqref="F70:F72">
    <cfRule type="expression" dxfId="523" priority="430">
      <formula>AND(F$9&gt;Display_Year_End,E$14=1)</formula>
    </cfRule>
    <cfRule type="expression" dxfId="522" priority="431">
      <formula>AND(F$14=0,G$14=1)</formula>
    </cfRule>
    <cfRule type="expression" dxfId="521" priority="433">
      <formula>F$14=0</formula>
    </cfRule>
  </conditionalFormatting>
  <conditionalFormatting sqref="F70:F72">
    <cfRule type="expression" dxfId="520" priority="432">
      <formula>F$14=0</formula>
    </cfRule>
  </conditionalFormatting>
  <conditionalFormatting sqref="F67:F68">
    <cfRule type="expression" dxfId="519" priority="426">
      <formula>AND(F$9&gt;Display_Year_End,E$14=1)</formula>
    </cfRule>
    <cfRule type="expression" dxfId="518" priority="427">
      <formula>AND(F$14=0,G$14=1)</formula>
    </cfRule>
    <cfRule type="expression" dxfId="517" priority="429">
      <formula>F$14=0</formula>
    </cfRule>
  </conditionalFormatting>
  <conditionalFormatting sqref="F67:F68">
    <cfRule type="expression" dxfId="516" priority="428">
      <formula>F$14=0</formula>
    </cfRule>
  </conditionalFormatting>
  <conditionalFormatting sqref="F65">
    <cfRule type="expression" dxfId="515" priority="422">
      <formula>AND(F$9&gt;Display_Year_End,E$14=1)</formula>
    </cfRule>
    <cfRule type="expression" dxfId="514" priority="423">
      <formula>AND(F$14=0,G$14=1)</formula>
    </cfRule>
    <cfRule type="expression" dxfId="513" priority="425">
      <formula>F$14=0</formula>
    </cfRule>
  </conditionalFormatting>
  <conditionalFormatting sqref="F65">
    <cfRule type="expression" dxfId="512" priority="424">
      <formula>F$14=0</formula>
    </cfRule>
  </conditionalFormatting>
  <conditionalFormatting sqref="F60:F63">
    <cfRule type="expression" dxfId="511" priority="418">
      <formula>AND(F$9&gt;Display_Year_End,E$14=1)</formula>
    </cfRule>
    <cfRule type="expression" dxfId="510" priority="419">
      <formula>AND(F$14=0,G$14=1)</formula>
    </cfRule>
    <cfRule type="expression" dxfId="509" priority="421">
      <formula>F$14=0</formula>
    </cfRule>
  </conditionalFormatting>
  <conditionalFormatting sqref="F60:F63">
    <cfRule type="expression" dxfId="508" priority="420">
      <formula>F$14=0</formula>
    </cfRule>
  </conditionalFormatting>
  <conditionalFormatting sqref="G40:K40">
    <cfRule type="expression" dxfId="507" priority="416">
      <formula>AND(G$14=0,G$9&gt;Display_Year_End)</formula>
    </cfRule>
    <cfRule type="expression" dxfId="506" priority="417">
      <formula>AND(G$14=0,G$9&lt;=Display_Year_End)</formula>
    </cfRule>
  </conditionalFormatting>
  <conditionalFormatting sqref="G55:K55">
    <cfRule type="expression" dxfId="505" priority="414">
      <formula>AND(G$14=0,G$9&gt;Display_Year_End)</formula>
    </cfRule>
    <cfRule type="expression" dxfId="504" priority="415">
      <formula>AND(G$14=0,G$9&lt;=Display_Year_End)</formula>
    </cfRule>
  </conditionalFormatting>
  <conditionalFormatting sqref="G23:L27">
    <cfRule type="expression" dxfId="503" priority="409">
      <formula>AND(G$9&gt;Display_Year_End,F$14=1)</formula>
    </cfRule>
    <cfRule type="expression" dxfId="502" priority="412">
      <formula>AND(G$14=0,H$14=1)</formula>
    </cfRule>
    <cfRule type="expression" dxfId="501" priority="413">
      <formula>G$14=0</formula>
    </cfRule>
  </conditionalFormatting>
  <conditionalFormatting sqref="G23:L27">
    <cfRule type="expression" dxfId="500" priority="410">
      <formula>AND(G$14=0,H$14=1)</formula>
    </cfRule>
    <cfRule type="expression" dxfId="499" priority="411">
      <formula>G$14=0</formula>
    </cfRule>
  </conditionalFormatting>
  <conditionalFormatting sqref="G38:L38">
    <cfRule type="expression" dxfId="498" priority="349">
      <formula>AND(G$9&gt;Display_Year_End,F$14=1)</formula>
    </cfRule>
    <cfRule type="expression" dxfId="497" priority="352">
      <formula>AND(G$14=0,H$14=1)</formula>
    </cfRule>
    <cfRule type="expression" dxfId="496" priority="353">
      <formula>G$14=0</formula>
    </cfRule>
  </conditionalFormatting>
  <conditionalFormatting sqref="G38:L38">
    <cfRule type="expression" dxfId="495" priority="350">
      <formula>AND(G$14=0,H$14=1)</formula>
    </cfRule>
    <cfRule type="expression" dxfId="494" priority="351">
      <formula>G$14=0</formula>
    </cfRule>
  </conditionalFormatting>
  <conditionalFormatting sqref="G44:L45">
    <cfRule type="expression" dxfId="493" priority="339">
      <formula>AND(G$9&gt;Display_Year_End,F$14=1)</formula>
    </cfRule>
    <cfRule type="expression" dxfId="492" priority="342">
      <formula>AND(G$14=0,H$14=1)</formula>
    </cfRule>
    <cfRule type="expression" dxfId="491" priority="343">
      <formula>G$14=0</formula>
    </cfRule>
  </conditionalFormatting>
  <conditionalFormatting sqref="G44:L45">
    <cfRule type="expression" dxfId="490" priority="340">
      <formula>AND(G$14=0,H$14=1)</formula>
    </cfRule>
    <cfRule type="expression" dxfId="489" priority="341">
      <formula>G$14=0</formula>
    </cfRule>
  </conditionalFormatting>
  <conditionalFormatting sqref="G50:L53">
    <cfRule type="expression" dxfId="488" priority="319">
      <formula>AND(G$9&gt;Display_Year_End,F$14=1)</formula>
    </cfRule>
    <cfRule type="expression" dxfId="487" priority="322">
      <formula>AND(G$14=0,H$14=1)</formula>
    </cfRule>
    <cfRule type="expression" dxfId="486" priority="323">
      <formula>G$14=0</formula>
    </cfRule>
  </conditionalFormatting>
  <conditionalFormatting sqref="G50:L53">
    <cfRule type="expression" dxfId="485" priority="320">
      <formula>AND(G$14=0,H$14=1)</formula>
    </cfRule>
    <cfRule type="expression" dxfId="484" priority="321">
      <formula>G$14=0</formula>
    </cfRule>
  </conditionalFormatting>
  <conditionalFormatting sqref="M94:N102">
    <cfRule type="expression" dxfId="483" priority="284">
      <formula>AND(M$9&gt;Display_Year_End,L$14=1)</formula>
    </cfRule>
    <cfRule type="expression" dxfId="482" priority="285">
      <formula>AND(M$14=0,N$14=1)</formula>
    </cfRule>
    <cfRule type="expression" dxfId="481" priority="287">
      <formula>M$14=0</formula>
    </cfRule>
  </conditionalFormatting>
  <conditionalFormatting sqref="M94:N102">
    <cfRule type="expression" dxfId="480" priority="286">
      <formula>M$14=0</formula>
    </cfRule>
  </conditionalFormatting>
  <conditionalFormatting sqref="I118 K118">
    <cfRule type="expression" dxfId="479" priority="280">
      <formula>AND(I$9&gt;Display_Year_End,H$14=1)</formula>
    </cfRule>
    <cfRule type="expression" dxfId="478" priority="281">
      <formula>AND(I$14=0,J$14=1)</formula>
    </cfRule>
    <cfRule type="expression" dxfId="477" priority="283">
      <formula>I$14=0</formula>
    </cfRule>
  </conditionalFormatting>
  <conditionalFormatting sqref="I118 K118">
    <cfRule type="expression" dxfId="476" priority="282">
      <formula>I$14=0</formula>
    </cfRule>
  </conditionalFormatting>
  <conditionalFormatting sqref="I119">
    <cfRule type="expression" dxfId="475" priority="276">
      <formula>AND(I$9&gt;Display_Year_End,H$14=1)</formula>
    </cfRule>
    <cfRule type="expression" dxfId="474" priority="277">
      <formula>AND(I$14=0,J$14=1)</formula>
    </cfRule>
    <cfRule type="expression" dxfId="473" priority="279">
      <formula>I$14=0</formula>
    </cfRule>
  </conditionalFormatting>
  <conditionalFormatting sqref="I119">
    <cfRule type="expression" dxfId="472" priority="278">
      <formula>I$14=0</formula>
    </cfRule>
  </conditionalFormatting>
  <conditionalFormatting sqref="I121:I123">
    <cfRule type="expression" dxfId="471" priority="272">
      <formula>AND(I$9&gt;Display_Year_End,H$14=1)</formula>
    </cfRule>
    <cfRule type="expression" dxfId="470" priority="273">
      <formula>AND(I$14=0,J$14=1)</formula>
    </cfRule>
    <cfRule type="expression" dxfId="469" priority="275">
      <formula>I$14=0</formula>
    </cfRule>
  </conditionalFormatting>
  <conditionalFormatting sqref="I121:I123">
    <cfRule type="expression" dxfId="468" priority="274">
      <formula>I$14=0</formula>
    </cfRule>
  </conditionalFormatting>
  <conditionalFormatting sqref="I125:I127">
    <cfRule type="expression" dxfId="467" priority="268">
      <formula>AND(I$9&gt;Display_Year_End,H$14=1)</formula>
    </cfRule>
    <cfRule type="expression" dxfId="466" priority="269">
      <formula>AND(I$14=0,J$14=1)</formula>
    </cfRule>
    <cfRule type="expression" dxfId="465" priority="271">
      <formula>I$14=0</formula>
    </cfRule>
  </conditionalFormatting>
  <conditionalFormatting sqref="I125:I127">
    <cfRule type="expression" dxfId="464" priority="270">
      <formula>I$14=0</formula>
    </cfRule>
  </conditionalFormatting>
  <conditionalFormatting sqref="I129:J133">
    <cfRule type="expression" dxfId="463" priority="264">
      <formula>AND(I$9&gt;Display_Year_End,H$14=1)</formula>
    </cfRule>
    <cfRule type="expression" dxfId="462" priority="265">
      <formula>AND(I$14=0,J$14=1)</formula>
    </cfRule>
    <cfRule type="expression" dxfId="461" priority="267">
      <formula>I$14=0</formula>
    </cfRule>
  </conditionalFormatting>
  <conditionalFormatting sqref="I129:J133">
    <cfRule type="expression" dxfId="460" priority="266">
      <formula>I$14=0</formula>
    </cfRule>
  </conditionalFormatting>
  <conditionalFormatting sqref="I161:I164 I153:I159 I149:I151 I143:I147 I139:I141 I135:I137">
    <cfRule type="expression" dxfId="459" priority="260">
      <formula>AND(I$9&gt;Display_Year_End,H$14=1)</formula>
    </cfRule>
    <cfRule type="expression" dxfId="458" priority="261">
      <formula>AND(I$14=0,J$14=1)</formula>
    </cfRule>
    <cfRule type="expression" dxfId="457" priority="263">
      <formula>I$14=0</formula>
    </cfRule>
  </conditionalFormatting>
  <conditionalFormatting sqref="I161:I164 I153:I159 I149:I151 I143:I147 I139:I141 I135:I137">
    <cfRule type="expression" dxfId="456" priority="262">
      <formula>I$14=0</formula>
    </cfRule>
  </conditionalFormatting>
  <conditionalFormatting sqref="K119">
    <cfRule type="expression" dxfId="455" priority="256">
      <formula>AND(K$9&gt;Display_Year_End,J$14=1)</formula>
    </cfRule>
    <cfRule type="expression" dxfId="454" priority="257">
      <formula>AND(K$14=0,L$14=1)</formula>
    </cfRule>
    <cfRule type="expression" dxfId="453" priority="259">
      <formula>K$14=0</formula>
    </cfRule>
  </conditionalFormatting>
  <conditionalFormatting sqref="K119">
    <cfRule type="expression" dxfId="452" priority="258">
      <formula>K$14=0</formula>
    </cfRule>
  </conditionalFormatting>
  <conditionalFormatting sqref="K121:K123">
    <cfRule type="expression" dxfId="451" priority="252">
      <formula>AND(K$9&gt;Display_Year_End,J$14=1)</formula>
    </cfRule>
    <cfRule type="expression" dxfId="450" priority="253">
      <formula>AND(K$14=0,L$14=1)</formula>
    </cfRule>
    <cfRule type="expression" dxfId="449" priority="255">
      <formula>K$14=0</formula>
    </cfRule>
  </conditionalFormatting>
  <conditionalFormatting sqref="K121:K123">
    <cfRule type="expression" dxfId="448" priority="254">
      <formula>K$14=0</formula>
    </cfRule>
  </conditionalFormatting>
  <conditionalFormatting sqref="K125:K127">
    <cfRule type="expression" dxfId="447" priority="248">
      <formula>AND(K$9&gt;Display_Year_End,J$14=1)</formula>
    </cfRule>
    <cfRule type="expression" dxfId="446" priority="249">
      <formula>AND(K$14=0,L$14=1)</formula>
    </cfRule>
    <cfRule type="expression" dxfId="445" priority="251">
      <formula>K$14=0</formula>
    </cfRule>
  </conditionalFormatting>
  <conditionalFormatting sqref="K125:K127">
    <cfRule type="expression" dxfId="444" priority="250">
      <formula>K$14=0</formula>
    </cfRule>
  </conditionalFormatting>
  <conditionalFormatting sqref="K129:K133">
    <cfRule type="expression" dxfId="443" priority="244">
      <formula>AND(K$9&gt;Display_Year_End,J$14=1)</formula>
    </cfRule>
    <cfRule type="expression" dxfId="442" priority="245">
      <formula>AND(K$14=0,L$14=1)</formula>
    </cfRule>
    <cfRule type="expression" dxfId="441" priority="247">
      <formula>K$14=0</formula>
    </cfRule>
  </conditionalFormatting>
  <conditionalFormatting sqref="K129:K133">
    <cfRule type="expression" dxfId="440" priority="246">
      <formula>K$14=0</formula>
    </cfRule>
  </conditionalFormatting>
  <conditionalFormatting sqref="K161:K164 K153:K159 K149:K151 K143:K147 K139:K141 K135:K137">
    <cfRule type="expression" dxfId="439" priority="240">
      <formula>AND(K$9&gt;Display_Year_End,J$14=1)</formula>
    </cfRule>
    <cfRule type="expression" dxfId="438" priority="241">
      <formula>AND(K$14=0,L$14=1)</formula>
    </cfRule>
    <cfRule type="expression" dxfId="437" priority="243">
      <formula>K$14=0</formula>
    </cfRule>
  </conditionalFormatting>
  <conditionalFormatting sqref="K161:K164 K153:K159 K149:K151 K143:K147 K139:K141 K135:K137">
    <cfRule type="expression" dxfId="436" priority="242">
      <formula>K$14=0</formula>
    </cfRule>
  </conditionalFormatting>
  <conditionalFormatting sqref="I174:I193">
    <cfRule type="expression" dxfId="435" priority="236">
      <formula>AND(I$9&gt;Display_Year_End,H$14=1)</formula>
    </cfRule>
    <cfRule type="expression" dxfId="434" priority="237">
      <formula>AND(I$14=0,J$14=1)</formula>
    </cfRule>
    <cfRule type="expression" dxfId="433" priority="239">
      <formula>I$14=0</formula>
    </cfRule>
  </conditionalFormatting>
  <conditionalFormatting sqref="I174:I193">
    <cfRule type="expression" dxfId="432" priority="238">
      <formula>I$14=0</formula>
    </cfRule>
  </conditionalFormatting>
  <conditionalFormatting sqref="K174:K193">
    <cfRule type="expression" dxfId="431" priority="232">
      <formula>AND(K$9&gt;Display_Year_End,J$14=1)</formula>
    </cfRule>
    <cfRule type="expression" dxfId="430" priority="233">
      <formula>AND(K$14=0,L$14=1)</formula>
    </cfRule>
    <cfRule type="expression" dxfId="429" priority="235">
      <formula>K$14=0</formula>
    </cfRule>
  </conditionalFormatting>
  <conditionalFormatting sqref="K174:K193">
    <cfRule type="expression" dxfId="428" priority="234">
      <formula>K$14=0</formula>
    </cfRule>
  </conditionalFormatting>
  <conditionalFormatting sqref="K198:K217">
    <cfRule type="expression" dxfId="427" priority="228">
      <formula>AND(K$9&gt;Display_Year_End,J$14=1)</formula>
    </cfRule>
    <cfRule type="expression" dxfId="426" priority="229">
      <formula>AND(K$14=0,L$14=1)</formula>
    </cfRule>
    <cfRule type="expression" dxfId="425" priority="231">
      <formula>K$14=0</formula>
    </cfRule>
  </conditionalFormatting>
  <conditionalFormatting sqref="K198:K217">
    <cfRule type="expression" dxfId="424" priority="230">
      <formula>K$14=0</formula>
    </cfRule>
  </conditionalFormatting>
  <conditionalFormatting sqref="K222">
    <cfRule type="expression" dxfId="423" priority="224">
      <formula>AND(K$9&gt;Display_Year_End,J$14=1)</formula>
    </cfRule>
    <cfRule type="expression" dxfId="422" priority="225">
      <formula>AND(K$14=0,L$14=1)</formula>
    </cfRule>
    <cfRule type="expression" dxfId="421" priority="227">
      <formula>K$14=0</formula>
    </cfRule>
  </conditionalFormatting>
  <conditionalFormatting sqref="K222">
    <cfRule type="expression" dxfId="420" priority="226">
      <formula>K$14=0</formula>
    </cfRule>
  </conditionalFormatting>
  <conditionalFormatting sqref="I198:I217">
    <cfRule type="expression" dxfId="419" priority="220">
      <formula>AND(I$9&gt;Display_Year_End,H$14=1)</formula>
    </cfRule>
    <cfRule type="expression" dxfId="418" priority="221">
      <formula>AND(I$14=0,J$14=1)</formula>
    </cfRule>
    <cfRule type="expression" dxfId="417" priority="223">
      <formula>I$14=0</formula>
    </cfRule>
  </conditionalFormatting>
  <conditionalFormatting sqref="I198:I217">
    <cfRule type="expression" dxfId="416" priority="222">
      <formula>I$14=0</formula>
    </cfRule>
  </conditionalFormatting>
  <conditionalFormatting sqref="I222">
    <cfRule type="expression" dxfId="415" priority="216">
      <formula>AND(I$9&gt;Display_Year_End,H$14=1)</formula>
    </cfRule>
    <cfRule type="expression" dxfId="414" priority="217">
      <formula>AND(I$14=0,J$14=1)</formula>
    </cfRule>
    <cfRule type="expression" dxfId="413" priority="219">
      <formula>I$14=0</formula>
    </cfRule>
  </conditionalFormatting>
  <conditionalFormatting sqref="I222">
    <cfRule type="expression" dxfId="412" priority="218">
      <formula>I$14=0</formula>
    </cfRule>
  </conditionalFormatting>
  <conditionalFormatting sqref="G118">
    <cfRule type="expression" dxfId="411" priority="212">
      <formula>AND(G$9&gt;Display_Year_End,F$14=1)</formula>
    </cfRule>
    <cfRule type="expression" dxfId="410" priority="213">
      <formula>AND(G$14=0,H$14=1)</formula>
    </cfRule>
    <cfRule type="expression" dxfId="409" priority="215">
      <formula>G$14=0</formula>
    </cfRule>
  </conditionalFormatting>
  <conditionalFormatting sqref="G118">
    <cfRule type="expression" dxfId="408" priority="214">
      <formula>G$14=0</formula>
    </cfRule>
  </conditionalFormatting>
  <conditionalFormatting sqref="G119">
    <cfRule type="expression" dxfId="407" priority="208">
      <formula>AND(G$9&gt;Display_Year_End,F$14=1)</formula>
    </cfRule>
    <cfRule type="expression" dxfId="406" priority="209">
      <formula>AND(G$14=0,H$14=1)</formula>
    </cfRule>
    <cfRule type="expression" dxfId="405" priority="211">
      <formula>G$14=0</formula>
    </cfRule>
  </conditionalFormatting>
  <conditionalFormatting sqref="G119">
    <cfRule type="expression" dxfId="404" priority="210">
      <formula>G$14=0</formula>
    </cfRule>
  </conditionalFormatting>
  <conditionalFormatting sqref="G121:G123">
    <cfRule type="expression" dxfId="403" priority="204">
      <formula>AND(G$9&gt;Display_Year_End,F$14=1)</formula>
    </cfRule>
    <cfRule type="expression" dxfId="402" priority="205">
      <formula>AND(G$14=0,H$14=1)</formula>
    </cfRule>
    <cfRule type="expression" dxfId="401" priority="207">
      <formula>G$14=0</formula>
    </cfRule>
  </conditionalFormatting>
  <conditionalFormatting sqref="G121:G123">
    <cfRule type="expression" dxfId="400" priority="206">
      <formula>G$14=0</formula>
    </cfRule>
  </conditionalFormatting>
  <conditionalFormatting sqref="G125:G127">
    <cfRule type="expression" dxfId="399" priority="200">
      <formula>AND(G$9&gt;Display_Year_End,F$14=1)</formula>
    </cfRule>
    <cfRule type="expression" dxfId="398" priority="201">
      <formula>AND(G$14=0,H$14=1)</formula>
    </cfRule>
    <cfRule type="expression" dxfId="397" priority="203">
      <formula>G$14=0</formula>
    </cfRule>
  </conditionalFormatting>
  <conditionalFormatting sqref="G125:G127">
    <cfRule type="expression" dxfId="396" priority="202">
      <formula>G$14=0</formula>
    </cfRule>
  </conditionalFormatting>
  <conditionalFormatting sqref="G129:G133">
    <cfRule type="expression" dxfId="395" priority="196">
      <formula>AND(G$9&gt;Display_Year_End,F$14=1)</formula>
    </cfRule>
    <cfRule type="expression" dxfId="394" priority="197">
      <formula>AND(G$14=0,H$14=1)</formula>
    </cfRule>
    <cfRule type="expression" dxfId="393" priority="199">
      <formula>G$14=0</formula>
    </cfRule>
  </conditionalFormatting>
  <conditionalFormatting sqref="G129:G133">
    <cfRule type="expression" dxfId="392" priority="198">
      <formula>G$14=0</formula>
    </cfRule>
  </conditionalFormatting>
  <conditionalFormatting sqref="G161:G164 G153:G159 G149:G151 G143:G147 G139:G141 G135:G137">
    <cfRule type="expression" dxfId="391" priority="192">
      <formula>AND(G$9&gt;Display_Year_End,F$14=1)</formula>
    </cfRule>
    <cfRule type="expression" dxfId="390" priority="193">
      <formula>AND(G$14=0,H$14=1)</formula>
    </cfRule>
    <cfRule type="expression" dxfId="389" priority="195">
      <formula>G$14=0</formula>
    </cfRule>
  </conditionalFormatting>
  <conditionalFormatting sqref="G161:G164 G153:G159 G149:G151 G143:G147 G139:G141 G135:G137">
    <cfRule type="expression" dxfId="388" priority="194">
      <formula>G$14=0</formula>
    </cfRule>
  </conditionalFormatting>
  <conditionalFormatting sqref="H166">
    <cfRule type="expression" dxfId="387" priority="166">
      <formula>AND(H$14=0,H$9&gt;Display_Year_End)</formula>
    </cfRule>
    <cfRule type="expression" dxfId="386" priority="167">
      <formula>AND(H$14=0,H$9&lt;=Display_Year_End)</formula>
    </cfRule>
  </conditionalFormatting>
  <conditionalFormatting sqref="H118">
    <cfRule type="expression" dxfId="385" priority="162">
      <formula>AND(H$9&gt;Display_Year_End,G$14=1)</formula>
    </cfRule>
    <cfRule type="expression" dxfId="384" priority="163">
      <formula>AND(H$14=0,I$14=1)</formula>
    </cfRule>
    <cfRule type="expression" dxfId="383" priority="165">
      <formula>H$14=0</formula>
    </cfRule>
  </conditionalFormatting>
  <conditionalFormatting sqref="H118">
    <cfRule type="expression" dxfId="382" priority="164">
      <formula>H$14=0</formula>
    </cfRule>
  </conditionalFormatting>
  <conditionalFormatting sqref="H119">
    <cfRule type="expression" dxfId="381" priority="158">
      <formula>AND(H$9&gt;Display_Year_End,G$14=1)</formula>
    </cfRule>
    <cfRule type="expression" dxfId="380" priority="159">
      <formula>AND(H$14=0,I$14=1)</formula>
    </cfRule>
    <cfRule type="expression" dxfId="379" priority="161">
      <formula>H$14=0</formula>
    </cfRule>
  </conditionalFormatting>
  <conditionalFormatting sqref="H119">
    <cfRule type="expression" dxfId="378" priority="160">
      <formula>H$14=0</formula>
    </cfRule>
  </conditionalFormatting>
  <conditionalFormatting sqref="H121:H123">
    <cfRule type="expression" dxfId="377" priority="154">
      <formula>AND(H$9&gt;Display_Year_End,G$14=1)</formula>
    </cfRule>
    <cfRule type="expression" dxfId="376" priority="155">
      <formula>AND(H$14=0,I$14=1)</formula>
    </cfRule>
    <cfRule type="expression" dxfId="375" priority="157">
      <formula>H$14=0</formula>
    </cfRule>
  </conditionalFormatting>
  <conditionalFormatting sqref="H121:H123">
    <cfRule type="expression" dxfId="374" priority="156">
      <formula>H$14=0</formula>
    </cfRule>
  </conditionalFormatting>
  <conditionalFormatting sqref="H125:H127">
    <cfRule type="expression" dxfId="373" priority="150">
      <formula>AND(H$9&gt;Display_Year_End,G$14=1)</formula>
    </cfRule>
    <cfRule type="expression" dxfId="372" priority="151">
      <formula>AND(H$14=0,I$14=1)</formula>
    </cfRule>
    <cfRule type="expression" dxfId="371" priority="153">
      <formula>H$14=0</formula>
    </cfRule>
  </conditionalFormatting>
  <conditionalFormatting sqref="H125:H127">
    <cfRule type="expression" dxfId="370" priority="152">
      <formula>H$14=0</formula>
    </cfRule>
  </conditionalFormatting>
  <conditionalFormatting sqref="H129:H133">
    <cfRule type="expression" dxfId="369" priority="146">
      <formula>AND(H$9&gt;Display_Year_End,G$14=1)</formula>
    </cfRule>
    <cfRule type="expression" dxfId="368" priority="147">
      <formula>AND(H$14=0,I$14=1)</formula>
    </cfRule>
    <cfRule type="expression" dxfId="367" priority="149">
      <formula>H$14=0</formula>
    </cfRule>
  </conditionalFormatting>
  <conditionalFormatting sqref="H129:H133">
    <cfRule type="expression" dxfId="366" priority="148">
      <formula>H$14=0</formula>
    </cfRule>
  </conditionalFormatting>
  <conditionalFormatting sqref="H161:H164 H153:H159 H149:H151 H143:H147 H139:H141 H135:H137">
    <cfRule type="expression" dxfId="365" priority="142">
      <formula>AND(H$9&gt;Display_Year_End,G$14=1)</formula>
    </cfRule>
    <cfRule type="expression" dxfId="364" priority="143">
      <formula>AND(H$14=0,I$14=1)</formula>
    </cfRule>
    <cfRule type="expression" dxfId="363" priority="145">
      <formula>H$14=0</formula>
    </cfRule>
  </conditionalFormatting>
  <conditionalFormatting sqref="H161:H164 H153:H159 H149:H151 H143:H147 H139:H141 H135:H137">
    <cfRule type="expression" dxfId="362" priority="144">
      <formula>H$14=0</formula>
    </cfRule>
  </conditionalFormatting>
  <conditionalFormatting sqref="J166">
    <cfRule type="expression" dxfId="361" priority="140">
      <formula>AND(J$14=0,J$9&gt;Display_Year_End)</formula>
    </cfRule>
    <cfRule type="expression" dxfId="360" priority="141">
      <formula>AND(J$14=0,J$9&lt;=Display_Year_End)</formula>
    </cfRule>
  </conditionalFormatting>
  <conditionalFormatting sqref="J118">
    <cfRule type="expression" dxfId="359" priority="136">
      <formula>AND(J$9&gt;Display_Year_End,I$14=1)</formula>
    </cfRule>
    <cfRule type="expression" dxfId="358" priority="137">
      <formula>AND(J$14=0,K$14=1)</formula>
    </cfRule>
    <cfRule type="expression" dxfId="357" priority="139">
      <formula>J$14=0</formula>
    </cfRule>
  </conditionalFormatting>
  <conditionalFormatting sqref="J118">
    <cfRule type="expression" dxfId="356" priority="138">
      <formula>J$14=0</formula>
    </cfRule>
  </conditionalFormatting>
  <conditionalFormatting sqref="J119">
    <cfRule type="expression" dxfId="355" priority="132">
      <formula>AND(J$9&gt;Display_Year_End,I$14=1)</formula>
    </cfRule>
    <cfRule type="expression" dxfId="354" priority="133">
      <formula>AND(J$14=0,K$14=1)</formula>
    </cfRule>
    <cfRule type="expression" dxfId="353" priority="135">
      <formula>J$14=0</formula>
    </cfRule>
  </conditionalFormatting>
  <conditionalFormatting sqref="J119">
    <cfRule type="expression" dxfId="352" priority="134">
      <formula>J$14=0</formula>
    </cfRule>
  </conditionalFormatting>
  <conditionalFormatting sqref="J121:J123">
    <cfRule type="expression" dxfId="351" priority="128">
      <formula>AND(J$9&gt;Display_Year_End,I$14=1)</formula>
    </cfRule>
    <cfRule type="expression" dxfId="350" priority="129">
      <formula>AND(J$14=0,K$14=1)</formula>
    </cfRule>
    <cfRule type="expression" dxfId="349" priority="131">
      <formula>J$14=0</formula>
    </cfRule>
  </conditionalFormatting>
  <conditionalFormatting sqref="J121:J123">
    <cfRule type="expression" dxfId="348" priority="130">
      <formula>J$14=0</formula>
    </cfRule>
  </conditionalFormatting>
  <conditionalFormatting sqref="J125:J127">
    <cfRule type="expression" dxfId="347" priority="124">
      <formula>AND(J$9&gt;Display_Year_End,I$14=1)</formula>
    </cfRule>
    <cfRule type="expression" dxfId="346" priority="125">
      <formula>AND(J$14=0,K$14=1)</formula>
    </cfRule>
    <cfRule type="expression" dxfId="345" priority="127">
      <formula>J$14=0</formula>
    </cfRule>
  </conditionalFormatting>
  <conditionalFormatting sqref="J125:J127">
    <cfRule type="expression" dxfId="344" priority="126">
      <formula>J$14=0</formula>
    </cfRule>
  </conditionalFormatting>
  <conditionalFormatting sqref="J135:J137 J139:J141 J143:J147 J149:J151 J153:J159 J161:J164">
    <cfRule type="expression" dxfId="343" priority="116">
      <formula>AND(J$9&gt;Display_Year_End,I$14=1)</formula>
    </cfRule>
    <cfRule type="expression" dxfId="342" priority="117">
      <formula>AND(J$14=0,K$14=1)</formula>
    </cfRule>
    <cfRule type="expression" dxfId="341" priority="119">
      <formula>J$14=0</formula>
    </cfRule>
  </conditionalFormatting>
  <conditionalFormatting sqref="J135:J137 J139:J141 J143:J147 J149:J151 J153:J159 J161:J164">
    <cfRule type="expression" dxfId="340" priority="118">
      <formula>J$14=0</formula>
    </cfRule>
  </conditionalFormatting>
  <conditionalFormatting sqref="L174:L193">
    <cfRule type="expression" dxfId="339" priority="112">
      <formula>AND(L$9&gt;Display_Year_End,K$14=1)</formula>
    </cfRule>
    <cfRule type="expression" dxfId="338" priority="113">
      <formula>AND(L$14=0,M$14=1)</formula>
    </cfRule>
    <cfRule type="expression" dxfId="337" priority="115">
      <formula>L$14=0</formula>
    </cfRule>
  </conditionalFormatting>
  <conditionalFormatting sqref="L174:L193">
    <cfRule type="expression" dxfId="336" priority="114">
      <formula>L$14=0</formula>
    </cfRule>
  </conditionalFormatting>
  <conditionalFormatting sqref="L198:L217">
    <cfRule type="expression" dxfId="335" priority="108">
      <formula>AND(L$9&gt;Display_Year_End,K$14=1)</formula>
    </cfRule>
    <cfRule type="expression" dxfId="334" priority="109">
      <formula>AND(L$14=0,M$14=1)</formula>
    </cfRule>
    <cfRule type="expression" dxfId="333" priority="111">
      <formula>L$14=0</formula>
    </cfRule>
  </conditionalFormatting>
  <conditionalFormatting sqref="L198:L217">
    <cfRule type="expression" dxfId="332" priority="110">
      <formula>L$14=0</formula>
    </cfRule>
  </conditionalFormatting>
  <conditionalFormatting sqref="L222">
    <cfRule type="expression" dxfId="331" priority="104">
      <formula>AND(L$9&gt;Display_Year_End,K$14=1)</formula>
    </cfRule>
    <cfRule type="expression" dxfId="330" priority="105">
      <formula>AND(L$14=0,M$14=1)</formula>
    </cfRule>
    <cfRule type="expression" dxfId="329" priority="107">
      <formula>L$14=0</formula>
    </cfRule>
  </conditionalFormatting>
  <conditionalFormatting sqref="L222">
    <cfRule type="expression" dxfId="328" priority="106">
      <formula>L$14=0</formula>
    </cfRule>
  </conditionalFormatting>
  <conditionalFormatting sqref="L105">
    <cfRule type="expression" dxfId="327" priority="100">
      <formula>AND(L$9&gt;Display_Year_End,K$14=1)</formula>
    </cfRule>
    <cfRule type="expression" dxfId="326" priority="101">
      <formula>AND(L$14=0,M$14=1)</formula>
    </cfRule>
    <cfRule type="expression" dxfId="325" priority="103">
      <formula>L$14=0</formula>
    </cfRule>
  </conditionalFormatting>
  <conditionalFormatting sqref="L105">
    <cfRule type="expression" dxfId="324" priority="102">
      <formula>L$14=0</formula>
    </cfRule>
  </conditionalFormatting>
  <conditionalFormatting sqref="G28:L31">
    <cfRule type="expression" dxfId="323" priority="95">
      <formula>AND(G$9&gt;Display_Year_End,F$14=1)</formula>
    </cfRule>
    <cfRule type="expression" dxfId="322" priority="98">
      <formula>AND(G$14=0,H$14=1)</formula>
    </cfRule>
    <cfRule type="expression" dxfId="321" priority="99">
      <formula>G$14=0</formula>
    </cfRule>
  </conditionalFormatting>
  <conditionalFormatting sqref="G28:L31">
    <cfRule type="expression" dxfId="320" priority="96">
      <formula>AND(G$14=0,H$14=1)</formula>
    </cfRule>
    <cfRule type="expression" dxfId="319" priority="97">
      <formula>G$14=0</formula>
    </cfRule>
  </conditionalFormatting>
  <conditionalFormatting sqref="G33:L34">
    <cfRule type="expression" dxfId="318" priority="90">
      <formula>AND(G$9&gt;Display_Year_End,F$14=1)</formula>
    </cfRule>
    <cfRule type="expression" dxfId="317" priority="93">
      <formula>AND(G$14=0,H$14=1)</formula>
    </cfRule>
    <cfRule type="expression" dxfId="316" priority="94">
      <formula>G$14=0</formula>
    </cfRule>
  </conditionalFormatting>
  <conditionalFormatting sqref="G33:L34">
    <cfRule type="expression" dxfId="315" priority="91">
      <formula>AND(G$14=0,H$14=1)</formula>
    </cfRule>
    <cfRule type="expression" dxfId="314" priority="92">
      <formula>G$14=0</formula>
    </cfRule>
  </conditionalFormatting>
  <conditionalFormatting sqref="G36:L37">
    <cfRule type="expression" dxfId="313" priority="85">
      <formula>AND(G$9&gt;Display_Year_End,F$14=1)</formula>
    </cfRule>
    <cfRule type="expression" dxfId="312" priority="88">
      <formula>AND(G$14=0,H$14=1)</formula>
    </cfRule>
    <cfRule type="expression" dxfId="311" priority="89">
      <formula>G$14=0</formula>
    </cfRule>
  </conditionalFormatting>
  <conditionalFormatting sqref="G36:L37">
    <cfRule type="expression" dxfId="310" priority="86">
      <formula>AND(G$14=0,H$14=1)</formula>
    </cfRule>
    <cfRule type="expression" dxfId="309" priority="87">
      <formula>G$14=0</formula>
    </cfRule>
  </conditionalFormatting>
  <conditionalFormatting sqref="G47:L48">
    <cfRule type="expression" dxfId="308" priority="80">
      <formula>AND(G$9&gt;Display_Year_End,F$14=1)</formula>
    </cfRule>
    <cfRule type="expression" dxfId="307" priority="83">
      <formula>AND(G$14=0,H$14=1)</formula>
    </cfRule>
    <cfRule type="expression" dxfId="306" priority="84">
      <formula>G$14=0</formula>
    </cfRule>
  </conditionalFormatting>
  <conditionalFormatting sqref="G47:L48">
    <cfRule type="expression" dxfId="305" priority="81">
      <formula>AND(G$14=0,H$14=1)</formula>
    </cfRule>
    <cfRule type="expression" dxfId="304" priority="82">
      <formula>G$14=0</formula>
    </cfRule>
  </conditionalFormatting>
  <conditionalFormatting sqref="G60:L63">
    <cfRule type="expression" dxfId="303" priority="75">
      <formula>AND(G$9&gt;Display_Year_End,F$14=1)</formula>
    </cfRule>
    <cfRule type="expression" dxfId="302" priority="78">
      <formula>AND(G$14=0,H$14=1)</formula>
    </cfRule>
    <cfRule type="expression" dxfId="301" priority="79">
      <formula>G$14=0</formula>
    </cfRule>
  </conditionalFormatting>
  <conditionalFormatting sqref="G60:L63">
    <cfRule type="expression" dxfId="300" priority="76">
      <formula>AND(G$14=0,H$14=1)</formula>
    </cfRule>
    <cfRule type="expression" dxfId="299" priority="77">
      <formula>G$14=0</formula>
    </cfRule>
  </conditionalFormatting>
  <conditionalFormatting sqref="G65:L65">
    <cfRule type="expression" dxfId="298" priority="70">
      <formula>AND(G$9&gt;Display_Year_End,F$14=1)</formula>
    </cfRule>
    <cfRule type="expression" dxfId="297" priority="73">
      <formula>AND(G$14=0,H$14=1)</formula>
    </cfRule>
    <cfRule type="expression" dxfId="296" priority="74">
      <formula>G$14=0</formula>
    </cfRule>
  </conditionalFormatting>
  <conditionalFormatting sqref="G65:L65">
    <cfRule type="expression" dxfId="295" priority="71">
      <formula>AND(G$14=0,H$14=1)</formula>
    </cfRule>
    <cfRule type="expression" dxfId="294" priority="72">
      <formula>G$14=0</formula>
    </cfRule>
  </conditionalFormatting>
  <conditionalFormatting sqref="G67:L68">
    <cfRule type="expression" dxfId="293" priority="65">
      <formula>AND(G$9&gt;Display_Year_End,F$14=1)</formula>
    </cfRule>
    <cfRule type="expression" dxfId="292" priority="68">
      <formula>AND(G$14=0,H$14=1)</formula>
    </cfRule>
    <cfRule type="expression" dxfId="291" priority="69">
      <formula>G$14=0</formula>
    </cfRule>
  </conditionalFormatting>
  <conditionalFormatting sqref="G67:L68">
    <cfRule type="expression" dxfId="290" priority="66">
      <formula>AND(G$14=0,H$14=1)</formula>
    </cfRule>
    <cfRule type="expression" dxfId="289" priority="67">
      <formula>G$14=0</formula>
    </cfRule>
  </conditionalFormatting>
  <conditionalFormatting sqref="G70:L72">
    <cfRule type="expression" dxfId="288" priority="60">
      <formula>AND(G$9&gt;Display_Year_End,F$14=1)</formula>
    </cfRule>
    <cfRule type="expression" dxfId="287" priority="63">
      <formula>AND(G$14=0,H$14=1)</formula>
    </cfRule>
    <cfRule type="expression" dxfId="286" priority="64">
      <formula>G$14=0</formula>
    </cfRule>
  </conditionalFormatting>
  <conditionalFormatting sqref="G70:L72">
    <cfRule type="expression" dxfId="285" priority="61">
      <formula>AND(G$14=0,H$14=1)</formula>
    </cfRule>
    <cfRule type="expression" dxfId="284" priority="62">
      <formula>G$14=0</formula>
    </cfRule>
  </conditionalFormatting>
  <conditionalFormatting sqref="G78:L78">
    <cfRule type="expression" dxfId="283" priority="55">
      <formula>AND(G$9&gt;Display_Year_End,F$14=1)</formula>
    </cfRule>
    <cfRule type="expression" dxfId="282" priority="58">
      <formula>AND(G$14=0,H$14=1)</formula>
    </cfRule>
    <cfRule type="expression" dxfId="281" priority="59">
      <formula>G$14=0</formula>
    </cfRule>
  </conditionalFormatting>
  <conditionalFormatting sqref="G78:L78">
    <cfRule type="expression" dxfId="280" priority="56">
      <formula>AND(G$14=0,H$14=1)</formula>
    </cfRule>
    <cfRule type="expression" dxfId="279" priority="57">
      <formula>G$14=0</formula>
    </cfRule>
  </conditionalFormatting>
  <conditionalFormatting sqref="G80:L80">
    <cfRule type="expression" dxfId="278" priority="50">
      <formula>AND(G$9&gt;Display_Year_End,F$14=1)</formula>
    </cfRule>
    <cfRule type="expression" dxfId="277" priority="53">
      <formula>AND(G$14=0,H$14=1)</formula>
    </cfRule>
    <cfRule type="expression" dxfId="276" priority="54">
      <formula>G$14=0</formula>
    </cfRule>
  </conditionalFormatting>
  <conditionalFormatting sqref="G80:L80">
    <cfRule type="expression" dxfId="275" priority="51">
      <formula>AND(G$14=0,H$14=1)</formula>
    </cfRule>
    <cfRule type="expression" dxfId="274" priority="52">
      <formula>G$14=0</formula>
    </cfRule>
  </conditionalFormatting>
  <conditionalFormatting sqref="G82:L83">
    <cfRule type="expression" dxfId="273" priority="45">
      <formula>AND(G$9&gt;Display_Year_End,F$14=1)</formula>
    </cfRule>
    <cfRule type="expression" dxfId="272" priority="48">
      <formula>AND(G$14=0,H$14=1)</formula>
    </cfRule>
    <cfRule type="expression" dxfId="271" priority="49">
      <formula>G$14=0</formula>
    </cfRule>
  </conditionalFormatting>
  <conditionalFormatting sqref="G82:L83">
    <cfRule type="expression" dxfId="270" priority="46">
      <formula>AND(G$14=0,H$14=1)</formula>
    </cfRule>
    <cfRule type="expression" dxfId="269" priority="47">
      <formula>G$14=0</formula>
    </cfRule>
  </conditionalFormatting>
  <conditionalFormatting sqref="L118">
    <cfRule type="expression" dxfId="268" priority="41">
      <formula>AND(L$9&gt;Display_Year_End,K$14=1)</formula>
    </cfRule>
    <cfRule type="expression" dxfId="267" priority="42">
      <formula>AND(L$14=0,M$14=1)</formula>
    </cfRule>
    <cfRule type="expression" dxfId="266" priority="44">
      <formula>L$14=0</formula>
    </cfRule>
  </conditionalFormatting>
  <conditionalFormatting sqref="L118">
    <cfRule type="expression" dxfId="265" priority="43">
      <formula>L$14=0</formula>
    </cfRule>
  </conditionalFormatting>
  <conditionalFormatting sqref="L119">
    <cfRule type="expression" dxfId="264" priority="37">
      <formula>AND(L$9&gt;Display_Year_End,K$14=1)</formula>
    </cfRule>
    <cfRule type="expression" dxfId="263" priority="38">
      <formula>AND(L$14=0,M$14=1)</formula>
    </cfRule>
    <cfRule type="expression" dxfId="262" priority="40">
      <formula>L$14=0</formula>
    </cfRule>
  </conditionalFormatting>
  <conditionalFormatting sqref="L119">
    <cfRule type="expression" dxfId="261" priority="39">
      <formula>L$14=0</formula>
    </cfRule>
  </conditionalFormatting>
  <conditionalFormatting sqref="L121:L123">
    <cfRule type="expression" dxfId="260" priority="33">
      <formula>AND(L$9&gt;Display_Year_End,K$14=1)</formula>
    </cfRule>
    <cfRule type="expression" dxfId="259" priority="34">
      <formula>AND(L$14=0,M$14=1)</formula>
    </cfRule>
    <cfRule type="expression" dxfId="258" priority="36">
      <formula>L$14=0</formula>
    </cfRule>
  </conditionalFormatting>
  <conditionalFormatting sqref="L121:L123">
    <cfRule type="expression" dxfId="257" priority="35">
      <formula>L$14=0</formula>
    </cfRule>
  </conditionalFormatting>
  <conditionalFormatting sqref="L125:L127">
    <cfRule type="expression" dxfId="256" priority="29">
      <formula>AND(L$9&gt;Display_Year_End,K$14=1)</formula>
    </cfRule>
    <cfRule type="expression" dxfId="255" priority="30">
      <formula>AND(L$14=0,M$14=1)</formula>
    </cfRule>
    <cfRule type="expression" dxfId="254" priority="32">
      <formula>L$14=0</formula>
    </cfRule>
  </conditionalFormatting>
  <conditionalFormatting sqref="L125:L127">
    <cfRule type="expression" dxfId="253" priority="31">
      <formula>L$14=0</formula>
    </cfRule>
  </conditionalFormatting>
  <conditionalFormatting sqref="L129:L133">
    <cfRule type="expression" dxfId="252" priority="25">
      <formula>AND(L$9&gt;Display_Year_End,K$14=1)</formula>
    </cfRule>
    <cfRule type="expression" dxfId="251" priority="26">
      <formula>AND(L$14=0,M$14=1)</formula>
    </cfRule>
    <cfRule type="expression" dxfId="250" priority="28">
      <formula>L$14=0</formula>
    </cfRule>
  </conditionalFormatting>
  <conditionalFormatting sqref="L129:L133">
    <cfRule type="expression" dxfId="249" priority="27">
      <formula>L$14=0</formula>
    </cfRule>
  </conditionalFormatting>
  <conditionalFormatting sqref="L135:L137">
    <cfRule type="expression" dxfId="248" priority="21">
      <formula>AND(L$9&gt;Display_Year_End,K$14=1)</formula>
    </cfRule>
    <cfRule type="expression" dxfId="247" priority="22">
      <formula>AND(L$14=0,M$14=1)</formula>
    </cfRule>
    <cfRule type="expression" dxfId="246" priority="24">
      <formula>L$14=0</formula>
    </cfRule>
  </conditionalFormatting>
  <conditionalFormatting sqref="L135:L137">
    <cfRule type="expression" dxfId="245" priority="23">
      <formula>L$14=0</formula>
    </cfRule>
  </conditionalFormatting>
  <conditionalFormatting sqref="L139:L141">
    <cfRule type="expression" dxfId="244" priority="17">
      <formula>AND(L$9&gt;Display_Year_End,K$14=1)</formula>
    </cfRule>
    <cfRule type="expression" dxfId="243" priority="18">
      <formula>AND(L$14=0,M$14=1)</formula>
    </cfRule>
    <cfRule type="expression" dxfId="242" priority="20">
      <formula>L$14=0</formula>
    </cfRule>
  </conditionalFormatting>
  <conditionalFormatting sqref="L139:L141">
    <cfRule type="expression" dxfId="241" priority="19">
      <formula>L$14=0</formula>
    </cfRule>
  </conditionalFormatting>
  <conditionalFormatting sqref="L143:L147">
    <cfRule type="expression" dxfId="240" priority="13">
      <formula>AND(L$9&gt;Display_Year_End,K$14=1)</formula>
    </cfRule>
    <cfRule type="expression" dxfId="239" priority="14">
      <formula>AND(L$14=0,M$14=1)</formula>
    </cfRule>
    <cfRule type="expression" dxfId="238" priority="16">
      <formula>L$14=0</formula>
    </cfRule>
  </conditionalFormatting>
  <conditionalFormatting sqref="L143:L147">
    <cfRule type="expression" dxfId="237" priority="15">
      <formula>L$14=0</formula>
    </cfRule>
  </conditionalFormatting>
  <conditionalFormatting sqref="L149:L151">
    <cfRule type="expression" dxfId="236" priority="9">
      <formula>AND(L$9&gt;Display_Year_End,K$14=1)</formula>
    </cfRule>
    <cfRule type="expression" dxfId="235" priority="10">
      <formula>AND(L$14=0,M$14=1)</formula>
    </cfRule>
    <cfRule type="expression" dxfId="234" priority="12">
      <formula>L$14=0</formula>
    </cfRule>
  </conditionalFormatting>
  <conditionalFormatting sqref="L149:L151">
    <cfRule type="expression" dxfId="233" priority="11">
      <formula>L$14=0</formula>
    </cfRule>
  </conditionalFormatting>
  <conditionalFormatting sqref="L153:L159">
    <cfRule type="expression" dxfId="232" priority="5">
      <formula>AND(L$9&gt;Display_Year_End,K$14=1)</formula>
    </cfRule>
    <cfRule type="expression" dxfId="231" priority="6">
      <formula>AND(L$14=0,M$14=1)</formula>
    </cfRule>
    <cfRule type="expression" dxfId="230" priority="8">
      <formula>L$14=0</formula>
    </cfRule>
  </conditionalFormatting>
  <conditionalFormatting sqref="L153:L159">
    <cfRule type="expression" dxfId="229" priority="7">
      <formula>L$14=0</formula>
    </cfRule>
  </conditionalFormatting>
  <conditionalFormatting sqref="L161:L164">
    <cfRule type="expression" dxfId="228" priority="1">
      <formula>AND(L$9&gt;Display_Year_End,K$14=1)</formula>
    </cfRule>
    <cfRule type="expression" dxfId="227" priority="2">
      <formula>AND(L$14=0,M$14=1)</formula>
    </cfRule>
    <cfRule type="expression" dxfId="226" priority="4">
      <formula>L$14=0</formula>
    </cfRule>
  </conditionalFormatting>
  <conditionalFormatting sqref="L161:L164">
    <cfRule type="expression" dxfId="225" priority="3">
      <formula>L$14=0</formula>
    </cfRule>
  </conditionalFormatting>
  <conditionalFormatting sqref="G57">
    <cfRule type="expression" dxfId="224" priority="3472">
      <formula>AND(O$14=0,O$9&gt;Display_Year_End)</formula>
    </cfRule>
    <cfRule type="expression" dxfId="223" priority="3473">
      <formula>AND(O$14=0,O$9&lt;=Display_Year_End)</formula>
    </cfRule>
  </conditionalFormatting>
  <hyperlinks>
    <hyperlink ref="B5" location="Contents!A1" display="[To Contents]" xr:uid="{00000000-0004-0000-05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F81BD"/>
    <pageSetUpPr fitToPage="1"/>
  </sheetPr>
  <dimension ref="A1:CU187"/>
  <sheetViews>
    <sheetView showGridLines="0" zoomScaleNormal="100" zoomScaleSheetLayoutView="100" zoomScalePageLayoutView="90" workbookViewId="0">
      <pane xSplit="6" ySplit="5" topLeftCell="G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2" width="22.140625" style="1" customWidth="1"/>
    <col min="3" max="3" width="22" style="1" customWidth="1"/>
    <col min="4" max="4" width="14.140625" style="1" customWidth="1"/>
    <col min="5" max="5" width="10.42578125" style="1" customWidth="1"/>
    <col min="6" max="6" width="13.7109375" style="10" customWidth="1"/>
    <col min="7" max="7" width="12.7109375" style="10" customWidth="1"/>
    <col min="8" max="8" width="10" style="10" customWidth="1"/>
    <col min="9" max="9" width="12.5703125" style="10" customWidth="1"/>
    <col min="10" max="11" width="9" style="10" customWidth="1"/>
    <col min="12" max="12" width="22.7109375" style="10" bestFit="1" customWidth="1"/>
    <col min="13" max="56" width="7.7109375" style="1" customWidth="1"/>
    <col min="57" max="57" width="11.42578125" style="1" customWidth="1"/>
    <col min="58" max="58" width="10.140625" style="1" customWidth="1"/>
    <col min="59" max="59" width="7.7109375" style="1" bestFit="1" customWidth="1"/>
    <col min="60" max="16384" width="9.140625" style="1" hidden="1"/>
  </cols>
  <sheetData>
    <row r="1" spans="1:99" s="2" customFormat="1" ht="18.75" x14ac:dyDescent="0.3">
      <c r="A1" s="119" t="str">
        <f>Model_Name</f>
        <v>Cost Allocation Model</v>
      </c>
      <c r="B1" s="120"/>
      <c r="C1" s="120"/>
      <c r="D1" s="120"/>
      <c r="E1" s="120"/>
      <c r="F1" s="121"/>
      <c r="G1" s="121"/>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row>
    <row r="2" spans="1:99" s="3" customFormat="1" x14ac:dyDescent="0.2">
      <c r="A2" s="123">
        <f>MATCH(B2,Contents!$D$8:$D$20,0)</f>
        <v>6</v>
      </c>
      <c r="B2" s="124" t="str">
        <f>PROPER(MID(CELL("filename", A1), FIND("]", CELL("filename", A1))+1, 100))</f>
        <v>Mapping</v>
      </c>
      <c r="C2" s="124"/>
      <c r="D2" s="124"/>
      <c r="E2" s="124"/>
      <c r="F2" s="118"/>
      <c r="G2" s="118"/>
      <c r="H2" s="118"/>
      <c r="I2" s="118"/>
      <c r="J2" s="118"/>
      <c r="K2" s="118"/>
      <c r="L2" s="118"/>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row>
    <row r="3" spans="1:99" s="3" customFormat="1" x14ac:dyDescent="0.2">
      <c r="A3" s="193">
        <f>SUM(A7:A107,A109:A186)</f>
        <v>0</v>
      </c>
      <c r="B3" s="194" t="str">
        <f>Error_Message</f>
        <v>No errors identified</v>
      </c>
      <c r="C3" s="127"/>
      <c r="D3" s="127"/>
      <c r="E3" s="127"/>
      <c r="F3" s="118"/>
      <c r="G3" s="118"/>
      <c r="H3" s="118"/>
      <c r="I3" s="118"/>
      <c r="J3" s="118"/>
      <c r="K3" s="118"/>
      <c r="L3" s="118"/>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row>
    <row r="4" spans="1:99" s="3" customFormat="1" x14ac:dyDescent="0.2">
      <c r="A4" s="126"/>
      <c r="B4" s="127"/>
      <c r="C4" s="127"/>
      <c r="D4" s="127"/>
      <c r="E4" s="127"/>
      <c r="F4" s="118"/>
      <c r="G4" s="118"/>
      <c r="H4" s="118"/>
      <c r="I4" s="118"/>
      <c r="J4" s="118"/>
      <c r="K4" s="118"/>
      <c r="L4" s="118"/>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row>
    <row r="5" spans="1:99" x14ac:dyDescent="0.2">
      <c r="A5" s="4"/>
      <c r="B5" s="45" t="s">
        <v>23</v>
      </c>
      <c r="C5" s="45"/>
      <c r="D5" s="45"/>
      <c r="E5" s="45"/>
      <c r="F5" s="5"/>
      <c r="G5" s="5"/>
      <c r="H5" s="5"/>
      <c r="I5" s="5"/>
      <c r="J5" s="5"/>
      <c r="K5" s="5"/>
      <c r="L5" s="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99" x14ac:dyDescent="0.2">
      <c r="A6" s="6">
        <f>MAX($A$1:A5)+Subsection</f>
        <v>6.01</v>
      </c>
      <c r="B6" s="6" t="s">
        <v>227</v>
      </c>
      <c r="C6" s="6"/>
      <c r="D6" s="6"/>
      <c r="E6" s="6"/>
      <c r="F6" s="7"/>
      <c r="G6" s="7"/>
      <c r="H6" s="7"/>
      <c r="I6" s="7"/>
      <c r="J6" s="7"/>
      <c r="K6" s="7"/>
      <c r="L6" s="7"/>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99" x14ac:dyDescent="0.2">
      <c r="A7" s="9"/>
      <c r="B7" s="30"/>
      <c r="C7" s="30"/>
      <c r="D7" s="30"/>
      <c r="E7" s="30"/>
      <c r="F7" s="245"/>
      <c r="G7" s="245"/>
      <c r="H7" s="245"/>
      <c r="I7" s="245"/>
      <c r="J7" s="245"/>
      <c r="K7" s="245"/>
      <c r="L7" s="245"/>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9"/>
      <c r="BF7" s="9"/>
    </row>
    <row r="8" spans="1:99" hidden="1" outlineLevel="1" x14ac:dyDescent="0.2">
      <c r="A8" s="9"/>
      <c r="B8" s="80" t="s">
        <v>359</v>
      </c>
      <c r="C8" s="30"/>
      <c r="D8" s="30"/>
      <c r="E8" s="30"/>
      <c r="F8" s="245"/>
      <c r="G8" s="245"/>
      <c r="H8" s="245"/>
      <c r="I8" s="245"/>
      <c r="J8" s="245"/>
      <c r="K8" s="245"/>
      <c r="L8" s="245"/>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9"/>
      <c r="BF8" s="9"/>
    </row>
    <row r="9" spans="1:99" hidden="1" outlineLevel="1" x14ac:dyDescent="0.2">
      <c r="A9" s="9"/>
      <c r="B9" s="30"/>
      <c r="C9" s="30"/>
      <c r="D9" s="30"/>
      <c r="E9" s="30"/>
      <c r="F9" s="245"/>
      <c r="G9" s="245"/>
      <c r="H9" s="245"/>
      <c r="I9" s="245"/>
      <c r="J9" s="245"/>
      <c r="K9" s="245"/>
      <c r="L9" s="245"/>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9"/>
      <c r="BF9" s="9"/>
    </row>
    <row r="10" spans="1:99" hidden="1" outlineLevel="1" x14ac:dyDescent="0.2">
      <c r="A10" s="164"/>
      <c r="B10" s="165" t="s">
        <v>228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row>
    <row r="11" spans="1:99" hidden="1" outlineLevel="1" x14ac:dyDescent="0.2">
      <c r="F11" s="245"/>
      <c r="G11" s="245"/>
      <c r="H11" s="245"/>
      <c r="I11" s="245"/>
      <c r="J11" s="245"/>
      <c r="K11" s="245"/>
      <c r="L11" s="245"/>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53"/>
      <c r="BF11" s="53"/>
      <c r="BG11" s="26"/>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row>
    <row r="12" spans="1:99" hidden="1" outlineLevel="1" x14ac:dyDescent="0.2">
      <c r="A12" s="9"/>
      <c r="B12" s="80" t="s">
        <v>229</v>
      </c>
      <c r="C12" s="30"/>
      <c r="D12" s="30"/>
      <c r="E12" s="30"/>
      <c r="F12" s="245"/>
      <c r="G12" s="245"/>
      <c r="H12" s="245"/>
      <c r="I12" s="245"/>
      <c r="J12" s="245"/>
      <c r="K12" s="245"/>
      <c r="L12" s="245"/>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9"/>
      <c r="BF12" s="9"/>
    </row>
    <row r="13" spans="1:99" hidden="1" outlineLevel="1" x14ac:dyDescent="0.2">
      <c r="A13" s="9"/>
      <c r="B13" s="80"/>
      <c r="C13" s="30"/>
      <c r="D13" s="30"/>
      <c r="E13" s="30"/>
      <c r="F13" s="245"/>
      <c r="G13" s="245"/>
      <c r="H13" s="245"/>
      <c r="I13" s="245"/>
      <c r="J13" s="245"/>
      <c r="K13" s="245"/>
      <c r="L13" s="245"/>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9"/>
      <c r="BF13" s="9"/>
    </row>
    <row r="14" spans="1:99" ht="25.5" hidden="1" outlineLevel="1" x14ac:dyDescent="0.2">
      <c r="B14" s="80"/>
      <c r="C14" s="80"/>
      <c r="D14" s="80"/>
      <c r="E14" s="80"/>
      <c r="F14" s="245"/>
      <c r="G14" s="245"/>
      <c r="H14" s="298" t="s">
        <v>230</v>
      </c>
      <c r="I14" s="298"/>
      <c r="J14" s="298"/>
      <c r="K14" s="245"/>
      <c r="L14" s="245"/>
      <c r="N14" s="77" t="s">
        <v>231</v>
      </c>
      <c r="O14" s="298" t="s">
        <v>232</v>
      </c>
      <c r="P14" s="298"/>
      <c r="Q14" s="298"/>
      <c r="R14" s="186"/>
      <c r="S14" s="168"/>
      <c r="T14" s="168"/>
      <c r="U14" s="186"/>
      <c r="V14" s="186"/>
      <c r="W14" s="186"/>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53"/>
      <c r="BF14" s="53"/>
      <c r="BG14" s="26"/>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row>
    <row r="15" spans="1:99" ht="27.75" hidden="1" customHeight="1" outlineLevel="1" thickBot="1" x14ac:dyDescent="0.25">
      <c r="F15" s="59"/>
      <c r="G15" s="245"/>
      <c r="H15" s="90" t="s">
        <v>233</v>
      </c>
      <c r="I15" s="90" t="s">
        <v>234</v>
      </c>
      <c r="J15" s="90" t="s">
        <v>148</v>
      </c>
      <c r="K15" s="245"/>
      <c r="L15" s="84" t="s">
        <v>235</v>
      </c>
      <c r="M15" s="77" t="s">
        <v>236</v>
      </c>
      <c r="N15" s="185">
        <v>1</v>
      </c>
      <c r="O15" s="185">
        <f t="shared" ref="O15:AV15" si="0">N15+1</f>
        <v>2</v>
      </c>
      <c r="P15" s="185">
        <f t="shared" si="0"/>
        <v>3</v>
      </c>
      <c r="Q15" s="185">
        <f t="shared" si="0"/>
        <v>4</v>
      </c>
      <c r="R15" s="185">
        <f t="shared" si="0"/>
        <v>5</v>
      </c>
      <c r="S15" s="185">
        <f t="shared" si="0"/>
        <v>6</v>
      </c>
      <c r="T15" s="185">
        <f t="shared" si="0"/>
        <v>7</v>
      </c>
      <c r="U15" s="185">
        <f t="shared" si="0"/>
        <v>8</v>
      </c>
      <c r="V15" s="185">
        <f t="shared" si="0"/>
        <v>9</v>
      </c>
      <c r="W15" s="185">
        <f t="shared" si="0"/>
        <v>10</v>
      </c>
      <c r="X15" s="185">
        <f t="shared" si="0"/>
        <v>11</v>
      </c>
      <c r="Y15" s="185">
        <f t="shared" si="0"/>
        <v>12</v>
      </c>
      <c r="Z15" s="185">
        <f t="shared" si="0"/>
        <v>13</v>
      </c>
      <c r="AA15" s="185">
        <f t="shared" si="0"/>
        <v>14</v>
      </c>
      <c r="AB15" s="185">
        <f t="shared" si="0"/>
        <v>15</v>
      </c>
      <c r="AC15" s="185">
        <f t="shared" si="0"/>
        <v>16</v>
      </c>
      <c r="AD15" s="185">
        <f t="shared" si="0"/>
        <v>17</v>
      </c>
      <c r="AE15" s="185">
        <f t="shared" si="0"/>
        <v>18</v>
      </c>
      <c r="AF15" s="185">
        <f t="shared" si="0"/>
        <v>19</v>
      </c>
      <c r="AG15" s="185">
        <f t="shared" si="0"/>
        <v>20</v>
      </c>
      <c r="AH15" s="185">
        <f t="shared" si="0"/>
        <v>21</v>
      </c>
      <c r="AI15" s="185">
        <f t="shared" si="0"/>
        <v>22</v>
      </c>
      <c r="AJ15" s="185">
        <f t="shared" si="0"/>
        <v>23</v>
      </c>
      <c r="AK15" s="185">
        <f t="shared" si="0"/>
        <v>24</v>
      </c>
      <c r="AL15" s="185">
        <f t="shared" si="0"/>
        <v>25</v>
      </c>
      <c r="AM15" s="185">
        <f t="shared" si="0"/>
        <v>26</v>
      </c>
      <c r="AN15" s="185">
        <f t="shared" si="0"/>
        <v>27</v>
      </c>
      <c r="AO15" s="185">
        <f t="shared" si="0"/>
        <v>28</v>
      </c>
      <c r="AP15" s="185">
        <f t="shared" si="0"/>
        <v>29</v>
      </c>
      <c r="AQ15" s="185">
        <f t="shared" si="0"/>
        <v>30</v>
      </c>
      <c r="AR15" s="185">
        <f t="shared" si="0"/>
        <v>31</v>
      </c>
      <c r="AS15" s="185">
        <f t="shared" si="0"/>
        <v>32</v>
      </c>
      <c r="AT15" s="185">
        <f t="shared" si="0"/>
        <v>33</v>
      </c>
      <c r="AU15" s="185">
        <f t="shared" si="0"/>
        <v>34</v>
      </c>
      <c r="AV15" s="185">
        <f t="shared" si="0"/>
        <v>35</v>
      </c>
      <c r="AW15" s="185">
        <f t="shared" ref="AW15:BD15" si="1">AV15+1</f>
        <v>36</v>
      </c>
      <c r="AX15" s="185">
        <f t="shared" si="1"/>
        <v>37</v>
      </c>
      <c r="AY15" s="185">
        <f t="shared" si="1"/>
        <v>38</v>
      </c>
      <c r="AZ15" s="185">
        <f t="shared" si="1"/>
        <v>39</v>
      </c>
      <c r="BA15" s="185">
        <f t="shared" si="1"/>
        <v>40</v>
      </c>
      <c r="BB15" s="185">
        <f t="shared" si="1"/>
        <v>41</v>
      </c>
      <c r="BC15" s="185">
        <f t="shared" si="1"/>
        <v>42</v>
      </c>
      <c r="BD15" s="185">
        <f t="shared" si="1"/>
        <v>43</v>
      </c>
      <c r="BE15" s="53"/>
      <c r="BF15" s="53"/>
      <c r="BG15" s="26"/>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row>
    <row r="16" spans="1:99" hidden="1" outlineLevel="1" x14ac:dyDescent="0.2">
      <c r="B16" s="51" t="s">
        <v>140</v>
      </c>
      <c r="C16" s="88"/>
      <c r="D16" s="89"/>
      <c r="E16" s="9"/>
      <c r="F16" s="26"/>
      <c r="G16" s="116">
        <f>IF(COUNTIF(H16:J16,TRUE)=1,0,1)</f>
        <v>0</v>
      </c>
      <c r="H16" s="85" t="b">
        <f t="shared" ref="H16:H53" si="2">AND(OR(N16:BC16),NOT(BD16))</f>
        <v>1</v>
      </c>
      <c r="I16" s="85" t="b">
        <f t="shared" ref="I16:I53" si="3">AND(BD16,NOT(OR(N16:BC16)))</f>
        <v>0</v>
      </c>
      <c r="J16" s="85" t="b">
        <f>NOT(OR(H16:I16))</f>
        <v>0</v>
      </c>
      <c r="K16" s="115"/>
      <c r="L16" s="85" t="str">
        <f t="shared" ref="L16:L53" si="4">IF(H16,$H$15,IF(I16,$I$15,$J$15))</f>
        <v>Dedicated Prescribed</v>
      </c>
      <c r="M16" s="87">
        <v>1</v>
      </c>
      <c r="N16" s="169" t="b">
        <f>IF(VLOOKUP($M16,Allocators!$D$21:$AU$67,N$15+1,FALSE)="Yes",TRUE,FALSE)</f>
        <v>1</v>
      </c>
      <c r="O16" s="170" t="b">
        <f>IF(VLOOKUP($M16,Allocators!$D$21:$AU$67,O$15+1,FALSE)="Yes",TRUE,FALSE)</f>
        <v>1</v>
      </c>
      <c r="P16" s="170" t="b">
        <f>IF(VLOOKUP($M16,Allocators!$D$21:$AU$67,P$15+1,FALSE)="Yes",TRUE,FALSE)</f>
        <v>1</v>
      </c>
      <c r="Q16" s="170" t="b">
        <f>IF(VLOOKUP($M16,Allocators!$D$21:$AU$67,Q$15+1,FALSE)="Yes",TRUE,FALSE)</f>
        <v>1</v>
      </c>
      <c r="R16" s="170" t="b">
        <f>IF(VLOOKUP($M16,Allocators!$D$21:$AU$67,R$15+1,FALSE)="Yes",TRUE,FALSE)</f>
        <v>1</v>
      </c>
      <c r="S16" s="170" t="b">
        <f>IF(VLOOKUP($M16,Allocators!$D$21:$AU$67,S$15+1,FALSE)="Yes",TRUE,FALSE)</f>
        <v>1</v>
      </c>
      <c r="T16" s="170" t="b">
        <f>IF(VLOOKUP($M16,Allocators!$D$21:$AU$67,T$15+1,FALSE)="Yes",TRUE,FALSE)</f>
        <v>1</v>
      </c>
      <c r="U16" s="170" t="b">
        <f>IF(VLOOKUP($M16,Allocators!$D$21:$AU$67,U$15+1,FALSE)="Yes",TRUE,FALSE)</f>
        <v>1</v>
      </c>
      <c r="V16" s="170" t="b">
        <f>IF(VLOOKUP($M16,Allocators!$D$21:$AU$67,V$15+1,FALSE)="Yes",TRUE,FALSE)</f>
        <v>1</v>
      </c>
      <c r="W16" s="170" t="b">
        <f>IF(VLOOKUP($M16,Allocators!$D$21:$AU$67,W$15+1,FALSE)="Yes",TRUE,FALSE)</f>
        <v>1</v>
      </c>
      <c r="X16" s="170" t="b">
        <f>IF(VLOOKUP($M16,Allocators!$D$21:$AU$67,X$15+1,FALSE)="Yes",TRUE,FALSE)</f>
        <v>1</v>
      </c>
      <c r="Y16" s="170" t="b">
        <f>IF(VLOOKUP($M16,Allocators!$D$21:$AU$67,Y$15+1,FALSE)="Yes",TRUE,FALSE)</f>
        <v>1</v>
      </c>
      <c r="Z16" s="170" t="b">
        <f>IF(VLOOKUP($M16,Allocators!$D$21:$AU$67,Z$15+1,FALSE)="Yes",TRUE,FALSE)</f>
        <v>1</v>
      </c>
      <c r="AA16" s="170" t="b">
        <f>IF(VLOOKUP($M16,Allocators!$D$21:$AU$67,AA$15+1,FALSE)="Yes",TRUE,FALSE)</f>
        <v>1</v>
      </c>
      <c r="AB16" s="170" t="b">
        <f>IF(VLOOKUP($M16,Allocators!$D$21:$AU$67,AB$15+1,FALSE)="Yes",TRUE,FALSE)</f>
        <v>1</v>
      </c>
      <c r="AC16" s="170" t="b">
        <f>IF(VLOOKUP($M16,Allocators!$D$21:$AU$67,AC$15+1,FALSE)="Yes",TRUE,FALSE)</f>
        <v>1</v>
      </c>
      <c r="AD16" s="170" t="b">
        <f>IF(VLOOKUP($M16,Allocators!$D$21:$AU$67,AD$15+1,FALSE)="Yes",TRUE,FALSE)</f>
        <v>1</v>
      </c>
      <c r="AE16" s="170" t="b">
        <f>IF(VLOOKUP($M16,Allocators!$D$21:$AU$67,AE$15+1,FALSE)="Yes",TRUE,FALSE)</f>
        <v>1</v>
      </c>
      <c r="AF16" s="170" t="b">
        <f>IF(VLOOKUP($M16,Allocators!$D$21:$AU$67,AF$15+1,FALSE)="Yes",TRUE,FALSE)</f>
        <v>1</v>
      </c>
      <c r="AG16" s="170" t="b">
        <f>IF(VLOOKUP($M16,Allocators!$D$21:$AU$67,AG$15+1,FALSE)="Yes",TRUE,FALSE)</f>
        <v>1</v>
      </c>
      <c r="AH16" s="170" t="b">
        <f>IF(VLOOKUP($M16,Allocators!$D$21:$AU$67,AH$15+1,FALSE)="Yes",TRUE,FALSE)</f>
        <v>1</v>
      </c>
      <c r="AI16" s="170" t="b">
        <f>IF(VLOOKUP($M16,Allocators!$D$21:$AU$67,AI$15+1,FALSE)="Yes",TRUE,FALSE)</f>
        <v>1</v>
      </c>
      <c r="AJ16" s="170" t="b">
        <f>IF(VLOOKUP($M16,Allocators!$D$21:$AU$67,AJ$15+1,FALSE)="Yes",TRUE,FALSE)</f>
        <v>1</v>
      </c>
      <c r="AK16" s="170" t="b">
        <f>IF(VLOOKUP($M16,Allocators!$D$21:$AU$67,AK$15+1,FALSE)="Yes",TRUE,FALSE)</f>
        <v>1</v>
      </c>
      <c r="AL16" s="170" t="b">
        <f>IF(VLOOKUP($M16,Allocators!$D$21:$AU$67,AL$15+1,FALSE)="Yes",TRUE,FALSE)</f>
        <v>1</v>
      </c>
      <c r="AM16" s="170" t="b">
        <f>IF(VLOOKUP($M16,Allocators!$D$21:$AU$67,AM$15+1,FALSE)="Yes",TRUE,FALSE)</f>
        <v>1</v>
      </c>
      <c r="AN16" s="170" t="b">
        <f>IF(VLOOKUP($M16,Allocators!$D$21:$AU$67,AN$15+1,FALSE)="Yes",TRUE,FALSE)</f>
        <v>1</v>
      </c>
      <c r="AO16" s="170" t="b">
        <f>IF(VLOOKUP($M16,Allocators!$D$21:$AU$67,AO$15+1,FALSE)="Yes",TRUE,FALSE)</f>
        <v>1</v>
      </c>
      <c r="AP16" s="170" t="b">
        <f>IF(VLOOKUP($M16,Allocators!$D$21:$AU$67,AP$15+1,FALSE)="Yes",TRUE,FALSE)</f>
        <v>1</v>
      </c>
      <c r="AQ16" s="170" t="b">
        <f>IF(VLOOKUP($M16,Allocators!$D$21:$AU$67,AQ$15+1,FALSE)="Yes",TRUE,FALSE)</f>
        <v>1</v>
      </c>
      <c r="AR16" s="170" t="b">
        <f>IF(VLOOKUP($M16,Allocators!$D$21:$AU$67,AR$15+1,FALSE)="Yes",TRUE,FALSE)</f>
        <v>1</v>
      </c>
      <c r="AS16" s="170" t="b">
        <f>IF(VLOOKUP($M16,Allocators!$D$21:$AU$67,AS$15+1,FALSE)="Yes",TRUE,FALSE)</f>
        <v>1</v>
      </c>
      <c r="AT16" s="170" t="b">
        <f>IF(VLOOKUP($M16,Allocators!$D$21:$AU$67,AT$15+1,FALSE)="Yes",TRUE,FALSE)</f>
        <v>1</v>
      </c>
      <c r="AU16" s="170" t="b">
        <f>IF(VLOOKUP($M16,Allocators!$D$21:$AU$67,AU$15+1,FALSE)="Yes",TRUE,FALSE)</f>
        <v>1</v>
      </c>
      <c r="AV16" s="170" t="b">
        <f>IF(VLOOKUP($M16,Allocators!$D$21:$AU$67,AV$15+1,FALSE)="Yes",TRUE,FALSE)</f>
        <v>1</v>
      </c>
      <c r="AW16" s="170" t="b">
        <f>IF(VLOOKUP($M16,Allocators!$D$21:$AU$67,AW$15+1,FALSE)="Yes",TRUE,FALSE)</f>
        <v>1</v>
      </c>
      <c r="AX16" s="170" t="b">
        <f>IF(VLOOKUP($M16,Allocators!$D$21:$AU$67,AX$15+1,FALSE)="Yes",TRUE,FALSE)</f>
        <v>1</v>
      </c>
      <c r="AY16" s="170" t="b">
        <f>IF(VLOOKUP($M16,Allocators!$D$21:$AU$67,AY$15+1,FALSE)="Yes",TRUE,FALSE)</f>
        <v>1</v>
      </c>
      <c r="AZ16" s="170" t="b">
        <f>IF(VLOOKUP($M16,Allocators!$D$21:$AU$67,AZ$15+1,FALSE)="Yes",TRUE,FALSE)</f>
        <v>1</v>
      </c>
      <c r="BA16" s="170" t="b">
        <f>IF(VLOOKUP($M16,Allocators!$D$21:$AU$67,BA$15+1,FALSE)="Yes",TRUE,FALSE)</f>
        <v>1</v>
      </c>
      <c r="BB16" s="170" t="b">
        <f>IF(VLOOKUP($M16,Allocators!$D$21:$AU$67,BB$15+1,FALSE)="Yes",TRUE,FALSE)</f>
        <v>1</v>
      </c>
      <c r="BC16" s="170" t="b">
        <f>IF(VLOOKUP($M16,Allocators!$D$21:$AU$67,BC$15+1,FALSE)="Yes",TRUE,FALSE)</f>
        <v>0</v>
      </c>
      <c r="BD16" s="171" t="b">
        <f>IF(VLOOKUP($M16,Allocators!$D$21:$AU$67,BD$15+1,FALSE)="Yes",TRUE,FALSE)</f>
        <v>0</v>
      </c>
      <c r="BE16" s="53"/>
      <c r="BF16" s="53"/>
      <c r="BG16" s="26"/>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row>
    <row r="17" spans="2:99" hidden="1" outlineLevel="1" x14ac:dyDescent="0.2">
      <c r="B17" s="51" t="s">
        <v>144</v>
      </c>
      <c r="C17" s="88"/>
      <c r="D17" s="89"/>
      <c r="E17" s="9"/>
      <c r="F17" s="26"/>
      <c r="G17" s="116">
        <f t="shared" ref="G17:G53" si="5">IF(COUNTIF(H17:J17,TRUE)=1,0,1)</f>
        <v>0</v>
      </c>
      <c r="H17" s="85" t="b">
        <f t="shared" si="2"/>
        <v>1</v>
      </c>
      <c r="I17" s="85" t="b">
        <f t="shared" si="3"/>
        <v>0</v>
      </c>
      <c r="J17" s="85" t="b">
        <f t="shared" ref="J17:J53" si="6">NOT(OR(H17:I17))</f>
        <v>0</v>
      </c>
      <c r="K17" s="245"/>
      <c r="L17" s="85" t="str">
        <f t="shared" si="4"/>
        <v>Dedicated Prescribed</v>
      </c>
      <c r="M17" s="87">
        <v>2</v>
      </c>
      <c r="N17" s="172" t="b">
        <f>IF(VLOOKUP($M17,Allocators!$D$21:$AU$67,N$15+1,FALSE)="Yes",TRUE,FALSE)</f>
        <v>1</v>
      </c>
      <c r="O17" s="81" t="b">
        <f>IF(VLOOKUP($M17,Allocators!$D$21:$AU$67,O$15+1,FALSE)="Yes",TRUE,FALSE)</f>
        <v>1</v>
      </c>
      <c r="P17" s="81" t="b">
        <f>IF(VLOOKUP($M17,Allocators!$D$21:$AU$67,P$15+1,FALSE)="Yes",TRUE,FALSE)</f>
        <v>1</v>
      </c>
      <c r="Q17" s="81" t="b">
        <f>IF(VLOOKUP($M17,Allocators!$D$21:$AU$67,Q$15+1,FALSE)="Yes",TRUE,FALSE)</f>
        <v>1</v>
      </c>
      <c r="R17" s="81" t="b">
        <f>IF(VLOOKUP($M17,Allocators!$D$21:$AU$67,R$15+1,FALSE)="Yes",TRUE,FALSE)</f>
        <v>1</v>
      </c>
      <c r="S17" s="81" t="b">
        <f>IF(VLOOKUP($M17,Allocators!$D$21:$AU$67,S$15+1,FALSE)="Yes",TRUE,FALSE)</f>
        <v>1</v>
      </c>
      <c r="T17" s="81" t="b">
        <f>IF(VLOOKUP($M17,Allocators!$D$21:$AU$67,T$15+1,FALSE)="Yes",TRUE,FALSE)</f>
        <v>1</v>
      </c>
      <c r="U17" s="81" t="b">
        <f>IF(VLOOKUP($M17,Allocators!$D$21:$AU$67,U$15+1,FALSE)="Yes",TRUE,FALSE)</f>
        <v>1</v>
      </c>
      <c r="V17" s="81" t="b">
        <f>IF(VLOOKUP($M17,Allocators!$D$21:$AU$67,V$15+1,FALSE)="Yes",TRUE,FALSE)</f>
        <v>1</v>
      </c>
      <c r="W17" s="81" t="b">
        <f>IF(VLOOKUP($M17,Allocators!$D$21:$AU$67,W$15+1,FALSE)="Yes",TRUE,FALSE)</f>
        <v>1</v>
      </c>
      <c r="X17" s="81" t="b">
        <f>IF(VLOOKUP($M17,Allocators!$D$21:$AU$67,X$15+1,FALSE)="Yes",TRUE,FALSE)</f>
        <v>1</v>
      </c>
      <c r="Y17" s="81" t="b">
        <f>IF(VLOOKUP($M17,Allocators!$D$21:$AU$67,Y$15+1,FALSE)="Yes",TRUE,FALSE)</f>
        <v>1</v>
      </c>
      <c r="Z17" s="81" t="b">
        <f>IF(VLOOKUP($M17,Allocators!$D$21:$AU$67,Z$15+1,FALSE)="Yes",TRUE,FALSE)</f>
        <v>1</v>
      </c>
      <c r="AA17" s="81" t="b">
        <f>IF(VLOOKUP($M17,Allocators!$D$21:$AU$67,AA$15+1,FALSE)="Yes",TRUE,FALSE)</f>
        <v>1</v>
      </c>
      <c r="AB17" s="81" t="b">
        <f>IF(VLOOKUP($M17,Allocators!$D$21:$AU$67,AB$15+1,FALSE)="Yes",TRUE,FALSE)</f>
        <v>1</v>
      </c>
      <c r="AC17" s="81" t="b">
        <f>IF(VLOOKUP($M17,Allocators!$D$21:$AU$67,AC$15+1,FALSE)="Yes",TRUE,FALSE)</f>
        <v>1</v>
      </c>
      <c r="AD17" s="81" t="b">
        <f>IF(VLOOKUP($M17,Allocators!$D$21:$AU$67,AD$15+1,FALSE)="Yes",TRUE,FALSE)</f>
        <v>1</v>
      </c>
      <c r="AE17" s="81" t="b">
        <f>IF(VLOOKUP($M17,Allocators!$D$21:$AU$67,AE$15+1,FALSE)="Yes",TRUE,FALSE)</f>
        <v>1</v>
      </c>
      <c r="AF17" s="81" t="b">
        <f>IF(VLOOKUP($M17,Allocators!$D$21:$AU$67,AF$15+1,FALSE)="Yes",TRUE,FALSE)</f>
        <v>1</v>
      </c>
      <c r="AG17" s="81" t="b">
        <f>IF(VLOOKUP($M17,Allocators!$D$21:$AU$67,AG$15+1,FALSE)="Yes",TRUE,FALSE)</f>
        <v>1</v>
      </c>
      <c r="AH17" s="81" t="b">
        <f>IF(VLOOKUP($M17,Allocators!$D$21:$AU$67,AH$15+1,FALSE)="Yes",TRUE,FALSE)</f>
        <v>1</v>
      </c>
      <c r="AI17" s="81" t="b">
        <f>IF(VLOOKUP($M17,Allocators!$D$21:$AU$67,AI$15+1,FALSE)="Yes",TRUE,FALSE)</f>
        <v>1</v>
      </c>
      <c r="AJ17" s="81" t="b">
        <f>IF(VLOOKUP($M17,Allocators!$D$21:$AU$67,AJ$15+1,FALSE)="Yes",TRUE,FALSE)</f>
        <v>1</v>
      </c>
      <c r="AK17" s="81" t="b">
        <f>IF(VLOOKUP($M17,Allocators!$D$21:$AU$67,AK$15+1,FALSE)="Yes",TRUE,FALSE)</f>
        <v>1</v>
      </c>
      <c r="AL17" s="81" t="b">
        <f>IF(VLOOKUP($M17,Allocators!$D$21:$AU$67,AL$15+1,FALSE)="Yes",TRUE,FALSE)</f>
        <v>1</v>
      </c>
      <c r="AM17" s="81" t="b">
        <f>IF(VLOOKUP($M17,Allocators!$D$21:$AU$67,AM$15+1,FALSE)="Yes",TRUE,FALSE)</f>
        <v>1</v>
      </c>
      <c r="AN17" s="81" t="b">
        <f>IF(VLOOKUP($M17,Allocators!$D$21:$AU$67,AN$15+1,FALSE)="Yes",TRUE,FALSE)</f>
        <v>1</v>
      </c>
      <c r="AO17" s="81" t="b">
        <f>IF(VLOOKUP($M17,Allocators!$D$21:$AU$67,AO$15+1,FALSE)="Yes",TRUE,FALSE)</f>
        <v>1</v>
      </c>
      <c r="AP17" s="81" t="b">
        <f>IF(VLOOKUP($M17,Allocators!$D$21:$AU$67,AP$15+1,FALSE)="Yes",TRUE,FALSE)</f>
        <v>1</v>
      </c>
      <c r="AQ17" s="81" t="b">
        <f>IF(VLOOKUP($M17,Allocators!$D$21:$AU$67,AQ$15+1,FALSE)="Yes",TRUE,FALSE)</f>
        <v>1</v>
      </c>
      <c r="AR17" s="81" t="b">
        <f>IF(VLOOKUP($M17,Allocators!$D$21:$AU$67,AR$15+1,FALSE)="Yes",TRUE,FALSE)</f>
        <v>1</v>
      </c>
      <c r="AS17" s="81" t="b">
        <f>IF(VLOOKUP($M17,Allocators!$D$21:$AU$67,AS$15+1,FALSE)="Yes",TRUE,FALSE)</f>
        <v>1</v>
      </c>
      <c r="AT17" s="81" t="b">
        <f>IF(VLOOKUP($M17,Allocators!$D$21:$AU$67,AT$15+1,FALSE)="Yes",TRUE,FALSE)</f>
        <v>1</v>
      </c>
      <c r="AU17" s="81" t="b">
        <f>IF(VLOOKUP($M17,Allocators!$D$21:$AU$67,AU$15+1,FALSE)="Yes",TRUE,FALSE)</f>
        <v>1</v>
      </c>
      <c r="AV17" s="81" t="b">
        <f>IF(VLOOKUP($M17,Allocators!$D$21:$AU$67,AV$15+1,FALSE)="Yes",TRUE,FALSE)</f>
        <v>1</v>
      </c>
      <c r="AW17" s="81" t="b">
        <f>IF(VLOOKUP($M17,Allocators!$D$21:$AU$67,AW$15+1,FALSE)="Yes",TRUE,FALSE)</f>
        <v>1</v>
      </c>
      <c r="AX17" s="81" t="b">
        <f>IF(VLOOKUP($M17,Allocators!$D$21:$AU$67,AX$15+1,FALSE)="Yes",TRUE,FALSE)</f>
        <v>0</v>
      </c>
      <c r="AY17" s="81" t="b">
        <f>IF(VLOOKUP($M17,Allocators!$D$21:$AU$67,AY$15+1,FALSE)="Yes",TRUE,FALSE)</f>
        <v>0</v>
      </c>
      <c r="AZ17" s="81" t="b">
        <f>IF(VLOOKUP($M17,Allocators!$D$21:$AU$67,AZ$15+1,FALSE)="Yes",TRUE,FALSE)</f>
        <v>0</v>
      </c>
      <c r="BA17" s="81" t="b">
        <f>IF(VLOOKUP($M17,Allocators!$D$21:$AU$67,BA$15+1,FALSE)="Yes",TRUE,FALSE)</f>
        <v>0</v>
      </c>
      <c r="BB17" s="81" t="b">
        <f>IF(VLOOKUP($M17,Allocators!$D$21:$AU$67,BB$15+1,FALSE)="Yes",TRUE,FALSE)</f>
        <v>0</v>
      </c>
      <c r="BC17" s="81" t="b">
        <f>IF(VLOOKUP($M17,Allocators!$D$21:$AU$67,BC$15+1,FALSE)="Yes",TRUE,FALSE)</f>
        <v>0</v>
      </c>
      <c r="BD17" s="173" t="b">
        <f>IF(VLOOKUP($M17,Allocators!$D$21:$AU$67,BD$15+1,FALSE)="Yes",TRUE,FALSE)</f>
        <v>0</v>
      </c>
      <c r="BE17" s="53"/>
      <c r="BF17" s="53"/>
      <c r="BG17" s="26"/>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row>
    <row r="18" spans="2:99" hidden="1" outlineLevel="1" x14ac:dyDescent="0.2">
      <c r="B18" s="51" t="s">
        <v>145</v>
      </c>
      <c r="C18" s="89" t="s">
        <v>146</v>
      </c>
      <c r="D18" s="89"/>
      <c r="E18" s="9"/>
      <c r="F18" s="26"/>
      <c r="G18" s="116">
        <f t="shared" si="5"/>
        <v>0</v>
      </c>
      <c r="H18" s="85" t="b">
        <f t="shared" si="2"/>
        <v>1</v>
      </c>
      <c r="I18" s="85" t="b">
        <f t="shared" si="3"/>
        <v>0</v>
      </c>
      <c r="J18" s="85" t="b">
        <f t="shared" si="6"/>
        <v>0</v>
      </c>
      <c r="K18" s="245"/>
      <c r="L18" s="85" t="str">
        <f t="shared" si="4"/>
        <v>Dedicated Prescribed</v>
      </c>
      <c r="M18" s="87">
        <v>3</v>
      </c>
      <c r="N18" s="172" t="b">
        <f>IF(VLOOKUP($M18,Allocators!$D$21:$AU$67,N$15+1,FALSE)="Yes",TRUE,FALSE)</f>
        <v>1</v>
      </c>
      <c r="O18" s="81" t="b">
        <f>IF(VLOOKUP($M18,Allocators!$D$21:$AU$67,O$15+1,FALSE)="Yes",TRUE,FALSE)</f>
        <v>1</v>
      </c>
      <c r="P18" s="81" t="b">
        <f>IF(VLOOKUP($M18,Allocators!$D$21:$AU$67,P$15+1,FALSE)="Yes",TRUE,FALSE)</f>
        <v>1</v>
      </c>
      <c r="Q18" s="81" t="b">
        <f>IF(VLOOKUP($M18,Allocators!$D$21:$AU$67,Q$15+1,FALSE)="Yes",TRUE,FALSE)</f>
        <v>1</v>
      </c>
      <c r="R18" s="81" t="b">
        <f>IF(VLOOKUP($M18,Allocators!$D$21:$AU$67,R$15+1,FALSE)="Yes",TRUE,FALSE)</f>
        <v>1</v>
      </c>
      <c r="S18" s="81" t="b">
        <f>IF(VLOOKUP($M18,Allocators!$D$21:$AU$67,S$15+1,FALSE)="Yes",TRUE,FALSE)</f>
        <v>1</v>
      </c>
      <c r="T18" s="81" t="b">
        <f>IF(VLOOKUP($M18,Allocators!$D$21:$AU$67,T$15+1,FALSE)="Yes",TRUE,FALSE)</f>
        <v>1</v>
      </c>
      <c r="U18" s="81" t="b">
        <f>IF(VLOOKUP($M18,Allocators!$D$21:$AU$67,U$15+1,FALSE)="Yes",TRUE,FALSE)</f>
        <v>1</v>
      </c>
      <c r="V18" s="81" t="b">
        <f>IF(VLOOKUP($M18,Allocators!$D$21:$AU$67,V$15+1,FALSE)="Yes",TRUE,FALSE)</f>
        <v>1</v>
      </c>
      <c r="W18" s="81" t="b">
        <f>IF(VLOOKUP($M18,Allocators!$D$21:$AU$67,W$15+1,FALSE)="Yes",TRUE,FALSE)</f>
        <v>1</v>
      </c>
      <c r="X18" s="81" t="b">
        <f>IF(VLOOKUP($M18,Allocators!$D$21:$AU$67,X$15+1,FALSE)="Yes",TRUE,FALSE)</f>
        <v>1</v>
      </c>
      <c r="Y18" s="81" t="b">
        <f>IF(VLOOKUP($M18,Allocators!$D$21:$AU$67,Y$15+1,FALSE)="Yes",TRUE,FALSE)</f>
        <v>1</v>
      </c>
      <c r="Z18" s="81" t="b">
        <f>IF(VLOOKUP($M18,Allocators!$D$21:$AU$67,Z$15+1,FALSE)="Yes",TRUE,FALSE)</f>
        <v>1</v>
      </c>
      <c r="AA18" s="81" t="b">
        <f>IF(VLOOKUP($M18,Allocators!$D$21:$AU$67,AA$15+1,FALSE)="Yes",TRUE,FALSE)</f>
        <v>1</v>
      </c>
      <c r="AB18" s="81" t="b">
        <f>IF(VLOOKUP($M18,Allocators!$D$21:$AU$67,AB$15+1,FALSE)="Yes",TRUE,FALSE)</f>
        <v>1</v>
      </c>
      <c r="AC18" s="81" t="b">
        <f>IF(VLOOKUP($M18,Allocators!$D$21:$AU$67,AC$15+1,FALSE)="Yes",TRUE,FALSE)</f>
        <v>1</v>
      </c>
      <c r="AD18" s="81" t="b">
        <f>IF(VLOOKUP($M18,Allocators!$D$21:$AU$67,AD$15+1,FALSE)="Yes",TRUE,FALSE)</f>
        <v>1</v>
      </c>
      <c r="AE18" s="81" t="b">
        <f>IF(VLOOKUP($M18,Allocators!$D$21:$AU$67,AE$15+1,FALSE)="Yes",TRUE,FALSE)</f>
        <v>1</v>
      </c>
      <c r="AF18" s="81" t="b">
        <f>IF(VLOOKUP($M18,Allocators!$D$21:$AU$67,AF$15+1,FALSE)="Yes",TRUE,FALSE)</f>
        <v>1</v>
      </c>
      <c r="AG18" s="81" t="b">
        <f>IF(VLOOKUP($M18,Allocators!$D$21:$AU$67,AG$15+1,FALSE)="Yes",TRUE,FALSE)</f>
        <v>1</v>
      </c>
      <c r="AH18" s="81" t="b">
        <f>IF(VLOOKUP($M18,Allocators!$D$21:$AU$67,AH$15+1,FALSE)="Yes",TRUE,FALSE)</f>
        <v>1</v>
      </c>
      <c r="AI18" s="81" t="b">
        <f>IF(VLOOKUP($M18,Allocators!$D$21:$AU$67,AI$15+1,FALSE)="Yes",TRUE,FALSE)</f>
        <v>1</v>
      </c>
      <c r="AJ18" s="81" t="b">
        <f>IF(VLOOKUP($M18,Allocators!$D$21:$AU$67,AJ$15+1,FALSE)="Yes",TRUE,FALSE)</f>
        <v>1</v>
      </c>
      <c r="AK18" s="81" t="b">
        <f>IF(VLOOKUP($M18,Allocators!$D$21:$AU$67,AK$15+1,FALSE)="Yes",TRUE,FALSE)</f>
        <v>1</v>
      </c>
      <c r="AL18" s="81" t="b">
        <f>IF(VLOOKUP($M18,Allocators!$D$21:$AU$67,AL$15+1,FALSE)="Yes",TRUE,FALSE)</f>
        <v>1</v>
      </c>
      <c r="AM18" s="81" t="b">
        <f>IF(VLOOKUP($M18,Allocators!$D$21:$AU$67,AM$15+1,FALSE)="Yes",TRUE,FALSE)</f>
        <v>1</v>
      </c>
      <c r="AN18" s="81" t="b">
        <f>IF(VLOOKUP($M18,Allocators!$D$21:$AU$67,AN$15+1,FALSE)="Yes",TRUE,FALSE)</f>
        <v>1</v>
      </c>
      <c r="AO18" s="81" t="b">
        <f>IF(VLOOKUP($M18,Allocators!$D$21:$AU$67,AO$15+1,FALSE)="Yes",TRUE,FALSE)</f>
        <v>1</v>
      </c>
      <c r="AP18" s="81" t="b">
        <f>IF(VLOOKUP($M18,Allocators!$D$21:$AU$67,AP$15+1,FALSE)="Yes",TRUE,FALSE)</f>
        <v>1</v>
      </c>
      <c r="AQ18" s="81" t="b">
        <f>IF(VLOOKUP($M18,Allocators!$D$21:$AU$67,AQ$15+1,FALSE)="Yes",TRUE,FALSE)</f>
        <v>1</v>
      </c>
      <c r="AR18" s="81" t="b">
        <f>IF(VLOOKUP($M18,Allocators!$D$21:$AU$67,AR$15+1,FALSE)="Yes",TRUE,FALSE)</f>
        <v>1</v>
      </c>
      <c r="AS18" s="81" t="b">
        <f>IF(VLOOKUP($M18,Allocators!$D$21:$AU$67,AS$15+1,FALSE)="Yes",TRUE,FALSE)</f>
        <v>1</v>
      </c>
      <c r="AT18" s="81" t="b">
        <f>IF(VLOOKUP($M18,Allocators!$D$21:$AU$67,AT$15+1,FALSE)="Yes",TRUE,FALSE)</f>
        <v>1</v>
      </c>
      <c r="AU18" s="81" t="b">
        <f>IF(VLOOKUP($M18,Allocators!$D$21:$AU$67,AU$15+1,FALSE)="Yes",TRUE,FALSE)</f>
        <v>1</v>
      </c>
      <c r="AV18" s="81" t="b">
        <f>IF(VLOOKUP($M18,Allocators!$D$21:$AU$67,AV$15+1,FALSE)="Yes",TRUE,FALSE)</f>
        <v>1</v>
      </c>
      <c r="AW18" s="81" t="b">
        <f>IF(VLOOKUP($M18,Allocators!$D$21:$AU$67,AW$15+1,FALSE)="Yes",TRUE,FALSE)</f>
        <v>1</v>
      </c>
      <c r="AX18" s="81" t="b">
        <f>IF(VLOOKUP($M18,Allocators!$D$21:$AU$67,AX$15+1,FALSE)="Yes",TRUE,FALSE)</f>
        <v>0</v>
      </c>
      <c r="AY18" s="81" t="b">
        <f>IF(VLOOKUP($M18,Allocators!$D$21:$AU$67,AY$15+1,FALSE)="Yes",TRUE,FALSE)</f>
        <v>0</v>
      </c>
      <c r="AZ18" s="81" t="b">
        <f>IF(VLOOKUP($M18,Allocators!$D$21:$AU$67,AZ$15+1,FALSE)="Yes",TRUE,FALSE)</f>
        <v>0</v>
      </c>
      <c r="BA18" s="81" t="b">
        <f>IF(VLOOKUP($M18,Allocators!$D$21:$AU$67,BA$15+1,FALSE)="Yes",TRUE,FALSE)</f>
        <v>0</v>
      </c>
      <c r="BB18" s="81" t="b">
        <f>IF(VLOOKUP($M18,Allocators!$D$21:$AU$67,BB$15+1,FALSE)="Yes",TRUE,FALSE)</f>
        <v>0</v>
      </c>
      <c r="BC18" s="81" t="b">
        <f>IF(VLOOKUP($M18,Allocators!$D$21:$AU$67,BC$15+1,FALSE)="Yes",TRUE,FALSE)</f>
        <v>0</v>
      </c>
      <c r="BD18" s="173" t="b">
        <f>IF(VLOOKUP($M18,Allocators!$D$21:$AU$67,BD$15+1,FALSE)="Yes",TRUE,FALSE)</f>
        <v>0</v>
      </c>
      <c r="BE18" s="53"/>
      <c r="BF18" s="53"/>
      <c r="BG18" s="26"/>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row>
    <row r="19" spans="2:99" hidden="1" outlineLevel="1" x14ac:dyDescent="0.2">
      <c r="B19" s="51" t="s">
        <v>145</v>
      </c>
      <c r="C19" s="89" t="s">
        <v>147</v>
      </c>
      <c r="D19" s="89"/>
      <c r="E19" s="9"/>
      <c r="F19" s="26"/>
      <c r="G19" s="116">
        <f t="shared" si="5"/>
        <v>0</v>
      </c>
      <c r="H19" s="85" t="b">
        <f t="shared" si="2"/>
        <v>0</v>
      </c>
      <c r="I19" s="85" t="b">
        <f t="shared" si="3"/>
        <v>1</v>
      </c>
      <c r="J19" s="85" t="b">
        <f t="shared" si="6"/>
        <v>0</v>
      </c>
      <c r="K19" s="245"/>
      <c r="L19" s="85" t="str">
        <f t="shared" si="4"/>
        <v>Dedicated Non-prescribed</v>
      </c>
      <c r="M19" s="87">
        <v>4</v>
      </c>
      <c r="N19" s="172" t="b">
        <f>IF(VLOOKUP($M19,Allocators!$D$21:$AU$67,N$15+1,FALSE)="Yes",TRUE,FALSE)</f>
        <v>0</v>
      </c>
      <c r="O19" s="81" t="b">
        <f>IF(VLOOKUP($M19,Allocators!$D$21:$AU$67,O$15+1,FALSE)="Yes",TRUE,FALSE)</f>
        <v>0</v>
      </c>
      <c r="P19" s="81" t="b">
        <f>IF(VLOOKUP($M19,Allocators!$D$21:$AU$67,P$15+1,FALSE)="Yes",TRUE,FALSE)</f>
        <v>0</v>
      </c>
      <c r="Q19" s="81" t="b">
        <f>IF(VLOOKUP($M19,Allocators!$D$21:$AU$67,Q$15+1,FALSE)="Yes",TRUE,FALSE)</f>
        <v>0</v>
      </c>
      <c r="R19" s="81" t="b">
        <f>IF(VLOOKUP($M19,Allocators!$D$21:$AU$67,R$15+1,FALSE)="Yes",TRUE,FALSE)</f>
        <v>0</v>
      </c>
      <c r="S19" s="81" t="b">
        <f>IF(VLOOKUP($M19,Allocators!$D$21:$AU$67,S$15+1,FALSE)="Yes",TRUE,FALSE)</f>
        <v>0</v>
      </c>
      <c r="T19" s="81" t="b">
        <f>IF(VLOOKUP($M19,Allocators!$D$21:$AU$67,T$15+1,FALSE)="Yes",TRUE,FALSE)</f>
        <v>0</v>
      </c>
      <c r="U19" s="81" t="b">
        <f>IF(VLOOKUP($M19,Allocators!$D$21:$AU$67,U$15+1,FALSE)="Yes",TRUE,FALSE)</f>
        <v>0</v>
      </c>
      <c r="V19" s="81" t="b">
        <f>IF(VLOOKUP($M19,Allocators!$D$21:$AU$67,V$15+1,FALSE)="Yes",TRUE,FALSE)</f>
        <v>0</v>
      </c>
      <c r="W19" s="81" t="b">
        <f>IF(VLOOKUP($M19,Allocators!$D$21:$AU$67,W$15+1,FALSE)="Yes",TRUE,FALSE)</f>
        <v>0</v>
      </c>
      <c r="X19" s="81" t="b">
        <f>IF(VLOOKUP($M19,Allocators!$D$21:$AU$67,X$15+1,FALSE)="Yes",TRUE,FALSE)</f>
        <v>0</v>
      </c>
      <c r="Y19" s="81" t="b">
        <f>IF(VLOOKUP($M19,Allocators!$D$21:$AU$67,Y$15+1,FALSE)="Yes",TRUE,FALSE)</f>
        <v>0</v>
      </c>
      <c r="Z19" s="81" t="b">
        <f>IF(VLOOKUP($M19,Allocators!$D$21:$AU$67,Z$15+1,FALSE)="Yes",TRUE,FALSE)</f>
        <v>0</v>
      </c>
      <c r="AA19" s="81" t="b">
        <f>IF(VLOOKUP($M19,Allocators!$D$21:$AU$67,AA$15+1,FALSE)="Yes",TRUE,FALSE)</f>
        <v>0</v>
      </c>
      <c r="AB19" s="81" t="b">
        <f>IF(VLOOKUP($M19,Allocators!$D$21:$AU$67,AB$15+1,FALSE)="Yes",TRUE,FALSE)</f>
        <v>0</v>
      </c>
      <c r="AC19" s="81" t="b">
        <f>IF(VLOOKUP($M19,Allocators!$D$21:$AU$67,AC$15+1,FALSE)="Yes",TRUE,FALSE)</f>
        <v>0</v>
      </c>
      <c r="AD19" s="81" t="b">
        <f>IF(VLOOKUP($M19,Allocators!$D$21:$AU$67,AD$15+1,FALSE)="Yes",TRUE,FALSE)</f>
        <v>0</v>
      </c>
      <c r="AE19" s="81" t="b">
        <f>IF(VLOOKUP($M19,Allocators!$D$21:$AU$67,AE$15+1,FALSE)="Yes",TRUE,FALSE)</f>
        <v>0</v>
      </c>
      <c r="AF19" s="81" t="b">
        <f>IF(VLOOKUP($M19,Allocators!$D$21:$AU$67,AF$15+1,FALSE)="Yes",TRUE,FALSE)</f>
        <v>0</v>
      </c>
      <c r="AG19" s="81" t="b">
        <f>IF(VLOOKUP($M19,Allocators!$D$21:$AU$67,AG$15+1,FALSE)="Yes",TRUE,FALSE)</f>
        <v>0</v>
      </c>
      <c r="AH19" s="81" t="b">
        <f>IF(VLOOKUP($M19,Allocators!$D$21:$AU$67,AH$15+1,FALSE)="Yes",TRUE,FALSE)</f>
        <v>0</v>
      </c>
      <c r="AI19" s="81" t="b">
        <f>IF(VLOOKUP($M19,Allocators!$D$21:$AU$67,AI$15+1,FALSE)="Yes",TRUE,FALSE)</f>
        <v>0</v>
      </c>
      <c r="AJ19" s="81" t="b">
        <f>IF(VLOOKUP($M19,Allocators!$D$21:$AU$67,AJ$15+1,FALSE)="Yes",TRUE,FALSE)</f>
        <v>0</v>
      </c>
      <c r="AK19" s="81" t="b">
        <f>IF(VLOOKUP($M19,Allocators!$D$21:$AU$67,AK$15+1,FALSE)="Yes",TRUE,FALSE)</f>
        <v>0</v>
      </c>
      <c r="AL19" s="81" t="b">
        <f>IF(VLOOKUP($M19,Allocators!$D$21:$AU$67,AL$15+1,FALSE)="Yes",TRUE,FALSE)</f>
        <v>0</v>
      </c>
      <c r="AM19" s="81" t="b">
        <f>IF(VLOOKUP($M19,Allocators!$D$21:$AU$67,AM$15+1,FALSE)="Yes",TRUE,FALSE)</f>
        <v>0</v>
      </c>
      <c r="AN19" s="81" t="b">
        <f>IF(VLOOKUP($M19,Allocators!$D$21:$AU$67,AN$15+1,FALSE)="Yes",TRUE,FALSE)</f>
        <v>0</v>
      </c>
      <c r="AO19" s="81" t="b">
        <f>IF(VLOOKUP($M19,Allocators!$D$21:$AU$67,AO$15+1,FALSE)="Yes",TRUE,FALSE)</f>
        <v>0</v>
      </c>
      <c r="AP19" s="81" t="b">
        <f>IF(VLOOKUP($M19,Allocators!$D$21:$AU$67,AP$15+1,FALSE)="Yes",TRUE,FALSE)</f>
        <v>0</v>
      </c>
      <c r="AQ19" s="81" t="b">
        <f>IF(VLOOKUP($M19,Allocators!$D$21:$AU$67,AQ$15+1,FALSE)="Yes",TRUE,FALSE)</f>
        <v>0</v>
      </c>
      <c r="AR19" s="81" t="b">
        <f>IF(VLOOKUP($M19,Allocators!$D$21:$AU$67,AR$15+1,FALSE)="Yes",TRUE,FALSE)</f>
        <v>0</v>
      </c>
      <c r="AS19" s="81" t="b">
        <f>IF(VLOOKUP($M19,Allocators!$D$21:$AU$67,AS$15+1,FALSE)="Yes",TRUE,FALSE)</f>
        <v>0</v>
      </c>
      <c r="AT19" s="81" t="b">
        <f>IF(VLOOKUP($M19,Allocators!$D$21:$AU$67,AT$15+1,FALSE)="Yes",TRUE,FALSE)</f>
        <v>0</v>
      </c>
      <c r="AU19" s="81" t="b">
        <f>IF(VLOOKUP($M19,Allocators!$D$21:$AU$67,AU$15+1,FALSE)="Yes",TRUE,FALSE)</f>
        <v>0</v>
      </c>
      <c r="AV19" s="81" t="b">
        <f>IF(VLOOKUP($M19,Allocators!$D$21:$AU$67,AV$15+1,FALSE)="Yes",TRUE,FALSE)</f>
        <v>0</v>
      </c>
      <c r="AW19" s="81" t="b">
        <f>IF(VLOOKUP($M19,Allocators!$D$21:$AU$67,AW$15+1,FALSE)="Yes",TRUE,FALSE)</f>
        <v>0</v>
      </c>
      <c r="AX19" s="81" t="b">
        <f>IF(VLOOKUP($M19,Allocators!$D$21:$AU$67,AX$15+1,FALSE)="Yes",TRUE,FALSE)</f>
        <v>0</v>
      </c>
      <c r="AY19" s="81" t="b">
        <f>IF(VLOOKUP($M19,Allocators!$D$21:$AU$67,AY$15+1,FALSE)="Yes",TRUE,FALSE)</f>
        <v>0</v>
      </c>
      <c r="AZ19" s="81" t="b">
        <f>IF(VLOOKUP($M19,Allocators!$D$21:$AU$67,AZ$15+1,FALSE)="Yes",TRUE,FALSE)</f>
        <v>0</v>
      </c>
      <c r="BA19" s="81" t="b">
        <f>IF(VLOOKUP($M19,Allocators!$D$21:$AU$67,BA$15+1,FALSE)="Yes",TRUE,FALSE)</f>
        <v>0</v>
      </c>
      <c r="BB19" s="81" t="b">
        <f>IF(VLOOKUP($M19,Allocators!$D$21:$AU$67,BB$15+1,FALSE)="Yes",TRUE,FALSE)</f>
        <v>0</v>
      </c>
      <c r="BC19" s="81" t="b">
        <f>IF(VLOOKUP($M19,Allocators!$D$21:$AU$67,BC$15+1,FALSE)="Yes",TRUE,FALSE)</f>
        <v>0</v>
      </c>
      <c r="BD19" s="173" t="b">
        <f>IF(VLOOKUP($M19,Allocators!$D$21:$AU$67,BD$15+1,FALSE)="Yes",TRUE,FALSE)</f>
        <v>1</v>
      </c>
      <c r="BG19" s="26"/>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row>
    <row r="20" spans="2:99" hidden="1" outlineLevel="1" x14ac:dyDescent="0.2">
      <c r="B20" s="51" t="s">
        <v>145</v>
      </c>
      <c r="C20" s="89" t="s">
        <v>148</v>
      </c>
      <c r="D20" s="89"/>
      <c r="E20" s="9"/>
      <c r="F20" s="26"/>
      <c r="G20" s="116">
        <f t="shared" si="5"/>
        <v>0</v>
      </c>
      <c r="H20" s="85" t="b">
        <f t="shared" si="2"/>
        <v>0</v>
      </c>
      <c r="I20" s="85" t="b">
        <f t="shared" si="3"/>
        <v>0</v>
      </c>
      <c r="J20" s="85" t="b">
        <f t="shared" si="6"/>
        <v>1</v>
      </c>
      <c r="K20" s="245"/>
      <c r="L20" s="85" t="str">
        <f t="shared" si="4"/>
        <v>Shared</v>
      </c>
      <c r="M20" s="87">
        <v>5</v>
      </c>
      <c r="N20" s="172" t="b">
        <f>IF(VLOOKUP($M20,Allocators!$D$21:$AU$67,N$15+1,FALSE)="Yes",TRUE,FALSE)</f>
        <v>1</v>
      </c>
      <c r="O20" s="81" t="b">
        <f>IF(VLOOKUP($M20,Allocators!$D$21:$AU$67,O$15+1,FALSE)="Yes",TRUE,FALSE)</f>
        <v>1</v>
      </c>
      <c r="P20" s="81" t="b">
        <f>IF(VLOOKUP($M20,Allocators!$D$21:$AU$67,P$15+1,FALSE)="Yes",TRUE,FALSE)</f>
        <v>1</v>
      </c>
      <c r="Q20" s="81" t="b">
        <f>IF(VLOOKUP($M20,Allocators!$D$21:$AU$67,Q$15+1,FALSE)="Yes",TRUE,FALSE)</f>
        <v>1</v>
      </c>
      <c r="R20" s="81" t="b">
        <f>IF(VLOOKUP($M20,Allocators!$D$21:$AU$67,R$15+1,FALSE)="Yes",TRUE,FALSE)</f>
        <v>1</v>
      </c>
      <c r="S20" s="81" t="b">
        <f>IF(VLOOKUP($M20,Allocators!$D$21:$AU$67,S$15+1,FALSE)="Yes",TRUE,FALSE)</f>
        <v>1</v>
      </c>
      <c r="T20" s="81" t="b">
        <f>IF(VLOOKUP($M20,Allocators!$D$21:$AU$67,T$15+1,FALSE)="Yes",TRUE,FALSE)</f>
        <v>1</v>
      </c>
      <c r="U20" s="81" t="b">
        <f>IF(VLOOKUP($M20,Allocators!$D$21:$AU$67,U$15+1,FALSE)="Yes",TRUE,FALSE)</f>
        <v>1</v>
      </c>
      <c r="V20" s="81" t="b">
        <f>IF(VLOOKUP($M20,Allocators!$D$21:$AU$67,V$15+1,FALSE)="Yes",TRUE,FALSE)</f>
        <v>1</v>
      </c>
      <c r="W20" s="81" t="b">
        <f>IF(VLOOKUP($M20,Allocators!$D$21:$AU$67,W$15+1,FALSE)="Yes",TRUE,FALSE)</f>
        <v>1</v>
      </c>
      <c r="X20" s="81" t="b">
        <f>IF(VLOOKUP($M20,Allocators!$D$21:$AU$67,X$15+1,FALSE)="Yes",TRUE,FALSE)</f>
        <v>1</v>
      </c>
      <c r="Y20" s="81" t="b">
        <f>IF(VLOOKUP($M20,Allocators!$D$21:$AU$67,Y$15+1,FALSE)="Yes",TRUE,FALSE)</f>
        <v>1</v>
      </c>
      <c r="Z20" s="81" t="b">
        <f>IF(VLOOKUP($M20,Allocators!$D$21:$AU$67,Z$15+1,FALSE)="Yes",TRUE,FALSE)</f>
        <v>1</v>
      </c>
      <c r="AA20" s="81" t="b">
        <f>IF(VLOOKUP($M20,Allocators!$D$21:$AU$67,AA$15+1,FALSE)="Yes",TRUE,FALSE)</f>
        <v>1</v>
      </c>
      <c r="AB20" s="81" t="b">
        <f>IF(VLOOKUP($M20,Allocators!$D$21:$AU$67,AB$15+1,FALSE)="Yes",TRUE,FALSE)</f>
        <v>1</v>
      </c>
      <c r="AC20" s="81" t="b">
        <f>IF(VLOOKUP($M20,Allocators!$D$21:$AU$67,AC$15+1,FALSE)="Yes",TRUE,FALSE)</f>
        <v>1</v>
      </c>
      <c r="AD20" s="81" t="b">
        <f>IF(VLOOKUP($M20,Allocators!$D$21:$AU$67,AD$15+1,FALSE)="Yes",TRUE,FALSE)</f>
        <v>1</v>
      </c>
      <c r="AE20" s="81" t="b">
        <f>IF(VLOOKUP($M20,Allocators!$D$21:$AU$67,AE$15+1,FALSE)="Yes",TRUE,FALSE)</f>
        <v>1</v>
      </c>
      <c r="AF20" s="81" t="b">
        <f>IF(VLOOKUP($M20,Allocators!$D$21:$AU$67,AF$15+1,FALSE)="Yes",TRUE,FALSE)</f>
        <v>1</v>
      </c>
      <c r="AG20" s="81" t="b">
        <f>IF(VLOOKUP($M20,Allocators!$D$21:$AU$67,AG$15+1,FALSE)="Yes",TRUE,FALSE)</f>
        <v>1</v>
      </c>
      <c r="AH20" s="81" t="b">
        <f>IF(VLOOKUP($M20,Allocators!$D$21:$AU$67,AH$15+1,FALSE)="Yes",TRUE,FALSE)</f>
        <v>1</v>
      </c>
      <c r="AI20" s="81" t="b">
        <f>IF(VLOOKUP($M20,Allocators!$D$21:$AU$67,AI$15+1,FALSE)="Yes",TRUE,FALSE)</f>
        <v>1</v>
      </c>
      <c r="AJ20" s="81" t="b">
        <f>IF(VLOOKUP($M20,Allocators!$D$21:$AU$67,AJ$15+1,FALSE)="Yes",TRUE,FALSE)</f>
        <v>1</v>
      </c>
      <c r="AK20" s="81" t="b">
        <f>IF(VLOOKUP($M20,Allocators!$D$21:$AU$67,AK$15+1,FALSE)="Yes",TRUE,FALSE)</f>
        <v>1</v>
      </c>
      <c r="AL20" s="81" t="b">
        <f>IF(VLOOKUP($M20,Allocators!$D$21:$AU$67,AL$15+1,FALSE)="Yes",TRUE,FALSE)</f>
        <v>1</v>
      </c>
      <c r="AM20" s="81" t="b">
        <f>IF(VLOOKUP($M20,Allocators!$D$21:$AU$67,AM$15+1,FALSE)="Yes",TRUE,FALSE)</f>
        <v>1</v>
      </c>
      <c r="AN20" s="81" t="b">
        <f>IF(VLOOKUP($M20,Allocators!$D$21:$AU$67,AN$15+1,FALSE)="Yes",TRUE,FALSE)</f>
        <v>1</v>
      </c>
      <c r="AO20" s="81" t="b">
        <f>IF(VLOOKUP($M20,Allocators!$D$21:$AU$67,AO$15+1,FALSE)="Yes",TRUE,FALSE)</f>
        <v>1</v>
      </c>
      <c r="AP20" s="81" t="b">
        <f>IF(VLOOKUP($M20,Allocators!$D$21:$AU$67,AP$15+1,FALSE)="Yes",TRUE,FALSE)</f>
        <v>1</v>
      </c>
      <c r="AQ20" s="81" t="b">
        <f>IF(VLOOKUP($M20,Allocators!$D$21:$AU$67,AQ$15+1,FALSE)="Yes",TRUE,FALSE)</f>
        <v>1</v>
      </c>
      <c r="AR20" s="81" t="b">
        <f>IF(VLOOKUP($M20,Allocators!$D$21:$AU$67,AR$15+1,FALSE)="Yes",TRUE,FALSE)</f>
        <v>1</v>
      </c>
      <c r="AS20" s="81" t="b">
        <f>IF(VLOOKUP($M20,Allocators!$D$21:$AU$67,AS$15+1,FALSE)="Yes",TRUE,FALSE)</f>
        <v>1</v>
      </c>
      <c r="AT20" s="81" t="b">
        <f>IF(VLOOKUP($M20,Allocators!$D$21:$AU$67,AT$15+1,FALSE)="Yes",TRUE,FALSE)</f>
        <v>1</v>
      </c>
      <c r="AU20" s="81" t="b">
        <f>IF(VLOOKUP($M20,Allocators!$D$21:$AU$67,AU$15+1,FALSE)="Yes",TRUE,FALSE)</f>
        <v>1</v>
      </c>
      <c r="AV20" s="81" t="b">
        <f>IF(VLOOKUP($M20,Allocators!$D$21:$AU$67,AV$15+1,FALSE)="Yes",TRUE,FALSE)</f>
        <v>1</v>
      </c>
      <c r="AW20" s="81" t="b">
        <f>IF(VLOOKUP($M20,Allocators!$D$21:$AU$67,AW$15+1,FALSE)="Yes",TRUE,FALSE)</f>
        <v>1</v>
      </c>
      <c r="AX20" s="81" t="b">
        <f>IF(VLOOKUP($M20,Allocators!$D$21:$AU$67,AX$15+1,FALSE)="Yes",TRUE,FALSE)</f>
        <v>0</v>
      </c>
      <c r="AY20" s="81" t="b">
        <f>IF(VLOOKUP($M20,Allocators!$D$21:$AU$67,AY$15+1,FALSE)="Yes",TRUE,FALSE)</f>
        <v>0</v>
      </c>
      <c r="AZ20" s="81" t="b">
        <f>IF(VLOOKUP($M20,Allocators!$D$21:$AU$67,AZ$15+1,FALSE)="Yes",TRUE,FALSE)</f>
        <v>0</v>
      </c>
      <c r="BA20" s="81" t="b">
        <f>IF(VLOOKUP($M20,Allocators!$D$21:$AU$67,BA$15+1,FALSE)="Yes",TRUE,FALSE)</f>
        <v>0</v>
      </c>
      <c r="BB20" s="81" t="b">
        <f>IF(VLOOKUP($M20,Allocators!$D$21:$AU$67,BB$15+1,FALSE)="Yes",TRUE,FALSE)</f>
        <v>0</v>
      </c>
      <c r="BC20" s="81" t="b">
        <f>IF(VLOOKUP($M20,Allocators!$D$21:$AU$67,BC$15+1,FALSE)="Yes",TRUE,FALSE)</f>
        <v>1</v>
      </c>
      <c r="BD20" s="173" t="b">
        <f>IF(VLOOKUP($M20,Allocators!$D$21:$AU$67,BD$15+1,FALSE)="Yes",TRUE,FALSE)</f>
        <v>1</v>
      </c>
      <c r="BE20" s="51"/>
      <c r="BF20" s="51"/>
      <c r="BG20" s="26"/>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row>
    <row r="21" spans="2:99" hidden="1" outlineLevel="1" x14ac:dyDescent="0.2">
      <c r="B21" s="51" t="s">
        <v>149</v>
      </c>
      <c r="C21" s="89" t="s">
        <v>146</v>
      </c>
      <c r="D21" s="9"/>
      <c r="E21" s="73"/>
      <c r="F21" s="26"/>
      <c r="G21" s="116">
        <f t="shared" si="5"/>
        <v>0</v>
      </c>
      <c r="H21" s="85" t="b">
        <f t="shared" si="2"/>
        <v>1</v>
      </c>
      <c r="I21" s="85" t="b">
        <f t="shared" si="3"/>
        <v>0</v>
      </c>
      <c r="J21" s="85" t="b">
        <f t="shared" si="6"/>
        <v>0</v>
      </c>
      <c r="K21" s="245"/>
      <c r="L21" s="85" t="str">
        <f t="shared" si="4"/>
        <v>Dedicated Prescribed</v>
      </c>
      <c r="M21" s="87">
        <v>6</v>
      </c>
      <c r="N21" s="172" t="b">
        <f>IF(VLOOKUP($M21,Allocators!$D$21:$AU$67,N$15+1,FALSE)="Yes",TRUE,FALSE)</f>
        <v>1</v>
      </c>
      <c r="O21" s="81" t="b">
        <f>IF(VLOOKUP($M21,Allocators!$D$21:$AU$67,O$15+1,FALSE)="Yes",TRUE,FALSE)</f>
        <v>1</v>
      </c>
      <c r="P21" s="81" t="b">
        <f>IF(VLOOKUP($M21,Allocators!$D$21:$AU$67,P$15+1,FALSE)="Yes",TRUE,FALSE)</f>
        <v>1</v>
      </c>
      <c r="Q21" s="81" t="b">
        <f>IF(VLOOKUP($M21,Allocators!$D$21:$AU$67,Q$15+1,FALSE)="Yes",TRUE,FALSE)</f>
        <v>1</v>
      </c>
      <c r="R21" s="81" t="b">
        <f>IF(VLOOKUP($M21,Allocators!$D$21:$AU$67,R$15+1,FALSE)="Yes",TRUE,FALSE)</f>
        <v>1</v>
      </c>
      <c r="S21" s="81" t="b">
        <f>IF(VLOOKUP($M21,Allocators!$D$21:$AU$67,S$15+1,FALSE)="Yes",TRUE,FALSE)</f>
        <v>1</v>
      </c>
      <c r="T21" s="81" t="b">
        <f>IF(VLOOKUP($M21,Allocators!$D$21:$AU$67,T$15+1,FALSE)="Yes",TRUE,FALSE)</f>
        <v>1</v>
      </c>
      <c r="U21" s="81" t="b">
        <f>IF(VLOOKUP($M21,Allocators!$D$21:$AU$67,U$15+1,FALSE)="Yes",TRUE,FALSE)</f>
        <v>1</v>
      </c>
      <c r="V21" s="81" t="b">
        <f>IF(VLOOKUP($M21,Allocators!$D$21:$AU$67,V$15+1,FALSE)="Yes",TRUE,FALSE)</f>
        <v>1</v>
      </c>
      <c r="W21" s="81" t="b">
        <f>IF(VLOOKUP($M21,Allocators!$D$21:$AU$67,W$15+1,FALSE)="Yes",TRUE,FALSE)</f>
        <v>1</v>
      </c>
      <c r="X21" s="81" t="b">
        <f>IF(VLOOKUP($M21,Allocators!$D$21:$AU$67,X$15+1,FALSE)="Yes",TRUE,FALSE)</f>
        <v>1</v>
      </c>
      <c r="Y21" s="81" t="b">
        <f>IF(VLOOKUP($M21,Allocators!$D$21:$AU$67,Y$15+1,FALSE)="Yes",TRUE,FALSE)</f>
        <v>1</v>
      </c>
      <c r="Z21" s="81" t="b">
        <f>IF(VLOOKUP($M21,Allocators!$D$21:$AU$67,Z$15+1,FALSE)="Yes",TRUE,FALSE)</f>
        <v>1</v>
      </c>
      <c r="AA21" s="81" t="b">
        <f>IF(VLOOKUP($M21,Allocators!$D$21:$AU$67,AA$15+1,FALSE)="Yes",TRUE,FALSE)</f>
        <v>1</v>
      </c>
      <c r="AB21" s="81" t="b">
        <f>IF(VLOOKUP($M21,Allocators!$D$21:$AU$67,AB$15+1,FALSE)="Yes",TRUE,FALSE)</f>
        <v>0</v>
      </c>
      <c r="AC21" s="81" t="b">
        <f>IF(VLOOKUP($M21,Allocators!$D$21:$AU$67,AC$15+1,FALSE)="Yes",TRUE,FALSE)</f>
        <v>0</v>
      </c>
      <c r="AD21" s="81" t="b">
        <f>IF(VLOOKUP($M21,Allocators!$D$21:$AU$67,AD$15+1,FALSE)="Yes",TRUE,FALSE)</f>
        <v>0</v>
      </c>
      <c r="AE21" s="81" t="b">
        <f>IF(VLOOKUP($M21,Allocators!$D$21:$AU$67,AE$15+1,FALSE)="Yes",TRUE,FALSE)</f>
        <v>0</v>
      </c>
      <c r="AF21" s="81" t="b">
        <f>IF(VLOOKUP($M21,Allocators!$D$21:$AU$67,AF$15+1,FALSE)="Yes",TRUE,FALSE)</f>
        <v>0</v>
      </c>
      <c r="AG21" s="81" t="b">
        <f>IF(VLOOKUP($M21,Allocators!$D$21:$AU$67,AG$15+1,FALSE)="Yes",TRUE,FALSE)</f>
        <v>0</v>
      </c>
      <c r="AH21" s="81" t="b">
        <f>IF(VLOOKUP($M21,Allocators!$D$21:$AU$67,AH$15+1,FALSE)="Yes",TRUE,FALSE)</f>
        <v>0</v>
      </c>
      <c r="AI21" s="81" t="b">
        <f>IF(VLOOKUP($M21,Allocators!$D$21:$AU$67,AI$15+1,FALSE)="Yes",TRUE,FALSE)</f>
        <v>0</v>
      </c>
      <c r="AJ21" s="81" t="b">
        <f>IF(VLOOKUP($M21,Allocators!$D$21:$AU$67,AJ$15+1,FALSE)="Yes",TRUE,FALSE)</f>
        <v>0</v>
      </c>
      <c r="AK21" s="81" t="b">
        <f>IF(VLOOKUP($M21,Allocators!$D$21:$AU$67,AK$15+1,FALSE)="Yes",TRUE,FALSE)</f>
        <v>0</v>
      </c>
      <c r="AL21" s="81" t="b">
        <f>IF(VLOOKUP($M21,Allocators!$D$21:$AU$67,AL$15+1,FALSE)="Yes",TRUE,FALSE)</f>
        <v>0</v>
      </c>
      <c r="AM21" s="81" t="b">
        <f>IF(VLOOKUP($M21,Allocators!$D$21:$AU$67,AM$15+1,FALSE)="Yes",TRUE,FALSE)</f>
        <v>0</v>
      </c>
      <c r="AN21" s="81" t="b">
        <f>IF(VLOOKUP($M21,Allocators!$D$21:$AU$67,AN$15+1,FALSE)="Yes",TRUE,FALSE)</f>
        <v>1</v>
      </c>
      <c r="AO21" s="81" t="b">
        <f>IF(VLOOKUP($M21,Allocators!$D$21:$AU$67,AO$15+1,FALSE)="Yes",TRUE,FALSE)</f>
        <v>1</v>
      </c>
      <c r="AP21" s="81" t="b">
        <f>IF(VLOOKUP($M21,Allocators!$D$21:$AU$67,AP$15+1,FALSE)="Yes",TRUE,FALSE)</f>
        <v>1</v>
      </c>
      <c r="AQ21" s="81" t="b">
        <f>IF(VLOOKUP($M21,Allocators!$D$21:$AU$67,AQ$15+1,FALSE)="Yes",TRUE,FALSE)</f>
        <v>1</v>
      </c>
      <c r="AR21" s="81" t="b">
        <f>IF(VLOOKUP($M21,Allocators!$D$21:$AU$67,AR$15+1,FALSE)="Yes",TRUE,FALSE)</f>
        <v>1</v>
      </c>
      <c r="AS21" s="81" t="b">
        <f>IF(VLOOKUP($M21,Allocators!$D$21:$AU$67,AS$15+1,FALSE)="Yes",TRUE,FALSE)</f>
        <v>1</v>
      </c>
      <c r="AT21" s="81" t="b">
        <f>IF(VLOOKUP($M21,Allocators!$D$21:$AU$67,AT$15+1,FALSE)="Yes",TRUE,FALSE)</f>
        <v>0</v>
      </c>
      <c r="AU21" s="81" t="b">
        <f>IF(VLOOKUP($M21,Allocators!$D$21:$AU$67,AU$15+1,FALSE)="Yes",TRUE,FALSE)</f>
        <v>0</v>
      </c>
      <c r="AV21" s="81" t="b">
        <f>IF(VLOOKUP($M21,Allocators!$D$21:$AU$67,AV$15+1,FALSE)="Yes",TRUE,FALSE)</f>
        <v>0</v>
      </c>
      <c r="AW21" s="81" t="b">
        <f>IF(VLOOKUP($M21,Allocators!$D$21:$AU$67,AW$15+1,FALSE)="Yes",TRUE,FALSE)</f>
        <v>0</v>
      </c>
      <c r="AX21" s="81" t="b">
        <f>IF(VLOOKUP($M21,Allocators!$D$21:$AU$67,AX$15+1,FALSE)="Yes",TRUE,FALSE)</f>
        <v>0</v>
      </c>
      <c r="AY21" s="81" t="b">
        <f>IF(VLOOKUP($M21,Allocators!$D$21:$AU$67,AY$15+1,FALSE)="Yes",TRUE,FALSE)</f>
        <v>0</v>
      </c>
      <c r="AZ21" s="81" t="b">
        <f>IF(VLOOKUP($M21,Allocators!$D$21:$AU$67,AZ$15+1,FALSE)="Yes",TRUE,FALSE)</f>
        <v>0</v>
      </c>
      <c r="BA21" s="81" t="b">
        <f>IF(VLOOKUP($M21,Allocators!$D$21:$AU$67,BA$15+1,FALSE)="Yes",TRUE,FALSE)</f>
        <v>0</v>
      </c>
      <c r="BB21" s="81" t="b">
        <f>IF(VLOOKUP($M21,Allocators!$D$21:$AU$67,BB$15+1,FALSE)="Yes",TRUE,FALSE)</f>
        <v>0</v>
      </c>
      <c r="BC21" s="81" t="b">
        <f>IF(VLOOKUP($M21,Allocators!$D$21:$AU$67,BC$15+1,FALSE)="Yes",TRUE,FALSE)</f>
        <v>0</v>
      </c>
      <c r="BD21" s="173" t="b">
        <f>IF(VLOOKUP($M21,Allocators!$D$21:$AU$67,BD$15+1,FALSE)="Yes",TRUE,FALSE)</f>
        <v>0</v>
      </c>
      <c r="BE21" s="52"/>
      <c r="BF21" s="52"/>
      <c r="BG21" s="26"/>
      <c r="BI21" s="22" t="s">
        <v>142</v>
      </c>
      <c r="BJ21" s="22" t="s">
        <v>142</v>
      </c>
      <c r="BK21" s="22" t="s">
        <v>142</v>
      </c>
      <c r="BL21" s="22" t="s">
        <v>142</v>
      </c>
      <c r="BM21" s="22" t="s">
        <v>142</v>
      </c>
      <c r="BN21" s="22"/>
      <c r="BO21" s="22"/>
      <c r="BP21" s="22"/>
      <c r="BQ21" s="22"/>
      <c r="BR21" s="22"/>
      <c r="BS21" s="22"/>
      <c r="BT21" s="22" t="s">
        <v>142</v>
      </c>
      <c r="BU21" s="22" t="s">
        <v>142</v>
      </c>
      <c r="BV21" s="22" t="s">
        <v>142</v>
      </c>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9"/>
    </row>
    <row r="22" spans="2:99" hidden="1" outlineLevel="1" x14ac:dyDescent="0.2">
      <c r="B22" s="51" t="s">
        <v>149</v>
      </c>
      <c r="C22" s="89" t="s">
        <v>147</v>
      </c>
      <c r="D22" s="9"/>
      <c r="E22" s="73"/>
      <c r="F22" s="26"/>
      <c r="G22" s="116">
        <f t="shared" si="5"/>
        <v>0</v>
      </c>
      <c r="H22" s="85" t="b">
        <f t="shared" si="2"/>
        <v>0</v>
      </c>
      <c r="I22" s="85" t="b">
        <f t="shared" si="3"/>
        <v>1</v>
      </c>
      <c r="J22" s="85" t="b">
        <f t="shared" si="6"/>
        <v>0</v>
      </c>
      <c r="K22" s="245"/>
      <c r="L22" s="85" t="str">
        <f t="shared" si="4"/>
        <v>Dedicated Non-prescribed</v>
      </c>
      <c r="M22" s="87">
        <v>7</v>
      </c>
      <c r="N22" s="172" t="b">
        <f>IF(VLOOKUP($M22,Allocators!$D$21:$AU$67,N$15+1,FALSE)="Yes",TRUE,FALSE)</f>
        <v>0</v>
      </c>
      <c r="O22" s="81" t="b">
        <f>IF(VLOOKUP($M22,Allocators!$D$21:$AU$67,O$15+1,FALSE)="Yes",TRUE,FALSE)</f>
        <v>0</v>
      </c>
      <c r="P22" s="81" t="b">
        <f>IF(VLOOKUP($M22,Allocators!$D$21:$AU$67,P$15+1,FALSE)="Yes",TRUE,FALSE)</f>
        <v>0</v>
      </c>
      <c r="Q22" s="81" t="b">
        <f>IF(VLOOKUP($M22,Allocators!$D$21:$AU$67,Q$15+1,FALSE)="Yes",TRUE,FALSE)</f>
        <v>0</v>
      </c>
      <c r="R22" s="81" t="b">
        <f>IF(VLOOKUP($M22,Allocators!$D$21:$AU$67,R$15+1,FALSE)="Yes",TRUE,FALSE)</f>
        <v>0</v>
      </c>
      <c r="S22" s="81" t="b">
        <f>IF(VLOOKUP($M22,Allocators!$D$21:$AU$67,S$15+1,FALSE)="Yes",TRUE,FALSE)</f>
        <v>0</v>
      </c>
      <c r="T22" s="81" t="b">
        <f>IF(VLOOKUP($M22,Allocators!$D$21:$AU$67,T$15+1,FALSE)="Yes",TRUE,FALSE)</f>
        <v>0</v>
      </c>
      <c r="U22" s="81" t="b">
        <f>IF(VLOOKUP($M22,Allocators!$D$21:$AU$67,U$15+1,FALSE)="Yes",TRUE,FALSE)</f>
        <v>0</v>
      </c>
      <c r="V22" s="81" t="b">
        <f>IF(VLOOKUP($M22,Allocators!$D$21:$AU$67,V$15+1,FALSE)="Yes",TRUE,FALSE)</f>
        <v>0</v>
      </c>
      <c r="W22" s="81" t="b">
        <f>IF(VLOOKUP($M22,Allocators!$D$21:$AU$67,W$15+1,FALSE)="Yes",TRUE,FALSE)</f>
        <v>0</v>
      </c>
      <c r="X22" s="81" t="b">
        <f>IF(VLOOKUP($M22,Allocators!$D$21:$AU$67,X$15+1,FALSE)="Yes",TRUE,FALSE)</f>
        <v>0</v>
      </c>
      <c r="Y22" s="81" t="b">
        <f>IF(VLOOKUP($M22,Allocators!$D$21:$AU$67,Y$15+1,FALSE)="Yes",TRUE,FALSE)</f>
        <v>0</v>
      </c>
      <c r="Z22" s="81" t="b">
        <f>IF(VLOOKUP($M22,Allocators!$D$21:$AU$67,Z$15+1,FALSE)="Yes",TRUE,FALSE)</f>
        <v>0</v>
      </c>
      <c r="AA22" s="81" t="b">
        <f>IF(VLOOKUP($M22,Allocators!$D$21:$AU$67,AA$15+1,FALSE)="Yes",TRUE,FALSE)</f>
        <v>0</v>
      </c>
      <c r="AB22" s="81" t="b">
        <f>IF(VLOOKUP($M22,Allocators!$D$21:$AU$67,AB$15+1,FALSE)="Yes",TRUE,FALSE)</f>
        <v>0</v>
      </c>
      <c r="AC22" s="81" t="b">
        <f>IF(VLOOKUP($M22,Allocators!$D$21:$AU$67,AC$15+1,FALSE)="Yes",TRUE,FALSE)</f>
        <v>0</v>
      </c>
      <c r="AD22" s="81" t="b">
        <f>IF(VLOOKUP($M22,Allocators!$D$21:$AU$67,AD$15+1,FALSE)="Yes",TRUE,FALSE)</f>
        <v>0</v>
      </c>
      <c r="AE22" s="81" t="b">
        <f>IF(VLOOKUP($M22,Allocators!$D$21:$AU$67,AE$15+1,FALSE)="Yes",TRUE,FALSE)</f>
        <v>0</v>
      </c>
      <c r="AF22" s="81" t="b">
        <f>IF(VLOOKUP($M22,Allocators!$D$21:$AU$67,AF$15+1,FALSE)="Yes",TRUE,FALSE)</f>
        <v>0</v>
      </c>
      <c r="AG22" s="81" t="b">
        <f>IF(VLOOKUP($M22,Allocators!$D$21:$AU$67,AG$15+1,FALSE)="Yes",TRUE,FALSE)</f>
        <v>0</v>
      </c>
      <c r="AH22" s="81" t="b">
        <f>IF(VLOOKUP($M22,Allocators!$D$21:$AU$67,AH$15+1,FALSE)="Yes",TRUE,FALSE)</f>
        <v>0</v>
      </c>
      <c r="AI22" s="81" t="b">
        <f>IF(VLOOKUP($M22,Allocators!$D$21:$AU$67,AI$15+1,FALSE)="Yes",TRUE,FALSE)</f>
        <v>0</v>
      </c>
      <c r="AJ22" s="81" t="b">
        <f>IF(VLOOKUP($M22,Allocators!$D$21:$AU$67,AJ$15+1,FALSE)="Yes",TRUE,FALSE)</f>
        <v>0</v>
      </c>
      <c r="AK22" s="81" t="b">
        <f>IF(VLOOKUP($M22,Allocators!$D$21:$AU$67,AK$15+1,FALSE)="Yes",TRUE,FALSE)</f>
        <v>0</v>
      </c>
      <c r="AL22" s="81" t="b">
        <f>IF(VLOOKUP($M22,Allocators!$D$21:$AU$67,AL$15+1,FALSE)="Yes",TRUE,FALSE)</f>
        <v>0</v>
      </c>
      <c r="AM22" s="81" t="b">
        <f>IF(VLOOKUP($M22,Allocators!$D$21:$AU$67,AM$15+1,FALSE)="Yes",TRUE,FALSE)</f>
        <v>0</v>
      </c>
      <c r="AN22" s="81" t="b">
        <f>IF(VLOOKUP($M22,Allocators!$D$21:$AU$67,AN$15+1,FALSE)="Yes",TRUE,FALSE)</f>
        <v>0</v>
      </c>
      <c r="AO22" s="81" t="b">
        <f>IF(VLOOKUP($M22,Allocators!$D$21:$AU$67,AO$15+1,FALSE)="Yes",TRUE,FALSE)</f>
        <v>0</v>
      </c>
      <c r="AP22" s="81" t="b">
        <f>IF(VLOOKUP($M22,Allocators!$D$21:$AU$67,AP$15+1,FALSE)="Yes",TRUE,FALSE)</f>
        <v>0</v>
      </c>
      <c r="AQ22" s="81" t="b">
        <f>IF(VLOOKUP($M22,Allocators!$D$21:$AU$67,AQ$15+1,FALSE)="Yes",TRUE,FALSE)</f>
        <v>0</v>
      </c>
      <c r="AR22" s="81" t="b">
        <f>IF(VLOOKUP($M22,Allocators!$D$21:$AU$67,AR$15+1,FALSE)="Yes",TRUE,FALSE)</f>
        <v>0</v>
      </c>
      <c r="AS22" s="81" t="b">
        <f>IF(VLOOKUP($M22,Allocators!$D$21:$AU$67,AS$15+1,FALSE)="Yes",TRUE,FALSE)</f>
        <v>0</v>
      </c>
      <c r="AT22" s="81" t="b">
        <f>IF(VLOOKUP($M22,Allocators!$D$21:$AU$67,AT$15+1,FALSE)="Yes",TRUE,FALSE)</f>
        <v>0</v>
      </c>
      <c r="AU22" s="81" t="b">
        <f>IF(VLOOKUP($M22,Allocators!$D$21:$AU$67,AU$15+1,FALSE)="Yes",TRUE,FALSE)</f>
        <v>0</v>
      </c>
      <c r="AV22" s="81" t="b">
        <f>IF(VLOOKUP($M22,Allocators!$D$21:$AU$67,AV$15+1,FALSE)="Yes",TRUE,FALSE)</f>
        <v>0</v>
      </c>
      <c r="AW22" s="81" t="b">
        <f>IF(VLOOKUP($M22,Allocators!$D$21:$AU$67,AW$15+1,FALSE)="Yes",TRUE,FALSE)</f>
        <v>0</v>
      </c>
      <c r="AX22" s="81" t="b">
        <f>IF(VLOOKUP($M22,Allocators!$D$21:$AU$67,AX$15+1,FALSE)="Yes",TRUE,FALSE)</f>
        <v>0</v>
      </c>
      <c r="AY22" s="81" t="b">
        <f>IF(VLOOKUP($M22,Allocators!$D$21:$AU$67,AY$15+1,FALSE)="Yes",TRUE,FALSE)</f>
        <v>0</v>
      </c>
      <c r="AZ22" s="81" t="b">
        <f>IF(VLOOKUP($M22,Allocators!$D$21:$AU$67,AZ$15+1,FALSE)="Yes",TRUE,FALSE)</f>
        <v>0</v>
      </c>
      <c r="BA22" s="81" t="b">
        <f>IF(VLOOKUP($M22,Allocators!$D$21:$AU$67,BA$15+1,FALSE)="Yes",TRUE,FALSE)</f>
        <v>0</v>
      </c>
      <c r="BB22" s="81" t="b">
        <f>IF(VLOOKUP($M22,Allocators!$D$21:$AU$67,BB$15+1,FALSE)="Yes",TRUE,FALSE)</f>
        <v>0</v>
      </c>
      <c r="BC22" s="81" t="b">
        <f>IF(VLOOKUP($M22,Allocators!$D$21:$AU$67,BC$15+1,FALSE)="Yes",TRUE,FALSE)</f>
        <v>0</v>
      </c>
      <c r="BD22" s="173" t="b">
        <f>IF(VLOOKUP($M22,Allocators!$D$21:$AU$67,BD$15+1,FALSE)="Yes",TRUE,FALSE)</f>
        <v>1</v>
      </c>
      <c r="BE22" s="52"/>
      <c r="BF22" s="52"/>
      <c r="BG22" s="26"/>
      <c r="BI22" s="22"/>
      <c r="BJ22" s="22"/>
      <c r="BK22" s="22"/>
      <c r="BL22" s="22"/>
      <c r="BM22" s="22"/>
      <c r="BN22" s="22" t="s">
        <v>142</v>
      </c>
      <c r="BO22" s="22"/>
      <c r="BP22" s="22"/>
      <c r="BQ22" s="22"/>
      <c r="BR22" s="22"/>
      <c r="BS22" s="22"/>
      <c r="BT22" s="22" t="s">
        <v>142</v>
      </c>
      <c r="BU22" s="22" t="s">
        <v>142</v>
      </c>
      <c r="BV22" s="22" t="s">
        <v>142</v>
      </c>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9"/>
    </row>
    <row r="23" spans="2:99" hidden="1" outlineLevel="1" x14ac:dyDescent="0.2">
      <c r="B23" s="51" t="s">
        <v>149</v>
      </c>
      <c r="C23" s="89" t="s">
        <v>148</v>
      </c>
      <c r="D23" s="9"/>
      <c r="E23" s="58"/>
      <c r="F23" s="26"/>
      <c r="G23" s="116">
        <f t="shared" si="5"/>
        <v>0</v>
      </c>
      <c r="H23" s="85" t="b">
        <f t="shared" si="2"/>
        <v>0</v>
      </c>
      <c r="I23" s="85" t="b">
        <f t="shared" si="3"/>
        <v>0</v>
      </c>
      <c r="J23" s="85" t="b">
        <f t="shared" si="6"/>
        <v>1</v>
      </c>
      <c r="K23" s="245"/>
      <c r="L23" s="85" t="str">
        <f t="shared" si="4"/>
        <v>Shared</v>
      </c>
      <c r="M23" s="87">
        <v>8</v>
      </c>
      <c r="N23" s="172" t="b">
        <f>IF(VLOOKUP($M23,Allocators!$D$21:$AU$67,N$15+1,FALSE)="Yes",TRUE,FALSE)</f>
        <v>1</v>
      </c>
      <c r="O23" s="81" t="b">
        <f>IF(VLOOKUP($M23,Allocators!$D$21:$AU$67,O$15+1,FALSE)="Yes",TRUE,FALSE)</f>
        <v>1</v>
      </c>
      <c r="P23" s="81" t="b">
        <f>IF(VLOOKUP($M23,Allocators!$D$21:$AU$67,P$15+1,FALSE)="Yes",TRUE,FALSE)</f>
        <v>1</v>
      </c>
      <c r="Q23" s="81" t="b">
        <f>IF(VLOOKUP($M23,Allocators!$D$21:$AU$67,Q$15+1,FALSE)="Yes",TRUE,FALSE)</f>
        <v>1</v>
      </c>
      <c r="R23" s="81" t="b">
        <f>IF(VLOOKUP($M23,Allocators!$D$21:$AU$67,R$15+1,FALSE)="Yes",TRUE,FALSE)</f>
        <v>1</v>
      </c>
      <c r="S23" s="81" t="b">
        <f>IF(VLOOKUP($M23,Allocators!$D$21:$AU$67,S$15+1,FALSE)="Yes",TRUE,FALSE)</f>
        <v>1</v>
      </c>
      <c r="T23" s="81" t="b">
        <f>IF(VLOOKUP($M23,Allocators!$D$21:$AU$67,T$15+1,FALSE)="Yes",TRUE,FALSE)</f>
        <v>1</v>
      </c>
      <c r="U23" s="81" t="b">
        <f>IF(VLOOKUP($M23,Allocators!$D$21:$AU$67,U$15+1,FALSE)="Yes",TRUE,FALSE)</f>
        <v>1</v>
      </c>
      <c r="V23" s="81" t="b">
        <f>IF(VLOOKUP($M23,Allocators!$D$21:$AU$67,V$15+1,FALSE)="Yes",TRUE,FALSE)</f>
        <v>1</v>
      </c>
      <c r="W23" s="81" t="b">
        <f>IF(VLOOKUP($M23,Allocators!$D$21:$AU$67,W$15+1,FALSE)="Yes",TRUE,FALSE)</f>
        <v>1</v>
      </c>
      <c r="X23" s="81" t="b">
        <f>IF(VLOOKUP($M23,Allocators!$D$21:$AU$67,X$15+1,FALSE)="Yes",TRUE,FALSE)</f>
        <v>1</v>
      </c>
      <c r="Y23" s="81" t="b">
        <f>IF(VLOOKUP($M23,Allocators!$D$21:$AU$67,Y$15+1,FALSE)="Yes",TRUE,FALSE)</f>
        <v>1</v>
      </c>
      <c r="Z23" s="81" t="b">
        <f>IF(VLOOKUP($M23,Allocators!$D$21:$AU$67,Z$15+1,FALSE)="Yes",TRUE,FALSE)</f>
        <v>1</v>
      </c>
      <c r="AA23" s="81" t="b">
        <f>IF(VLOOKUP($M23,Allocators!$D$21:$AU$67,AA$15+1,FALSE)="Yes",TRUE,FALSE)</f>
        <v>1</v>
      </c>
      <c r="AB23" s="81" t="b">
        <f>IF(VLOOKUP($M23,Allocators!$D$21:$AU$67,AB$15+1,FALSE)="Yes",TRUE,FALSE)</f>
        <v>0</v>
      </c>
      <c r="AC23" s="81" t="b">
        <f>IF(VLOOKUP($M23,Allocators!$D$21:$AU$67,AC$15+1,FALSE)="Yes",TRUE,FALSE)</f>
        <v>0</v>
      </c>
      <c r="AD23" s="81" t="b">
        <f>IF(VLOOKUP($M23,Allocators!$D$21:$AU$67,AD$15+1,FALSE)="Yes",TRUE,FALSE)</f>
        <v>0</v>
      </c>
      <c r="AE23" s="81" t="b">
        <f>IF(VLOOKUP($M23,Allocators!$D$21:$AU$67,AE$15+1,FALSE)="Yes",TRUE,FALSE)</f>
        <v>0</v>
      </c>
      <c r="AF23" s="81" t="b">
        <f>IF(VLOOKUP($M23,Allocators!$D$21:$AU$67,AF$15+1,FALSE)="Yes",TRUE,FALSE)</f>
        <v>0</v>
      </c>
      <c r="AG23" s="81" t="b">
        <f>IF(VLOOKUP($M23,Allocators!$D$21:$AU$67,AG$15+1,FALSE)="Yes",TRUE,FALSE)</f>
        <v>0</v>
      </c>
      <c r="AH23" s="81" t="b">
        <f>IF(VLOOKUP($M23,Allocators!$D$21:$AU$67,AH$15+1,FALSE)="Yes",TRUE,FALSE)</f>
        <v>0</v>
      </c>
      <c r="AI23" s="81" t="b">
        <f>IF(VLOOKUP($M23,Allocators!$D$21:$AU$67,AI$15+1,FALSE)="Yes",TRUE,FALSE)</f>
        <v>0</v>
      </c>
      <c r="AJ23" s="81" t="b">
        <f>IF(VLOOKUP($M23,Allocators!$D$21:$AU$67,AJ$15+1,FALSE)="Yes",TRUE,FALSE)</f>
        <v>0</v>
      </c>
      <c r="AK23" s="81" t="b">
        <f>IF(VLOOKUP($M23,Allocators!$D$21:$AU$67,AK$15+1,FALSE)="Yes",TRUE,FALSE)</f>
        <v>0</v>
      </c>
      <c r="AL23" s="81" t="b">
        <f>IF(VLOOKUP($M23,Allocators!$D$21:$AU$67,AL$15+1,FALSE)="Yes",TRUE,FALSE)</f>
        <v>0</v>
      </c>
      <c r="AM23" s="81" t="b">
        <f>IF(VLOOKUP($M23,Allocators!$D$21:$AU$67,AM$15+1,FALSE)="Yes",TRUE,FALSE)</f>
        <v>0</v>
      </c>
      <c r="AN23" s="81" t="b">
        <f>IF(VLOOKUP($M23,Allocators!$D$21:$AU$67,AN$15+1,FALSE)="Yes",TRUE,FALSE)</f>
        <v>1</v>
      </c>
      <c r="AO23" s="81" t="b">
        <f>IF(VLOOKUP($M23,Allocators!$D$21:$AU$67,AO$15+1,FALSE)="Yes",TRUE,FALSE)</f>
        <v>1</v>
      </c>
      <c r="AP23" s="81" t="b">
        <f>IF(VLOOKUP($M23,Allocators!$D$21:$AU$67,AP$15+1,FALSE)="Yes",TRUE,FALSE)</f>
        <v>1</v>
      </c>
      <c r="AQ23" s="81" t="b">
        <f>IF(VLOOKUP($M23,Allocators!$D$21:$AU$67,AQ$15+1,FALSE)="Yes",TRUE,FALSE)</f>
        <v>1</v>
      </c>
      <c r="AR23" s="81" t="b">
        <f>IF(VLOOKUP($M23,Allocators!$D$21:$AU$67,AR$15+1,FALSE)="Yes",TRUE,FALSE)</f>
        <v>1</v>
      </c>
      <c r="AS23" s="81" t="b">
        <f>IF(VLOOKUP($M23,Allocators!$D$21:$AU$67,AS$15+1,FALSE)="Yes",TRUE,FALSE)</f>
        <v>1</v>
      </c>
      <c r="AT23" s="81" t="b">
        <f>IF(VLOOKUP($M23,Allocators!$D$21:$AU$67,AT$15+1,FALSE)="Yes",TRUE,FALSE)</f>
        <v>0</v>
      </c>
      <c r="AU23" s="81" t="b">
        <f>IF(VLOOKUP($M23,Allocators!$D$21:$AU$67,AU$15+1,FALSE)="Yes",TRUE,FALSE)</f>
        <v>0</v>
      </c>
      <c r="AV23" s="81" t="b">
        <f>IF(VLOOKUP($M23,Allocators!$D$21:$AU$67,AV$15+1,FALSE)="Yes",TRUE,FALSE)</f>
        <v>0</v>
      </c>
      <c r="AW23" s="81" t="b">
        <f>IF(VLOOKUP($M23,Allocators!$D$21:$AU$67,AW$15+1,FALSE)="Yes",TRUE,FALSE)</f>
        <v>0</v>
      </c>
      <c r="AX23" s="81" t="b">
        <f>IF(VLOOKUP($M23,Allocators!$D$21:$AU$67,AX$15+1,FALSE)="Yes",TRUE,FALSE)</f>
        <v>0</v>
      </c>
      <c r="AY23" s="81" t="b">
        <f>IF(VLOOKUP($M23,Allocators!$D$21:$AU$67,AY$15+1,FALSE)="Yes",TRUE,FALSE)</f>
        <v>0</v>
      </c>
      <c r="AZ23" s="81" t="b">
        <f>IF(VLOOKUP($M23,Allocators!$D$21:$AU$67,AZ$15+1,FALSE)="Yes",TRUE,FALSE)</f>
        <v>0</v>
      </c>
      <c r="BA23" s="81" t="b">
        <f>IF(VLOOKUP($M23,Allocators!$D$21:$AU$67,BA$15+1,FALSE)="Yes",TRUE,FALSE)</f>
        <v>0</v>
      </c>
      <c r="BB23" s="81" t="b">
        <f>IF(VLOOKUP($M23,Allocators!$D$21:$AU$67,BB$15+1,FALSE)="Yes",TRUE,FALSE)</f>
        <v>0</v>
      </c>
      <c r="BC23" s="81" t="b">
        <f>IF(VLOOKUP($M23,Allocators!$D$21:$AU$67,BC$15+1,FALSE)="Yes",TRUE,FALSE)</f>
        <v>1</v>
      </c>
      <c r="BD23" s="173" t="b">
        <f>IF(VLOOKUP($M23,Allocators!$D$21:$AU$67,BD$15+1,FALSE)="Yes",TRUE,FALSE)</f>
        <v>1</v>
      </c>
      <c r="BE23" s="52"/>
      <c r="BF23" s="52"/>
      <c r="BG23" s="26"/>
      <c r="BI23" s="22"/>
      <c r="BJ23" s="22"/>
      <c r="BK23" s="22"/>
      <c r="BL23" s="22"/>
      <c r="BM23" s="22"/>
      <c r="BN23" s="22"/>
      <c r="BO23" s="22"/>
      <c r="BP23" s="22" t="s">
        <v>142</v>
      </c>
      <c r="BQ23" s="22"/>
      <c r="BR23" s="22"/>
      <c r="BS23" s="22"/>
      <c r="BT23" s="22" t="s">
        <v>142</v>
      </c>
      <c r="BU23" s="22" t="s">
        <v>142</v>
      </c>
      <c r="BV23" s="22" t="s">
        <v>142</v>
      </c>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9"/>
    </row>
    <row r="24" spans="2:99" hidden="1" outlineLevel="1" x14ac:dyDescent="0.2">
      <c r="B24" s="51" t="s">
        <v>150</v>
      </c>
      <c r="C24" s="9" t="s">
        <v>146</v>
      </c>
      <c r="D24" s="9"/>
      <c r="E24" s="58"/>
      <c r="F24" s="26"/>
      <c r="G24" s="116">
        <f t="shared" si="5"/>
        <v>0</v>
      </c>
      <c r="H24" s="85" t="b">
        <f t="shared" si="2"/>
        <v>1</v>
      </c>
      <c r="I24" s="85" t="b">
        <f t="shared" si="3"/>
        <v>0</v>
      </c>
      <c r="J24" s="85" t="b">
        <f t="shared" si="6"/>
        <v>0</v>
      </c>
      <c r="K24" s="245"/>
      <c r="L24" s="85" t="str">
        <f t="shared" si="4"/>
        <v>Dedicated Prescribed</v>
      </c>
      <c r="M24" s="87">
        <v>9</v>
      </c>
      <c r="N24" s="172" t="b">
        <f>IF(VLOOKUP($M24,Allocators!$D$21:$AU$67,N$15+1,FALSE)="Yes",TRUE,FALSE)</f>
        <v>1</v>
      </c>
      <c r="O24" s="81" t="b">
        <f>IF(VLOOKUP($M24,Allocators!$D$21:$AU$67,O$15+1,FALSE)="Yes",TRUE,FALSE)</f>
        <v>1</v>
      </c>
      <c r="P24" s="81" t="b">
        <f>IF(VLOOKUP($M24,Allocators!$D$21:$AU$67,P$15+1,FALSE)="Yes",TRUE,FALSE)</f>
        <v>1</v>
      </c>
      <c r="Q24" s="81" t="b">
        <f>IF(VLOOKUP($M24,Allocators!$D$21:$AU$67,Q$15+1,FALSE)="Yes",TRUE,FALSE)</f>
        <v>1</v>
      </c>
      <c r="R24" s="81" t="b">
        <f>IF(VLOOKUP($M24,Allocators!$D$21:$AU$67,R$15+1,FALSE)="Yes",TRUE,FALSE)</f>
        <v>1</v>
      </c>
      <c r="S24" s="81" t="b">
        <f>IF(VLOOKUP($M24,Allocators!$D$21:$AU$67,S$15+1,FALSE)="Yes",TRUE,FALSE)</f>
        <v>1</v>
      </c>
      <c r="T24" s="81" t="b">
        <f>IF(VLOOKUP($M24,Allocators!$D$21:$AU$67,T$15+1,FALSE)="Yes",TRUE,FALSE)</f>
        <v>1</v>
      </c>
      <c r="U24" s="81" t="b">
        <f>IF(VLOOKUP($M24,Allocators!$D$21:$AU$67,U$15+1,FALSE)="Yes",TRUE,FALSE)</f>
        <v>1</v>
      </c>
      <c r="V24" s="81" t="b">
        <f>IF(VLOOKUP($M24,Allocators!$D$21:$AU$67,V$15+1,FALSE)="Yes",TRUE,FALSE)</f>
        <v>1</v>
      </c>
      <c r="W24" s="81" t="b">
        <f>IF(VLOOKUP($M24,Allocators!$D$21:$AU$67,W$15+1,FALSE)="Yes",TRUE,FALSE)</f>
        <v>1</v>
      </c>
      <c r="X24" s="81" t="b">
        <f>IF(VLOOKUP($M24,Allocators!$D$21:$AU$67,X$15+1,FALSE)="Yes",TRUE,FALSE)</f>
        <v>1</v>
      </c>
      <c r="Y24" s="81" t="b">
        <f>IF(VLOOKUP($M24,Allocators!$D$21:$AU$67,Y$15+1,FALSE)="Yes",TRUE,FALSE)</f>
        <v>1</v>
      </c>
      <c r="Z24" s="81" t="b">
        <f>IF(VLOOKUP($M24,Allocators!$D$21:$AU$67,Z$15+1,FALSE)="Yes",TRUE,FALSE)</f>
        <v>1</v>
      </c>
      <c r="AA24" s="81" t="b">
        <f>IF(VLOOKUP($M24,Allocators!$D$21:$AU$67,AA$15+1,FALSE)="Yes",TRUE,FALSE)</f>
        <v>1</v>
      </c>
      <c r="AB24" s="81" t="b">
        <f>IF(VLOOKUP($M24,Allocators!$D$21:$AU$67,AB$15+1,FALSE)="Yes",TRUE,FALSE)</f>
        <v>1</v>
      </c>
      <c r="AC24" s="81" t="b">
        <f>IF(VLOOKUP($M24,Allocators!$D$21:$AU$67,AC$15+1,FALSE)="Yes",TRUE,FALSE)</f>
        <v>1</v>
      </c>
      <c r="AD24" s="81" t="b">
        <f>IF(VLOOKUP($M24,Allocators!$D$21:$AU$67,AD$15+1,FALSE)="Yes",TRUE,FALSE)</f>
        <v>1</v>
      </c>
      <c r="AE24" s="81" t="b">
        <f>IF(VLOOKUP($M24,Allocators!$D$21:$AU$67,AE$15+1,FALSE)="Yes",TRUE,FALSE)</f>
        <v>1</v>
      </c>
      <c r="AF24" s="81" t="b">
        <f>IF(VLOOKUP($M24,Allocators!$D$21:$AU$67,AF$15+1,FALSE)="Yes",TRUE,FALSE)</f>
        <v>1</v>
      </c>
      <c r="AG24" s="81" t="b">
        <f>IF(VLOOKUP($M24,Allocators!$D$21:$AU$67,AG$15+1,FALSE)="Yes",TRUE,FALSE)</f>
        <v>1</v>
      </c>
      <c r="AH24" s="81" t="b">
        <f>IF(VLOOKUP($M24,Allocators!$D$21:$AU$67,AH$15+1,FALSE)="Yes",TRUE,FALSE)</f>
        <v>1</v>
      </c>
      <c r="AI24" s="81" t="b">
        <f>IF(VLOOKUP($M24,Allocators!$D$21:$AU$67,AI$15+1,FALSE)="Yes",TRUE,FALSE)</f>
        <v>1</v>
      </c>
      <c r="AJ24" s="81" t="b">
        <f>IF(VLOOKUP($M24,Allocators!$D$21:$AU$67,AJ$15+1,FALSE)="Yes",TRUE,FALSE)</f>
        <v>1</v>
      </c>
      <c r="AK24" s="81" t="b">
        <f>IF(VLOOKUP($M24,Allocators!$D$21:$AU$67,AK$15+1,FALSE)="Yes",TRUE,FALSE)</f>
        <v>1</v>
      </c>
      <c r="AL24" s="81" t="b">
        <f>IF(VLOOKUP($M24,Allocators!$D$21:$AU$67,AL$15+1,FALSE)="Yes",TRUE,FALSE)</f>
        <v>1</v>
      </c>
      <c r="AM24" s="81" t="b">
        <f>IF(VLOOKUP($M24,Allocators!$D$21:$AU$67,AM$15+1,FALSE)="Yes",TRUE,FALSE)</f>
        <v>1</v>
      </c>
      <c r="AN24" s="81" t="b">
        <f>IF(VLOOKUP($M24,Allocators!$D$21:$AU$67,AN$15+1,FALSE)="Yes",TRUE,FALSE)</f>
        <v>1</v>
      </c>
      <c r="AO24" s="81" t="b">
        <f>IF(VLOOKUP($M24,Allocators!$D$21:$AU$67,AO$15+1,FALSE)="Yes",TRUE,FALSE)</f>
        <v>1</v>
      </c>
      <c r="AP24" s="81" t="b">
        <f>IF(VLOOKUP($M24,Allocators!$D$21:$AU$67,AP$15+1,FALSE)="Yes",TRUE,FALSE)</f>
        <v>1</v>
      </c>
      <c r="AQ24" s="81" t="b">
        <f>IF(VLOOKUP($M24,Allocators!$D$21:$AU$67,AQ$15+1,FALSE)="Yes",TRUE,FALSE)</f>
        <v>1</v>
      </c>
      <c r="AR24" s="81" t="b">
        <f>IF(VLOOKUP($M24,Allocators!$D$21:$AU$67,AR$15+1,FALSE)="Yes",TRUE,FALSE)</f>
        <v>1</v>
      </c>
      <c r="AS24" s="81" t="b">
        <f>IF(VLOOKUP($M24,Allocators!$D$21:$AU$67,AS$15+1,FALSE)="Yes",TRUE,FALSE)</f>
        <v>1</v>
      </c>
      <c r="AT24" s="81" t="b">
        <f>IF(VLOOKUP($M24,Allocators!$D$21:$AU$67,AT$15+1,FALSE)="Yes",TRUE,FALSE)</f>
        <v>1</v>
      </c>
      <c r="AU24" s="81" t="b">
        <f>IF(VLOOKUP($M24,Allocators!$D$21:$AU$67,AU$15+1,FALSE)="Yes",TRUE,FALSE)</f>
        <v>1</v>
      </c>
      <c r="AV24" s="81" t="b">
        <f>IF(VLOOKUP($M24,Allocators!$D$21:$AU$67,AV$15+1,FALSE)="Yes",TRUE,FALSE)</f>
        <v>1</v>
      </c>
      <c r="AW24" s="81" t="b">
        <f>IF(VLOOKUP($M24,Allocators!$D$21:$AU$67,AW$15+1,FALSE)="Yes",TRUE,FALSE)</f>
        <v>1</v>
      </c>
      <c r="AX24" s="81" t="b">
        <f>IF(VLOOKUP($M24,Allocators!$D$21:$AU$67,AX$15+1,FALSE)="Yes",TRUE,FALSE)</f>
        <v>0</v>
      </c>
      <c r="AY24" s="81" t="b">
        <f>IF(VLOOKUP($M24,Allocators!$D$21:$AU$67,AY$15+1,FALSE)="Yes",TRUE,FALSE)</f>
        <v>0</v>
      </c>
      <c r="AZ24" s="81" t="b">
        <f>IF(VLOOKUP($M24,Allocators!$D$21:$AU$67,AZ$15+1,FALSE)="Yes",TRUE,FALSE)</f>
        <v>0</v>
      </c>
      <c r="BA24" s="81" t="b">
        <f>IF(VLOOKUP($M24,Allocators!$D$21:$AU$67,BA$15+1,FALSE)="Yes",TRUE,FALSE)</f>
        <v>0</v>
      </c>
      <c r="BB24" s="81" t="b">
        <f>IF(VLOOKUP($M24,Allocators!$D$21:$AU$67,BB$15+1,FALSE)="Yes",TRUE,FALSE)</f>
        <v>0</v>
      </c>
      <c r="BC24" s="81" t="b">
        <f>IF(VLOOKUP($M24,Allocators!$D$21:$AU$67,BC$15+1,FALSE)="Yes",TRUE,FALSE)</f>
        <v>0</v>
      </c>
      <c r="BD24" s="173" t="b">
        <f>IF(VLOOKUP($M24,Allocators!$D$21:$AU$67,BD$15+1,FALSE)="Yes",TRUE,FALSE)</f>
        <v>0</v>
      </c>
      <c r="BE24" s="52"/>
      <c r="BF24" s="52"/>
      <c r="BG24" s="26"/>
      <c r="BI24" s="22"/>
      <c r="BJ24" s="22"/>
      <c r="BK24" s="22"/>
      <c r="BL24" s="22"/>
      <c r="BM24" s="22"/>
      <c r="BN24" s="22"/>
      <c r="BO24" s="22"/>
      <c r="BP24" s="22"/>
      <c r="BQ24" s="22" t="s">
        <v>142</v>
      </c>
      <c r="BR24" s="22"/>
      <c r="BS24" s="22"/>
      <c r="BT24" s="22" t="s">
        <v>142</v>
      </c>
      <c r="BU24" s="22" t="s">
        <v>142</v>
      </c>
      <c r="BV24" s="22" t="s">
        <v>142</v>
      </c>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9"/>
    </row>
    <row r="25" spans="2:99" hidden="1" outlineLevel="1" x14ac:dyDescent="0.2">
      <c r="B25" s="51" t="s">
        <v>150</v>
      </c>
      <c r="C25" s="9" t="s">
        <v>147</v>
      </c>
      <c r="D25" s="9"/>
      <c r="E25" s="58"/>
      <c r="F25" s="26"/>
      <c r="G25" s="116">
        <f t="shared" si="5"/>
        <v>0</v>
      </c>
      <c r="H25" s="85" t="b">
        <f t="shared" si="2"/>
        <v>0</v>
      </c>
      <c r="I25" s="85" t="b">
        <f t="shared" si="3"/>
        <v>1</v>
      </c>
      <c r="J25" s="85" t="b">
        <f t="shared" si="6"/>
        <v>0</v>
      </c>
      <c r="K25" s="245"/>
      <c r="L25" s="85" t="str">
        <f t="shared" si="4"/>
        <v>Dedicated Non-prescribed</v>
      </c>
      <c r="M25" s="87">
        <v>10</v>
      </c>
      <c r="N25" s="172" t="b">
        <f>IF(VLOOKUP($M25,Allocators!$D$21:$AU$67,N$15+1,FALSE)="Yes",TRUE,FALSE)</f>
        <v>0</v>
      </c>
      <c r="O25" s="81" t="b">
        <f>IF(VLOOKUP($M25,Allocators!$D$21:$AU$67,O$15+1,FALSE)="Yes",TRUE,FALSE)</f>
        <v>0</v>
      </c>
      <c r="P25" s="81" t="b">
        <f>IF(VLOOKUP($M25,Allocators!$D$21:$AU$67,P$15+1,FALSE)="Yes",TRUE,FALSE)</f>
        <v>0</v>
      </c>
      <c r="Q25" s="81" t="b">
        <f>IF(VLOOKUP($M25,Allocators!$D$21:$AU$67,Q$15+1,FALSE)="Yes",TRUE,FALSE)</f>
        <v>0</v>
      </c>
      <c r="R25" s="81" t="b">
        <f>IF(VLOOKUP($M25,Allocators!$D$21:$AU$67,R$15+1,FALSE)="Yes",TRUE,FALSE)</f>
        <v>0</v>
      </c>
      <c r="S25" s="81" t="b">
        <f>IF(VLOOKUP($M25,Allocators!$D$21:$AU$67,S$15+1,FALSE)="Yes",TRUE,FALSE)</f>
        <v>0</v>
      </c>
      <c r="T25" s="81" t="b">
        <f>IF(VLOOKUP($M25,Allocators!$D$21:$AU$67,T$15+1,FALSE)="Yes",TRUE,FALSE)</f>
        <v>0</v>
      </c>
      <c r="U25" s="81" t="b">
        <f>IF(VLOOKUP($M25,Allocators!$D$21:$AU$67,U$15+1,FALSE)="Yes",TRUE,FALSE)</f>
        <v>0</v>
      </c>
      <c r="V25" s="81" t="b">
        <f>IF(VLOOKUP($M25,Allocators!$D$21:$AU$67,V$15+1,FALSE)="Yes",TRUE,FALSE)</f>
        <v>0</v>
      </c>
      <c r="W25" s="81" t="b">
        <f>IF(VLOOKUP($M25,Allocators!$D$21:$AU$67,W$15+1,FALSE)="Yes",TRUE,FALSE)</f>
        <v>0</v>
      </c>
      <c r="X25" s="81" t="b">
        <f>IF(VLOOKUP($M25,Allocators!$D$21:$AU$67,X$15+1,FALSE)="Yes",TRUE,FALSE)</f>
        <v>0</v>
      </c>
      <c r="Y25" s="81" t="b">
        <f>IF(VLOOKUP($M25,Allocators!$D$21:$AU$67,Y$15+1,FALSE)="Yes",TRUE,FALSE)</f>
        <v>0</v>
      </c>
      <c r="Z25" s="81" t="b">
        <f>IF(VLOOKUP($M25,Allocators!$D$21:$AU$67,Z$15+1,FALSE)="Yes",TRUE,FALSE)</f>
        <v>0</v>
      </c>
      <c r="AA25" s="81" t="b">
        <f>IF(VLOOKUP($M25,Allocators!$D$21:$AU$67,AA$15+1,FALSE)="Yes",TRUE,FALSE)</f>
        <v>0</v>
      </c>
      <c r="AB25" s="81" t="b">
        <f>IF(VLOOKUP($M25,Allocators!$D$21:$AU$67,AB$15+1,FALSE)="Yes",TRUE,FALSE)</f>
        <v>0</v>
      </c>
      <c r="AC25" s="81" t="b">
        <f>IF(VLOOKUP($M25,Allocators!$D$21:$AU$67,AC$15+1,FALSE)="Yes",TRUE,FALSE)</f>
        <v>0</v>
      </c>
      <c r="AD25" s="81" t="b">
        <f>IF(VLOOKUP($M25,Allocators!$D$21:$AU$67,AD$15+1,FALSE)="Yes",TRUE,FALSE)</f>
        <v>0</v>
      </c>
      <c r="AE25" s="81" t="b">
        <f>IF(VLOOKUP($M25,Allocators!$D$21:$AU$67,AE$15+1,FALSE)="Yes",TRUE,FALSE)</f>
        <v>0</v>
      </c>
      <c r="AF25" s="81" t="b">
        <f>IF(VLOOKUP($M25,Allocators!$D$21:$AU$67,AF$15+1,FALSE)="Yes",TRUE,FALSE)</f>
        <v>0</v>
      </c>
      <c r="AG25" s="81" t="b">
        <f>IF(VLOOKUP($M25,Allocators!$D$21:$AU$67,AG$15+1,FALSE)="Yes",TRUE,FALSE)</f>
        <v>0</v>
      </c>
      <c r="AH25" s="81" t="b">
        <f>IF(VLOOKUP($M25,Allocators!$D$21:$AU$67,AH$15+1,FALSE)="Yes",TRUE,FALSE)</f>
        <v>0</v>
      </c>
      <c r="AI25" s="81" t="b">
        <f>IF(VLOOKUP($M25,Allocators!$D$21:$AU$67,AI$15+1,FALSE)="Yes",TRUE,FALSE)</f>
        <v>0</v>
      </c>
      <c r="AJ25" s="81" t="b">
        <f>IF(VLOOKUP($M25,Allocators!$D$21:$AU$67,AJ$15+1,FALSE)="Yes",TRUE,FALSE)</f>
        <v>0</v>
      </c>
      <c r="AK25" s="81" t="b">
        <f>IF(VLOOKUP($M25,Allocators!$D$21:$AU$67,AK$15+1,FALSE)="Yes",TRUE,FALSE)</f>
        <v>0</v>
      </c>
      <c r="AL25" s="81" t="b">
        <f>IF(VLOOKUP($M25,Allocators!$D$21:$AU$67,AL$15+1,FALSE)="Yes",TRUE,FALSE)</f>
        <v>0</v>
      </c>
      <c r="AM25" s="81" t="b">
        <f>IF(VLOOKUP($M25,Allocators!$D$21:$AU$67,AM$15+1,FALSE)="Yes",TRUE,FALSE)</f>
        <v>0</v>
      </c>
      <c r="AN25" s="81" t="b">
        <f>IF(VLOOKUP($M25,Allocators!$D$21:$AU$67,AN$15+1,FALSE)="Yes",TRUE,FALSE)</f>
        <v>0</v>
      </c>
      <c r="AO25" s="81" t="b">
        <f>IF(VLOOKUP($M25,Allocators!$D$21:$AU$67,AO$15+1,FALSE)="Yes",TRUE,FALSE)</f>
        <v>0</v>
      </c>
      <c r="AP25" s="81" t="b">
        <f>IF(VLOOKUP($M25,Allocators!$D$21:$AU$67,AP$15+1,FALSE)="Yes",TRUE,FALSE)</f>
        <v>0</v>
      </c>
      <c r="AQ25" s="81" t="b">
        <f>IF(VLOOKUP($M25,Allocators!$D$21:$AU$67,AQ$15+1,FALSE)="Yes",TRUE,FALSE)</f>
        <v>0</v>
      </c>
      <c r="AR25" s="81" t="b">
        <f>IF(VLOOKUP($M25,Allocators!$D$21:$AU$67,AR$15+1,FALSE)="Yes",TRUE,FALSE)</f>
        <v>0</v>
      </c>
      <c r="AS25" s="81" t="b">
        <f>IF(VLOOKUP($M25,Allocators!$D$21:$AU$67,AS$15+1,FALSE)="Yes",TRUE,FALSE)</f>
        <v>0</v>
      </c>
      <c r="AT25" s="81" t="b">
        <f>IF(VLOOKUP($M25,Allocators!$D$21:$AU$67,AT$15+1,FALSE)="Yes",TRUE,FALSE)</f>
        <v>0</v>
      </c>
      <c r="AU25" s="81" t="b">
        <f>IF(VLOOKUP($M25,Allocators!$D$21:$AU$67,AU$15+1,FALSE)="Yes",TRUE,FALSE)</f>
        <v>0</v>
      </c>
      <c r="AV25" s="81" t="b">
        <f>IF(VLOOKUP($M25,Allocators!$D$21:$AU$67,AV$15+1,FALSE)="Yes",TRUE,FALSE)</f>
        <v>0</v>
      </c>
      <c r="AW25" s="81" t="b">
        <f>IF(VLOOKUP($M25,Allocators!$D$21:$AU$67,AW$15+1,FALSE)="Yes",TRUE,FALSE)</f>
        <v>0</v>
      </c>
      <c r="AX25" s="81" t="b">
        <f>IF(VLOOKUP($M25,Allocators!$D$21:$AU$67,AX$15+1,FALSE)="Yes",TRUE,FALSE)</f>
        <v>0</v>
      </c>
      <c r="AY25" s="81" t="b">
        <f>IF(VLOOKUP($M25,Allocators!$D$21:$AU$67,AY$15+1,FALSE)="Yes",TRUE,FALSE)</f>
        <v>0</v>
      </c>
      <c r="AZ25" s="81" t="b">
        <f>IF(VLOOKUP($M25,Allocators!$D$21:$AU$67,AZ$15+1,FALSE)="Yes",TRUE,FALSE)</f>
        <v>0</v>
      </c>
      <c r="BA25" s="81" t="b">
        <f>IF(VLOOKUP($M25,Allocators!$D$21:$AU$67,BA$15+1,FALSE)="Yes",TRUE,FALSE)</f>
        <v>0</v>
      </c>
      <c r="BB25" s="81" t="b">
        <f>IF(VLOOKUP($M25,Allocators!$D$21:$AU$67,BB$15+1,FALSE)="Yes",TRUE,FALSE)</f>
        <v>0</v>
      </c>
      <c r="BC25" s="81" t="b">
        <f>IF(VLOOKUP($M25,Allocators!$D$21:$AU$67,BC$15+1,FALSE)="Yes",TRUE,FALSE)</f>
        <v>0</v>
      </c>
      <c r="BD25" s="173" t="b">
        <f>IF(VLOOKUP($M25,Allocators!$D$21:$AU$67,BD$15+1,FALSE)="Yes",TRUE,FALSE)</f>
        <v>1</v>
      </c>
      <c r="BE25" s="52"/>
      <c r="BF25" s="52"/>
      <c r="BG25" s="26"/>
      <c r="BI25" s="22"/>
      <c r="BJ25" s="22"/>
      <c r="BK25" s="22"/>
      <c r="BL25" s="22"/>
      <c r="BM25" s="22"/>
      <c r="BN25" s="22"/>
      <c r="BO25" s="22"/>
      <c r="BP25" s="22"/>
      <c r="BQ25" s="22"/>
      <c r="BR25" s="22" t="s">
        <v>142</v>
      </c>
      <c r="BS25" s="22" t="s">
        <v>142</v>
      </c>
      <c r="BT25" s="22" t="s">
        <v>142</v>
      </c>
      <c r="BU25" s="22" t="s">
        <v>142</v>
      </c>
      <c r="BV25" s="22" t="s">
        <v>142</v>
      </c>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9"/>
    </row>
    <row r="26" spans="2:99" hidden="1" outlineLevel="1" x14ac:dyDescent="0.2">
      <c r="B26" s="51" t="s">
        <v>150</v>
      </c>
      <c r="C26" s="9" t="s">
        <v>151</v>
      </c>
      <c r="D26" s="9"/>
      <c r="E26" s="58"/>
      <c r="F26" s="26"/>
      <c r="G26" s="116">
        <f t="shared" si="5"/>
        <v>0</v>
      </c>
      <c r="H26" s="85" t="b">
        <f t="shared" si="2"/>
        <v>0</v>
      </c>
      <c r="I26" s="85" t="b">
        <f t="shared" si="3"/>
        <v>0</v>
      </c>
      <c r="J26" s="85" t="b">
        <f t="shared" si="6"/>
        <v>1</v>
      </c>
      <c r="K26" s="245"/>
      <c r="L26" s="85" t="str">
        <f t="shared" si="4"/>
        <v>Shared</v>
      </c>
      <c r="M26" s="87">
        <v>11</v>
      </c>
      <c r="N26" s="172" t="b">
        <f>IF(VLOOKUP($M26,Allocators!$D$21:$AU$67,N$15+1,FALSE)="Yes",TRUE,FALSE)</f>
        <v>1</v>
      </c>
      <c r="O26" s="81" t="b">
        <f>IF(VLOOKUP($M26,Allocators!$D$21:$AU$67,O$15+1,FALSE)="Yes",TRUE,FALSE)</f>
        <v>1</v>
      </c>
      <c r="P26" s="81" t="b">
        <f>IF(VLOOKUP($M26,Allocators!$D$21:$AU$67,P$15+1,FALSE)="Yes",TRUE,FALSE)</f>
        <v>1</v>
      </c>
      <c r="Q26" s="81" t="b">
        <f>IF(VLOOKUP($M26,Allocators!$D$21:$AU$67,Q$15+1,FALSE)="Yes",TRUE,FALSE)</f>
        <v>1</v>
      </c>
      <c r="R26" s="81" t="b">
        <f>IF(VLOOKUP($M26,Allocators!$D$21:$AU$67,R$15+1,FALSE)="Yes",TRUE,FALSE)</f>
        <v>1</v>
      </c>
      <c r="S26" s="81" t="b">
        <f>IF(VLOOKUP($M26,Allocators!$D$21:$AU$67,S$15+1,FALSE)="Yes",TRUE,FALSE)</f>
        <v>1</v>
      </c>
      <c r="T26" s="81" t="b">
        <f>IF(VLOOKUP($M26,Allocators!$D$21:$AU$67,T$15+1,FALSE)="Yes",TRUE,FALSE)</f>
        <v>1</v>
      </c>
      <c r="U26" s="81" t="b">
        <f>IF(VLOOKUP($M26,Allocators!$D$21:$AU$67,U$15+1,FALSE)="Yes",TRUE,FALSE)</f>
        <v>1</v>
      </c>
      <c r="V26" s="81" t="b">
        <f>IF(VLOOKUP($M26,Allocators!$D$21:$AU$67,V$15+1,FALSE)="Yes",TRUE,FALSE)</f>
        <v>1</v>
      </c>
      <c r="W26" s="81" t="b">
        <f>IF(VLOOKUP($M26,Allocators!$D$21:$AU$67,W$15+1,FALSE)="Yes",TRUE,FALSE)</f>
        <v>1</v>
      </c>
      <c r="X26" s="81" t="b">
        <f>IF(VLOOKUP($M26,Allocators!$D$21:$AU$67,X$15+1,FALSE)="Yes",TRUE,FALSE)</f>
        <v>1</v>
      </c>
      <c r="Y26" s="81" t="b">
        <f>IF(VLOOKUP($M26,Allocators!$D$21:$AU$67,Y$15+1,FALSE)="Yes",TRUE,FALSE)</f>
        <v>1</v>
      </c>
      <c r="Z26" s="81" t="b">
        <f>IF(VLOOKUP($M26,Allocators!$D$21:$AU$67,Z$15+1,FALSE)="Yes",TRUE,FALSE)</f>
        <v>1</v>
      </c>
      <c r="AA26" s="81" t="b">
        <f>IF(VLOOKUP($M26,Allocators!$D$21:$AU$67,AA$15+1,FALSE)="Yes",TRUE,FALSE)</f>
        <v>1</v>
      </c>
      <c r="AB26" s="81" t="b">
        <f>IF(VLOOKUP($M26,Allocators!$D$21:$AU$67,AB$15+1,FALSE)="Yes",TRUE,FALSE)</f>
        <v>1</v>
      </c>
      <c r="AC26" s="81" t="b">
        <f>IF(VLOOKUP($M26,Allocators!$D$21:$AU$67,AC$15+1,FALSE)="Yes",TRUE,FALSE)</f>
        <v>1</v>
      </c>
      <c r="AD26" s="81" t="b">
        <f>IF(VLOOKUP($M26,Allocators!$D$21:$AU$67,AD$15+1,FALSE)="Yes",TRUE,FALSE)</f>
        <v>1</v>
      </c>
      <c r="AE26" s="81" t="b">
        <f>IF(VLOOKUP($M26,Allocators!$D$21:$AU$67,AE$15+1,FALSE)="Yes",TRUE,FALSE)</f>
        <v>1</v>
      </c>
      <c r="AF26" s="81" t="b">
        <f>IF(VLOOKUP($M26,Allocators!$D$21:$AU$67,AF$15+1,FALSE)="Yes",TRUE,FALSE)</f>
        <v>1</v>
      </c>
      <c r="AG26" s="81" t="b">
        <f>IF(VLOOKUP($M26,Allocators!$D$21:$AU$67,AG$15+1,FALSE)="Yes",TRUE,FALSE)</f>
        <v>1</v>
      </c>
      <c r="AH26" s="81" t="b">
        <f>IF(VLOOKUP($M26,Allocators!$D$21:$AU$67,AH$15+1,FALSE)="Yes",TRUE,FALSE)</f>
        <v>1</v>
      </c>
      <c r="AI26" s="81" t="b">
        <f>IF(VLOOKUP($M26,Allocators!$D$21:$AU$67,AI$15+1,FALSE)="Yes",TRUE,FALSE)</f>
        <v>1</v>
      </c>
      <c r="AJ26" s="81" t="b">
        <f>IF(VLOOKUP($M26,Allocators!$D$21:$AU$67,AJ$15+1,FALSE)="Yes",TRUE,FALSE)</f>
        <v>1</v>
      </c>
      <c r="AK26" s="81" t="b">
        <f>IF(VLOOKUP($M26,Allocators!$D$21:$AU$67,AK$15+1,FALSE)="Yes",TRUE,FALSE)</f>
        <v>1</v>
      </c>
      <c r="AL26" s="81" t="b">
        <f>IF(VLOOKUP($M26,Allocators!$D$21:$AU$67,AL$15+1,FALSE)="Yes",TRUE,FALSE)</f>
        <v>1</v>
      </c>
      <c r="AM26" s="81" t="b">
        <f>IF(VLOOKUP($M26,Allocators!$D$21:$AU$67,AM$15+1,FALSE)="Yes",TRUE,FALSE)</f>
        <v>1</v>
      </c>
      <c r="AN26" s="81" t="b">
        <f>IF(VLOOKUP($M26,Allocators!$D$21:$AU$67,AN$15+1,FALSE)="Yes",TRUE,FALSE)</f>
        <v>1</v>
      </c>
      <c r="AO26" s="81" t="b">
        <f>IF(VLOOKUP($M26,Allocators!$D$21:$AU$67,AO$15+1,FALSE)="Yes",TRUE,FALSE)</f>
        <v>1</v>
      </c>
      <c r="AP26" s="81" t="b">
        <f>IF(VLOOKUP($M26,Allocators!$D$21:$AU$67,AP$15+1,FALSE)="Yes",TRUE,FALSE)</f>
        <v>1</v>
      </c>
      <c r="AQ26" s="81" t="b">
        <f>IF(VLOOKUP($M26,Allocators!$D$21:$AU$67,AQ$15+1,FALSE)="Yes",TRUE,FALSE)</f>
        <v>1</v>
      </c>
      <c r="AR26" s="81" t="b">
        <f>IF(VLOOKUP($M26,Allocators!$D$21:$AU$67,AR$15+1,FALSE)="Yes",TRUE,FALSE)</f>
        <v>1</v>
      </c>
      <c r="AS26" s="81" t="b">
        <f>IF(VLOOKUP($M26,Allocators!$D$21:$AU$67,AS$15+1,FALSE)="Yes",TRUE,FALSE)</f>
        <v>1</v>
      </c>
      <c r="AT26" s="81" t="b">
        <f>IF(VLOOKUP($M26,Allocators!$D$21:$AU$67,AT$15+1,FALSE)="Yes",TRUE,FALSE)</f>
        <v>1</v>
      </c>
      <c r="AU26" s="81" t="b">
        <f>IF(VLOOKUP($M26,Allocators!$D$21:$AU$67,AU$15+1,FALSE)="Yes",TRUE,FALSE)</f>
        <v>1</v>
      </c>
      <c r="AV26" s="81" t="b">
        <f>IF(VLOOKUP($M26,Allocators!$D$21:$AU$67,AV$15+1,FALSE)="Yes",TRUE,FALSE)</f>
        <v>1</v>
      </c>
      <c r="AW26" s="81" t="b">
        <f>IF(VLOOKUP($M26,Allocators!$D$21:$AU$67,AW$15+1,FALSE)="Yes",TRUE,FALSE)</f>
        <v>1</v>
      </c>
      <c r="AX26" s="81" t="b">
        <f>IF(VLOOKUP($M26,Allocators!$D$21:$AU$67,AX$15+1,FALSE)="Yes",TRUE,FALSE)</f>
        <v>0</v>
      </c>
      <c r="AY26" s="81" t="b">
        <f>IF(VLOOKUP($M26,Allocators!$D$21:$AU$67,AY$15+1,FALSE)="Yes",TRUE,FALSE)</f>
        <v>0</v>
      </c>
      <c r="AZ26" s="81" t="b">
        <f>IF(VLOOKUP($M26,Allocators!$D$21:$AU$67,AZ$15+1,FALSE)="Yes",TRUE,FALSE)</f>
        <v>0</v>
      </c>
      <c r="BA26" s="81" t="b">
        <f>IF(VLOOKUP($M26,Allocators!$D$21:$AU$67,BA$15+1,FALSE)="Yes",TRUE,FALSE)</f>
        <v>0</v>
      </c>
      <c r="BB26" s="81" t="b">
        <f>IF(VLOOKUP($M26,Allocators!$D$21:$AU$67,BB$15+1,FALSE)="Yes",TRUE,FALSE)</f>
        <v>0</v>
      </c>
      <c r="BC26" s="81" t="b">
        <f>IF(VLOOKUP($M26,Allocators!$D$21:$AU$67,BC$15+1,FALSE)="Yes",TRUE,FALSE)</f>
        <v>1</v>
      </c>
      <c r="BD26" s="173" t="b">
        <f>IF(VLOOKUP($M26,Allocators!$D$21:$AU$67,BD$15+1,FALSE)="Yes",TRUE,FALSE)</f>
        <v>1</v>
      </c>
      <c r="BE26" s="52"/>
      <c r="BF26" s="52"/>
      <c r="BG26" s="26"/>
      <c r="BI26" s="22"/>
      <c r="BJ26" s="22"/>
      <c r="BK26" s="22"/>
      <c r="BL26" s="22"/>
      <c r="BM26" s="22"/>
      <c r="BN26" s="22"/>
      <c r="BO26" s="22"/>
      <c r="BP26" s="22"/>
      <c r="BQ26" s="22"/>
      <c r="BR26" s="22"/>
      <c r="BS26" s="22"/>
      <c r="BT26" s="22"/>
      <c r="BU26" s="22"/>
      <c r="BV26" s="22"/>
      <c r="BW26" s="22" t="s">
        <v>142</v>
      </c>
      <c r="BX26" s="22"/>
      <c r="BY26" s="22" t="s">
        <v>142</v>
      </c>
      <c r="BZ26" s="22"/>
      <c r="CA26" s="22" t="s">
        <v>142</v>
      </c>
      <c r="CB26" s="22" t="s">
        <v>142</v>
      </c>
      <c r="CC26" s="22" t="s">
        <v>142</v>
      </c>
      <c r="CD26" s="22"/>
      <c r="CE26" s="22"/>
      <c r="CF26" s="22"/>
      <c r="CG26" s="22"/>
      <c r="CH26" s="22"/>
      <c r="CI26" s="22"/>
      <c r="CJ26" s="22"/>
      <c r="CK26" s="22"/>
      <c r="CL26" s="22"/>
      <c r="CM26" s="22"/>
      <c r="CN26" s="22"/>
      <c r="CO26" s="22"/>
      <c r="CP26" s="22"/>
      <c r="CQ26" s="22"/>
      <c r="CR26" s="22"/>
      <c r="CS26" s="22"/>
      <c r="CT26" s="22"/>
      <c r="CU26" s="9"/>
    </row>
    <row r="27" spans="2:99" hidden="1" outlineLevel="1" x14ac:dyDescent="0.2">
      <c r="B27" s="51" t="s">
        <v>150</v>
      </c>
      <c r="C27" s="9" t="s">
        <v>152</v>
      </c>
      <c r="D27" s="9"/>
      <c r="E27" s="58"/>
      <c r="F27" s="26"/>
      <c r="G27" s="116">
        <f t="shared" si="5"/>
        <v>0</v>
      </c>
      <c r="H27" s="85" t="b">
        <f t="shared" si="2"/>
        <v>0</v>
      </c>
      <c r="I27" s="85" t="b">
        <f t="shared" si="3"/>
        <v>0</v>
      </c>
      <c r="J27" s="85" t="b">
        <f t="shared" si="6"/>
        <v>1</v>
      </c>
      <c r="K27" s="245"/>
      <c r="L27" s="85" t="str">
        <f t="shared" si="4"/>
        <v>Shared</v>
      </c>
      <c r="M27" s="87">
        <v>12</v>
      </c>
      <c r="N27" s="172" t="b">
        <f>IF(VLOOKUP($M27,Allocators!$D$21:$AU$67,N$15+1,FALSE)="Yes",TRUE,FALSE)</f>
        <v>1</v>
      </c>
      <c r="O27" s="81" t="b">
        <f>IF(VLOOKUP($M27,Allocators!$D$21:$AU$67,O$15+1,FALSE)="Yes",TRUE,FALSE)</f>
        <v>1</v>
      </c>
      <c r="P27" s="81" t="b">
        <f>IF(VLOOKUP($M27,Allocators!$D$21:$AU$67,P$15+1,FALSE)="Yes",TRUE,FALSE)</f>
        <v>1</v>
      </c>
      <c r="Q27" s="81" t="b">
        <f>IF(VLOOKUP($M27,Allocators!$D$21:$AU$67,Q$15+1,FALSE)="Yes",TRUE,FALSE)</f>
        <v>1</v>
      </c>
      <c r="R27" s="81" t="b">
        <f>IF(VLOOKUP($M27,Allocators!$D$21:$AU$67,R$15+1,FALSE)="Yes",TRUE,FALSE)</f>
        <v>1</v>
      </c>
      <c r="S27" s="81" t="b">
        <f>IF(VLOOKUP($M27,Allocators!$D$21:$AU$67,S$15+1,FALSE)="Yes",TRUE,FALSE)</f>
        <v>1</v>
      </c>
      <c r="T27" s="81" t="b">
        <f>IF(VLOOKUP($M27,Allocators!$D$21:$AU$67,T$15+1,FALSE)="Yes",TRUE,FALSE)</f>
        <v>1</v>
      </c>
      <c r="U27" s="81" t="b">
        <f>IF(VLOOKUP($M27,Allocators!$D$21:$AU$67,U$15+1,FALSE)="Yes",TRUE,FALSE)</f>
        <v>1</v>
      </c>
      <c r="V27" s="81" t="b">
        <f>IF(VLOOKUP($M27,Allocators!$D$21:$AU$67,V$15+1,FALSE)="Yes",TRUE,FALSE)</f>
        <v>1</v>
      </c>
      <c r="W27" s="81" t="b">
        <f>IF(VLOOKUP($M27,Allocators!$D$21:$AU$67,W$15+1,FALSE)="Yes",TRUE,FALSE)</f>
        <v>1</v>
      </c>
      <c r="X27" s="81" t="b">
        <f>IF(VLOOKUP($M27,Allocators!$D$21:$AU$67,X$15+1,FALSE)="Yes",TRUE,FALSE)</f>
        <v>1</v>
      </c>
      <c r="Y27" s="81" t="b">
        <f>IF(VLOOKUP($M27,Allocators!$D$21:$AU$67,Y$15+1,FALSE)="Yes",TRUE,FALSE)</f>
        <v>1</v>
      </c>
      <c r="Z27" s="81" t="b">
        <f>IF(VLOOKUP($M27,Allocators!$D$21:$AU$67,Z$15+1,FALSE)="Yes",TRUE,FALSE)</f>
        <v>1</v>
      </c>
      <c r="AA27" s="81" t="b">
        <f>IF(VLOOKUP($M27,Allocators!$D$21:$AU$67,AA$15+1,FALSE)="Yes",TRUE,FALSE)</f>
        <v>1</v>
      </c>
      <c r="AB27" s="81" t="b">
        <f>IF(VLOOKUP($M27,Allocators!$D$21:$AU$67,AB$15+1,FALSE)="Yes",TRUE,FALSE)</f>
        <v>0</v>
      </c>
      <c r="AC27" s="81" t="b">
        <f>IF(VLOOKUP($M27,Allocators!$D$21:$AU$67,AC$15+1,FALSE)="Yes",TRUE,FALSE)</f>
        <v>0</v>
      </c>
      <c r="AD27" s="81" t="b">
        <f>IF(VLOOKUP($M27,Allocators!$D$21:$AU$67,AD$15+1,FALSE)="Yes",TRUE,FALSE)</f>
        <v>0</v>
      </c>
      <c r="AE27" s="81" t="b">
        <f>IF(VLOOKUP($M27,Allocators!$D$21:$AU$67,AE$15+1,FALSE)="Yes",TRUE,FALSE)</f>
        <v>0</v>
      </c>
      <c r="AF27" s="81" t="b">
        <f>IF(VLOOKUP($M27,Allocators!$D$21:$AU$67,AF$15+1,FALSE)="Yes",TRUE,FALSE)</f>
        <v>0</v>
      </c>
      <c r="AG27" s="81" t="b">
        <f>IF(VLOOKUP($M27,Allocators!$D$21:$AU$67,AG$15+1,FALSE)="Yes",TRUE,FALSE)</f>
        <v>0</v>
      </c>
      <c r="AH27" s="81" t="b">
        <f>IF(VLOOKUP($M27,Allocators!$D$21:$AU$67,AH$15+1,FALSE)="Yes",TRUE,FALSE)</f>
        <v>0</v>
      </c>
      <c r="AI27" s="81" t="b">
        <f>IF(VLOOKUP($M27,Allocators!$D$21:$AU$67,AI$15+1,FALSE)="Yes",TRUE,FALSE)</f>
        <v>0</v>
      </c>
      <c r="AJ27" s="81" t="b">
        <f>IF(VLOOKUP($M27,Allocators!$D$21:$AU$67,AJ$15+1,FALSE)="Yes",TRUE,FALSE)</f>
        <v>0</v>
      </c>
      <c r="AK27" s="81" t="b">
        <f>IF(VLOOKUP($M27,Allocators!$D$21:$AU$67,AK$15+1,FALSE)="Yes",TRUE,FALSE)</f>
        <v>0</v>
      </c>
      <c r="AL27" s="81" t="b">
        <f>IF(VLOOKUP($M27,Allocators!$D$21:$AU$67,AL$15+1,FALSE)="Yes",TRUE,FALSE)</f>
        <v>0</v>
      </c>
      <c r="AM27" s="81" t="b">
        <f>IF(VLOOKUP($M27,Allocators!$D$21:$AU$67,AM$15+1,FALSE)="Yes",TRUE,FALSE)</f>
        <v>0</v>
      </c>
      <c r="AN27" s="81" t="b">
        <f>IF(VLOOKUP($M27,Allocators!$D$21:$AU$67,AN$15+1,FALSE)="Yes",TRUE,FALSE)</f>
        <v>1</v>
      </c>
      <c r="AO27" s="81" t="b">
        <f>IF(VLOOKUP($M27,Allocators!$D$21:$AU$67,AO$15+1,FALSE)="Yes",TRUE,FALSE)</f>
        <v>1</v>
      </c>
      <c r="AP27" s="81" t="b">
        <f>IF(VLOOKUP($M27,Allocators!$D$21:$AU$67,AP$15+1,FALSE)="Yes",TRUE,FALSE)</f>
        <v>1</v>
      </c>
      <c r="AQ27" s="81" t="b">
        <f>IF(VLOOKUP($M27,Allocators!$D$21:$AU$67,AQ$15+1,FALSE)="Yes",TRUE,FALSE)</f>
        <v>1</v>
      </c>
      <c r="AR27" s="81" t="b">
        <f>IF(VLOOKUP($M27,Allocators!$D$21:$AU$67,AR$15+1,FALSE)="Yes",TRUE,FALSE)</f>
        <v>1</v>
      </c>
      <c r="AS27" s="81" t="b">
        <f>IF(VLOOKUP($M27,Allocators!$D$21:$AU$67,AS$15+1,FALSE)="Yes",TRUE,FALSE)</f>
        <v>1</v>
      </c>
      <c r="AT27" s="81" t="b">
        <f>IF(VLOOKUP($M27,Allocators!$D$21:$AU$67,AT$15+1,FALSE)="Yes",TRUE,FALSE)</f>
        <v>0</v>
      </c>
      <c r="AU27" s="81" t="b">
        <f>IF(VLOOKUP($M27,Allocators!$D$21:$AU$67,AU$15+1,FALSE)="Yes",TRUE,FALSE)</f>
        <v>0</v>
      </c>
      <c r="AV27" s="81" t="b">
        <f>IF(VLOOKUP($M27,Allocators!$D$21:$AU$67,AV$15+1,FALSE)="Yes",TRUE,FALSE)</f>
        <v>0</v>
      </c>
      <c r="AW27" s="81" t="b">
        <f>IF(VLOOKUP($M27,Allocators!$D$21:$AU$67,AW$15+1,FALSE)="Yes",TRUE,FALSE)</f>
        <v>0</v>
      </c>
      <c r="AX27" s="81" t="b">
        <f>IF(VLOOKUP($M27,Allocators!$D$21:$AU$67,AX$15+1,FALSE)="Yes",TRUE,FALSE)</f>
        <v>0</v>
      </c>
      <c r="AY27" s="81" t="b">
        <f>IF(VLOOKUP($M27,Allocators!$D$21:$AU$67,AY$15+1,FALSE)="Yes",TRUE,FALSE)</f>
        <v>0</v>
      </c>
      <c r="AZ27" s="81" t="b">
        <f>IF(VLOOKUP($M27,Allocators!$D$21:$AU$67,AZ$15+1,FALSE)="Yes",TRUE,FALSE)</f>
        <v>0</v>
      </c>
      <c r="BA27" s="81" t="b">
        <f>IF(VLOOKUP($M27,Allocators!$D$21:$AU$67,BA$15+1,FALSE)="Yes",TRUE,FALSE)</f>
        <v>0</v>
      </c>
      <c r="BB27" s="81" t="b">
        <f>IF(VLOOKUP($M27,Allocators!$D$21:$AU$67,BB$15+1,FALSE)="Yes",TRUE,FALSE)</f>
        <v>0</v>
      </c>
      <c r="BC27" s="81" t="b">
        <f>IF(VLOOKUP($M27,Allocators!$D$21:$AU$67,BC$15+1,FALSE)="Yes",TRUE,FALSE)</f>
        <v>1</v>
      </c>
      <c r="BD27" s="173" t="b">
        <f>IF(VLOOKUP($M27,Allocators!$D$21:$AU$67,BD$15+1,FALSE)="Yes",TRUE,FALSE)</f>
        <v>1</v>
      </c>
      <c r="BE27" s="52"/>
      <c r="BF27" s="52"/>
      <c r="BG27" s="26"/>
      <c r="BI27" s="22"/>
      <c r="BJ27" s="22"/>
      <c r="BK27" s="22"/>
      <c r="BL27" s="22"/>
      <c r="BM27" s="22"/>
      <c r="BN27" s="22"/>
      <c r="BO27" s="22"/>
      <c r="BP27" s="22"/>
      <c r="BQ27" s="22"/>
      <c r="BR27" s="22"/>
      <c r="BS27" s="22"/>
      <c r="BT27" s="22"/>
      <c r="BU27" s="22"/>
      <c r="BV27" s="22"/>
      <c r="BW27" s="22"/>
      <c r="BX27" s="22" t="s">
        <v>142</v>
      </c>
      <c r="BY27" s="22"/>
      <c r="BZ27" s="22" t="s">
        <v>142</v>
      </c>
      <c r="CA27" s="22"/>
      <c r="CB27" s="22"/>
      <c r="CC27" s="22"/>
      <c r="CD27" s="22" t="s">
        <v>142</v>
      </c>
      <c r="CE27" s="22"/>
      <c r="CF27" s="22"/>
      <c r="CG27" s="22"/>
      <c r="CH27" s="22"/>
      <c r="CI27" s="22"/>
      <c r="CJ27" s="22"/>
      <c r="CK27" s="22"/>
      <c r="CL27" s="22"/>
      <c r="CM27" s="22"/>
      <c r="CN27" s="22"/>
      <c r="CO27" s="22"/>
      <c r="CP27" s="22"/>
      <c r="CQ27" s="22"/>
      <c r="CR27" s="22"/>
      <c r="CS27" s="22"/>
      <c r="CT27" s="22"/>
      <c r="CU27" s="9"/>
    </row>
    <row r="28" spans="2:99" hidden="1" outlineLevel="1" x14ac:dyDescent="0.2">
      <c r="B28" s="51" t="s">
        <v>150</v>
      </c>
      <c r="C28" s="9" t="s">
        <v>153</v>
      </c>
      <c r="D28" s="9"/>
      <c r="E28" s="58"/>
      <c r="F28" s="26"/>
      <c r="G28" s="116">
        <f t="shared" si="5"/>
        <v>0</v>
      </c>
      <c r="H28" s="85" t="b">
        <f t="shared" si="2"/>
        <v>0</v>
      </c>
      <c r="I28" s="85" t="b">
        <f t="shared" si="3"/>
        <v>0</v>
      </c>
      <c r="J28" s="85" t="b">
        <f t="shared" si="6"/>
        <v>1</v>
      </c>
      <c r="K28" s="245"/>
      <c r="L28" s="85" t="str">
        <f t="shared" si="4"/>
        <v>Shared</v>
      </c>
      <c r="M28" s="87">
        <v>13</v>
      </c>
      <c r="N28" s="172" t="b">
        <f>IF(VLOOKUP($M28,Allocators!$D$21:$AU$67,N$15+1,FALSE)="Yes",TRUE,FALSE)</f>
        <v>1</v>
      </c>
      <c r="O28" s="81" t="b">
        <f>IF(VLOOKUP($M28,Allocators!$D$21:$AU$67,O$15+1,FALSE)="Yes",TRUE,FALSE)</f>
        <v>1</v>
      </c>
      <c r="P28" s="81" t="b">
        <f>IF(VLOOKUP($M28,Allocators!$D$21:$AU$67,P$15+1,FALSE)="Yes",TRUE,FALSE)</f>
        <v>1</v>
      </c>
      <c r="Q28" s="81" t="b">
        <f>IF(VLOOKUP($M28,Allocators!$D$21:$AU$67,Q$15+1,FALSE)="Yes",TRUE,FALSE)</f>
        <v>1</v>
      </c>
      <c r="R28" s="81" t="b">
        <f>IF(VLOOKUP($M28,Allocators!$D$21:$AU$67,R$15+1,FALSE)="Yes",TRUE,FALSE)</f>
        <v>1</v>
      </c>
      <c r="S28" s="81" t="b">
        <f>IF(VLOOKUP($M28,Allocators!$D$21:$AU$67,S$15+1,FALSE)="Yes",TRUE,FALSE)</f>
        <v>1</v>
      </c>
      <c r="T28" s="81" t="b">
        <f>IF(VLOOKUP($M28,Allocators!$D$21:$AU$67,T$15+1,FALSE)="Yes",TRUE,FALSE)</f>
        <v>1</v>
      </c>
      <c r="U28" s="81" t="b">
        <f>IF(VLOOKUP($M28,Allocators!$D$21:$AU$67,U$15+1,FALSE)="Yes",TRUE,FALSE)</f>
        <v>1</v>
      </c>
      <c r="V28" s="81" t="b">
        <f>IF(VLOOKUP($M28,Allocators!$D$21:$AU$67,V$15+1,FALSE)="Yes",TRUE,FALSE)</f>
        <v>1</v>
      </c>
      <c r="W28" s="81" t="b">
        <f>IF(VLOOKUP($M28,Allocators!$D$21:$AU$67,W$15+1,FALSE)="Yes",TRUE,FALSE)</f>
        <v>1</v>
      </c>
      <c r="X28" s="81" t="b">
        <f>IF(VLOOKUP($M28,Allocators!$D$21:$AU$67,X$15+1,FALSE)="Yes",TRUE,FALSE)</f>
        <v>1</v>
      </c>
      <c r="Y28" s="81" t="b">
        <f>IF(VLOOKUP($M28,Allocators!$D$21:$AU$67,Y$15+1,FALSE)="Yes",TRUE,FALSE)</f>
        <v>1</v>
      </c>
      <c r="Z28" s="81" t="b">
        <f>IF(VLOOKUP($M28,Allocators!$D$21:$AU$67,Z$15+1,FALSE)="Yes",TRUE,FALSE)</f>
        <v>1</v>
      </c>
      <c r="AA28" s="81" t="b">
        <f>IF(VLOOKUP($M28,Allocators!$D$21:$AU$67,AA$15+1,FALSE)="Yes",TRUE,FALSE)</f>
        <v>1</v>
      </c>
      <c r="AB28" s="81" t="b">
        <f>IF(VLOOKUP($M28,Allocators!$D$21:$AU$67,AB$15+1,FALSE)="Yes",TRUE,FALSE)</f>
        <v>0</v>
      </c>
      <c r="AC28" s="81" t="b">
        <f>IF(VLOOKUP($M28,Allocators!$D$21:$AU$67,AC$15+1,FALSE)="Yes",TRUE,FALSE)</f>
        <v>0</v>
      </c>
      <c r="AD28" s="81" t="b">
        <f>IF(VLOOKUP($M28,Allocators!$D$21:$AU$67,AD$15+1,FALSE)="Yes",TRUE,FALSE)</f>
        <v>0</v>
      </c>
      <c r="AE28" s="81" t="b">
        <f>IF(VLOOKUP($M28,Allocators!$D$21:$AU$67,AE$15+1,FALSE)="Yes",TRUE,FALSE)</f>
        <v>0</v>
      </c>
      <c r="AF28" s="81" t="b">
        <f>IF(VLOOKUP($M28,Allocators!$D$21:$AU$67,AF$15+1,FALSE)="Yes",TRUE,FALSE)</f>
        <v>0</v>
      </c>
      <c r="AG28" s="81" t="b">
        <f>IF(VLOOKUP($M28,Allocators!$D$21:$AU$67,AG$15+1,FALSE)="Yes",TRUE,FALSE)</f>
        <v>0</v>
      </c>
      <c r="AH28" s="81" t="b">
        <f>IF(VLOOKUP($M28,Allocators!$D$21:$AU$67,AH$15+1,FALSE)="Yes",TRUE,FALSE)</f>
        <v>0</v>
      </c>
      <c r="AI28" s="81" t="b">
        <f>IF(VLOOKUP($M28,Allocators!$D$21:$AU$67,AI$15+1,FALSE)="Yes",TRUE,FALSE)</f>
        <v>0</v>
      </c>
      <c r="AJ28" s="81" t="b">
        <f>IF(VLOOKUP($M28,Allocators!$D$21:$AU$67,AJ$15+1,FALSE)="Yes",TRUE,FALSE)</f>
        <v>0</v>
      </c>
      <c r="AK28" s="81" t="b">
        <f>IF(VLOOKUP($M28,Allocators!$D$21:$AU$67,AK$15+1,FALSE)="Yes",TRUE,FALSE)</f>
        <v>0</v>
      </c>
      <c r="AL28" s="81" t="b">
        <f>IF(VLOOKUP($M28,Allocators!$D$21:$AU$67,AL$15+1,FALSE)="Yes",TRUE,FALSE)</f>
        <v>0</v>
      </c>
      <c r="AM28" s="81" t="b">
        <f>IF(VLOOKUP($M28,Allocators!$D$21:$AU$67,AM$15+1,FALSE)="Yes",TRUE,FALSE)</f>
        <v>0</v>
      </c>
      <c r="AN28" s="81" t="b">
        <f>IF(VLOOKUP($M28,Allocators!$D$21:$AU$67,AN$15+1,FALSE)="Yes",TRUE,FALSE)</f>
        <v>1</v>
      </c>
      <c r="AO28" s="81" t="b">
        <f>IF(VLOOKUP($M28,Allocators!$D$21:$AU$67,AO$15+1,FALSE)="Yes",TRUE,FALSE)</f>
        <v>1</v>
      </c>
      <c r="AP28" s="81" t="b">
        <f>IF(VLOOKUP($M28,Allocators!$D$21:$AU$67,AP$15+1,FALSE)="Yes",TRUE,FALSE)</f>
        <v>1</v>
      </c>
      <c r="AQ28" s="81" t="b">
        <f>IF(VLOOKUP($M28,Allocators!$D$21:$AU$67,AQ$15+1,FALSE)="Yes",TRUE,FALSE)</f>
        <v>1</v>
      </c>
      <c r="AR28" s="81" t="b">
        <f>IF(VLOOKUP($M28,Allocators!$D$21:$AU$67,AR$15+1,FALSE)="Yes",TRUE,FALSE)</f>
        <v>1</v>
      </c>
      <c r="AS28" s="81" t="b">
        <f>IF(VLOOKUP($M28,Allocators!$D$21:$AU$67,AS$15+1,FALSE)="Yes",TRUE,FALSE)</f>
        <v>1</v>
      </c>
      <c r="AT28" s="81" t="b">
        <f>IF(VLOOKUP($M28,Allocators!$D$21:$AU$67,AT$15+1,FALSE)="Yes",TRUE,FALSE)</f>
        <v>0</v>
      </c>
      <c r="AU28" s="81" t="b">
        <f>IF(VLOOKUP($M28,Allocators!$D$21:$AU$67,AU$15+1,FALSE)="Yes",TRUE,FALSE)</f>
        <v>0</v>
      </c>
      <c r="AV28" s="81" t="b">
        <f>IF(VLOOKUP($M28,Allocators!$D$21:$AU$67,AV$15+1,FALSE)="Yes",TRUE,FALSE)</f>
        <v>0</v>
      </c>
      <c r="AW28" s="81" t="b">
        <f>IF(VLOOKUP($M28,Allocators!$D$21:$AU$67,AW$15+1,FALSE)="Yes",TRUE,FALSE)</f>
        <v>0</v>
      </c>
      <c r="AX28" s="81" t="b">
        <f>IF(VLOOKUP($M28,Allocators!$D$21:$AU$67,AX$15+1,FALSE)="Yes",TRUE,FALSE)</f>
        <v>0</v>
      </c>
      <c r="AY28" s="81" t="b">
        <f>IF(VLOOKUP($M28,Allocators!$D$21:$AU$67,AY$15+1,FALSE)="Yes",TRUE,FALSE)</f>
        <v>0</v>
      </c>
      <c r="AZ28" s="81" t="b">
        <f>IF(VLOOKUP($M28,Allocators!$D$21:$AU$67,AZ$15+1,FALSE)="Yes",TRUE,FALSE)</f>
        <v>0</v>
      </c>
      <c r="BA28" s="81" t="b">
        <f>IF(VLOOKUP($M28,Allocators!$D$21:$AU$67,BA$15+1,FALSE)="Yes",TRUE,FALSE)</f>
        <v>0</v>
      </c>
      <c r="BB28" s="81" t="b">
        <f>IF(VLOOKUP($M28,Allocators!$D$21:$AU$67,BB$15+1,FALSE)="Yes",TRUE,FALSE)</f>
        <v>0</v>
      </c>
      <c r="BC28" s="81" t="b">
        <f>IF(VLOOKUP($M28,Allocators!$D$21:$AU$67,BC$15+1,FALSE)="Yes",TRUE,FALSE)</f>
        <v>1</v>
      </c>
      <c r="BD28" s="173" t="b">
        <f>IF(VLOOKUP($M28,Allocators!$D$21:$AU$67,BD$15+1,FALSE)="Yes",TRUE,FALSE)</f>
        <v>1</v>
      </c>
      <c r="BE28" s="52"/>
      <c r="BF28" s="52"/>
      <c r="BG28" s="26"/>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2:99" hidden="1" outlineLevel="1" x14ac:dyDescent="0.2">
      <c r="B29" s="51" t="s">
        <v>154</v>
      </c>
      <c r="C29" s="9" t="s">
        <v>146</v>
      </c>
      <c r="D29" s="9"/>
      <c r="E29" s="58"/>
      <c r="F29" s="26"/>
      <c r="G29" s="116">
        <f t="shared" si="5"/>
        <v>0</v>
      </c>
      <c r="H29" s="85" t="b">
        <f t="shared" si="2"/>
        <v>1</v>
      </c>
      <c r="I29" s="85" t="b">
        <f t="shared" si="3"/>
        <v>0</v>
      </c>
      <c r="J29" s="85" t="b">
        <f t="shared" si="6"/>
        <v>0</v>
      </c>
      <c r="K29" s="245"/>
      <c r="L29" s="85" t="str">
        <f t="shared" si="4"/>
        <v>Dedicated Prescribed</v>
      </c>
      <c r="M29" s="87">
        <v>14</v>
      </c>
      <c r="N29" s="172" t="b">
        <f>IF(VLOOKUP($M29,Allocators!$D$21:$AU$67,N$15+1,FALSE)="Yes",TRUE,FALSE)</f>
        <v>1</v>
      </c>
      <c r="O29" s="81" t="b">
        <f>IF(VLOOKUP($M29,Allocators!$D$21:$AU$67,O$15+1,FALSE)="Yes",TRUE,FALSE)</f>
        <v>1</v>
      </c>
      <c r="P29" s="81" t="b">
        <f>IF(VLOOKUP($M29,Allocators!$D$21:$AU$67,P$15+1,FALSE)="Yes",TRUE,FALSE)</f>
        <v>1</v>
      </c>
      <c r="Q29" s="81" t="b">
        <f>IF(VLOOKUP($M29,Allocators!$D$21:$AU$67,Q$15+1,FALSE)="Yes",TRUE,FALSE)</f>
        <v>1</v>
      </c>
      <c r="R29" s="81" t="b">
        <f>IF(VLOOKUP($M29,Allocators!$D$21:$AU$67,R$15+1,FALSE)="Yes",TRUE,FALSE)</f>
        <v>1</v>
      </c>
      <c r="S29" s="81" t="b">
        <f>IF(VLOOKUP($M29,Allocators!$D$21:$AU$67,S$15+1,FALSE)="Yes",TRUE,FALSE)</f>
        <v>1</v>
      </c>
      <c r="T29" s="81" t="b">
        <f>IF(VLOOKUP($M29,Allocators!$D$21:$AU$67,T$15+1,FALSE)="Yes",TRUE,FALSE)</f>
        <v>1</v>
      </c>
      <c r="U29" s="81" t="b">
        <f>IF(VLOOKUP($M29,Allocators!$D$21:$AU$67,U$15+1,FALSE)="Yes",TRUE,FALSE)</f>
        <v>1</v>
      </c>
      <c r="V29" s="81" t="b">
        <f>IF(VLOOKUP($M29,Allocators!$D$21:$AU$67,V$15+1,FALSE)="Yes",TRUE,FALSE)</f>
        <v>1</v>
      </c>
      <c r="W29" s="81" t="b">
        <f>IF(VLOOKUP($M29,Allocators!$D$21:$AU$67,W$15+1,FALSE)="Yes",TRUE,FALSE)</f>
        <v>1</v>
      </c>
      <c r="X29" s="81" t="b">
        <f>IF(VLOOKUP($M29,Allocators!$D$21:$AU$67,X$15+1,FALSE)="Yes",TRUE,FALSE)</f>
        <v>1</v>
      </c>
      <c r="Y29" s="81" t="b">
        <f>IF(VLOOKUP($M29,Allocators!$D$21:$AU$67,Y$15+1,FALSE)="Yes",TRUE,FALSE)</f>
        <v>1</v>
      </c>
      <c r="Z29" s="81" t="b">
        <f>IF(VLOOKUP($M29,Allocators!$D$21:$AU$67,Z$15+1,FALSE)="Yes",TRUE,FALSE)</f>
        <v>1</v>
      </c>
      <c r="AA29" s="81" t="b">
        <f>IF(VLOOKUP($M29,Allocators!$D$21:$AU$67,AA$15+1,FALSE)="Yes",TRUE,FALSE)</f>
        <v>1</v>
      </c>
      <c r="AB29" s="81" t="b">
        <f>IF(VLOOKUP($M29,Allocators!$D$21:$AU$67,AB$15+1,FALSE)="Yes",TRUE,FALSE)</f>
        <v>1</v>
      </c>
      <c r="AC29" s="81" t="b">
        <f>IF(VLOOKUP($M29,Allocators!$D$21:$AU$67,AC$15+1,FALSE)="Yes",TRUE,FALSE)</f>
        <v>1</v>
      </c>
      <c r="AD29" s="81" t="b">
        <f>IF(VLOOKUP($M29,Allocators!$D$21:$AU$67,AD$15+1,FALSE)="Yes",TRUE,FALSE)</f>
        <v>1</v>
      </c>
      <c r="AE29" s="81" t="b">
        <f>IF(VLOOKUP($M29,Allocators!$D$21:$AU$67,AE$15+1,FALSE)="Yes",TRUE,FALSE)</f>
        <v>1</v>
      </c>
      <c r="AF29" s="81" t="b">
        <f>IF(VLOOKUP($M29,Allocators!$D$21:$AU$67,AF$15+1,FALSE)="Yes",TRUE,FALSE)</f>
        <v>1</v>
      </c>
      <c r="AG29" s="81" t="b">
        <f>IF(VLOOKUP($M29,Allocators!$D$21:$AU$67,AG$15+1,FALSE)="Yes",TRUE,FALSE)</f>
        <v>1</v>
      </c>
      <c r="AH29" s="81" t="b">
        <f>IF(VLOOKUP($M29,Allocators!$D$21:$AU$67,AH$15+1,FALSE)="Yes",TRUE,FALSE)</f>
        <v>1</v>
      </c>
      <c r="AI29" s="81" t="b">
        <f>IF(VLOOKUP($M29,Allocators!$D$21:$AU$67,AI$15+1,FALSE)="Yes",TRUE,FALSE)</f>
        <v>1</v>
      </c>
      <c r="AJ29" s="81" t="b">
        <f>IF(VLOOKUP($M29,Allocators!$D$21:$AU$67,AJ$15+1,FALSE)="Yes",TRUE,FALSE)</f>
        <v>1</v>
      </c>
      <c r="AK29" s="81" t="b">
        <f>IF(VLOOKUP($M29,Allocators!$D$21:$AU$67,AK$15+1,FALSE)="Yes",TRUE,FALSE)</f>
        <v>1</v>
      </c>
      <c r="AL29" s="81" t="b">
        <f>IF(VLOOKUP($M29,Allocators!$D$21:$AU$67,AL$15+1,FALSE)="Yes",TRUE,FALSE)</f>
        <v>1</v>
      </c>
      <c r="AM29" s="81" t="b">
        <f>IF(VLOOKUP($M29,Allocators!$D$21:$AU$67,AM$15+1,FALSE)="Yes",TRUE,FALSE)</f>
        <v>1</v>
      </c>
      <c r="AN29" s="81" t="b">
        <f>IF(VLOOKUP($M29,Allocators!$D$21:$AU$67,AN$15+1,FALSE)="Yes",TRUE,FALSE)</f>
        <v>1</v>
      </c>
      <c r="AO29" s="81" t="b">
        <f>IF(VLOOKUP($M29,Allocators!$D$21:$AU$67,AO$15+1,FALSE)="Yes",TRUE,FALSE)</f>
        <v>1</v>
      </c>
      <c r="AP29" s="81" t="b">
        <f>IF(VLOOKUP($M29,Allocators!$D$21:$AU$67,AP$15+1,FALSE)="Yes",TRUE,FALSE)</f>
        <v>1</v>
      </c>
      <c r="AQ29" s="81" t="b">
        <f>IF(VLOOKUP($M29,Allocators!$D$21:$AU$67,AQ$15+1,FALSE)="Yes",TRUE,FALSE)</f>
        <v>1</v>
      </c>
      <c r="AR29" s="81" t="b">
        <f>IF(VLOOKUP($M29,Allocators!$D$21:$AU$67,AR$15+1,FALSE)="Yes",TRUE,FALSE)</f>
        <v>1</v>
      </c>
      <c r="AS29" s="81" t="b">
        <f>IF(VLOOKUP($M29,Allocators!$D$21:$AU$67,AS$15+1,FALSE)="Yes",TRUE,FALSE)</f>
        <v>1</v>
      </c>
      <c r="AT29" s="81" t="b">
        <f>IF(VLOOKUP($M29,Allocators!$D$21:$AU$67,AT$15+1,FALSE)="Yes",TRUE,FALSE)</f>
        <v>1</v>
      </c>
      <c r="AU29" s="81" t="b">
        <f>IF(VLOOKUP($M29,Allocators!$D$21:$AU$67,AU$15+1,FALSE)="Yes",TRUE,FALSE)</f>
        <v>1</v>
      </c>
      <c r="AV29" s="81" t="b">
        <f>IF(VLOOKUP($M29,Allocators!$D$21:$AU$67,AV$15+1,FALSE)="Yes",TRUE,FALSE)</f>
        <v>1</v>
      </c>
      <c r="AW29" s="81" t="b">
        <f>IF(VLOOKUP($M29,Allocators!$D$21:$AU$67,AW$15+1,FALSE)="Yes",TRUE,FALSE)</f>
        <v>1</v>
      </c>
      <c r="AX29" s="81" t="b">
        <f>IF(VLOOKUP($M29,Allocators!$D$21:$AU$67,AX$15+1,FALSE)="Yes",TRUE,FALSE)</f>
        <v>0</v>
      </c>
      <c r="AY29" s="81" t="b">
        <f>IF(VLOOKUP($M29,Allocators!$D$21:$AU$67,AY$15+1,FALSE)="Yes",TRUE,FALSE)</f>
        <v>0</v>
      </c>
      <c r="AZ29" s="81" t="b">
        <f>IF(VLOOKUP($M29,Allocators!$D$21:$AU$67,AZ$15+1,FALSE)="Yes",TRUE,FALSE)</f>
        <v>0</v>
      </c>
      <c r="BA29" s="81" t="b">
        <f>IF(VLOOKUP($M29,Allocators!$D$21:$AU$67,BA$15+1,FALSE)="Yes",TRUE,FALSE)</f>
        <v>0</v>
      </c>
      <c r="BB29" s="81" t="b">
        <f>IF(VLOOKUP($M29,Allocators!$D$21:$AU$67,BB$15+1,FALSE)="Yes",TRUE,FALSE)</f>
        <v>0</v>
      </c>
      <c r="BC29" s="81" t="b">
        <f>IF(VLOOKUP($M29,Allocators!$D$21:$AU$67,BC$15+1,FALSE)="Yes",TRUE,FALSE)</f>
        <v>0</v>
      </c>
      <c r="BD29" s="173" t="b">
        <f>IF(VLOOKUP($M29,Allocators!$D$21:$AU$67,BD$15+1,FALSE)="Yes",TRUE,FALSE)</f>
        <v>0</v>
      </c>
      <c r="BE29" s="52"/>
      <c r="BF29" s="52"/>
      <c r="BG29" s="26"/>
      <c r="BI29" s="22"/>
      <c r="BJ29" s="22"/>
      <c r="BK29" s="22"/>
      <c r="BL29" s="22"/>
      <c r="BM29" s="22"/>
      <c r="BN29" s="22"/>
      <c r="BO29" s="22" t="s">
        <v>142</v>
      </c>
      <c r="BP29" s="22"/>
      <c r="BQ29" s="22"/>
      <c r="BR29" s="22"/>
      <c r="BS29" s="22"/>
      <c r="BT29" s="22"/>
      <c r="BU29" s="22"/>
      <c r="BV29" s="22"/>
      <c r="BW29" s="22"/>
      <c r="BX29" s="22"/>
      <c r="BY29" s="22"/>
      <c r="BZ29" s="22"/>
      <c r="CA29" s="22"/>
      <c r="CB29" s="22"/>
      <c r="CC29" s="22"/>
      <c r="CD29" s="22"/>
      <c r="CE29" s="22" t="s">
        <v>142</v>
      </c>
      <c r="CF29" s="22" t="s">
        <v>142</v>
      </c>
      <c r="CG29" s="22" t="s">
        <v>142</v>
      </c>
      <c r="CH29" s="22" t="s">
        <v>142</v>
      </c>
      <c r="CI29" s="22" t="s">
        <v>142</v>
      </c>
      <c r="CJ29" s="22" t="s">
        <v>142</v>
      </c>
      <c r="CK29" s="22" t="s">
        <v>142</v>
      </c>
      <c r="CL29" s="22" t="s">
        <v>142</v>
      </c>
      <c r="CM29" s="22" t="s">
        <v>142</v>
      </c>
      <c r="CN29" s="22" t="s">
        <v>142</v>
      </c>
      <c r="CO29" s="22" t="s">
        <v>142</v>
      </c>
      <c r="CP29" s="22" t="s">
        <v>142</v>
      </c>
      <c r="CQ29" s="22" t="s">
        <v>142</v>
      </c>
      <c r="CR29" s="22" t="s">
        <v>142</v>
      </c>
      <c r="CS29" s="22" t="s">
        <v>142</v>
      </c>
      <c r="CT29" s="22" t="s">
        <v>142</v>
      </c>
      <c r="CU29" s="9"/>
    </row>
    <row r="30" spans="2:99" hidden="1" outlineLevel="1" x14ac:dyDescent="0.2">
      <c r="B30" s="51" t="s">
        <v>154</v>
      </c>
      <c r="C30" s="9" t="s">
        <v>147</v>
      </c>
      <c r="D30" s="9"/>
      <c r="E30" s="58"/>
      <c r="F30" s="26"/>
      <c r="G30" s="116">
        <f t="shared" si="5"/>
        <v>0</v>
      </c>
      <c r="H30" s="85" t="b">
        <f t="shared" si="2"/>
        <v>0</v>
      </c>
      <c r="I30" s="85" t="b">
        <f t="shared" si="3"/>
        <v>1</v>
      </c>
      <c r="J30" s="85" t="b">
        <f t="shared" si="6"/>
        <v>0</v>
      </c>
      <c r="K30" s="245"/>
      <c r="L30" s="85" t="str">
        <f t="shared" si="4"/>
        <v>Dedicated Non-prescribed</v>
      </c>
      <c r="M30" s="87">
        <v>15</v>
      </c>
      <c r="N30" s="172" t="b">
        <f>IF(VLOOKUP($M30,Allocators!$D$21:$AU$67,N$15+1,FALSE)="Yes",TRUE,FALSE)</f>
        <v>0</v>
      </c>
      <c r="O30" s="81" t="b">
        <f>IF(VLOOKUP($M30,Allocators!$D$21:$AU$67,O$15+1,FALSE)="Yes",TRUE,FALSE)</f>
        <v>0</v>
      </c>
      <c r="P30" s="81" t="b">
        <f>IF(VLOOKUP($M30,Allocators!$D$21:$AU$67,P$15+1,FALSE)="Yes",TRUE,FALSE)</f>
        <v>0</v>
      </c>
      <c r="Q30" s="81" t="b">
        <f>IF(VLOOKUP($M30,Allocators!$D$21:$AU$67,Q$15+1,FALSE)="Yes",TRUE,FALSE)</f>
        <v>0</v>
      </c>
      <c r="R30" s="81" t="b">
        <f>IF(VLOOKUP($M30,Allocators!$D$21:$AU$67,R$15+1,FALSE)="Yes",TRUE,FALSE)</f>
        <v>0</v>
      </c>
      <c r="S30" s="81" t="b">
        <f>IF(VLOOKUP($M30,Allocators!$D$21:$AU$67,S$15+1,FALSE)="Yes",TRUE,FALSE)</f>
        <v>0</v>
      </c>
      <c r="T30" s="81" t="b">
        <f>IF(VLOOKUP($M30,Allocators!$D$21:$AU$67,T$15+1,FALSE)="Yes",TRUE,FALSE)</f>
        <v>0</v>
      </c>
      <c r="U30" s="81" t="b">
        <f>IF(VLOOKUP($M30,Allocators!$D$21:$AU$67,U$15+1,FALSE)="Yes",TRUE,FALSE)</f>
        <v>0</v>
      </c>
      <c r="V30" s="81" t="b">
        <f>IF(VLOOKUP($M30,Allocators!$D$21:$AU$67,V$15+1,FALSE)="Yes",TRUE,FALSE)</f>
        <v>0</v>
      </c>
      <c r="W30" s="81" t="b">
        <f>IF(VLOOKUP($M30,Allocators!$D$21:$AU$67,W$15+1,FALSE)="Yes",TRUE,FALSE)</f>
        <v>0</v>
      </c>
      <c r="X30" s="81" t="b">
        <f>IF(VLOOKUP($M30,Allocators!$D$21:$AU$67,X$15+1,FALSE)="Yes",TRUE,FALSE)</f>
        <v>0</v>
      </c>
      <c r="Y30" s="81" t="b">
        <f>IF(VLOOKUP($M30,Allocators!$D$21:$AU$67,Y$15+1,FALSE)="Yes",TRUE,FALSE)</f>
        <v>0</v>
      </c>
      <c r="Z30" s="81" t="b">
        <f>IF(VLOOKUP($M30,Allocators!$D$21:$AU$67,Z$15+1,FALSE)="Yes",TRUE,FALSE)</f>
        <v>0</v>
      </c>
      <c r="AA30" s="81" t="b">
        <f>IF(VLOOKUP($M30,Allocators!$D$21:$AU$67,AA$15+1,FALSE)="Yes",TRUE,FALSE)</f>
        <v>0</v>
      </c>
      <c r="AB30" s="81" t="b">
        <f>IF(VLOOKUP($M30,Allocators!$D$21:$AU$67,AB$15+1,FALSE)="Yes",TRUE,FALSE)</f>
        <v>0</v>
      </c>
      <c r="AC30" s="81" t="b">
        <f>IF(VLOOKUP($M30,Allocators!$D$21:$AU$67,AC$15+1,FALSE)="Yes",TRUE,FALSE)</f>
        <v>0</v>
      </c>
      <c r="AD30" s="81" t="b">
        <f>IF(VLOOKUP($M30,Allocators!$D$21:$AU$67,AD$15+1,FALSE)="Yes",TRUE,FALSE)</f>
        <v>0</v>
      </c>
      <c r="AE30" s="81" t="b">
        <f>IF(VLOOKUP($M30,Allocators!$D$21:$AU$67,AE$15+1,FALSE)="Yes",TRUE,FALSE)</f>
        <v>0</v>
      </c>
      <c r="AF30" s="81" t="b">
        <f>IF(VLOOKUP($M30,Allocators!$D$21:$AU$67,AF$15+1,FALSE)="Yes",TRUE,FALSE)</f>
        <v>0</v>
      </c>
      <c r="AG30" s="81" t="b">
        <f>IF(VLOOKUP($M30,Allocators!$D$21:$AU$67,AG$15+1,FALSE)="Yes",TRUE,FALSE)</f>
        <v>0</v>
      </c>
      <c r="AH30" s="81" t="b">
        <f>IF(VLOOKUP($M30,Allocators!$D$21:$AU$67,AH$15+1,FALSE)="Yes",TRUE,FALSE)</f>
        <v>0</v>
      </c>
      <c r="AI30" s="81" t="b">
        <f>IF(VLOOKUP($M30,Allocators!$D$21:$AU$67,AI$15+1,FALSE)="Yes",TRUE,FALSE)</f>
        <v>0</v>
      </c>
      <c r="AJ30" s="81" t="b">
        <f>IF(VLOOKUP($M30,Allocators!$D$21:$AU$67,AJ$15+1,FALSE)="Yes",TRUE,FALSE)</f>
        <v>0</v>
      </c>
      <c r="AK30" s="81" t="b">
        <f>IF(VLOOKUP($M30,Allocators!$D$21:$AU$67,AK$15+1,FALSE)="Yes",TRUE,FALSE)</f>
        <v>0</v>
      </c>
      <c r="AL30" s="81" t="b">
        <f>IF(VLOOKUP($M30,Allocators!$D$21:$AU$67,AL$15+1,FALSE)="Yes",TRUE,FALSE)</f>
        <v>0</v>
      </c>
      <c r="AM30" s="81" t="b">
        <f>IF(VLOOKUP($M30,Allocators!$D$21:$AU$67,AM$15+1,FALSE)="Yes",TRUE,FALSE)</f>
        <v>0</v>
      </c>
      <c r="AN30" s="81" t="b">
        <f>IF(VLOOKUP($M30,Allocators!$D$21:$AU$67,AN$15+1,FALSE)="Yes",TRUE,FALSE)</f>
        <v>0</v>
      </c>
      <c r="AO30" s="81" t="b">
        <f>IF(VLOOKUP($M30,Allocators!$D$21:$AU$67,AO$15+1,FALSE)="Yes",TRUE,FALSE)</f>
        <v>0</v>
      </c>
      <c r="AP30" s="81" t="b">
        <f>IF(VLOOKUP($M30,Allocators!$D$21:$AU$67,AP$15+1,FALSE)="Yes",TRUE,FALSE)</f>
        <v>0</v>
      </c>
      <c r="AQ30" s="81" t="b">
        <f>IF(VLOOKUP($M30,Allocators!$D$21:$AU$67,AQ$15+1,FALSE)="Yes",TRUE,FALSE)</f>
        <v>0</v>
      </c>
      <c r="AR30" s="81" t="b">
        <f>IF(VLOOKUP($M30,Allocators!$D$21:$AU$67,AR$15+1,FALSE)="Yes",TRUE,FALSE)</f>
        <v>0</v>
      </c>
      <c r="AS30" s="81" t="b">
        <f>IF(VLOOKUP($M30,Allocators!$D$21:$AU$67,AS$15+1,FALSE)="Yes",TRUE,FALSE)</f>
        <v>0</v>
      </c>
      <c r="AT30" s="81" t="b">
        <f>IF(VLOOKUP($M30,Allocators!$D$21:$AU$67,AT$15+1,FALSE)="Yes",TRUE,FALSE)</f>
        <v>0</v>
      </c>
      <c r="AU30" s="81" t="b">
        <f>IF(VLOOKUP($M30,Allocators!$D$21:$AU$67,AU$15+1,FALSE)="Yes",TRUE,FALSE)</f>
        <v>0</v>
      </c>
      <c r="AV30" s="81" t="b">
        <f>IF(VLOOKUP($M30,Allocators!$D$21:$AU$67,AV$15+1,FALSE)="Yes",TRUE,FALSE)</f>
        <v>0</v>
      </c>
      <c r="AW30" s="81" t="b">
        <f>IF(VLOOKUP($M30,Allocators!$D$21:$AU$67,AW$15+1,FALSE)="Yes",TRUE,FALSE)</f>
        <v>0</v>
      </c>
      <c r="AX30" s="81" t="b">
        <f>IF(VLOOKUP($M30,Allocators!$D$21:$AU$67,AX$15+1,FALSE)="Yes",TRUE,FALSE)</f>
        <v>0</v>
      </c>
      <c r="AY30" s="81" t="b">
        <f>IF(VLOOKUP($M30,Allocators!$D$21:$AU$67,AY$15+1,FALSE)="Yes",TRUE,FALSE)</f>
        <v>0</v>
      </c>
      <c r="AZ30" s="81" t="b">
        <f>IF(VLOOKUP($M30,Allocators!$D$21:$AU$67,AZ$15+1,FALSE)="Yes",TRUE,FALSE)</f>
        <v>0</v>
      </c>
      <c r="BA30" s="81" t="b">
        <f>IF(VLOOKUP($M30,Allocators!$D$21:$AU$67,BA$15+1,FALSE)="Yes",TRUE,FALSE)</f>
        <v>0</v>
      </c>
      <c r="BB30" s="81" t="b">
        <f>IF(VLOOKUP($M30,Allocators!$D$21:$AU$67,BB$15+1,FALSE)="Yes",TRUE,FALSE)</f>
        <v>0</v>
      </c>
      <c r="BC30" s="81" t="b">
        <f>IF(VLOOKUP($M30,Allocators!$D$21:$AU$67,BC$15+1,FALSE)="Yes",TRUE,FALSE)</f>
        <v>0</v>
      </c>
      <c r="BD30" s="173" t="b">
        <f>IF(VLOOKUP($M30,Allocators!$D$21:$AU$67,BD$15+1,FALSE)="Yes",TRUE,FALSE)</f>
        <v>1</v>
      </c>
      <c r="BE30" s="52"/>
      <c r="BF30" s="52"/>
      <c r="BG30" s="26"/>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row>
    <row r="31" spans="2:99" hidden="1" outlineLevel="1" x14ac:dyDescent="0.2">
      <c r="B31" s="51" t="s">
        <v>154</v>
      </c>
      <c r="C31" s="9" t="s">
        <v>148</v>
      </c>
      <c r="D31" s="9"/>
      <c r="E31" s="58"/>
      <c r="F31" s="26"/>
      <c r="G31" s="116">
        <f t="shared" si="5"/>
        <v>0</v>
      </c>
      <c r="H31" s="85" t="b">
        <f t="shared" si="2"/>
        <v>0</v>
      </c>
      <c r="I31" s="85" t="b">
        <f t="shared" si="3"/>
        <v>0</v>
      </c>
      <c r="J31" s="85" t="b">
        <f t="shared" si="6"/>
        <v>1</v>
      </c>
      <c r="K31" s="245"/>
      <c r="L31" s="85" t="str">
        <f t="shared" si="4"/>
        <v>Shared</v>
      </c>
      <c r="M31" s="87">
        <v>16</v>
      </c>
      <c r="N31" s="172" t="b">
        <f>IF(VLOOKUP($M31,Allocators!$D$21:$AU$67,N$15+1,FALSE)="Yes",TRUE,FALSE)</f>
        <v>1</v>
      </c>
      <c r="O31" s="81" t="b">
        <f>IF(VLOOKUP($M31,Allocators!$D$21:$AU$67,O$15+1,FALSE)="Yes",TRUE,FALSE)</f>
        <v>1</v>
      </c>
      <c r="P31" s="81" t="b">
        <f>IF(VLOOKUP($M31,Allocators!$D$21:$AU$67,P$15+1,FALSE)="Yes",TRUE,FALSE)</f>
        <v>1</v>
      </c>
      <c r="Q31" s="81" t="b">
        <f>IF(VLOOKUP($M31,Allocators!$D$21:$AU$67,Q$15+1,FALSE)="Yes",TRUE,FALSE)</f>
        <v>1</v>
      </c>
      <c r="R31" s="81" t="b">
        <f>IF(VLOOKUP($M31,Allocators!$D$21:$AU$67,R$15+1,FALSE)="Yes",TRUE,FALSE)</f>
        <v>1</v>
      </c>
      <c r="S31" s="81" t="b">
        <f>IF(VLOOKUP($M31,Allocators!$D$21:$AU$67,S$15+1,FALSE)="Yes",TRUE,FALSE)</f>
        <v>1</v>
      </c>
      <c r="T31" s="81" t="b">
        <f>IF(VLOOKUP($M31,Allocators!$D$21:$AU$67,T$15+1,FALSE)="Yes",TRUE,FALSE)</f>
        <v>1</v>
      </c>
      <c r="U31" s="81" t="b">
        <f>IF(VLOOKUP($M31,Allocators!$D$21:$AU$67,U$15+1,FALSE)="Yes",TRUE,FALSE)</f>
        <v>1</v>
      </c>
      <c r="V31" s="81" t="b">
        <f>IF(VLOOKUP($M31,Allocators!$D$21:$AU$67,V$15+1,FALSE)="Yes",TRUE,FALSE)</f>
        <v>1</v>
      </c>
      <c r="W31" s="81" t="b">
        <f>IF(VLOOKUP($M31,Allocators!$D$21:$AU$67,W$15+1,FALSE)="Yes",TRUE,FALSE)</f>
        <v>1</v>
      </c>
      <c r="X31" s="81" t="b">
        <f>IF(VLOOKUP($M31,Allocators!$D$21:$AU$67,X$15+1,FALSE)="Yes",TRUE,FALSE)</f>
        <v>1</v>
      </c>
      <c r="Y31" s="81" t="b">
        <f>IF(VLOOKUP($M31,Allocators!$D$21:$AU$67,Y$15+1,FALSE)="Yes",TRUE,FALSE)</f>
        <v>1</v>
      </c>
      <c r="Z31" s="81" t="b">
        <f>IF(VLOOKUP($M31,Allocators!$D$21:$AU$67,Z$15+1,FALSE)="Yes",TRUE,FALSE)</f>
        <v>1</v>
      </c>
      <c r="AA31" s="81" t="b">
        <f>IF(VLOOKUP($M31,Allocators!$D$21:$AU$67,AA$15+1,FALSE)="Yes",TRUE,FALSE)</f>
        <v>1</v>
      </c>
      <c r="AB31" s="81" t="b">
        <f>IF(VLOOKUP($M31,Allocators!$D$21:$AU$67,AB$15+1,FALSE)="Yes",TRUE,FALSE)</f>
        <v>1</v>
      </c>
      <c r="AC31" s="81" t="b">
        <f>IF(VLOOKUP($M31,Allocators!$D$21:$AU$67,AC$15+1,FALSE)="Yes",TRUE,FALSE)</f>
        <v>1</v>
      </c>
      <c r="AD31" s="81" t="b">
        <f>IF(VLOOKUP($M31,Allocators!$D$21:$AU$67,AD$15+1,FALSE)="Yes",TRUE,FALSE)</f>
        <v>1</v>
      </c>
      <c r="AE31" s="81" t="b">
        <f>IF(VLOOKUP($M31,Allocators!$D$21:$AU$67,AE$15+1,FALSE)="Yes",TRUE,FALSE)</f>
        <v>1</v>
      </c>
      <c r="AF31" s="81" t="b">
        <f>IF(VLOOKUP($M31,Allocators!$D$21:$AU$67,AF$15+1,FALSE)="Yes",TRUE,FALSE)</f>
        <v>1</v>
      </c>
      <c r="AG31" s="81" t="b">
        <f>IF(VLOOKUP($M31,Allocators!$D$21:$AU$67,AG$15+1,FALSE)="Yes",TRUE,FALSE)</f>
        <v>1</v>
      </c>
      <c r="AH31" s="81" t="b">
        <f>IF(VLOOKUP($M31,Allocators!$D$21:$AU$67,AH$15+1,FALSE)="Yes",TRUE,FALSE)</f>
        <v>1</v>
      </c>
      <c r="AI31" s="81" t="b">
        <f>IF(VLOOKUP($M31,Allocators!$D$21:$AU$67,AI$15+1,FALSE)="Yes",TRUE,FALSE)</f>
        <v>1</v>
      </c>
      <c r="AJ31" s="81" t="b">
        <f>IF(VLOOKUP($M31,Allocators!$D$21:$AU$67,AJ$15+1,FALSE)="Yes",TRUE,FALSE)</f>
        <v>1</v>
      </c>
      <c r="AK31" s="81" t="b">
        <f>IF(VLOOKUP($M31,Allocators!$D$21:$AU$67,AK$15+1,FALSE)="Yes",TRUE,FALSE)</f>
        <v>1</v>
      </c>
      <c r="AL31" s="81" t="b">
        <f>IF(VLOOKUP($M31,Allocators!$D$21:$AU$67,AL$15+1,FALSE)="Yes",TRUE,FALSE)</f>
        <v>1</v>
      </c>
      <c r="AM31" s="81" t="b">
        <f>IF(VLOOKUP($M31,Allocators!$D$21:$AU$67,AM$15+1,FALSE)="Yes",TRUE,FALSE)</f>
        <v>1</v>
      </c>
      <c r="AN31" s="81" t="b">
        <f>IF(VLOOKUP($M31,Allocators!$D$21:$AU$67,AN$15+1,FALSE)="Yes",TRUE,FALSE)</f>
        <v>1</v>
      </c>
      <c r="AO31" s="81" t="b">
        <f>IF(VLOOKUP($M31,Allocators!$D$21:$AU$67,AO$15+1,FALSE)="Yes",TRUE,FALSE)</f>
        <v>1</v>
      </c>
      <c r="AP31" s="81" t="b">
        <f>IF(VLOOKUP($M31,Allocators!$D$21:$AU$67,AP$15+1,FALSE)="Yes",TRUE,FALSE)</f>
        <v>1</v>
      </c>
      <c r="AQ31" s="81" t="b">
        <f>IF(VLOOKUP($M31,Allocators!$D$21:$AU$67,AQ$15+1,FALSE)="Yes",TRUE,FALSE)</f>
        <v>1</v>
      </c>
      <c r="AR31" s="81" t="b">
        <f>IF(VLOOKUP($M31,Allocators!$D$21:$AU$67,AR$15+1,FALSE)="Yes",TRUE,FALSE)</f>
        <v>1</v>
      </c>
      <c r="AS31" s="81" t="b">
        <f>IF(VLOOKUP($M31,Allocators!$D$21:$AU$67,AS$15+1,FALSE)="Yes",TRUE,FALSE)</f>
        <v>1</v>
      </c>
      <c r="AT31" s="81" t="b">
        <f>IF(VLOOKUP($M31,Allocators!$D$21:$AU$67,AT$15+1,FALSE)="Yes",TRUE,FALSE)</f>
        <v>1</v>
      </c>
      <c r="AU31" s="81" t="b">
        <f>IF(VLOOKUP($M31,Allocators!$D$21:$AU$67,AU$15+1,FALSE)="Yes",TRUE,FALSE)</f>
        <v>1</v>
      </c>
      <c r="AV31" s="81" t="b">
        <f>IF(VLOOKUP($M31,Allocators!$D$21:$AU$67,AV$15+1,FALSE)="Yes",TRUE,FALSE)</f>
        <v>1</v>
      </c>
      <c r="AW31" s="81" t="b">
        <f>IF(VLOOKUP($M31,Allocators!$D$21:$AU$67,AW$15+1,FALSE)="Yes",TRUE,FALSE)</f>
        <v>1</v>
      </c>
      <c r="AX31" s="81" t="b">
        <f>IF(VLOOKUP($M31,Allocators!$D$21:$AU$67,AX$15+1,FALSE)="Yes",TRUE,FALSE)</f>
        <v>0</v>
      </c>
      <c r="AY31" s="81" t="b">
        <f>IF(VLOOKUP($M31,Allocators!$D$21:$AU$67,AY$15+1,FALSE)="Yes",TRUE,FALSE)</f>
        <v>0</v>
      </c>
      <c r="AZ31" s="81" t="b">
        <f>IF(VLOOKUP($M31,Allocators!$D$21:$AU$67,AZ$15+1,FALSE)="Yes",TRUE,FALSE)</f>
        <v>0</v>
      </c>
      <c r="BA31" s="81" t="b">
        <f>IF(VLOOKUP($M31,Allocators!$D$21:$AU$67,BA$15+1,FALSE)="Yes",TRUE,FALSE)</f>
        <v>0</v>
      </c>
      <c r="BB31" s="81" t="b">
        <f>IF(VLOOKUP($M31,Allocators!$D$21:$AU$67,BB$15+1,FALSE)="Yes",TRUE,FALSE)</f>
        <v>0</v>
      </c>
      <c r="BC31" s="81" t="b">
        <f>IF(VLOOKUP($M31,Allocators!$D$21:$AU$67,BC$15+1,FALSE)="Yes",TRUE,FALSE)</f>
        <v>1</v>
      </c>
      <c r="BD31" s="173" t="b">
        <f>IF(VLOOKUP($M31,Allocators!$D$21:$AU$67,BD$15+1,FALSE)="Yes",TRUE,FALSE)</f>
        <v>1</v>
      </c>
      <c r="BE31" s="52"/>
      <c r="BF31" s="52"/>
      <c r="BG31" s="26"/>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54"/>
      <c r="CT31" s="54"/>
      <c r="CU31" s="54"/>
    </row>
    <row r="32" spans="2:99" hidden="1" outlineLevel="1" x14ac:dyDescent="0.2">
      <c r="B32" s="51" t="s">
        <v>155</v>
      </c>
      <c r="C32" s="9" t="s">
        <v>146</v>
      </c>
      <c r="D32" s="9"/>
      <c r="E32" s="9"/>
      <c r="F32" s="26"/>
      <c r="G32" s="116">
        <f t="shared" si="5"/>
        <v>0</v>
      </c>
      <c r="H32" s="85" t="b">
        <f t="shared" si="2"/>
        <v>1</v>
      </c>
      <c r="I32" s="85" t="b">
        <f t="shared" si="3"/>
        <v>0</v>
      </c>
      <c r="J32" s="85" t="b">
        <f t="shared" si="6"/>
        <v>0</v>
      </c>
      <c r="K32" s="245"/>
      <c r="L32" s="85" t="str">
        <f t="shared" si="4"/>
        <v>Dedicated Prescribed</v>
      </c>
      <c r="M32" s="87">
        <v>17</v>
      </c>
      <c r="N32" s="172" t="b">
        <f>IF(VLOOKUP($M32,Allocators!$D$21:$AU$67,N$15+1,FALSE)="Yes",TRUE,FALSE)</f>
        <v>1</v>
      </c>
      <c r="O32" s="81" t="b">
        <f>IF(VLOOKUP($M32,Allocators!$D$21:$AU$67,O$15+1,FALSE)="Yes",TRUE,FALSE)</f>
        <v>1</v>
      </c>
      <c r="P32" s="81" t="b">
        <f>IF(VLOOKUP($M32,Allocators!$D$21:$AU$67,P$15+1,FALSE)="Yes",TRUE,FALSE)</f>
        <v>1</v>
      </c>
      <c r="Q32" s="81" t="b">
        <f>IF(VLOOKUP($M32,Allocators!$D$21:$AU$67,Q$15+1,FALSE)="Yes",TRUE,FALSE)</f>
        <v>1</v>
      </c>
      <c r="R32" s="81" t="b">
        <f>IF(VLOOKUP($M32,Allocators!$D$21:$AU$67,R$15+1,FALSE)="Yes",TRUE,FALSE)</f>
        <v>1</v>
      </c>
      <c r="S32" s="81" t="b">
        <f>IF(VLOOKUP($M32,Allocators!$D$21:$AU$67,S$15+1,FALSE)="Yes",TRUE,FALSE)</f>
        <v>1</v>
      </c>
      <c r="T32" s="81" t="b">
        <f>IF(VLOOKUP($M32,Allocators!$D$21:$AU$67,T$15+1,FALSE)="Yes",TRUE,FALSE)</f>
        <v>1</v>
      </c>
      <c r="U32" s="81" t="b">
        <f>IF(VLOOKUP($M32,Allocators!$D$21:$AU$67,U$15+1,FALSE)="Yes",TRUE,FALSE)</f>
        <v>1</v>
      </c>
      <c r="V32" s="81" t="b">
        <f>IF(VLOOKUP($M32,Allocators!$D$21:$AU$67,V$15+1,FALSE)="Yes",TRUE,FALSE)</f>
        <v>1</v>
      </c>
      <c r="W32" s="81" t="b">
        <f>IF(VLOOKUP($M32,Allocators!$D$21:$AU$67,W$15+1,FALSE)="Yes",TRUE,FALSE)</f>
        <v>1</v>
      </c>
      <c r="X32" s="81" t="b">
        <f>IF(VLOOKUP($M32,Allocators!$D$21:$AU$67,X$15+1,FALSE)="Yes",TRUE,FALSE)</f>
        <v>1</v>
      </c>
      <c r="Y32" s="81" t="b">
        <f>IF(VLOOKUP($M32,Allocators!$D$21:$AU$67,Y$15+1,FALSE)="Yes",TRUE,FALSE)</f>
        <v>1</v>
      </c>
      <c r="Z32" s="81" t="b">
        <f>IF(VLOOKUP($M32,Allocators!$D$21:$AU$67,Z$15+1,FALSE)="Yes",TRUE,FALSE)</f>
        <v>1</v>
      </c>
      <c r="AA32" s="81" t="b">
        <f>IF(VLOOKUP($M32,Allocators!$D$21:$AU$67,AA$15+1,FALSE)="Yes",TRUE,FALSE)</f>
        <v>1</v>
      </c>
      <c r="AB32" s="81" t="b">
        <f>IF(VLOOKUP($M32,Allocators!$D$21:$AU$67,AB$15+1,FALSE)="Yes",TRUE,FALSE)</f>
        <v>1</v>
      </c>
      <c r="AC32" s="81" t="b">
        <f>IF(VLOOKUP($M32,Allocators!$D$21:$AU$67,AC$15+1,FALSE)="Yes",TRUE,FALSE)</f>
        <v>1</v>
      </c>
      <c r="AD32" s="81" t="b">
        <f>IF(VLOOKUP($M32,Allocators!$D$21:$AU$67,AD$15+1,FALSE)="Yes",TRUE,FALSE)</f>
        <v>1</v>
      </c>
      <c r="AE32" s="81" t="b">
        <f>IF(VLOOKUP($M32,Allocators!$D$21:$AU$67,AE$15+1,FALSE)="Yes",TRUE,FALSE)</f>
        <v>1</v>
      </c>
      <c r="AF32" s="81" t="b">
        <f>IF(VLOOKUP($M32,Allocators!$D$21:$AU$67,AF$15+1,FALSE)="Yes",TRUE,FALSE)</f>
        <v>1</v>
      </c>
      <c r="AG32" s="81" t="b">
        <f>IF(VLOOKUP($M32,Allocators!$D$21:$AU$67,AG$15+1,FALSE)="Yes",TRUE,FALSE)</f>
        <v>1</v>
      </c>
      <c r="AH32" s="81" t="b">
        <f>IF(VLOOKUP($M32,Allocators!$D$21:$AU$67,AH$15+1,FALSE)="Yes",TRUE,FALSE)</f>
        <v>1</v>
      </c>
      <c r="AI32" s="81" t="b">
        <f>IF(VLOOKUP($M32,Allocators!$D$21:$AU$67,AI$15+1,FALSE)="Yes",TRUE,FALSE)</f>
        <v>1</v>
      </c>
      <c r="AJ32" s="81" t="b">
        <f>IF(VLOOKUP($M32,Allocators!$D$21:$AU$67,AJ$15+1,FALSE)="Yes",TRUE,FALSE)</f>
        <v>1</v>
      </c>
      <c r="AK32" s="81" t="b">
        <f>IF(VLOOKUP($M32,Allocators!$D$21:$AU$67,AK$15+1,FALSE)="Yes",TRUE,FALSE)</f>
        <v>1</v>
      </c>
      <c r="AL32" s="81" t="b">
        <f>IF(VLOOKUP($M32,Allocators!$D$21:$AU$67,AL$15+1,FALSE)="Yes",TRUE,FALSE)</f>
        <v>1</v>
      </c>
      <c r="AM32" s="81" t="b">
        <f>IF(VLOOKUP($M32,Allocators!$D$21:$AU$67,AM$15+1,FALSE)="Yes",TRUE,FALSE)</f>
        <v>1</v>
      </c>
      <c r="AN32" s="81" t="b">
        <f>IF(VLOOKUP($M32,Allocators!$D$21:$AU$67,AN$15+1,FALSE)="Yes",TRUE,FALSE)</f>
        <v>1</v>
      </c>
      <c r="AO32" s="81" t="b">
        <f>IF(VLOOKUP($M32,Allocators!$D$21:$AU$67,AO$15+1,FALSE)="Yes",TRUE,FALSE)</f>
        <v>1</v>
      </c>
      <c r="AP32" s="81" t="b">
        <f>IF(VLOOKUP($M32,Allocators!$D$21:$AU$67,AP$15+1,FALSE)="Yes",TRUE,FALSE)</f>
        <v>1</v>
      </c>
      <c r="AQ32" s="81" t="b">
        <f>IF(VLOOKUP($M32,Allocators!$D$21:$AU$67,AQ$15+1,FALSE)="Yes",TRUE,FALSE)</f>
        <v>1</v>
      </c>
      <c r="AR32" s="81" t="b">
        <f>IF(VLOOKUP($M32,Allocators!$D$21:$AU$67,AR$15+1,FALSE)="Yes",TRUE,FALSE)</f>
        <v>1</v>
      </c>
      <c r="AS32" s="81" t="b">
        <f>IF(VLOOKUP($M32,Allocators!$D$21:$AU$67,AS$15+1,FALSE)="Yes",TRUE,FALSE)</f>
        <v>1</v>
      </c>
      <c r="AT32" s="81" t="b">
        <f>IF(VLOOKUP($M32,Allocators!$D$21:$AU$67,AT$15+1,FALSE)="Yes",TRUE,FALSE)</f>
        <v>1</v>
      </c>
      <c r="AU32" s="81" t="b">
        <f>IF(VLOOKUP($M32,Allocators!$D$21:$AU$67,AU$15+1,FALSE)="Yes",TRUE,FALSE)</f>
        <v>1</v>
      </c>
      <c r="AV32" s="81" t="b">
        <f>IF(VLOOKUP($M32,Allocators!$D$21:$AU$67,AV$15+1,FALSE)="Yes",TRUE,FALSE)</f>
        <v>1</v>
      </c>
      <c r="AW32" s="81" t="b">
        <f>IF(VLOOKUP($M32,Allocators!$D$21:$AU$67,AW$15+1,FALSE)="Yes",TRUE,FALSE)</f>
        <v>1</v>
      </c>
      <c r="AX32" s="81" t="b">
        <f>IF(VLOOKUP($M32,Allocators!$D$21:$AU$67,AX$15+1,FALSE)="Yes",TRUE,FALSE)</f>
        <v>0</v>
      </c>
      <c r="AY32" s="81" t="b">
        <f>IF(VLOOKUP($M32,Allocators!$D$21:$AU$67,AY$15+1,FALSE)="Yes",TRUE,FALSE)</f>
        <v>0</v>
      </c>
      <c r="AZ32" s="81" t="b">
        <f>IF(VLOOKUP($M32,Allocators!$D$21:$AU$67,AZ$15+1,FALSE)="Yes",TRUE,FALSE)</f>
        <v>0</v>
      </c>
      <c r="BA32" s="81" t="b">
        <f>IF(VLOOKUP($M32,Allocators!$D$21:$AU$67,BA$15+1,FALSE)="Yes",TRUE,FALSE)</f>
        <v>0</v>
      </c>
      <c r="BB32" s="81" t="b">
        <f>IF(VLOOKUP($M32,Allocators!$D$21:$AU$67,BB$15+1,FALSE)="Yes",TRUE,FALSE)</f>
        <v>0</v>
      </c>
      <c r="BC32" s="81" t="b">
        <f>IF(VLOOKUP($M32,Allocators!$D$21:$AU$67,BC$15+1,FALSE)="Yes",TRUE,FALSE)</f>
        <v>0</v>
      </c>
      <c r="BD32" s="173" t="b">
        <f>IF(VLOOKUP($M32,Allocators!$D$21:$AU$67,BD$15+1,FALSE)="Yes",TRUE,FALSE)</f>
        <v>0</v>
      </c>
      <c r="BE32" s="52"/>
      <c r="BF32" s="52"/>
      <c r="BG32" s="26"/>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row>
    <row r="33" spans="2:99" hidden="1" outlineLevel="1" x14ac:dyDescent="0.2">
      <c r="B33" s="51" t="s">
        <v>155</v>
      </c>
      <c r="C33" s="9" t="s">
        <v>147</v>
      </c>
      <c r="D33" s="9"/>
      <c r="E33" s="9"/>
      <c r="F33" s="26"/>
      <c r="G33" s="116">
        <f t="shared" si="5"/>
        <v>0</v>
      </c>
      <c r="H33" s="85" t="b">
        <f t="shared" si="2"/>
        <v>0</v>
      </c>
      <c r="I33" s="85" t="b">
        <f t="shared" si="3"/>
        <v>1</v>
      </c>
      <c r="J33" s="85" t="b">
        <f t="shared" si="6"/>
        <v>0</v>
      </c>
      <c r="K33" s="245"/>
      <c r="L33" s="85" t="str">
        <f t="shared" si="4"/>
        <v>Dedicated Non-prescribed</v>
      </c>
      <c r="M33" s="87">
        <v>18</v>
      </c>
      <c r="N33" s="172" t="b">
        <f>IF(VLOOKUP($M33,Allocators!$D$21:$AU$67,N$15+1,FALSE)="Yes",TRUE,FALSE)</f>
        <v>0</v>
      </c>
      <c r="O33" s="81" t="b">
        <f>IF(VLOOKUP($M33,Allocators!$D$21:$AU$67,O$15+1,FALSE)="Yes",TRUE,FALSE)</f>
        <v>0</v>
      </c>
      <c r="P33" s="81" t="b">
        <f>IF(VLOOKUP($M33,Allocators!$D$21:$AU$67,P$15+1,FALSE)="Yes",TRUE,FALSE)</f>
        <v>0</v>
      </c>
      <c r="Q33" s="81" t="b">
        <f>IF(VLOOKUP($M33,Allocators!$D$21:$AU$67,Q$15+1,FALSE)="Yes",TRUE,FALSE)</f>
        <v>0</v>
      </c>
      <c r="R33" s="81" t="b">
        <f>IF(VLOOKUP($M33,Allocators!$D$21:$AU$67,R$15+1,FALSE)="Yes",TRUE,FALSE)</f>
        <v>0</v>
      </c>
      <c r="S33" s="81" t="b">
        <f>IF(VLOOKUP($M33,Allocators!$D$21:$AU$67,S$15+1,FALSE)="Yes",TRUE,FALSE)</f>
        <v>0</v>
      </c>
      <c r="T33" s="81" t="b">
        <f>IF(VLOOKUP($M33,Allocators!$D$21:$AU$67,T$15+1,FALSE)="Yes",TRUE,FALSE)</f>
        <v>0</v>
      </c>
      <c r="U33" s="81" t="b">
        <f>IF(VLOOKUP($M33,Allocators!$D$21:$AU$67,U$15+1,FALSE)="Yes",TRUE,FALSE)</f>
        <v>0</v>
      </c>
      <c r="V33" s="81" t="b">
        <f>IF(VLOOKUP($M33,Allocators!$D$21:$AU$67,V$15+1,FALSE)="Yes",TRUE,FALSE)</f>
        <v>0</v>
      </c>
      <c r="W33" s="81" t="b">
        <f>IF(VLOOKUP($M33,Allocators!$D$21:$AU$67,W$15+1,FALSE)="Yes",TRUE,FALSE)</f>
        <v>0</v>
      </c>
      <c r="X33" s="81" t="b">
        <f>IF(VLOOKUP($M33,Allocators!$D$21:$AU$67,X$15+1,FALSE)="Yes",TRUE,FALSE)</f>
        <v>0</v>
      </c>
      <c r="Y33" s="81" t="b">
        <f>IF(VLOOKUP($M33,Allocators!$D$21:$AU$67,Y$15+1,FALSE)="Yes",TRUE,FALSE)</f>
        <v>0</v>
      </c>
      <c r="Z33" s="81" t="b">
        <f>IF(VLOOKUP($M33,Allocators!$D$21:$AU$67,Z$15+1,FALSE)="Yes",TRUE,FALSE)</f>
        <v>0</v>
      </c>
      <c r="AA33" s="81" t="b">
        <f>IF(VLOOKUP($M33,Allocators!$D$21:$AU$67,AA$15+1,FALSE)="Yes",TRUE,FALSE)</f>
        <v>0</v>
      </c>
      <c r="AB33" s="81" t="b">
        <f>IF(VLOOKUP($M33,Allocators!$D$21:$AU$67,AB$15+1,FALSE)="Yes",TRUE,FALSE)</f>
        <v>0</v>
      </c>
      <c r="AC33" s="81" t="b">
        <f>IF(VLOOKUP($M33,Allocators!$D$21:$AU$67,AC$15+1,FALSE)="Yes",TRUE,FALSE)</f>
        <v>0</v>
      </c>
      <c r="AD33" s="81" t="b">
        <f>IF(VLOOKUP($M33,Allocators!$D$21:$AU$67,AD$15+1,FALSE)="Yes",TRUE,FALSE)</f>
        <v>0</v>
      </c>
      <c r="AE33" s="81" t="b">
        <f>IF(VLOOKUP($M33,Allocators!$D$21:$AU$67,AE$15+1,FALSE)="Yes",TRUE,FALSE)</f>
        <v>0</v>
      </c>
      <c r="AF33" s="81" t="b">
        <f>IF(VLOOKUP($M33,Allocators!$D$21:$AU$67,AF$15+1,FALSE)="Yes",TRUE,FALSE)</f>
        <v>0</v>
      </c>
      <c r="AG33" s="81" t="b">
        <f>IF(VLOOKUP($M33,Allocators!$D$21:$AU$67,AG$15+1,FALSE)="Yes",TRUE,FALSE)</f>
        <v>0</v>
      </c>
      <c r="AH33" s="81" t="b">
        <f>IF(VLOOKUP($M33,Allocators!$D$21:$AU$67,AH$15+1,FALSE)="Yes",TRUE,FALSE)</f>
        <v>0</v>
      </c>
      <c r="AI33" s="81" t="b">
        <f>IF(VLOOKUP($M33,Allocators!$D$21:$AU$67,AI$15+1,FALSE)="Yes",TRUE,FALSE)</f>
        <v>0</v>
      </c>
      <c r="AJ33" s="81" t="b">
        <f>IF(VLOOKUP($M33,Allocators!$D$21:$AU$67,AJ$15+1,FALSE)="Yes",TRUE,FALSE)</f>
        <v>0</v>
      </c>
      <c r="AK33" s="81" t="b">
        <f>IF(VLOOKUP($M33,Allocators!$D$21:$AU$67,AK$15+1,FALSE)="Yes",TRUE,FALSE)</f>
        <v>0</v>
      </c>
      <c r="AL33" s="81" t="b">
        <f>IF(VLOOKUP($M33,Allocators!$D$21:$AU$67,AL$15+1,FALSE)="Yes",TRUE,FALSE)</f>
        <v>0</v>
      </c>
      <c r="AM33" s="81" t="b">
        <f>IF(VLOOKUP($M33,Allocators!$D$21:$AU$67,AM$15+1,FALSE)="Yes",TRUE,FALSE)</f>
        <v>0</v>
      </c>
      <c r="AN33" s="81" t="b">
        <f>IF(VLOOKUP($M33,Allocators!$D$21:$AU$67,AN$15+1,FALSE)="Yes",TRUE,FALSE)</f>
        <v>0</v>
      </c>
      <c r="AO33" s="81" t="b">
        <f>IF(VLOOKUP($M33,Allocators!$D$21:$AU$67,AO$15+1,FALSE)="Yes",TRUE,FALSE)</f>
        <v>0</v>
      </c>
      <c r="AP33" s="81" t="b">
        <f>IF(VLOOKUP($M33,Allocators!$D$21:$AU$67,AP$15+1,FALSE)="Yes",TRUE,FALSE)</f>
        <v>0</v>
      </c>
      <c r="AQ33" s="81" t="b">
        <f>IF(VLOOKUP($M33,Allocators!$D$21:$AU$67,AQ$15+1,FALSE)="Yes",TRUE,FALSE)</f>
        <v>0</v>
      </c>
      <c r="AR33" s="81" t="b">
        <f>IF(VLOOKUP($M33,Allocators!$D$21:$AU$67,AR$15+1,FALSE)="Yes",TRUE,FALSE)</f>
        <v>0</v>
      </c>
      <c r="AS33" s="81" t="b">
        <f>IF(VLOOKUP($M33,Allocators!$D$21:$AU$67,AS$15+1,FALSE)="Yes",TRUE,FALSE)</f>
        <v>0</v>
      </c>
      <c r="AT33" s="81" t="b">
        <f>IF(VLOOKUP($M33,Allocators!$D$21:$AU$67,AT$15+1,FALSE)="Yes",TRUE,FALSE)</f>
        <v>0</v>
      </c>
      <c r="AU33" s="81" t="b">
        <f>IF(VLOOKUP($M33,Allocators!$D$21:$AU$67,AU$15+1,FALSE)="Yes",TRUE,FALSE)</f>
        <v>0</v>
      </c>
      <c r="AV33" s="81" t="b">
        <f>IF(VLOOKUP($M33,Allocators!$D$21:$AU$67,AV$15+1,FALSE)="Yes",TRUE,FALSE)</f>
        <v>0</v>
      </c>
      <c r="AW33" s="81" t="b">
        <f>IF(VLOOKUP($M33,Allocators!$D$21:$AU$67,AW$15+1,FALSE)="Yes",TRUE,FALSE)</f>
        <v>0</v>
      </c>
      <c r="AX33" s="81" t="b">
        <f>IF(VLOOKUP($M33,Allocators!$D$21:$AU$67,AX$15+1,FALSE)="Yes",TRUE,FALSE)</f>
        <v>0</v>
      </c>
      <c r="AY33" s="81" t="b">
        <f>IF(VLOOKUP($M33,Allocators!$D$21:$AU$67,AY$15+1,FALSE)="Yes",TRUE,FALSE)</f>
        <v>0</v>
      </c>
      <c r="AZ33" s="81" t="b">
        <f>IF(VLOOKUP($M33,Allocators!$D$21:$AU$67,AZ$15+1,FALSE)="Yes",TRUE,FALSE)</f>
        <v>0</v>
      </c>
      <c r="BA33" s="81" t="b">
        <f>IF(VLOOKUP($M33,Allocators!$D$21:$AU$67,BA$15+1,FALSE)="Yes",TRUE,FALSE)</f>
        <v>0</v>
      </c>
      <c r="BB33" s="81" t="b">
        <f>IF(VLOOKUP($M33,Allocators!$D$21:$AU$67,BB$15+1,FALSE)="Yes",TRUE,FALSE)</f>
        <v>0</v>
      </c>
      <c r="BC33" s="81" t="b">
        <f>IF(VLOOKUP($M33,Allocators!$D$21:$AU$67,BC$15+1,FALSE)="Yes",TRUE,FALSE)</f>
        <v>0</v>
      </c>
      <c r="BD33" s="173" t="b">
        <f>IF(VLOOKUP($M33,Allocators!$D$21:$AU$67,BD$15+1,FALSE)="Yes",TRUE,FALSE)</f>
        <v>1</v>
      </c>
      <c r="BE33" s="52"/>
      <c r="BF33" s="52"/>
      <c r="BG33" s="26"/>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row>
    <row r="34" spans="2:99" hidden="1" outlineLevel="1" x14ac:dyDescent="0.2">
      <c r="B34" s="51" t="s">
        <v>155</v>
      </c>
      <c r="C34" s="9" t="s">
        <v>148</v>
      </c>
      <c r="D34" s="74"/>
      <c r="E34" s="74"/>
      <c r="F34" s="26"/>
      <c r="G34" s="116">
        <f t="shared" si="5"/>
        <v>0</v>
      </c>
      <c r="H34" s="85" t="b">
        <f t="shared" si="2"/>
        <v>0</v>
      </c>
      <c r="I34" s="85" t="b">
        <f t="shared" si="3"/>
        <v>0</v>
      </c>
      <c r="J34" s="85" t="b">
        <f t="shared" si="6"/>
        <v>1</v>
      </c>
      <c r="K34" s="245"/>
      <c r="L34" s="85" t="str">
        <f t="shared" si="4"/>
        <v>Shared</v>
      </c>
      <c r="M34" s="87">
        <v>19</v>
      </c>
      <c r="N34" s="172" t="b">
        <f>IF(VLOOKUP($M34,Allocators!$D$21:$AU$67,N$15+1,FALSE)="Yes",TRUE,FALSE)</f>
        <v>1</v>
      </c>
      <c r="O34" s="81" t="b">
        <f>IF(VLOOKUP($M34,Allocators!$D$21:$AU$67,O$15+1,FALSE)="Yes",TRUE,FALSE)</f>
        <v>1</v>
      </c>
      <c r="P34" s="81" t="b">
        <f>IF(VLOOKUP($M34,Allocators!$D$21:$AU$67,P$15+1,FALSE)="Yes",TRUE,FALSE)</f>
        <v>1</v>
      </c>
      <c r="Q34" s="81" t="b">
        <f>IF(VLOOKUP($M34,Allocators!$D$21:$AU$67,Q$15+1,FALSE)="Yes",TRUE,FALSE)</f>
        <v>1</v>
      </c>
      <c r="R34" s="81" t="b">
        <f>IF(VLOOKUP($M34,Allocators!$D$21:$AU$67,R$15+1,FALSE)="Yes",TRUE,FALSE)</f>
        <v>1</v>
      </c>
      <c r="S34" s="81" t="b">
        <f>IF(VLOOKUP($M34,Allocators!$D$21:$AU$67,S$15+1,FALSE)="Yes",TRUE,FALSE)</f>
        <v>1</v>
      </c>
      <c r="T34" s="81" t="b">
        <f>IF(VLOOKUP($M34,Allocators!$D$21:$AU$67,T$15+1,FALSE)="Yes",TRUE,FALSE)</f>
        <v>1</v>
      </c>
      <c r="U34" s="81" t="b">
        <f>IF(VLOOKUP($M34,Allocators!$D$21:$AU$67,U$15+1,FALSE)="Yes",TRUE,FALSE)</f>
        <v>1</v>
      </c>
      <c r="V34" s="81" t="b">
        <f>IF(VLOOKUP($M34,Allocators!$D$21:$AU$67,V$15+1,FALSE)="Yes",TRUE,FALSE)</f>
        <v>1</v>
      </c>
      <c r="W34" s="81" t="b">
        <f>IF(VLOOKUP($M34,Allocators!$D$21:$AU$67,W$15+1,FALSE)="Yes",TRUE,FALSE)</f>
        <v>1</v>
      </c>
      <c r="X34" s="81" t="b">
        <f>IF(VLOOKUP($M34,Allocators!$D$21:$AU$67,X$15+1,FALSE)="Yes",TRUE,FALSE)</f>
        <v>1</v>
      </c>
      <c r="Y34" s="81" t="b">
        <f>IF(VLOOKUP($M34,Allocators!$D$21:$AU$67,Y$15+1,FALSE)="Yes",TRUE,FALSE)</f>
        <v>1</v>
      </c>
      <c r="Z34" s="81" t="b">
        <f>IF(VLOOKUP($M34,Allocators!$D$21:$AU$67,Z$15+1,FALSE)="Yes",TRUE,FALSE)</f>
        <v>1</v>
      </c>
      <c r="AA34" s="81" t="b">
        <f>IF(VLOOKUP($M34,Allocators!$D$21:$AU$67,AA$15+1,FALSE)="Yes",TRUE,FALSE)</f>
        <v>1</v>
      </c>
      <c r="AB34" s="81" t="b">
        <f>IF(VLOOKUP($M34,Allocators!$D$21:$AU$67,AB$15+1,FALSE)="Yes",TRUE,FALSE)</f>
        <v>1</v>
      </c>
      <c r="AC34" s="81" t="b">
        <f>IF(VLOOKUP($M34,Allocators!$D$21:$AU$67,AC$15+1,FALSE)="Yes",TRUE,FALSE)</f>
        <v>1</v>
      </c>
      <c r="AD34" s="81" t="b">
        <f>IF(VLOOKUP($M34,Allocators!$D$21:$AU$67,AD$15+1,FALSE)="Yes",TRUE,FALSE)</f>
        <v>1</v>
      </c>
      <c r="AE34" s="81" t="b">
        <f>IF(VLOOKUP($M34,Allocators!$D$21:$AU$67,AE$15+1,FALSE)="Yes",TRUE,FALSE)</f>
        <v>1</v>
      </c>
      <c r="AF34" s="81" t="b">
        <f>IF(VLOOKUP($M34,Allocators!$D$21:$AU$67,AF$15+1,FALSE)="Yes",TRUE,FALSE)</f>
        <v>1</v>
      </c>
      <c r="AG34" s="81" t="b">
        <f>IF(VLOOKUP($M34,Allocators!$D$21:$AU$67,AG$15+1,FALSE)="Yes",TRUE,FALSE)</f>
        <v>1</v>
      </c>
      <c r="AH34" s="81" t="b">
        <f>IF(VLOOKUP($M34,Allocators!$D$21:$AU$67,AH$15+1,FALSE)="Yes",TRUE,FALSE)</f>
        <v>1</v>
      </c>
      <c r="AI34" s="81" t="b">
        <f>IF(VLOOKUP($M34,Allocators!$D$21:$AU$67,AI$15+1,FALSE)="Yes",TRUE,FALSE)</f>
        <v>1</v>
      </c>
      <c r="AJ34" s="81" t="b">
        <f>IF(VLOOKUP($M34,Allocators!$D$21:$AU$67,AJ$15+1,FALSE)="Yes",TRUE,FALSE)</f>
        <v>1</v>
      </c>
      <c r="AK34" s="81" t="b">
        <f>IF(VLOOKUP($M34,Allocators!$D$21:$AU$67,AK$15+1,FALSE)="Yes",TRUE,FALSE)</f>
        <v>1</v>
      </c>
      <c r="AL34" s="81" t="b">
        <f>IF(VLOOKUP($M34,Allocators!$D$21:$AU$67,AL$15+1,FALSE)="Yes",TRUE,FALSE)</f>
        <v>1</v>
      </c>
      <c r="AM34" s="81" t="b">
        <f>IF(VLOOKUP($M34,Allocators!$D$21:$AU$67,AM$15+1,FALSE)="Yes",TRUE,FALSE)</f>
        <v>1</v>
      </c>
      <c r="AN34" s="81" t="b">
        <f>IF(VLOOKUP($M34,Allocators!$D$21:$AU$67,AN$15+1,FALSE)="Yes",TRUE,FALSE)</f>
        <v>1</v>
      </c>
      <c r="AO34" s="81" t="b">
        <f>IF(VLOOKUP($M34,Allocators!$D$21:$AU$67,AO$15+1,FALSE)="Yes",TRUE,FALSE)</f>
        <v>1</v>
      </c>
      <c r="AP34" s="81" t="b">
        <f>IF(VLOOKUP($M34,Allocators!$D$21:$AU$67,AP$15+1,FALSE)="Yes",TRUE,FALSE)</f>
        <v>1</v>
      </c>
      <c r="AQ34" s="81" t="b">
        <f>IF(VLOOKUP($M34,Allocators!$D$21:$AU$67,AQ$15+1,FALSE)="Yes",TRUE,FALSE)</f>
        <v>1</v>
      </c>
      <c r="AR34" s="81" t="b">
        <f>IF(VLOOKUP($M34,Allocators!$D$21:$AU$67,AR$15+1,FALSE)="Yes",TRUE,FALSE)</f>
        <v>1</v>
      </c>
      <c r="AS34" s="81" t="b">
        <f>IF(VLOOKUP($M34,Allocators!$D$21:$AU$67,AS$15+1,FALSE)="Yes",TRUE,FALSE)</f>
        <v>1</v>
      </c>
      <c r="AT34" s="81" t="b">
        <f>IF(VLOOKUP($M34,Allocators!$D$21:$AU$67,AT$15+1,FALSE)="Yes",TRUE,FALSE)</f>
        <v>1</v>
      </c>
      <c r="AU34" s="81" t="b">
        <f>IF(VLOOKUP($M34,Allocators!$D$21:$AU$67,AU$15+1,FALSE)="Yes",TRUE,FALSE)</f>
        <v>1</v>
      </c>
      <c r="AV34" s="81" t="b">
        <f>IF(VLOOKUP($M34,Allocators!$D$21:$AU$67,AV$15+1,FALSE)="Yes",TRUE,FALSE)</f>
        <v>1</v>
      </c>
      <c r="AW34" s="81" t="b">
        <f>IF(VLOOKUP($M34,Allocators!$D$21:$AU$67,AW$15+1,FALSE)="Yes",TRUE,FALSE)</f>
        <v>1</v>
      </c>
      <c r="AX34" s="81" t="b">
        <f>IF(VLOOKUP($M34,Allocators!$D$21:$AU$67,AX$15+1,FALSE)="Yes",TRUE,FALSE)</f>
        <v>0</v>
      </c>
      <c r="AY34" s="81" t="b">
        <f>IF(VLOOKUP($M34,Allocators!$D$21:$AU$67,AY$15+1,FALSE)="Yes",TRUE,FALSE)</f>
        <v>0</v>
      </c>
      <c r="AZ34" s="81" t="b">
        <f>IF(VLOOKUP($M34,Allocators!$D$21:$AU$67,AZ$15+1,FALSE)="Yes",TRUE,FALSE)</f>
        <v>0</v>
      </c>
      <c r="BA34" s="81" t="b">
        <f>IF(VLOOKUP($M34,Allocators!$D$21:$AU$67,BA$15+1,FALSE)="Yes",TRUE,FALSE)</f>
        <v>0</v>
      </c>
      <c r="BB34" s="81" t="b">
        <f>IF(VLOOKUP($M34,Allocators!$D$21:$AU$67,BB$15+1,FALSE)="Yes",TRUE,FALSE)</f>
        <v>0</v>
      </c>
      <c r="BC34" s="81" t="b">
        <f>IF(VLOOKUP($M34,Allocators!$D$21:$AU$67,BC$15+1,FALSE)="Yes",TRUE,FALSE)</f>
        <v>1</v>
      </c>
      <c r="BD34" s="173" t="b">
        <f>IF(VLOOKUP($M34,Allocators!$D$21:$AU$67,BD$15+1,FALSE)="Yes",TRUE,FALSE)</f>
        <v>1</v>
      </c>
      <c r="BE34" s="52"/>
      <c r="BF34" s="52"/>
      <c r="BG34" s="26"/>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row>
    <row r="35" spans="2:99" hidden="1" outlineLevel="1" x14ac:dyDescent="0.2">
      <c r="B35" s="51" t="s">
        <v>156</v>
      </c>
      <c r="C35" s="9" t="s">
        <v>157</v>
      </c>
      <c r="D35" s="74"/>
      <c r="E35" s="74"/>
      <c r="F35" s="26"/>
      <c r="G35" s="116">
        <f t="shared" si="5"/>
        <v>0</v>
      </c>
      <c r="H35" s="85" t="b">
        <f t="shared" si="2"/>
        <v>1</v>
      </c>
      <c r="I35" s="85" t="b">
        <f t="shared" si="3"/>
        <v>0</v>
      </c>
      <c r="J35" s="85" t="b">
        <f t="shared" si="6"/>
        <v>0</v>
      </c>
      <c r="K35" s="245"/>
      <c r="L35" s="85" t="str">
        <f t="shared" si="4"/>
        <v>Dedicated Prescribed</v>
      </c>
      <c r="M35" s="87">
        <v>20</v>
      </c>
      <c r="N35" s="172" t="b">
        <f>IF(VLOOKUP($M35,Allocators!$D$21:$AU$67,N$15+1,FALSE)="Yes",TRUE,FALSE)</f>
        <v>1</v>
      </c>
      <c r="O35" s="81" t="b">
        <f>IF(VLOOKUP($M35,Allocators!$D$21:$AU$67,O$15+1,FALSE)="Yes",TRUE,FALSE)</f>
        <v>1</v>
      </c>
      <c r="P35" s="81" t="b">
        <f>IF(VLOOKUP($M35,Allocators!$D$21:$AU$67,P$15+1,FALSE)="Yes",TRUE,FALSE)</f>
        <v>1</v>
      </c>
      <c r="Q35" s="81" t="b">
        <f>IF(VLOOKUP($M35,Allocators!$D$21:$AU$67,Q$15+1,FALSE)="Yes",TRUE,FALSE)</f>
        <v>1</v>
      </c>
      <c r="R35" s="81" t="b">
        <f>IF(VLOOKUP($M35,Allocators!$D$21:$AU$67,R$15+1,FALSE)="Yes",TRUE,FALSE)</f>
        <v>1</v>
      </c>
      <c r="S35" s="81" t="b">
        <f>IF(VLOOKUP($M35,Allocators!$D$21:$AU$67,S$15+1,FALSE)="Yes",TRUE,FALSE)</f>
        <v>1</v>
      </c>
      <c r="T35" s="81" t="b">
        <f>IF(VLOOKUP($M35,Allocators!$D$21:$AU$67,T$15+1,FALSE)="Yes",TRUE,FALSE)</f>
        <v>1</v>
      </c>
      <c r="U35" s="81" t="b">
        <f>IF(VLOOKUP($M35,Allocators!$D$21:$AU$67,U$15+1,FALSE)="Yes",TRUE,FALSE)</f>
        <v>1</v>
      </c>
      <c r="V35" s="81" t="b">
        <f>IF(VLOOKUP($M35,Allocators!$D$21:$AU$67,V$15+1,FALSE)="Yes",TRUE,FALSE)</f>
        <v>1</v>
      </c>
      <c r="W35" s="81" t="b">
        <f>IF(VLOOKUP($M35,Allocators!$D$21:$AU$67,W$15+1,FALSE)="Yes",TRUE,FALSE)</f>
        <v>1</v>
      </c>
      <c r="X35" s="81" t="b">
        <f>IF(VLOOKUP($M35,Allocators!$D$21:$AU$67,X$15+1,FALSE)="Yes",TRUE,FALSE)</f>
        <v>1</v>
      </c>
      <c r="Y35" s="81" t="b">
        <f>IF(VLOOKUP($M35,Allocators!$D$21:$AU$67,Y$15+1,FALSE)="Yes",TRUE,FALSE)</f>
        <v>1</v>
      </c>
      <c r="Z35" s="81" t="b">
        <f>IF(VLOOKUP($M35,Allocators!$D$21:$AU$67,Z$15+1,FALSE)="Yes",TRUE,FALSE)</f>
        <v>1</v>
      </c>
      <c r="AA35" s="81" t="b">
        <f>IF(VLOOKUP($M35,Allocators!$D$21:$AU$67,AA$15+1,FALSE)="Yes",TRUE,FALSE)</f>
        <v>1</v>
      </c>
      <c r="AB35" s="81" t="b">
        <f>IF(VLOOKUP($M35,Allocators!$D$21:$AU$67,AB$15+1,FALSE)="Yes",TRUE,FALSE)</f>
        <v>1</v>
      </c>
      <c r="AC35" s="81" t="b">
        <f>IF(VLOOKUP($M35,Allocators!$D$21:$AU$67,AC$15+1,FALSE)="Yes",TRUE,FALSE)</f>
        <v>1</v>
      </c>
      <c r="AD35" s="81" t="b">
        <f>IF(VLOOKUP($M35,Allocators!$D$21:$AU$67,AD$15+1,FALSE)="Yes",TRUE,FALSE)</f>
        <v>1</v>
      </c>
      <c r="AE35" s="81" t="b">
        <f>IF(VLOOKUP($M35,Allocators!$D$21:$AU$67,AE$15+1,FALSE)="Yes",TRUE,FALSE)</f>
        <v>1</v>
      </c>
      <c r="AF35" s="81" t="b">
        <f>IF(VLOOKUP($M35,Allocators!$D$21:$AU$67,AF$15+1,FALSE)="Yes",TRUE,FALSE)</f>
        <v>1</v>
      </c>
      <c r="AG35" s="81" t="b">
        <f>IF(VLOOKUP($M35,Allocators!$D$21:$AU$67,AG$15+1,FALSE)="Yes",TRUE,FALSE)</f>
        <v>1</v>
      </c>
      <c r="AH35" s="81" t="b">
        <f>IF(VLOOKUP($M35,Allocators!$D$21:$AU$67,AH$15+1,FALSE)="Yes",TRUE,FALSE)</f>
        <v>1</v>
      </c>
      <c r="AI35" s="81" t="b">
        <f>IF(VLOOKUP($M35,Allocators!$D$21:$AU$67,AI$15+1,FALSE)="Yes",TRUE,FALSE)</f>
        <v>1</v>
      </c>
      <c r="AJ35" s="81" t="b">
        <f>IF(VLOOKUP($M35,Allocators!$D$21:$AU$67,AJ$15+1,FALSE)="Yes",TRUE,FALSE)</f>
        <v>1</v>
      </c>
      <c r="AK35" s="81" t="b">
        <f>IF(VLOOKUP($M35,Allocators!$D$21:$AU$67,AK$15+1,FALSE)="Yes",TRUE,FALSE)</f>
        <v>1</v>
      </c>
      <c r="AL35" s="81" t="b">
        <f>IF(VLOOKUP($M35,Allocators!$D$21:$AU$67,AL$15+1,FALSE)="Yes",TRUE,FALSE)</f>
        <v>1</v>
      </c>
      <c r="AM35" s="81" t="b">
        <f>IF(VLOOKUP($M35,Allocators!$D$21:$AU$67,AM$15+1,FALSE)="Yes",TRUE,FALSE)</f>
        <v>1</v>
      </c>
      <c r="AN35" s="81" t="b">
        <f>IF(VLOOKUP($M35,Allocators!$D$21:$AU$67,AN$15+1,FALSE)="Yes",TRUE,FALSE)</f>
        <v>1</v>
      </c>
      <c r="AO35" s="81" t="b">
        <f>IF(VLOOKUP($M35,Allocators!$D$21:$AU$67,AO$15+1,FALSE)="Yes",TRUE,FALSE)</f>
        <v>1</v>
      </c>
      <c r="AP35" s="81" t="b">
        <f>IF(VLOOKUP($M35,Allocators!$D$21:$AU$67,AP$15+1,FALSE)="Yes",TRUE,FALSE)</f>
        <v>1</v>
      </c>
      <c r="AQ35" s="81" t="b">
        <f>IF(VLOOKUP($M35,Allocators!$D$21:$AU$67,AQ$15+1,FALSE)="Yes",TRUE,FALSE)</f>
        <v>1</v>
      </c>
      <c r="AR35" s="81" t="b">
        <f>IF(VLOOKUP($M35,Allocators!$D$21:$AU$67,AR$15+1,FALSE)="Yes",TRUE,FALSE)</f>
        <v>1</v>
      </c>
      <c r="AS35" s="81" t="b">
        <f>IF(VLOOKUP($M35,Allocators!$D$21:$AU$67,AS$15+1,FALSE)="Yes",TRUE,FALSE)</f>
        <v>1</v>
      </c>
      <c r="AT35" s="81" t="b">
        <f>IF(VLOOKUP($M35,Allocators!$D$21:$AU$67,AT$15+1,FALSE)="Yes",TRUE,FALSE)</f>
        <v>1</v>
      </c>
      <c r="AU35" s="81" t="b">
        <f>IF(VLOOKUP($M35,Allocators!$D$21:$AU$67,AU$15+1,FALSE)="Yes",TRUE,FALSE)</f>
        <v>1</v>
      </c>
      <c r="AV35" s="81" t="b">
        <f>IF(VLOOKUP($M35,Allocators!$D$21:$AU$67,AV$15+1,FALSE)="Yes",TRUE,FALSE)</f>
        <v>1</v>
      </c>
      <c r="AW35" s="81" t="b">
        <f>IF(VLOOKUP($M35,Allocators!$D$21:$AU$67,AW$15+1,FALSE)="Yes",TRUE,FALSE)</f>
        <v>1</v>
      </c>
      <c r="AX35" s="81" t="b">
        <f>IF(VLOOKUP($M35,Allocators!$D$21:$AU$67,AX$15+1,FALSE)="Yes",TRUE,FALSE)</f>
        <v>0</v>
      </c>
      <c r="AY35" s="81" t="b">
        <f>IF(VLOOKUP($M35,Allocators!$D$21:$AU$67,AY$15+1,FALSE)="Yes",TRUE,FALSE)</f>
        <v>0</v>
      </c>
      <c r="AZ35" s="81" t="b">
        <f>IF(VLOOKUP($M35,Allocators!$D$21:$AU$67,AZ$15+1,FALSE)="Yes",TRUE,FALSE)</f>
        <v>0</v>
      </c>
      <c r="BA35" s="81" t="b">
        <f>IF(VLOOKUP($M35,Allocators!$D$21:$AU$67,BA$15+1,FALSE)="Yes",TRUE,FALSE)</f>
        <v>0</v>
      </c>
      <c r="BB35" s="81" t="b">
        <f>IF(VLOOKUP($M35,Allocators!$D$21:$AU$67,BB$15+1,FALSE)="Yes",TRUE,FALSE)</f>
        <v>0</v>
      </c>
      <c r="BC35" s="81" t="b">
        <f>IF(VLOOKUP($M35,Allocators!$D$21:$AU$67,BC$15+1,FALSE)="Yes",TRUE,FALSE)</f>
        <v>0</v>
      </c>
      <c r="BD35" s="173" t="b">
        <f>IF(VLOOKUP($M35,Allocators!$D$21:$AU$67,BD$15+1,FALSE)="Yes",TRUE,FALSE)</f>
        <v>0</v>
      </c>
      <c r="BE35" s="51"/>
      <c r="BF35" s="51"/>
      <c r="BG35" s="26"/>
      <c r="BI35" s="49" t="s">
        <v>237</v>
      </c>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row>
    <row r="36" spans="2:99" hidden="1" outlineLevel="1" x14ac:dyDescent="0.2">
      <c r="B36" s="51" t="s">
        <v>156</v>
      </c>
      <c r="C36" s="9" t="s">
        <v>147</v>
      </c>
      <c r="D36" s="73"/>
      <c r="E36" s="73"/>
      <c r="F36" s="26"/>
      <c r="G36" s="116">
        <f t="shared" si="5"/>
        <v>0</v>
      </c>
      <c r="H36" s="85" t="b">
        <f t="shared" si="2"/>
        <v>0</v>
      </c>
      <c r="I36" s="85" t="b">
        <f t="shared" si="3"/>
        <v>1</v>
      </c>
      <c r="J36" s="85" t="b">
        <f t="shared" si="6"/>
        <v>0</v>
      </c>
      <c r="K36" s="245"/>
      <c r="L36" s="85" t="str">
        <f t="shared" si="4"/>
        <v>Dedicated Non-prescribed</v>
      </c>
      <c r="M36" s="87">
        <v>21</v>
      </c>
      <c r="N36" s="172" t="b">
        <f>IF(VLOOKUP($M36,Allocators!$D$21:$AU$67,N$15+1,FALSE)="Yes",TRUE,FALSE)</f>
        <v>0</v>
      </c>
      <c r="O36" s="81" t="b">
        <f>IF(VLOOKUP($M36,Allocators!$D$21:$AU$67,O$15+1,FALSE)="Yes",TRUE,FALSE)</f>
        <v>0</v>
      </c>
      <c r="P36" s="81" t="b">
        <f>IF(VLOOKUP($M36,Allocators!$D$21:$AU$67,P$15+1,FALSE)="Yes",TRUE,FALSE)</f>
        <v>0</v>
      </c>
      <c r="Q36" s="81" t="b">
        <f>IF(VLOOKUP($M36,Allocators!$D$21:$AU$67,Q$15+1,FALSE)="Yes",TRUE,FALSE)</f>
        <v>0</v>
      </c>
      <c r="R36" s="81" t="b">
        <f>IF(VLOOKUP($M36,Allocators!$D$21:$AU$67,R$15+1,FALSE)="Yes",TRUE,FALSE)</f>
        <v>0</v>
      </c>
      <c r="S36" s="81" t="b">
        <f>IF(VLOOKUP($M36,Allocators!$D$21:$AU$67,S$15+1,FALSE)="Yes",TRUE,FALSE)</f>
        <v>0</v>
      </c>
      <c r="T36" s="81" t="b">
        <f>IF(VLOOKUP($M36,Allocators!$D$21:$AU$67,T$15+1,FALSE)="Yes",TRUE,FALSE)</f>
        <v>0</v>
      </c>
      <c r="U36" s="81" t="b">
        <f>IF(VLOOKUP($M36,Allocators!$D$21:$AU$67,U$15+1,FALSE)="Yes",TRUE,FALSE)</f>
        <v>0</v>
      </c>
      <c r="V36" s="81" t="b">
        <f>IF(VLOOKUP($M36,Allocators!$D$21:$AU$67,V$15+1,FALSE)="Yes",TRUE,FALSE)</f>
        <v>0</v>
      </c>
      <c r="W36" s="81" t="b">
        <f>IF(VLOOKUP($M36,Allocators!$D$21:$AU$67,W$15+1,FALSE)="Yes",TRUE,FALSE)</f>
        <v>0</v>
      </c>
      <c r="X36" s="81" t="b">
        <f>IF(VLOOKUP($M36,Allocators!$D$21:$AU$67,X$15+1,FALSE)="Yes",TRUE,FALSE)</f>
        <v>0</v>
      </c>
      <c r="Y36" s="81" t="b">
        <f>IF(VLOOKUP($M36,Allocators!$D$21:$AU$67,Y$15+1,FALSE)="Yes",TRUE,FALSE)</f>
        <v>0</v>
      </c>
      <c r="Z36" s="81" t="b">
        <f>IF(VLOOKUP($M36,Allocators!$D$21:$AU$67,Z$15+1,FALSE)="Yes",TRUE,FALSE)</f>
        <v>0</v>
      </c>
      <c r="AA36" s="81" t="b">
        <f>IF(VLOOKUP($M36,Allocators!$D$21:$AU$67,AA$15+1,FALSE)="Yes",TRUE,FALSE)</f>
        <v>0</v>
      </c>
      <c r="AB36" s="81" t="b">
        <f>IF(VLOOKUP($M36,Allocators!$D$21:$AU$67,AB$15+1,FALSE)="Yes",TRUE,FALSE)</f>
        <v>0</v>
      </c>
      <c r="AC36" s="81" t="b">
        <f>IF(VLOOKUP($M36,Allocators!$D$21:$AU$67,AC$15+1,FALSE)="Yes",TRUE,FALSE)</f>
        <v>0</v>
      </c>
      <c r="AD36" s="81" t="b">
        <f>IF(VLOOKUP($M36,Allocators!$D$21:$AU$67,AD$15+1,FALSE)="Yes",TRUE,FALSE)</f>
        <v>0</v>
      </c>
      <c r="AE36" s="81" t="b">
        <f>IF(VLOOKUP($M36,Allocators!$D$21:$AU$67,AE$15+1,FALSE)="Yes",TRUE,FALSE)</f>
        <v>0</v>
      </c>
      <c r="AF36" s="81" t="b">
        <f>IF(VLOOKUP($M36,Allocators!$D$21:$AU$67,AF$15+1,FALSE)="Yes",TRUE,FALSE)</f>
        <v>0</v>
      </c>
      <c r="AG36" s="81" t="b">
        <f>IF(VLOOKUP($M36,Allocators!$D$21:$AU$67,AG$15+1,FALSE)="Yes",TRUE,FALSE)</f>
        <v>0</v>
      </c>
      <c r="AH36" s="81" t="b">
        <f>IF(VLOOKUP($M36,Allocators!$D$21:$AU$67,AH$15+1,FALSE)="Yes",TRUE,FALSE)</f>
        <v>0</v>
      </c>
      <c r="AI36" s="81" t="b">
        <f>IF(VLOOKUP($M36,Allocators!$D$21:$AU$67,AI$15+1,FALSE)="Yes",TRUE,FALSE)</f>
        <v>0</v>
      </c>
      <c r="AJ36" s="81" t="b">
        <f>IF(VLOOKUP($M36,Allocators!$D$21:$AU$67,AJ$15+1,FALSE)="Yes",TRUE,FALSE)</f>
        <v>0</v>
      </c>
      <c r="AK36" s="81" t="b">
        <f>IF(VLOOKUP($M36,Allocators!$D$21:$AU$67,AK$15+1,FALSE)="Yes",TRUE,FALSE)</f>
        <v>0</v>
      </c>
      <c r="AL36" s="81" t="b">
        <f>IF(VLOOKUP($M36,Allocators!$D$21:$AU$67,AL$15+1,FALSE)="Yes",TRUE,FALSE)</f>
        <v>0</v>
      </c>
      <c r="AM36" s="81" t="b">
        <f>IF(VLOOKUP($M36,Allocators!$D$21:$AU$67,AM$15+1,FALSE)="Yes",TRUE,FALSE)</f>
        <v>0</v>
      </c>
      <c r="AN36" s="81" t="b">
        <f>IF(VLOOKUP($M36,Allocators!$D$21:$AU$67,AN$15+1,FALSE)="Yes",TRUE,FALSE)</f>
        <v>0</v>
      </c>
      <c r="AO36" s="81" t="b">
        <f>IF(VLOOKUP($M36,Allocators!$D$21:$AU$67,AO$15+1,FALSE)="Yes",TRUE,FALSE)</f>
        <v>0</v>
      </c>
      <c r="AP36" s="81" t="b">
        <f>IF(VLOOKUP($M36,Allocators!$D$21:$AU$67,AP$15+1,FALSE)="Yes",TRUE,FALSE)</f>
        <v>0</v>
      </c>
      <c r="AQ36" s="81" t="b">
        <f>IF(VLOOKUP($M36,Allocators!$D$21:$AU$67,AQ$15+1,FALSE)="Yes",TRUE,FALSE)</f>
        <v>0</v>
      </c>
      <c r="AR36" s="81" t="b">
        <f>IF(VLOOKUP($M36,Allocators!$D$21:$AU$67,AR$15+1,FALSE)="Yes",TRUE,FALSE)</f>
        <v>0</v>
      </c>
      <c r="AS36" s="81" t="b">
        <f>IF(VLOOKUP($M36,Allocators!$D$21:$AU$67,AS$15+1,FALSE)="Yes",TRUE,FALSE)</f>
        <v>0</v>
      </c>
      <c r="AT36" s="81" t="b">
        <f>IF(VLOOKUP($M36,Allocators!$D$21:$AU$67,AT$15+1,FALSE)="Yes",TRUE,FALSE)</f>
        <v>0</v>
      </c>
      <c r="AU36" s="81" t="b">
        <f>IF(VLOOKUP($M36,Allocators!$D$21:$AU$67,AU$15+1,FALSE)="Yes",TRUE,FALSE)</f>
        <v>0</v>
      </c>
      <c r="AV36" s="81" t="b">
        <f>IF(VLOOKUP($M36,Allocators!$D$21:$AU$67,AV$15+1,FALSE)="Yes",TRUE,FALSE)</f>
        <v>0</v>
      </c>
      <c r="AW36" s="81" t="b">
        <f>IF(VLOOKUP($M36,Allocators!$D$21:$AU$67,AW$15+1,FALSE)="Yes",TRUE,FALSE)</f>
        <v>0</v>
      </c>
      <c r="AX36" s="81" t="b">
        <f>IF(VLOOKUP($M36,Allocators!$D$21:$AU$67,AX$15+1,FALSE)="Yes",TRUE,FALSE)</f>
        <v>0</v>
      </c>
      <c r="AY36" s="81" t="b">
        <f>IF(VLOOKUP($M36,Allocators!$D$21:$AU$67,AY$15+1,FALSE)="Yes",TRUE,FALSE)</f>
        <v>0</v>
      </c>
      <c r="AZ36" s="81" t="b">
        <f>IF(VLOOKUP($M36,Allocators!$D$21:$AU$67,AZ$15+1,FALSE)="Yes",TRUE,FALSE)</f>
        <v>0</v>
      </c>
      <c r="BA36" s="81" t="b">
        <f>IF(VLOOKUP($M36,Allocators!$D$21:$AU$67,BA$15+1,FALSE)="Yes",TRUE,FALSE)</f>
        <v>0</v>
      </c>
      <c r="BB36" s="81" t="b">
        <f>IF(VLOOKUP($M36,Allocators!$D$21:$AU$67,BB$15+1,FALSE)="Yes",TRUE,FALSE)</f>
        <v>0</v>
      </c>
      <c r="BC36" s="81" t="b">
        <f>IF(VLOOKUP($M36,Allocators!$D$21:$AU$67,BC$15+1,FALSE)="Yes",TRUE,FALSE)</f>
        <v>0</v>
      </c>
      <c r="BD36" s="173" t="b">
        <f>IF(VLOOKUP($M36,Allocators!$D$21:$AU$67,BD$15+1,FALSE)="Yes",TRUE,FALSE)</f>
        <v>1</v>
      </c>
      <c r="BE36" s="52"/>
      <c r="BF36" s="52"/>
      <c r="BG36" s="26"/>
      <c r="BI36" s="22" t="s">
        <v>142</v>
      </c>
      <c r="BJ36" s="22" t="s">
        <v>142</v>
      </c>
      <c r="BK36" s="22"/>
      <c r="BL36" s="22" t="s">
        <v>142</v>
      </c>
      <c r="BM36" s="22" t="s">
        <v>142</v>
      </c>
      <c r="BN36" s="22" t="s">
        <v>142</v>
      </c>
      <c r="BO36" s="22"/>
      <c r="BP36" s="22"/>
      <c r="BQ36" s="22"/>
      <c r="BR36" s="22" t="s">
        <v>142</v>
      </c>
      <c r="BS36" s="22" t="s">
        <v>142</v>
      </c>
      <c r="BT36" s="22"/>
      <c r="BU36" s="22"/>
      <c r="BV36" s="22"/>
      <c r="BW36" s="22"/>
      <c r="BX36" s="22"/>
      <c r="BY36" s="22"/>
      <c r="BZ36" s="22"/>
      <c r="CA36" s="22"/>
      <c r="CB36" s="22"/>
      <c r="CC36" s="22"/>
      <c r="CD36" s="22"/>
      <c r="CE36" s="22"/>
      <c r="CF36" s="22"/>
      <c r="CG36" s="22"/>
      <c r="CH36" s="22"/>
      <c r="CI36" s="22" t="s">
        <v>142</v>
      </c>
      <c r="CJ36" s="22"/>
      <c r="CK36" s="22" t="s">
        <v>142</v>
      </c>
      <c r="CL36" s="22"/>
      <c r="CM36" s="22"/>
      <c r="CN36" s="22"/>
      <c r="CO36" s="22"/>
      <c r="CP36" s="22"/>
      <c r="CQ36" s="22"/>
      <c r="CR36" s="22"/>
      <c r="CS36" s="9"/>
      <c r="CT36" s="9"/>
      <c r="CU36" s="9"/>
    </row>
    <row r="37" spans="2:99" hidden="1" outlineLevel="1" x14ac:dyDescent="0.2">
      <c r="B37" s="51" t="s">
        <v>156</v>
      </c>
      <c r="C37" s="9" t="s">
        <v>158</v>
      </c>
      <c r="D37" s="58"/>
      <c r="E37" s="58"/>
      <c r="F37" s="26"/>
      <c r="G37" s="116">
        <f t="shared" si="5"/>
        <v>0</v>
      </c>
      <c r="H37" s="85" t="b">
        <f t="shared" si="2"/>
        <v>0</v>
      </c>
      <c r="I37" s="85" t="b">
        <f t="shared" si="3"/>
        <v>0</v>
      </c>
      <c r="J37" s="85" t="b">
        <f t="shared" si="6"/>
        <v>1</v>
      </c>
      <c r="K37" s="245"/>
      <c r="L37" s="85" t="str">
        <f t="shared" si="4"/>
        <v>Shared</v>
      </c>
      <c r="M37" s="87">
        <v>22</v>
      </c>
      <c r="N37" s="172" t="b">
        <f>IF(VLOOKUP($M37,Allocators!$D$21:$AU$67,N$15+1,FALSE)="Yes",TRUE,FALSE)</f>
        <v>1</v>
      </c>
      <c r="O37" s="81" t="b">
        <f>IF(VLOOKUP($M37,Allocators!$D$21:$AU$67,O$15+1,FALSE)="Yes",TRUE,FALSE)</f>
        <v>1</v>
      </c>
      <c r="P37" s="81" t="b">
        <f>IF(VLOOKUP($M37,Allocators!$D$21:$AU$67,P$15+1,FALSE)="Yes",TRUE,FALSE)</f>
        <v>1</v>
      </c>
      <c r="Q37" s="81" t="b">
        <f>IF(VLOOKUP($M37,Allocators!$D$21:$AU$67,Q$15+1,FALSE)="Yes",TRUE,FALSE)</f>
        <v>1</v>
      </c>
      <c r="R37" s="81" t="b">
        <f>IF(VLOOKUP($M37,Allocators!$D$21:$AU$67,R$15+1,FALSE)="Yes",TRUE,FALSE)</f>
        <v>1</v>
      </c>
      <c r="S37" s="81" t="b">
        <f>IF(VLOOKUP($M37,Allocators!$D$21:$AU$67,S$15+1,FALSE)="Yes",TRUE,FALSE)</f>
        <v>1</v>
      </c>
      <c r="T37" s="81" t="b">
        <f>IF(VLOOKUP($M37,Allocators!$D$21:$AU$67,T$15+1,FALSE)="Yes",TRUE,FALSE)</f>
        <v>1</v>
      </c>
      <c r="U37" s="81" t="b">
        <f>IF(VLOOKUP($M37,Allocators!$D$21:$AU$67,U$15+1,FALSE)="Yes",TRUE,FALSE)</f>
        <v>1</v>
      </c>
      <c r="V37" s="81" t="b">
        <f>IF(VLOOKUP($M37,Allocators!$D$21:$AU$67,V$15+1,FALSE)="Yes",TRUE,FALSE)</f>
        <v>1</v>
      </c>
      <c r="W37" s="81" t="b">
        <f>IF(VLOOKUP($M37,Allocators!$D$21:$AU$67,W$15+1,FALSE)="Yes",TRUE,FALSE)</f>
        <v>1</v>
      </c>
      <c r="X37" s="81" t="b">
        <f>IF(VLOOKUP($M37,Allocators!$D$21:$AU$67,X$15+1,FALSE)="Yes",TRUE,FALSE)</f>
        <v>1</v>
      </c>
      <c r="Y37" s="81" t="b">
        <f>IF(VLOOKUP($M37,Allocators!$D$21:$AU$67,Y$15+1,FALSE)="Yes",TRUE,FALSE)</f>
        <v>1</v>
      </c>
      <c r="Z37" s="81" t="b">
        <f>IF(VLOOKUP($M37,Allocators!$D$21:$AU$67,Z$15+1,FALSE)="Yes",TRUE,FALSE)</f>
        <v>1</v>
      </c>
      <c r="AA37" s="81" t="b">
        <f>IF(VLOOKUP($M37,Allocators!$D$21:$AU$67,AA$15+1,FALSE)="Yes",TRUE,FALSE)</f>
        <v>1</v>
      </c>
      <c r="AB37" s="81" t="b">
        <f>IF(VLOOKUP($M37,Allocators!$D$21:$AU$67,AB$15+1,FALSE)="Yes",TRUE,FALSE)</f>
        <v>1</v>
      </c>
      <c r="AC37" s="81" t="b">
        <f>IF(VLOOKUP($M37,Allocators!$D$21:$AU$67,AC$15+1,FALSE)="Yes",TRUE,FALSE)</f>
        <v>1</v>
      </c>
      <c r="AD37" s="81" t="b">
        <f>IF(VLOOKUP($M37,Allocators!$D$21:$AU$67,AD$15+1,FALSE)="Yes",TRUE,FALSE)</f>
        <v>1</v>
      </c>
      <c r="AE37" s="81" t="b">
        <f>IF(VLOOKUP($M37,Allocators!$D$21:$AU$67,AE$15+1,FALSE)="Yes",TRUE,FALSE)</f>
        <v>1</v>
      </c>
      <c r="AF37" s="81" t="b">
        <f>IF(VLOOKUP($M37,Allocators!$D$21:$AU$67,AF$15+1,FALSE)="Yes",TRUE,FALSE)</f>
        <v>1</v>
      </c>
      <c r="AG37" s="81" t="b">
        <f>IF(VLOOKUP($M37,Allocators!$D$21:$AU$67,AG$15+1,FALSE)="Yes",TRUE,FALSE)</f>
        <v>1</v>
      </c>
      <c r="AH37" s="81" t="b">
        <f>IF(VLOOKUP($M37,Allocators!$D$21:$AU$67,AH$15+1,FALSE)="Yes",TRUE,FALSE)</f>
        <v>1</v>
      </c>
      <c r="AI37" s="81" t="b">
        <f>IF(VLOOKUP($M37,Allocators!$D$21:$AU$67,AI$15+1,FALSE)="Yes",TRUE,FALSE)</f>
        <v>1</v>
      </c>
      <c r="AJ37" s="81" t="b">
        <f>IF(VLOOKUP($M37,Allocators!$D$21:$AU$67,AJ$15+1,FALSE)="Yes",TRUE,FALSE)</f>
        <v>1</v>
      </c>
      <c r="AK37" s="81" t="b">
        <f>IF(VLOOKUP($M37,Allocators!$D$21:$AU$67,AK$15+1,FALSE)="Yes",TRUE,FALSE)</f>
        <v>1</v>
      </c>
      <c r="AL37" s="81" t="b">
        <f>IF(VLOOKUP($M37,Allocators!$D$21:$AU$67,AL$15+1,FALSE)="Yes",TRUE,FALSE)</f>
        <v>1</v>
      </c>
      <c r="AM37" s="81" t="b">
        <f>IF(VLOOKUP($M37,Allocators!$D$21:$AU$67,AM$15+1,FALSE)="Yes",TRUE,FALSE)</f>
        <v>1</v>
      </c>
      <c r="AN37" s="81" t="b">
        <f>IF(VLOOKUP($M37,Allocators!$D$21:$AU$67,AN$15+1,FALSE)="Yes",TRUE,FALSE)</f>
        <v>1</v>
      </c>
      <c r="AO37" s="81" t="b">
        <f>IF(VLOOKUP($M37,Allocators!$D$21:$AU$67,AO$15+1,FALSE)="Yes",TRUE,FALSE)</f>
        <v>1</v>
      </c>
      <c r="AP37" s="81" t="b">
        <f>IF(VLOOKUP($M37,Allocators!$D$21:$AU$67,AP$15+1,FALSE)="Yes",TRUE,FALSE)</f>
        <v>1</v>
      </c>
      <c r="AQ37" s="81" t="b">
        <f>IF(VLOOKUP($M37,Allocators!$D$21:$AU$67,AQ$15+1,FALSE)="Yes",TRUE,FALSE)</f>
        <v>1</v>
      </c>
      <c r="AR37" s="81" t="b">
        <f>IF(VLOOKUP($M37,Allocators!$D$21:$AU$67,AR$15+1,FALSE)="Yes",TRUE,FALSE)</f>
        <v>1</v>
      </c>
      <c r="AS37" s="81" t="b">
        <f>IF(VLOOKUP($M37,Allocators!$D$21:$AU$67,AS$15+1,FALSE)="Yes",TRUE,FALSE)</f>
        <v>1</v>
      </c>
      <c r="AT37" s="81" t="b">
        <f>IF(VLOOKUP($M37,Allocators!$D$21:$AU$67,AT$15+1,FALSE)="Yes",TRUE,FALSE)</f>
        <v>1</v>
      </c>
      <c r="AU37" s="81" t="b">
        <f>IF(VLOOKUP($M37,Allocators!$D$21:$AU$67,AU$15+1,FALSE)="Yes",TRUE,FALSE)</f>
        <v>1</v>
      </c>
      <c r="AV37" s="81" t="b">
        <f>IF(VLOOKUP($M37,Allocators!$D$21:$AU$67,AV$15+1,FALSE)="Yes",TRUE,FALSE)</f>
        <v>1</v>
      </c>
      <c r="AW37" s="81" t="b">
        <f>IF(VLOOKUP($M37,Allocators!$D$21:$AU$67,AW$15+1,FALSE)="Yes",TRUE,FALSE)</f>
        <v>1</v>
      </c>
      <c r="AX37" s="81" t="b">
        <f>IF(VLOOKUP($M37,Allocators!$D$21:$AU$67,AX$15+1,FALSE)="Yes",TRUE,FALSE)</f>
        <v>0</v>
      </c>
      <c r="AY37" s="81" t="b">
        <f>IF(VLOOKUP($M37,Allocators!$D$21:$AU$67,AY$15+1,FALSE)="Yes",TRUE,FALSE)</f>
        <v>0</v>
      </c>
      <c r="AZ37" s="81" t="b">
        <f>IF(VLOOKUP($M37,Allocators!$D$21:$AU$67,AZ$15+1,FALSE)="Yes",TRUE,FALSE)</f>
        <v>0</v>
      </c>
      <c r="BA37" s="81" t="b">
        <f>IF(VLOOKUP($M37,Allocators!$D$21:$AU$67,BA$15+1,FALSE)="Yes",TRUE,FALSE)</f>
        <v>0</v>
      </c>
      <c r="BB37" s="81" t="b">
        <f>IF(VLOOKUP($M37,Allocators!$D$21:$AU$67,BB$15+1,FALSE)="Yes",TRUE,FALSE)</f>
        <v>0</v>
      </c>
      <c r="BC37" s="81" t="b">
        <f>IF(VLOOKUP($M37,Allocators!$D$21:$AU$67,BC$15+1,FALSE)="Yes",TRUE,FALSE)</f>
        <v>1</v>
      </c>
      <c r="BD37" s="173" t="b">
        <f>IF(VLOOKUP($M37,Allocators!$D$21:$AU$67,BD$15+1,FALSE)="Yes",TRUE,FALSE)</f>
        <v>1</v>
      </c>
      <c r="BE37" s="52"/>
      <c r="BF37" s="52"/>
      <c r="BG37" s="26"/>
      <c r="BI37" s="22"/>
      <c r="BJ37" s="22"/>
      <c r="BK37" s="22"/>
      <c r="BL37" s="22"/>
      <c r="BM37" s="22"/>
      <c r="BN37" s="22"/>
      <c r="BO37" s="22"/>
      <c r="BP37" s="22"/>
      <c r="BQ37" s="22" t="s">
        <v>142</v>
      </c>
      <c r="BR37" s="22"/>
      <c r="BS37" s="22"/>
      <c r="BT37" s="22"/>
      <c r="BU37" s="22"/>
      <c r="BV37" s="22"/>
      <c r="BW37" s="22"/>
      <c r="BX37" s="22"/>
      <c r="BY37" s="22"/>
      <c r="BZ37" s="22"/>
      <c r="CA37" s="22"/>
      <c r="CB37" s="22"/>
      <c r="CC37" s="22"/>
      <c r="CD37" s="22"/>
      <c r="CE37" s="22" t="s">
        <v>142</v>
      </c>
      <c r="CF37" s="22"/>
      <c r="CG37" s="22"/>
      <c r="CH37" s="22" t="s">
        <v>142</v>
      </c>
      <c r="CI37" s="22"/>
      <c r="CJ37" s="22"/>
      <c r="CK37" s="22"/>
      <c r="CL37" s="22"/>
      <c r="CM37" s="22"/>
      <c r="CN37" s="22"/>
      <c r="CO37" s="22"/>
      <c r="CP37" s="22"/>
      <c r="CQ37" s="22"/>
      <c r="CR37" s="22"/>
      <c r="CS37" s="9"/>
      <c r="CT37" s="9"/>
      <c r="CU37" s="9"/>
    </row>
    <row r="38" spans="2:99" hidden="1" outlineLevel="1" x14ac:dyDescent="0.2">
      <c r="B38" s="51" t="s">
        <v>156</v>
      </c>
      <c r="C38" s="9" t="s">
        <v>159</v>
      </c>
      <c r="D38" s="73"/>
      <c r="E38" s="73"/>
      <c r="F38" s="26"/>
      <c r="G38" s="116">
        <f t="shared" si="5"/>
        <v>0</v>
      </c>
      <c r="H38" s="85" t="b">
        <f t="shared" si="2"/>
        <v>1</v>
      </c>
      <c r="I38" s="85" t="b">
        <f t="shared" si="3"/>
        <v>0</v>
      </c>
      <c r="J38" s="85" t="b">
        <f t="shared" si="6"/>
        <v>0</v>
      </c>
      <c r="K38" s="245"/>
      <c r="L38" s="85" t="str">
        <f t="shared" si="4"/>
        <v>Dedicated Prescribed</v>
      </c>
      <c r="M38" s="87">
        <v>23</v>
      </c>
      <c r="N38" s="172" t="b">
        <f>IF(VLOOKUP($M38,Allocators!$D$21:$AU$67,N$15+1,FALSE)="Yes",TRUE,FALSE)</f>
        <v>0</v>
      </c>
      <c r="O38" s="81" t="b">
        <f>IF(VLOOKUP($M38,Allocators!$D$21:$AU$67,O$15+1,FALSE)="Yes",TRUE,FALSE)</f>
        <v>0</v>
      </c>
      <c r="P38" s="81" t="b">
        <f>IF(VLOOKUP($M38,Allocators!$D$21:$AU$67,P$15+1,FALSE)="Yes",TRUE,FALSE)</f>
        <v>0</v>
      </c>
      <c r="Q38" s="81" t="b">
        <f>IF(VLOOKUP($M38,Allocators!$D$21:$AU$67,Q$15+1,FALSE)="Yes",TRUE,FALSE)</f>
        <v>0</v>
      </c>
      <c r="R38" s="81" t="b">
        <f>IF(VLOOKUP($M38,Allocators!$D$21:$AU$67,R$15+1,FALSE)="Yes",TRUE,FALSE)</f>
        <v>0</v>
      </c>
      <c r="S38" s="81" t="b">
        <f>IF(VLOOKUP($M38,Allocators!$D$21:$AU$67,S$15+1,FALSE)="Yes",TRUE,FALSE)</f>
        <v>0</v>
      </c>
      <c r="T38" s="81" t="b">
        <f>IF(VLOOKUP($M38,Allocators!$D$21:$AU$67,T$15+1,FALSE)="Yes",TRUE,FALSE)</f>
        <v>0</v>
      </c>
      <c r="U38" s="81" t="b">
        <f>IF(VLOOKUP($M38,Allocators!$D$21:$AU$67,U$15+1,FALSE)="Yes",TRUE,FALSE)</f>
        <v>0</v>
      </c>
      <c r="V38" s="81" t="b">
        <f>IF(VLOOKUP($M38,Allocators!$D$21:$AU$67,V$15+1,FALSE)="Yes",TRUE,FALSE)</f>
        <v>0</v>
      </c>
      <c r="W38" s="81" t="b">
        <f>IF(VLOOKUP($M38,Allocators!$D$21:$AU$67,W$15+1,FALSE)="Yes",TRUE,FALSE)</f>
        <v>0</v>
      </c>
      <c r="X38" s="81" t="b">
        <f>IF(VLOOKUP($M38,Allocators!$D$21:$AU$67,X$15+1,FALSE)="Yes",TRUE,FALSE)</f>
        <v>0</v>
      </c>
      <c r="Y38" s="81" t="b">
        <f>IF(VLOOKUP($M38,Allocators!$D$21:$AU$67,Y$15+1,FALSE)="Yes",TRUE,FALSE)</f>
        <v>0</v>
      </c>
      <c r="Z38" s="81" t="b">
        <f>IF(VLOOKUP($M38,Allocators!$D$21:$AU$67,Z$15+1,FALSE)="Yes",TRUE,FALSE)</f>
        <v>0</v>
      </c>
      <c r="AA38" s="81" t="b">
        <f>IF(VLOOKUP($M38,Allocators!$D$21:$AU$67,AA$15+1,FALSE)="Yes",TRUE,FALSE)</f>
        <v>0</v>
      </c>
      <c r="AB38" s="81" t="b">
        <f>IF(VLOOKUP($M38,Allocators!$D$21:$AU$67,AB$15+1,FALSE)="Yes",TRUE,FALSE)</f>
        <v>1</v>
      </c>
      <c r="AC38" s="81" t="b">
        <f>IF(VLOOKUP($M38,Allocators!$D$21:$AU$67,AC$15+1,FALSE)="Yes",TRUE,FALSE)</f>
        <v>1</v>
      </c>
      <c r="AD38" s="81" t="b">
        <f>IF(VLOOKUP($M38,Allocators!$D$21:$AU$67,AD$15+1,FALSE)="Yes",TRUE,FALSE)</f>
        <v>1</v>
      </c>
      <c r="AE38" s="81" t="b">
        <f>IF(VLOOKUP($M38,Allocators!$D$21:$AU$67,AE$15+1,FALSE)="Yes",TRUE,FALSE)</f>
        <v>1</v>
      </c>
      <c r="AF38" s="81" t="b">
        <f>IF(VLOOKUP($M38,Allocators!$D$21:$AU$67,AF$15+1,FALSE)="Yes",TRUE,FALSE)</f>
        <v>1</v>
      </c>
      <c r="AG38" s="81" t="b">
        <f>IF(VLOOKUP($M38,Allocators!$D$21:$AU$67,AG$15+1,FALSE)="Yes",TRUE,FALSE)</f>
        <v>1</v>
      </c>
      <c r="AH38" s="81" t="b">
        <f>IF(VLOOKUP($M38,Allocators!$D$21:$AU$67,AH$15+1,FALSE)="Yes",TRUE,FALSE)</f>
        <v>1</v>
      </c>
      <c r="AI38" s="81" t="b">
        <f>IF(VLOOKUP($M38,Allocators!$D$21:$AU$67,AI$15+1,FALSE)="Yes",TRUE,FALSE)</f>
        <v>1</v>
      </c>
      <c r="AJ38" s="81" t="b">
        <f>IF(VLOOKUP($M38,Allocators!$D$21:$AU$67,AJ$15+1,FALSE)="Yes",TRUE,FALSE)</f>
        <v>1</v>
      </c>
      <c r="AK38" s="81" t="b">
        <f>IF(VLOOKUP($M38,Allocators!$D$21:$AU$67,AK$15+1,FALSE)="Yes",TRUE,FALSE)</f>
        <v>1</v>
      </c>
      <c r="AL38" s="81" t="b">
        <f>IF(VLOOKUP($M38,Allocators!$D$21:$AU$67,AL$15+1,FALSE)="Yes",TRUE,FALSE)</f>
        <v>1</v>
      </c>
      <c r="AM38" s="81" t="b">
        <f>IF(VLOOKUP($M38,Allocators!$D$21:$AU$67,AM$15+1,FALSE)="Yes",TRUE,FALSE)</f>
        <v>1</v>
      </c>
      <c r="AN38" s="81" t="b">
        <f>IF(VLOOKUP($M38,Allocators!$D$21:$AU$67,AN$15+1,FALSE)="Yes",TRUE,FALSE)</f>
        <v>0</v>
      </c>
      <c r="AO38" s="81" t="b">
        <f>IF(VLOOKUP($M38,Allocators!$D$21:$AU$67,AO$15+1,FALSE)="Yes",TRUE,FALSE)</f>
        <v>0</v>
      </c>
      <c r="AP38" s="81" t="b">
        <f>IF(VLOOKUP($M38,Allocators!$D$21:$AU$67,AP$15+1,FALSE)="Yes",TRUE,FALSE)</f>
        <v>0</v>
      </c>
      <c r="AQ38" s="81" t="b">
        <f>IF(VLOOKUP($M38,Allocators!$D$21:$AU$67,AQ$15+1,FALSE)="Yes",TRUE,FALSE)</f>
        <v>0</v>
      </c>
      <c r="AR38" s="81" t="b">
        <f>IF(VLOOKUP($M38,Allocators!$D$21:$AU$67,AR$15+1,FALSE)="Yes",TRUE,FALSE)</f>
        <v>0</v>
      </c>
      <c r="AS38" s="81" t="b">
        <f>IF(VLOOKUP($M38,Allocators!$D$21:$AU$67,AS$15+1,FALSE)="Yes",TRUE,FALSE)</f>
        <v>0</v>
      </c>
      <c r="AT38" s="81" t="b">
        <f>IF(VLOOKUP($M38,Allocators!$D$21:$AU$67,AT$15+1,FALSE)="Yes",TRUE,FALSE)</f>
        <v>0</v>
      </c>
      <c r="AU38" s="81" t="b">
        <f>IF(VLOOKUP($M38,Allocators!$D$21:$AU$67,AU$15+1,FALSE)="Yes",TRUE,FALSE)</f>
        <v>0</v>
      </c>
      <c r="AV38" s="81" t="b">
        <f>IF(VLOOKUP($M38,Allocators!$D$21:$AU$67,AV$15+1,FALSE)="Yes",TRUE,FALSE)</f>
        <v>0</v>
      </c>
      <c r="AW38" s="81" t="b">
        <f>IF(VLOOKUP($M38,Allocators!$D$21:$AU$67,AW$15+1,FALSE)="Yes",TRUE,FALSE)</f>
        <v>0</v>
      </c>
      <c r="AX38" s="81" t="b">
        <f>IF(VLOOKUP($M38,Allocators!$D$21:$AU$67,AX$15+1,FALSE)="Yes",TRUE,FALSE)</f>
        <v>0</v>
      </c>
      <c r="AY38" s="81" t="b">
        <f>IF(VLOOKUP($M38,Allocators!$D$21:$AU$67,AY$15+1,FALSE)="Yes",TRUE,FALSE)</f>
        <v>0</v>
      </c>
      <c r="AZ38" s="81" t="b">
        <f>IF(VLOOKUP($M38,Allocators!$D$21:$AU$67,AZ$15+1,FALSE)="Yes",TRUE,FALSE)</f>
        <v>0</v>
      </c>
      <c r="BA38" s="81" t="b">
        <f>IF(VLOOKUP($M38,Allocators!$D$21:$AU$67,BA$15+1,FALSE)="Yes",TRUE,FALSE)</f>
        <v>0</v>
      </c>
      <c r="BB38" s="81" t="b">
        <f>IF(VLOOKUP($M38,Allocators!$D$21:$AU$67,BB$15+1,FALSE)="Yes",TRUE,FALSE)</f>
        <v>0</v>
      </c>
      <c r="BC38" s="81" t="b">
        <f>IF(VLOOKUP($M38,Allocators!$D$21:$AU$67,BC$15+1,FALSE)="Yes",TRUE,FALSE)</f>
        <v>0</v>
      </c>
      <c r="BD38" s="173" t="b">
        <f>IF(VLOOKUP($M38,Allocators!$D$21:$AU$67,BD$15+1,FALSE)="Yes",TRUE,FALSE)</f>
        <v>0</v>
      </c>
      <c r="BE38" s="52"/>
      <c r="BF38" s="52"/>
      <c r="BG38" s="26"/>
      <c r="BI38" s="22"/>
      <c r="BJ38" s="22"/>
      <c r="BK38" s="22"/>
      <c r="BL38" s="22"/>
      <c r="BM38" s="22"/>
      <c r="BN38" s="22"/>
      <c r="BO38" s="22"/>
      <c r="BP38" s="22"/>
      <c r="BQ38" s="22" t="s">
        <v>142</v>
      </c>
      <c r="BR38" s="22"/>
      <c r="BS38" s="22"/>
      <c r="BT38" s="22"/>
      <c r="BU38" s="22"/>
      <c r="BV38" s="22"/>
      <c r="BW38" s="22"/>
      <c r="BX38" s="22"/>
      <c r="BY38" s="22"/>
      <c r="BZ38" s="22"/>
      <c r="CA38" s="22"/>
      <c r="CB38" s="22"/>
      <c r="CC38" s="22"/>
      <c r="CD38" s="22"/>
      <c r="CE38" s="22"/>
      <c r="CF38" s="22" t="s">
        <v>142</v>
      </c>
      <c r="CG38" s="22"/>
      <c r="CH38" s="22" t="s">
        <v>142</v>
      </c>
      <c r="CI38" s="22"/>
      <c r="CJ38" s="22"/>
      <c r="CK38" s="22"/>
      <c r="CL38" s="22"/>
      <c r="CM38" s="22"/>
      <c r="CN38" s="22"/>
      <c r="CO38" s="22"/>
      <c r="CP38" s="22"/>
      <c r="CQ38" s="22"/>
      <c r="CR38" s="22"/>
      <c r="CS38" s="9"/>
      <c r="CT38" s="9"/>
      <c r="CU38" s="9"/>
    </row>
    <row r="39" spans="2:99" hidden="1" outlineLevel="1" x14ac:dyDescent="0.2">
      <c r="B39" s="51" t="s">
        <v>156</v>
      </c>
      <c r="C39" s="9" t="s">
        <v>153</v>
      </c>
      <c r="D39" s="58"/>
      <c r="E39" s="58"/>
      <c r="F39" s="26"/>
      <c r="G39" s="116">
        <f t="shared" si="5"/>
        <v>0</v>
      </c>
      <c r="H39" s="85" t="b">
        <f t="shared" si="2"/>
        <v>0</v>
      </c>
      <c r="I39" s="85" t="b">
        <f t="shared" si="3"/>
        <v>0</v>
      </c>
      <c r="J39" s="85" t="b">
        <f t="shared" si="6"/>
        <v>1</v>
      </c>
      <c r="K39" s="245"/>
      <c r="L39" s="85" t="str">
        <f t="shared" si="4"/>
        <v>Shared</v>
      </c>
      <c r="M39" s="87">
        <v>24</v>
      </c>
      <c r="N39" s="172" t="b">
        <f>IF(VLOOKUP($M39,Allocators!$D$21:$AU$67,N$15+1,FALSE)="Yes",TRUE,FALSE)</f>
        <v>1</v>
      </c>
      <c r="O39" s="81" t="b">
        <f>IF(VLOOKUP($M39,Allocators!$D$21:$AU$67,O$15+1,FALSE)="Yes",TRUE,FALSE)</f>
        <v>1</v>
      </c>
      <c r="P39" s="81" t="b">
        <f>IF(VLOOKUP($M39,Allocators!$D$21:$AU$67,P$15+1,FALSE)="Yes",TRUE,FALSE)</f>
        <v>1</v>
      </c>
      <c r="Q39" s="81" t="b">
        <f>IF(VLOOKUP($M39,Allocators!$D$21:$AU$67,Q$15+1,FALSE)="Yes",TRUE,FALSE)</f>
        <v>1</v>
      </c>
      <c r="R39" s="81" t="b">
        <f>IF(VLOOKUP($M39,Allocators!$D$21:$AU$67,R$15+1,FALSE)="Yes",TRUE,FALSE)</f>
        <v>1</v>
      </c>
      <c r="S39" s="81" t="b">
        <f>IF(VLOOKUP($M39,Allocators!$D$21:$AU$67,S$15+1,FALSE)="Yes",TRUE,FALSE)</f>
        <v>1</v>
      </c>
      <c r="T39" s="81" t="b">
        <f>IF(VLOOKUP($M39,Allocators!$D$21:$AU$67,T$15+1,FALSE)="Yes",TRUE,FALSE)</f>
        <v>1</v>
      </c>
      <c r="U39" s="81" t="b">
        <f>IF(VLOOKUP($M39,Allocators!$D$21:$AU$67,U$15+1,FALSE)="Yes",TRUE,FALSE)</f>
        <v>1</v>
      </c>
      <c r="V39" s="81" t="b">
        <f>IF(VLOOKUP($M39,Allocators!$D$21:$AU$67,V$15+1,FALSE)="Yes",TRUE,FALSE)</f>
        <v>1</v>
      </c>
      <c r="W39" s="81" t="b">
        <f>IF(VLOOKUP($M39,Allocators!$D$21:$AU$67,W$15+1,FALSE)="Yes",TRUE,FALSE)</f>
        <v>1</v>
      </c>
      <c r="X39" s="81" t="b">
        <f>IF(VLOOKUP($M39,Allocators!$D$21:$AU$67,X$15+1,FALSE)="Yes",TRUE,FALSE)</f>
        <v>1</v>
      </c>
      <c r="Y39" s="81" t="b">
        <f>IF(VLOOKUP($M39,Allocators!$D$21:$AU$67,Y$15+1,FALSE)="Yes",TRUE,FALSE)</f>
        <v>1</v>
      </c>
      <c r="Z39" s="81" t="b">
        <f>IF(VLOOKUP($M39,Allocators!$D$21:$AU$67,Z$15+1,FALSE)="Yes",TRUE,FALSE)</f>
        <v>1</v>
      </c>
      <c r="AA39" s="81" t="b">
        <f>IF(VLOOKUP($M39,Allocators!$D$21:$AU$67,AA$15+1,FALSE)="Yes",TRUE,FALSE)</f>
        <v>1</v>
      </c>
      <c r="AB39" s="81" t="b">
        <f>IF(VLOOKUP($M39,Allocators!$D$21:$AU$67,AB$15+1,FALSE)="Yes",TRUE,FALSE)</f>
        <v>0</v>
      </c>
      <c r="AC39" s="81" t="b">
        <f>IF(VLOOKUP($M39,Allocators!$D$21:$AU$67,AC$15+1,FALSE)="Yes",TRUE,FALSE)</f>
        <v>0</v>
      </c>
      <c r="AD39" s="81" t="b">
        <f>IF(VLOOKUP($M39,Allocators!$D$21:$AU$67,AD$15+1,FALSE)="Yes",TRUE,FALSE)</f>
        <v>0</v>
      </c>
      <c r="AE39" s="81" t="b">
        <f>IF(VLOOKUP($M39,Allocators!$D$21:$AU$67,AE$15+1,FALSE)="Yes",TRUE,FALSE)</f>
        <v>0</v>
      </c>
      <c r="AF39" s="81" t="b">
        <f>IF(VLOOKUP($M39,Allocators!$D$21:$AU$67,AF$15+1,FALSE)="Yes",TRUE,FALSE)</f>
        <v>0</v>
      </c>
      <c r="AG39" s="81" t="b">
        <f>IF(VLOOKUP($M39,Allocators!$D$21:$AU$67,AG$15+1,FALSE)="Yes",TRUE,FALSE)</f>
        <v>0</v>
      </c>
      <c r="AH39" s="81" t="b">
        <f>IF(VLOOKUP($M39,Allocators!$D$21:$AU$67,AH$15+1,FALSE)="Yes",TRUE,FALSE)</f>
        <v>0</v>
      </c>
      <c r="AI39" s="81" t="b">
        <f>IF(VLOOKUP($M39,Allocators!$D$21:$AU$67,AI$15+1,FALSE)="Yes",TRUE,FALSE)</f>
        <v>0</v>
      </c>
      <c r="AJ39" s="81" t="b">
        <f>IF(VLOOKUP($M39,Allocators!$D$21:$AU$67,AJ$15+1,FALSE)="Yes",TRUE,FALSE)</f>
        <v>0</v>
      </c>
      <c r="AK39" s="81" t="b">
        <f>IF(VLOOKUP($M39,Allocators!$D$21:$AU$67,AK$15+1,FALSE)="Yes",TRUE,FALSE)</f>
        <v>0</v>
      </c>
      <c r="AL39" s="81" t="b">
        <f>IF(VLOOKUP($M39,Allocators!$D$21:$AU$67,AL$15+1,FALSE)="Yes",TRUE,FALSE)</f>
        <v>0</v>
      </c>
      <c r="AM39" s="81" t="b">
        <f>IF(VLOOKUP($M39,Allocators!$D$21:$AU$67,AM$15+1,FALSE)="Yes",TRUE,FALSE)</f>
        <v>0</v>
      </c>
      <c r="AN39" s="81" t="b">
        <f>IF(VLOOKUP($M39,Allocators!$D$21:$AU$67,AN$15+1,FALSE)="Yes",TRUE,FALSE)</f>
        <v>1</v>
      </c>
      <c r="AO39" s="81" t="b">
        <f>IF(VLOOKUP($M39,Allocators!$D$21:$AU$67,AO$15+1,FALSE)="Yes",TRUE,FALSE)</f>
        <v>1</v>
      </c>
      <c r="AP39" s="81" t="b">
        <f>IF(VLOOKUP($M39,Allocators!$D$21:$AU$67,AP$15+1,FALSE)="Yes",TRUE,FALSE)</f>
        <v>1</v>
      </c>
      <c r="AQ39" s="81" t="b">
        <f>IF(VLOOKUP($M39,Allocators!$D$21:$AU$67,AQ$15+1,FALSE)="Yes",TRUE,FALSE)</f>
        <v>1</v>
      </c>
      <c r="AR39" s="81" t="b">
        <f>IF(VLOOKUP($M39,Allocators!$D$21:$AU$67,AR$15+1,FALSE)="Yes",TRUE,FALSE)</f>
        <v>1</v>
      </c>
      <c r="AS39" s="81" t="b">
        <f>IF(VLOOKUP($M39,Allocators!$D$21:$AU$67,AS$15+1,FALSE)="Yes",TRUE,FALSE)</f>
        <v>1</v>
      </c>
      <c r="AT39" s="81" t="b">
        <f>IF(VLOOKUP($M39,Allocators!$D$21:$AU$67,AT$15+1,FALSE)="Yes",TRUE,FALSE)</f>
        <v>0</v>
      </c>
      <c r="AU39" s="81" t="b">
        <f>IF(VLOOKUP($M39,Allocators!$D$21:$AU$67,AU$15+1,FALSE)="Yes",TRUE,FALSE)</f>
        <v>0</v>
      </c>
      <c r="AV39" s="81" t="b">
        <f>IF(VLOOKUP($M39,Allocators!$D$21:$AU$67,AV$15+1,FALSE)="Yes",TRUE,FALSE)</f>
        <v>0</v>
      </c>
      <c r="AW39" s="81" t="b">
        <f>IF(VLOOKUP($M39,Allocators!$D$21:$AU$67,AW$15+1,FALSE)="Yes",TRUE,FALSE)</f>
        <v>0</v>
      </c>
      <c r="AX39" s="81" t="b">
        <f>IF(VLOOKUP($M39,Allocators!$D$21:$AU$67,AX$15+1,FALSE)="Yes",TRUE,FALSE)</f>
        <v>0</v>
      </c>
      <c r="AY39" s="81" t="b">
        <f>IF(VLOOKUP($M39,Allocators!$D$21:$AU$67,AY$15+1,FALSE)="Yes",TRUE,FALSE)</f>
        <v>0</v>
      </c>
      <c r="AZ39" s="81" t="b">
        <f>IF(VLOOKUP($M39,Allocators!$D$21:$AU$67,AZ$15+1,FALSE)="Yes",TRUE,FALSE)</f>
        <v>0</v>
      </c>
      <c r="BA39" s="81" t="b">
        <f>IF(VLOOKUP($M39,Allocators!$D$21:$AU$67,BA$15+1,FALSE)="Yes",TRUE,FALSE)</f>
        <v>0</v>
      </c>
      <c r="BB39" s="81" t="b">
        <f>IF(VLOOKUP($M39,Allocators!$D$21:$AU$67,BB$15+1,FALSE)="Yes",TRUE,FALSE)</f>
        <v>0</v>
      </c>
      <c r="BC39" s="81" t="b">
        <f>IF(VLOOKUP($M39,Allocators!$D$21:$AU$67,BC$15+1,FALSE)="Yes",TRUE,FALSE)</f>
        <v>1</v>
      </c>
      <c r="BD39" s="173" t="b">
        <f>IF(VLOOKUP($M39,Allocators!$D$21:$AU$67,BD$15+1,FALSE)="Yes",TRUE,FALSE)</f>
        <v>1</v>
      </c>
      <c r="BE39" s="52"/>
      <c r="BF39" s="52"/>
      <c r="BG39" s="26"/>
      <c r="BI39" s="22"/>
      <c r="BJ39" s="22"/>
      <c r="BK39" s="22"/>
      <c r="BL39" s="22"/>
      <c r="BM39" s="22"/>
      <c r="BN39" s="22"/>
      <c r="BO39" s="22"/>
      <c r="BP39" s="22"/>
      <c r="BQ39" s="22"/>
      <c r="BR39" s="22"/>
      <c r="BS39" s="22"/>
      <c r="BT39" s="22"/>
      <c r="BU39" s="22"/>
      <c r="BV39" s="22"/>
      <c r="BW39" s="22"/>
      <c r="BX39" s="22" t="s">
        <v>142</v>
      </c>
      <c r="BY39" s="22"/>
      <c r="BZ39" s="22" t="s">
        <v>142</v>
      </c>
      <c r="CA39" s="22" t="s">
        <v>142</v>
      </c>
      <c r="CB39" s="22" t="s">
        <v>142</v>
      </c>
      <c r="CC39" s="22" t="s">
        <v>142</v>
      </c>
      <c r="CD39" s="22" t="s">
        <v>142</v>
      </c>
      <c r="CE39" s="22"/>
      <c r="CF39" s="22"/>
      <c r="CG39" s="22"/>
      <c r="CH39" s="22"/>
      <c r="CI39" s="22"/>
      <c r="CJ39" s="22"/>
      <c r="CK39" s="22"/>
      <c r="CL39" s="22"/>
      <c r="CM39" s="22"/>
      <c r="CN39" s="22"/>
      <c r="CO39" s="22"/>
      <c r="CP39" s="22"/>
      <c r="CQ39" s="22"/>
      <c r="CR39" s="22"/>
      <c r="CS39" s="9"/>
      <c r="CT39" s="9"/>
      <c r="CU39" s="9"/>
    </row>
    <row r="40" spans="2:99" hidden="1" outlineLevel="1" x14ac:dyDescent="0.2">
      <c r="B40" s="51" t="s">
        <v>160</v>
      </c>
      <c r="C40" s="9" t="s">
        <v>146</v>
      </c>
      <c r="D40" s="73"/>
      <c r="E40" s="73"/>
      <c r="F40" s="26"/>
      <c r="G40" s="116">
        <f t="shared" si="5"/>
        <v>0</v>
      </c>
      <c r="H40" s="85" t="b">
        <f t="shared" si="2"/>
        <v>1</v>
      </c>
      <c r="I40" s="85" t="b">
        <f t="shared" si="3"/>
        <v>0</v>
      </c>
      <c r="J40" s="85" t="b">
        <f t="shared" si="6"/>
        <v>0</v>
      </c>
      <c r="K40" s="245"/>
      <c r="L40" s="85" t="str">
        <f t="shared" si="4"/>
        <v>Dedicated Prescribed</v>
      </c>
      <c r="M40" s="87">
        <v>25</v>
      </c>
      <c r="N40" s="172" t="b">
        <f>IF(VLOOKUP($M40,Allocators!$D$21:$AU$67,N$15+1,FALSE)="Yes",TRUE,FALSE)</f>
        <v>1</v>
      </c>
      <c r="O40" s="81" t="b">
        <f>IF(VLOOKUP($M40,Allocators!$D$21:$AU$67,O$15+1,FALSE)="Yes",TRUE,FALSE)</f>
        <v>1</v>
      </c>
      <c r="P40" s="81" t="b">
        <f>IF(VLOOKUP($M40,Allocators!$D$21:$AU$67,P$15+1,FALSE)="Yes",TRUE,FALSE)</f>
        <v>1</v>
      </c>
      <c r="Q40" s="81" t="b">
        <f>IF(VLOOKUP($M40,Allocators!$D$21:$AU$67,Q$15+1,FALSE)="Yes",TRUE,FALSE)</f>
        <v>1</v>
      </c>
      <c r="R40" s="81" t="b">
        <f>IF(VLOOKUP($M40,Allocators!$D$21:$AU$67,R$15+1,FALSE)="Yes",TRUE,FALSE)</f>
        <v>1</v>
      </c>
      <c r="S40" s="81" t="b">
        <f>IF(VLOOKUP($M40,Allocators!$D$21:$AU$67,S$15+1,FALSE)="Yes",TRUE,FALSE)</f>
        <v>1</v>
      </c>
      <c r="T40" s="81" t="b">
        <f>IF(VLOOKUP($M40,Allocators!$D$21:$AU$67,T$15+1,FALSE)="Yes",TRUE,FALSE)</f>
        <v>1</v>
      </c>
      <c r="U40" s="81" t="b">
        <f>IF(VLOOKUP($M40,Allocators!$D$21:$AU$67,U$15+1,FALSE)="Yes",TRUE,FALSE)</f>
        <v>1</v>
      </c>
      <c r="V40" s="81" t="b">
        <f>IF(VLOOKUP($M40,Allocators!$D$21:$AU$67,V$15+1,FALSE)="Yes",TRUE,FALSE)</f>
        <v>1</v>
      </c>
      <c r="W40" s="81" t="b">
        <f>IF(VLOOKUP($M40,Allocators!$D$21:$AU$67,W$15+1,FALSE)="Yes",TRUE,FALSE)</f>
        <v>1</v>
      </c>
      <c r="X40" s="81" t="b">
        <f>IF(VLOOKUP($M40,Allocators!$D$21:$AU$67,X$15+1,FALSE)="Yes",TRUE,FALSE)</f>
        <v>1</v>
      </c>
      <c r="Y40" s="81" t="b">
        <f>IF(VLOOKUP($M40,Allocators!$D$21:$AU$67,Y$15+1,FALSE)="Yes",TRUE,FALSE)</f>
        <v>1</v>
      </c>
      <c r="Z40" s="81" t="b">
        <f>IF(VLOOKUP($M40,Allocators!$D$21:$AU$67,Z$15+1,FALSE)="Yes",TRUE,FALSE)</f>
        <v>1</v>
      </c>
      <c r="AA40" s="81" t="b">
        <f>IF(VLOOKUP($M40,Allocators!$D$21:$AU$67,AA$15+1,FALSE)="Yes",TRUE,FALSE)</f>
        <v>1</v>
      </c>
      <c r="AB40" s="81" t="b">
        <f>IF(VLOOKUP($M40,Allocators!$D$21:$AU$67,AB$15+1,FALSE)="Yes",TRUE,FALSE)</f>
        <v>1</v>
      </c>
      <c r="AC40" s="81" t="b">
        <f>IF(VLOOKUP($M40,Allocators!$D$21:$AU$67,AC$15+1,FALSE)="Yes",TRUE,FALSE)</f>
        <v>1</v>
      </c>
      <c r="AD40" s="81" t="b">
        <f>IF(VLOOKUP($M40,Allocators!$D$21:$AU$67,AD$15+1,FALSE)="Yes",TRUE,FALSE)</f>
        <v>1</v>
      </c>
      <c r="AE40" s="81" t="b">
        <f>IF(VLOOKUP($M40,Allocators!$D$21:$AU$67,AE$15+1,FALSE)="Yes",TRUE,FALSE)</f>
        <v>1</v>
      </c>
      <c r="AF40" s="81" t="b">
        <f>IF(VLOOKUP($M40,Allocators!$D$21:$AU$67,AF$15+1,FALSE)="Yes",TRUE,FALSE)</f>
        <v>1</v>
      </c>
      <c r="AG40" s="81" t="b">
        <f>IF(VLOOKUP($M40,Allocators!$D$21:$AU$67,AG$15+1,FALSE)="Yes",TRUE,FALSE)</f>
        <v>1</v>
      </c>
      <c r="AH40" s="81" t="b">
        <f>IF(VLOOKUP($M40,Allocators!$D$21:$AU$67,AH$15+1,FALSE)="Yes",TRUE,FALSE)</f>
        <v>1</v>
      </c>
      <c r="AI40" s="81" t="b">
        <f>IF(VLOOKUP($M40,Allocators!$D$21:$AU$67,AI$15+1,FALSE)="Yes",TRUE,FALSE)</f>
        <v>1</v>
      </c>
      <c r="AJ40" s="81" t="b">
        <f>IF(VLOOKUP($M40,Allocators!$D$21:$AU$67,AJ$15+1,FALSE)="Yes",TRUE,FALSE)</f>
        <v>1</v>
      </c>
      <c r="AK40" s="81" t="b">
        <f>IF(VLOOKUP($M40,Allocators!$D$21:$AU$67,AK$15+1,FALSE)="Yes",TRUE,FALSE)</f>
        <v>1</v>
      </c>
      <c r="AL40" s="81" t="b">
        <f>IF(VLOOKUP($M40,Allocators!$D$21:$AU$67,AL$15+1,FALSE)="Yes",TRUE,FALSE)</f>
        <v>1</v>
      </c>
      <c r="AM40" s="81" t="b">
        <f>IF(VLOOKUP($M40,Allocators!$D$21:$AU$67,AM$15+1,FALSE)="Yes",TRUE,FALSE)</f>
        <v>1</v>
      </c>
      <c r="AN40" s="81" t="b">
        <f>IF(VLOOKUP($M40,Allocators!$D$21:$AU$67,AN$15+1,FALSE)="Yes",TRUE,FALSE)</f>
        <v>1</v>
      </c>
      <c r="AO40" s="81" t="b">
        <f>IF(VLOOKUP($M40,Allocators!$D$21:$AU$67,AO$15+1,FALSE)="Yes",TRUE,FALSE)</f>
        <v>1</v>
      </c>
      <c r="AP40" s="81" t="b">
        <f>IF(VLOOKUP($M40,Allocators!$D$21:$AU$67,AP$15+1,FALSE)="Yes",TRUE,FALSE)</f>
        <v>1</v>
      </c>
      <c r="AQ40" s="81" t="b">
        <f>IF(VLOOKUP($M40,Allocators!$D$21:$AU$67,AQ$15+1,FALSE)="Yes",TRUE,FALSE)</f>
        <v>1</v>
      </c>
      <c r="AR40" s="81" t="b">
        <f>IF(VLOOKUP($M40,Allocators!$D$21:$AU$67,AR$15+1,FALSE)="Yes",TRUE,FALSE)</f>
        <v>1</v>
      </c>
      <c r="AS40" s="81" t="b">
        <f>IF(VLOOKUP($M40,Allocators!$D$21:$AU$67,AS$15+1,FALSE)="Yes",TRUE,FALSE)</f>
        <v>1</v>
      </c>
      <c r="AT40" s="81" t="b">
        <f>IF(VLOOKUP($M40,Allocators!$D$21:$AU$67,AT$15+1,FALSE)="Yes",TRUE,FALSE)</f>
        <v>1</v>
      </c>
      <c r="AU40" s="81" t="b">
        <f>IF(VLOOKUP($M40,Allocators!$D$21:$AU$67,AU$15+1,FALSE)="Yes",TRUE,FALSE)</f>
        <v>1</v>
      </c>
      <c r="AV40" s="81" t="b">
        <f>IF(VLOOKUP($M40,Allocators!$D$21:$AU$67,AV$15+1,FALSE)="Yes",TRUE,FALSE)</f>
        <v>1</v>
      </c>
      <c r="AW40" s="81" t="b">
        <f>IF(VLOOKUP($M40,Allocators!$D$21:$AU$67,AW$15+1,FALSE)="Yes",TRUE,FALSE)</f>
        <v>1</v>
      </c>
      <c r="AX40" s="81" t="b">
        <f>IF(VLOOKUP($M40,Allocators!$D$21:$AU$67,AX$15+1,FALSE)="Yes",TRUE,FALSE)</f>
        <v>0</v>
      </c>
      <c r="AY40" s="81" t="b">
        <f>IF(VLOOKUP($M40,Allocators!$D$21:$AU$67,AY$15+1,FALSE)="Yes",TRUE,FALSE)</f>
        <v>0</v>
      </c>
      <c r="AZ40" s="81" t="b">
        <f>IF(VLOOKUP($M40,Allocators!$D$21:$AU$67,AZ$15+1,FALSE)="Yes",TRUE,FALSE)</f>
        <v>0</v>
      </c>
      <c r="BA40" s="81" t="b">
        <f>IF(VLOOKUP($M40,Allocators!$D$21:$AU$67,BA$15+1,FALSE)="Yes",TRUE,FALSE)</f>
        <v>0</v>
      </c>
      <c r="BB40" s="81" t="b">
        <f>IF(VLOOKUP($M40,Allocators!$D$21:$AU$67,BB$15+1,FALSE)="Yes",TRUE,FALSE)</f>
        <v>0</v>
      </c>
      <c r="BC40" s="81" t="b">
        <f>IF(VLOOKUP($M40,Allocators!$D$21:$AU$67,BC$15+1,FALSE)="Yes",TRUE,FALSE)</f>
        <v>0</v>
      </c>
      <c r="BD40" s="173" t="b">
        <f>IF(VLOOKUP($M40,Allocators!$D$21:$AU$67,BD$15+1,FALSE)="Yes",TRUE,FALSE)</f>
        <v>0</v>
      </c>
      <c r="BE40" s="52"/>
      <c r="BF40" s="52"/>
      <c r="BG40" s="26"/>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9"/>
      <c r="CT40" s="9"/>
      <c r="CU40" s="9"/>
    </row>
    <row r="41" spans="2:99" hidden="1" outlineLevel="1" x14ac:dyDescent="0.2">
      <c r="B41" s="51" t="s">
        <v>160</v>
      </c>
      <c r="C41" s="9" t="s">
        <v>147</v>
      </c>
      <c r="D41" s="73"/>
      <c r="E41" s="73"/>
      <c r="F41" s="26"/>
      <c r="G41" s="116">
        <f t="shared" si="5"/>
        <v>0</v>
      </c>
      <c r="H41" s="85" t="b">
        <f t="shared" si="2"/>
        <v>0</v>
      </c>
      <c r="I41" s="85" t="b">
        <f t="shared" si="3"/>
        <v>1</v>
      </c>
      <c r="J41" s="85" t="b">
        <f t="shared" si="6"/>
        <v>0</v>
      </c>
      <c r="K41" s="245"/>
      <c r="L41" s="85" t="str">
        <f t="shared" si="4"/>
        <v>Dedicated Non-prescribed</v>
      </c>
      <c r="M41" s="87">
        <v>26</v>
      </c>
      <c r="N41" s="172" t="b">
        <f>IF(VLOOKUP($M41,Allocators!$D$21:$AU$67,N$15+1,FALSE)="Yes",TRUE,FALSE)</f>
        <v>0</v>
      </c>
      <c r="O41" s="81" t="b">
        <f>IF(VLOOKUP($M41,Allocators!$D$21:$AU$67,O$15+1,FALSE)="Yes",TRUE,FALSE)</f>
        <v>0</v>
      </c>
      <c r="P41" s="81" t="b">
        <f>IF(VLOOKUP($M41,Allocators!$D$21:$AU$67,P$15+1,FALSE)="Yes",TRUE,FALSE)</f>
        <v>0</v>
      </c>
      <c r="Q41" s="81" t="b">
        <f>IF(VLOOKUP($M41,Allocators!$D$21:$AU$67,Q$15+1,FALSE)="Yes",TRUE,FALSE)</f>
        <v>0</v>
      </c>
      <c r="R41" s="81" t="b">
        <f>IF(VLOOKUP($M41,Allocators!$D$21:$AU$67,R$15+1,FALSE)="Yes",TRUE,FALSE)</f>
        <v>0</v>
      </c>
      <c r="S41" s="81" t="b">
        <f>IF(VLOOKUP($M41,Allocators!$D$21:$AU$67,S$15+1,FALSE)="Yes",TRUE,FALSE)</f>
        <v>0</v>
      </c>
      <c r="T41" s="81" t="b">
        <f>IF(VLOOKUP($M41,Allocators!$D$21:$AU$67,T$15+1,FALSE)="Yes",TRUE,FALSE)</f>
        <v>0</v>
      </c>
      <c r="U41" s="81" t="b">
        <f>IF(VLOOKUP($M41,Allocators!$D$21:$AU$67,U$15+1,FALSE)="Yes",TRUE,FALSE)</f>
        <v>0</v>
      </c>
      <c r="V41" s="81" t="b">
        <f>IF(VLOOKUP($M41,Allocators!$D$21:$AU$67,V$15+1,FALSE)="Yes",TRUE,FALSE)</f>
        <v>0</v>
      </c>
      <c r="W41" s="81" t="b">
        <f>IF(VLOOKUP($M41,Allocators!$D$21:$AU$67,W$15+1,FALSE)="Yes",TRUE,FALSE)</f>
        <v>0</v>
      </c>
      <c r="X41" s="81" t="b">
        <f>IF(VLOOKUP($M41,Allocators!$D$21:$AU$67,X$15+1,FALSE)="Yes",TRUE,FALSE)</f>
        <v>0</v>
      </c>
      <c r="Y41" s="81" t="b">
        <f>IF(VLOOKUP($M41,Allocators!$D$21:$AU$67,Y$15+1,FALSE)="Yes",TRUE,FALSE)</f>
        <v>0</v>
      </c>
      <c r="Z41" s="81" t="b">
        <f>IF(VLOOKUP($M41,Allocators!$D$21:$AU$67,Z$15+1,FALSE)="Yes",TRUE,FALSE)</f>
        <v>0</v>
      </c>
      <c r="AA41" s="81" t="b">
        <f>IF(VLOOKUP($M41,Allocators!$D$21:$AU$67,AA$15+1,FALSE)="Yes",TRUE,FALSE)</f>
        <v>0</v>
      </c>
      <c r="AB41" s="81" t="b">
        <f>IF(VLOOKUP($M41,Allocators!$D$21:$AU$67,AB$15+1,FALSE)="Yes",TRUE,FALSE)</f>
        <v>0</v>
      </c>
      <c r="AC41" s="81" t="b">
        <f>IF(VLOOKUP($M41,Allocators!$D$21:$AU$67,AC$15+1,FALSE)="Yes",TRUE,FALSE)</f>
        <v>0</v>
      </c>
      <c r="AD41" s="81" t="b">
        <f>IF(VLOOKUP($M41,Allocators!$D$21:$AU$67,AD$15+1,FALSE)="Yes",TRUE,FALSE)</f>
        <v>0</v>
      </c>
      <c r="AE41" s="81" t="b">
        <f>IF(VLOOKUP($M41,Allocators!$D$21:$AU$67,AE$15+1,FALSE)="Yes",TRUE,FALSE)</f>
        <v>0</v>
      </c>
      <c r="AF41" s="81" t="b">
        <f>IF(VLOOKUP($M41,Allocators!$D$21:$AU$67,AF$15+1,FALSE)="Yes",TRUE,FALSE)</f>
        <v>0</v>
      </c>
      <c r="AG41" s="81" t="b">
        <f>IF(VLOOKUP($M41,Allocators!$D$21:$AU$67,AG$15+1,FALSE)="Yes",TRUE,FALSE)</f>
        <v>0</v>
      </c>
      <c r="AH41" s="81" t="b">
        <f>IF(VLOOKUP($M41,Allocators!$D$21:$AU$67,AH$15+1,FALSE)="Yes",TRUE,FALSE)</f>
        <v>0</v>
      </c>
      <c r="AI41" s="81" t="b">
        <f>IF(VLOOKUP($M41,Allocators!$D$21:$AU$67,AI$15+1,FALSE)="Yes",TRUE,FALSE)</f>
        <v>0</v>
      </c>
      <c r="AJ41" s="81" t="b">
        <f>IF(VLOOKUP($M41,Allocators!$D$21:$AU$67,AJ$15+1,FALSE)="Yes",TRUE,FALSE)</f>
        <v>0</v>
      </c>
      <c r="AK41" s="81" t="b">
        <f>IF(VLOOKUP($M41,Allocators!$D$21:$AU$67,AK$15+1,FALSE)="Yes",TRUE,FALSE)</f>
        <v>0</v>
      </c>
      <c r="AL41" s="81" t="b">
        <f>IF(VLOOKUP($M41,Allocators!$D$21:$AU$67,AL$15+1,FALSE)="Yes",TRUE,FALSE)</f>
        <v>0</v>
      </c>
      <c r="AM41" s="81" t="b">
        <f>IF(VLOOKUP($M41,Allocators!$D$21:$AU$67,AM$15+1,FALSE)="Yes",TRUE,FALSE)</f>
        <v>0</v>
      </c>
      <c r="AN41" s="81" t="b">
        <f>IF(VLOOKUP($M41,Allocators!$D$21:$AU$67,AN$15+1,FALSE)="Yes",TRUE,FALSE)</f>
        <v>0</v>
      </c>
      <c r="AO41" s="81" t="b">
        <f>IF(VLOOKUP($M41,Allocators!$D$21:$AU$67,AO$15+1,FALSE)="Yes",TRUE,FALSE)</f>
        <v>0</v>
      </c>
      <c r="AP41" s="81" t="b">
        <f>IF(VLOOKUP($M41,Allocators!$D$21:$AU$67,AP$15+1,FALSE)="Yes",TRUE,FALSE)</f>
        <v>0</v>
      </c>
      <c r="AQ41" s="81" t="b">
        <f>IF(VLOOKUP($M41,Allocators!$D$21:$AU$67,AQ$15+1,FALSE)="Yes",TRUE,FALSE)</f>
        <v>0</v>
      </c>
      <c r="AR41" s="81" t="b">
        <f>IF(VLOOKUP($M41,Allocators!$D$21:$AU$67,AR$15+1,FALSE)="Yes",TRUE,FALSE)</f>
        <v>0</v>
      </c>
      <c r="AS41" s="81" t="b">
        <f>IF(VLOOKUP($M41,Allocators!$D$21:$AU$67,AS$15+1,FALSE)="Yes",TRUE,FALSE)</f>
        <v>0</v>
      </c>
      <c r="AT41" s="81" t="b">
        <f>IF(VLOOKUP($M41,Allocators!$D$21:$AU$67,AT$15+1,FALSE)="Yes",TRUE,FALSE)</f>
        <v>0</v>
      </c>
      <c r="AU41" s="81" t="b">
        <f>IF(VLOOKUP($M41,Allocators!$D$21:$AU$67,AU$15+1,FALSE)="Yes",TRUE,FALSE)</f>
        <v>0</v>
      </c>
      <c r="AV41" s="81" t="b">
        <f>IF(VLOOKUP($M41,Allocators!$D$21:$AU$67,AV$15+1,FALSE)="Yes",TRUE,FALSE)</f>
        <v>0</v>
      </c>
      <c r="AW41" s="81" t="b">
        <f>IF(VLOOKUP($M41,Allocators!$D$21:$AU$67,AW$15+1,FALSE)="Yes",TRUE,FALSE)</f>
        <v>0</v>
      </c>
      <c r="AX41" s="81" t="b">
        <f>IF(VLOOKUP($M41,Allocators!$D$21:$AU$67,AX$15+1,FALSE)="Yes",TRUE,FALSE)</f>
        <v>0</v>
      </c>
      <c r="AY41" s="81" t="b">
        <f>IF(VLOOKUP($M41,Allocators!$D$21:$AU$67,AY$15+1,FALSE)="Yes",TRUE,FALSE)</f>
        <v>0</v>
      </c>
      <c r="AZ41" s="81" t="b">
        <f>IF(VLOOKUP($M41,Allocators!$D$21:$AU$67,AZ$15+1,FALSE)="Yes",TRUE,FALSE)</f>
        <v>0</v>
      </c>
      <c r="BA41" s="81" t="b">
        <f>IF(VLOOKUP($M41,Allocators!$D$21:$AU$67,BA$15+1,FALSE)="Yes",TRUE,FALSE)</f>
        <v>0</v>
      </c>
      <c r="BB41" s="81" t="b">
        <f>IF(VLOOKUP($M41,Allocators!$D$21:$AU$67,BB$15+1,FALSE)="Yes",TRUE,FALSE)</f>
        <v>0</v>
      </c>
      <c r="BC41" s="81" t="b">
        <f>IF(VLOOKUP($M41,Allocators!$D$21:$AU$67,BC$15+1,FALSE)="Yes",TRUE,FALSE)</f>
        <v>0</v>
      </c>
      <c r="BD41" s="173" t="b">
        <f>IF(VLOOKUP($M41,Allocators!$D$21:$AU$67,BD$15+1,FALSE)="Yes",TRUE,FALSE)</f>
        <v>1</v>
      </c>
      <c r="BE41" s="52"/>
      <c r="BF41" s="52"/>
      <c r="BG41" s="26"/>
      <c r="BI41" s="22" t="s">
        <v>142</v>
      </c>
      <c r="BJ41" s="22" t="s">
        <v>142</v>
      </c>
      <c r="BK41" s="22" t="s">
        <v>142</v>
      </c>
      <c r="BL41" s="22" t="s">
        <v>142</v>
      </c>
      <c r="BM41" s="22" t="s">
        <v>142</v>
      </c>
      <c r="BN41" s="22" t="s">
        <v>142</v>
      </c>
      <c r="BO41" s="22" t="s">
        <v>142</v>
      </c>
      <c r="BP41" s="22" t="s">
        <v>142</v>
      </c>
      <c r="BQ41" s="22" t="s">
        <v>142</v>
      </c>
      <c r="BR41" s="22" t="s">
        <v>142</v>
      </c>
      <c r="BS41" s="22" t="s">
        <v>142</v>
      </c>
      <c r="BT41" s="22" t="s">
        <v>142</v>
      </c>
      <c r="BU41" s="22" t="s">
        <v>142</v>
      </c>
      <c r="BV41" s="22" t="s">
        <v>142</v>
      </c>
      <c r="BW41" s="22" t="s">
        <v>142</v>
      </c>
      <c r="BX41" s="22" t="s">
        <v>142</v>
      </c>
      <c r="BY41" s="22" t="s">
        <v>142</v>
      </c>
      <c r="BZ41" s="22" t="s">
        <v>142</v>
      </c>
      <c r="CA41" s="22" t="s">
        <v>142</v>
      </c>
      <c r="CB41" s="22" t="s">
        <v>142</v>
      </c>
      <c r="CC41" s="22" t="s">
        <v>142</v>
      </c>
      <c r="CD41" s="22" t="s">
        <v>142</v>
      </c>
      <c r="CE41" s="22" t="s">
        <v>142</v>
      </c>
      <c r="CF41" s="22" t="s">
        <v>142</v>
      </c>
      <c r="CG41" s="22" t="s">
        <v>142</v>
      </c>
      <c r="CH41" s="22" t="s">
        <v>142</v>
      </c>
      <c r="CI41" s="22" t="s">
        <v>142</v>
      </c>
      <c r="CJ41" s="22" t="s">
        <v>142</v>
      </c>
      <c r="CK41" s="22" t="s">
        <v>142</v>
      </c>
      <c r="CL41" s="22" t="s">
        <v>142</v>
      </c>
      <c r="CM41" s="22" t="s">
        <v>142</v>
      </c>
      <c r="CN41" s="22" t="s">
        <v>142</v>
      </c>
      <c r="CO41" s="22" t="s">
        <v>142</v>
      </c>
      <c r="CP41" s="22" t="s">
        <v>142</v>
      </c>
      <c r="CQ41" s="22" t="s">
        <v>142</v>
      </c>
      <c r="CR41" s="22" t="s">
        <v>142</v>
      </c>
      <c r="CS41" s="9"/>
      <c r="CT41" s="9"/>
      <c r="CU41" s="9"/>
    </row>
    <row r="42" spans="2:99" hidden="1" outlineLevel="1" x14ac:dyDescent="0.2">
      <c r="B42" s="51" t="s">
        <v>160</v>
      </c>
      <c r="C42" s="9" t="s">
        <v>148</v>
      </c>
      <c r="D42" s="58"/>
      <c r="E42" s="58"/>
      <c r="F42" s="26"/>
      <c r="G42" s="116">
        <f t="shared" si="5"/>
        <v>0</v>
      </c>
      <c r="H42" s="85" t="b">
        <f t="shared" si="2"/>
        <v>0</v>
      </c>
      <c r="I42" s="85" t="b">
        <f t="shared" si="3"/>
        <v>0</v>
      </c>
      <c r="J42" s="85" t="b">
        <f t="shared" si="6"/>
        <v>1</v>
      </c>
      <c r="K42" s="245"/>
      <c r="L42" s="85" t="str">
        <f t="shared" si="4"/>
        <v>Shared</v>
      </c>
      <c r="M42" s="87">
        <v>27</v>
      </c>
      <c r="N42" s="172" t="b">
        <f>IF(VLOOKUP($M42,Allocators!$D$21:$AU$67,N$15+1,FALSE)="Yes",TRUE,FALSE)</f>
        <v>1</v>
      </c>
      <c r="O42" s="81" t="b">
        <f>IF(VLOOKUP($M42,Allocators!$D$21:$AU$67,O$15+1,FALSE)="Yes",TRUE,FALSE)</f>
        <v>1</v>
      </c>
      <c r="P42" s="81" t="b">
        <f>IF(VLOOKUP($M42,Allocators!$D$21:$AU$67,P$15+1,FALSE)="Yes",TRUE,FALSE)</f>
        <v>1</v>
      </c>
      <c r="Q42" s="81" t="b">
        <f>IF(VLOOKUP($M42,Allocators!$D$21:$AU$67,Q$15+1,FALSE)="Yes",TRUE,FALSE)</f>
        <v>1</v>
      </c>
      <c r="R42" s="81" t="b">
        <f>IF(VLOOKUP($M42,Allocators!$D$21:$AU$67,R$15+1,FALSE)="Yes",TRUE,FALSE)</f>
        <v>1</v>
      </c>
      <c r="S42" s="81" t="b">
        <f>IF(VLOOKUP($M42,Allocators!$D$21:$AU$67,S$15+1,FALSE)="Yes",TRUE,FALSE)</f>
        <v>1</v>
      </c>
      <c r="T42" s="81" t="b">
        <f>IF(VLOOKUP($M42,Allocators!$D$21:$AU$67,T$15+1,FALSE)="Yes",TRUE,FALSE)</f>
        <v>1</v>
      </c>
      <c r="U42" s="81" t="b">
        <f>IF(VLOOKUP($M42,Allocators!$D$21:$AU$67,U$15+1,FALSE)="Yes",TRUE,FALSE)</f>
        <v>1</v>
      </c>
      <c r="V42" s="81" t="b">
        <f>IF(VLOOKUP($M42,Allocators!$D$21:$AU$67,V$15+1,FALSE)="Yes",TRUE,FALSE)</f>
        <v>1</v>
      </c>
      <c r="W42" s="81" t="b">
        <f>IF(VLOOKUP($M42,Allocators!$D$21:$AU$67,W$15+1,FALSE)="Yes",TRUE,FALSE)</f>
        <v>1</v>
      </c>
      <c r="X42" s="81" t="b">
        <f>IF(VLOOKUP($M42,Allocators!$D$21:$AU$67,X$15+1,FALSE)="Yes",TRUE,FALSE)</f>
        <v>1</v>
      </c>
      <c r="Y42" s="81" t="b">
        <f>IF(VLOOKUP($M42,Allocators!$D$21:$AU$67,Y$15+1,FALSE)="Yes",TRUE,FALSE)</f>
        <v>1</v>
      </c>
      <c r="Z42" s="81" t="b">
        <f>IF(VLOOKUP($M42,Allocators!$D$21:$AU$67,Z$15+1,FALSE)="Yes",TRUE,FALSE)</f>
        <v>1</v>
      </c>
      <c r="AA42" s="81" t="b">
        <f>IF(VLOOKUP($M42,Allocators!$D$21:$AU$67,AA$15+1,FALSE)="Yes",TRUE,FALSE)</f>
        <v>1</v>
      </c>
      <c r="AB42" s="81" t="b">
        <f>IF(VLOOKUP($M42,Allocators!$D$21:$AU$67,AB$15+1,FALSE)="Yes",TRUE,FALSE)</f>
        <v>1</v>
      </c>
      <c r="AC42" s="81" t="b">
        <f>IF(VLOOKUP($M42,Allocators!$D$21:$AU$67,AC$15+1,FALSE)="Yes",TRUE,FALSE)</f>
        <v>1</v>
      </c>
      <c r="AD42" s="81" t="b">
        <f>IF(VLOOKUP($M42,Allocators!$D$21:$AU$67,AD$15+1,FALSE)="Yes",TRUE,FALSE)</f>
        <v>1</v>
      </c>
      <c r="AE42" s="81" t="b">
        <f>IF(VLOOKUP($M42,Allocators!$D$21:$AU$67,AE$15+1,FALSE)="Yes",TRUE,FALSE)</f>
        <v>1</v>
      </c>
      <c r="AF42" s="81" t="b">
        <f>IF(VLOOKUP($M42,Allocators!$D$21:$AU$67,AF$15+1,FALSE)="Yes",TRUE,FALSE)</f>
        <v>1</v>
      </c>
      <c r="AG42" s="81" t="b">
        <f>IF(VLOOKUP($M42,Allocators!$D$21:$AU$67,AG$15+1,FALSE)="Yes",TRUE,FALSE)</f>
        <v>1</v>
      </c>
      <c r="AH42" s="81" t="b">
        <f>IF(VLOOKUP($M42,Allocators!$D$21:$AU$67,AH$15+1,FALSE)="Yes",TRUE,FALSE)</f>
        <v>1</v>
      </c>
      <c r="AI42" s="81" t="b">
        <f>IF(VLOOKUP($M42,Allocators!$D$21:$AU$67,AI$15+1,FALSE)="Yes",TRUE,FALSE)</f>
        <v>1</v>
      </c>
      <c r="AJ42" s="81" t="b">
        <f>IF(VLOOKUP($M42,Allocators!$D$21:$AU$67,AJ$15+1,FALSE)="Yes",TRUE,FALSE)</f>
        <v>1</v>
      </c>
      <c r="AK42" s="81" t="b">
        <f>IF(VLOOKUP($M42,Allocators!$D$21:$AU$67,AK$15+1,FALSE)="Yes",TRUE,FALSE)</f>
        <v>1</v>
      </c>
      <c r="AL42" s="81" t="b">
        <f>IF(VLOOKUP($M42,Allocators!$D$21:$AU$67,AL$15+1,FALSE)="Yes",TRUE,FALSE)</f>
        <v>1</v>
      </c>
      <c r="AM42" s="81" t="b">
        <f>IF(VLOOKUP($M42,Allocators!$D$21:$AU$67,AM$15+1,FALSE)="Yes",TRUE,FALSE)</f>
        <v>1</v>
      </c>
      <c r="AN42" s="81" t="b">
        <f>IF(VLOOKUP($M42,Allocators!$D$21:$AU$67,AN$15+1,FALSE)="Yes",TRUE,FALSE)</f>
        <v>1</v>
      </c>
      <c r="AO42" s="81" t="b">
        <f>IF(VLOOKUP($M42,Allocators!$D$21:$AU$67,AO$15+1,FALSE)="Yes",TRUE,FALSE)</f>
        <v>1</v>
      </c>
      <c r="AP42" s="81" t="b">
        <f>IF(VLOOKUP($M42,Allocators!$D$21:$AU$67,AP$15+1,FALSE)="Yes",TRUE,FALSE)</f>
        <v>1</v>
      </c>
      <c r="AQ42" s="81" t="b">
        <f>IF(VLOOKUP($M42,Allocators!$D$21:$AU$67,AQ$15+1,FALSE)="Yes",TRUE,FALSE)</f>
        <v>1</v>
      </c>
      <c r="AR42" s="81" t="b">
        <f>IF(VLOOKUP($M42,Allocators!$D$21:$AU$67,AR$15+1,FALSE)="Yes",TRUE,FALSE)</f>
        <v>1</v>
      </c>
      <c r="AS42" s="81" t="b">
        <f>IF(VLOOKUP($M42,Allocators!$D$21:$AU$67,AS$15+1,FALSE)="Yes",TRUE,FALSE)</f>
        <v>1</v>
      </c>
      <c r="AT42" s="81" t="b">
        <f>IF(VLOOKUP($M42,Allocators!$D$21:$AU$67,AT$15+1,FALSE)="Yes",TRUE,FALSE)</f>
        <v>1</v>
      </c>
      <c r="AU42" s="81" t="b">
        <f>IF(VLOOKUP($M42,Allocators!$D$21:$AU$67,AU$15+1,FALSE)="Yes",TRUE,FALSE)</f>
        <v>1</v>
      </c>
      <c r="AV42" s="81" t="b">
        <f>IF(VLOOKUP($M42,Allocators!$D$21:$AU$67,AV$15+1,FALSE)="Yes",TRUE,FALSE)</f>
        <v>1</v>
      </c>
      <c r="AW42" s="81" t="b">
        <f>IF(VLOOKUP($M42,Allocators!$D$21:$AU$67,AW$15+1,FALSE)="Yes",TRUE,FALSE)</f>
        <v>1</v>
      </c>
      <c r="AX42" s="81" t="b">
        <f>IF(VLOOKUP($M42,Allocators!$D$21:$AU$67,AX$15+1,FALSE)="Yes",TRUE,FALSE)</f>
        <v>0</v>
      </c>
      <c r="AY42" s="81" t="b">
        <f>IF(VLOOKUP($M42,Allocators!$D$21:$AU$67,AY$15+1,FALSE)="Yes",TRUE,FALSE)</f>
        <v>0</v>
      </c>
      <c r="AZ42" s="81" t="b">
        <f>IF(VLOOKUP($M42,Allocators!$D$21:$AU$67,AZ$15+1,FALSE)="Yes",TRUE,FALSE)</f>
        <v>0</v>
      </c>
      <c r="BA42" s="81" t="b">
        <f>IF(VLOOKUP($M42,Allocators!$D$21:$AU$67,BA$15+1,FALSE)="Yes",TRUE,FALSE)</f>
        <v>0</v>
      </c>
      <c r="BB42" s="81" t="b">
        <f>IF(VLOOKUP($M42,Allocators!$D$21:$AU$67,BB$15+1,FALSE)="Yes",TRUE,FALSE)</f>
        <v>0</v>
      </c>
      <c r="BC42" s="81" t="b">
        <f>IF(VLOOKUP($M42,Allocators!$D$21:$AU$67,BC$15+1,FALSE)="Yes",TRUE,FALSE)</f>
        <v>1</v>
      </c>
      <c r="BD42" s="173" t="b">
        <f>IF(VLOOKUP($M42,Allocators!$D$21:$AU$67,BD$15+1,FALSE)="Yes",TRUE,FALSE)</f>
        <v>1</v>
      </c>
      <c r="BE42" s="52"/>
      <c r="BF42" s="52"/>
      <c r="BG42" s="26"/>
      <c r="BI42" s="22"/>
      <c r="BJ42" s="22"/>
      <c r="BK42" s="22"/>
      <c r="BL42" s="22"/>
      <c r="BM42" s="22"/>
      <c r="BN42" s="22"/>
      <c r="BO42" s="22"/>
      <c r="BP42" s="22"/>
      <c r="BQ42" s="22"/>
      <c r="BR42" s="22"/>
      <c r="BS42" s="22"/>
      <c r="BT42" s="22"/>
      <c r="BU42" s="22"/>
      <c r="BV42" s="22"/>
      <c r="BW42" s="22" t="s">
        <v>142</v>
      </c>
      <c r="BX42" s="22"/>
      <c r="BY42" s="22" t="s">
        <v>142</v>
      </c>
      <c r="BZ42" s="22"/>
      <c r="CA42" s="22" t="s">
        <v>142</v>
      </c>
      <c r="CB42" s="22" t="s">
        <v>142</v>
      </c>
      <c r="CC42" s="22" t="s">
        <v>142</v>
      </c>
      <c r="CD42" s="22" t="s">
        <v>142</v>
      </c>
      <c r="CE42" s="22"/>
      <c r="CF42" s="22"/>
      <c r="CG42" s="22"/>
      <c r="CH42" s="22"/>
      <c r="CI42" s="22"/>
      <c r="CJ42" s="22"/>
      <c r="CK42" s="22"/>
      <c r="CL42" s="22"/>
      <c r="CM42" s="22"/>
      <c r="CN42" s="22"/>
      <c r="CO42" s="22"/>
      <c r="CP42" s="22"/>
      <c r="CQ42" s="22"/>
      <c r="CR42" s="22"/>
      <c r="CS42" s="9"/>
      <c r="CT42" s="9"/>
      <c r="CU42" s="9"/>
    </row>
    <row r="43" spans="2:99" hidden="1" outlineLevel="1" x14ac:dyDescent="0.2">
      <c r="B43" s="51" t="s">
        <v>161</v>
      </c>
      <c r="C43" s="9" t="s">
        <v>162</v>
      </c>
      <c r="D43" s="73"/>
      <c r="E43" s="73"/>
      <c r="F43" s="26"/>
      <c r="G43" s="116">
        <f t="shared" si="5"/>
        <v>0</v>
      </c>
      <c r="H43" s="85" t="b">
        <f t="shared" si="2"/>
        <v>1</v>
      </c>
      <c r="I43" s="85" t="b">
        <f t="shared" si="3"/>
        <v>0</v>
      </c>
      <c r="J43" s="85" t="b">
        <f t="shared" si="6"/>
        <v>0</v>
      </c>
      <c r="K43" s="245"/>
      <c r="L43" s="85" t="str">
        <f t="shared" si="4"/>
        <v>Dedicated Prescribed</v>
      </c>
      <c r="M43" s="87">
        <v>28</v>
      </c>
      <c r="N43" s="172" t="b">
        <f>IF(VLOOKUP($M43,Allocators!$D$21:$AU$67,N$15+1,FALSE)="Yes",TRUE,FALSE)</f>
        <v>1</v>
      </c>
      <c r="O43" s="81" t="b">
        <f>IF(VLOOKUP($M43,Allocators!$D$21:$AU$67,O$15+1,FALSE)="Yes",TRUE,FALSE)</f>
        <v>1</v>
      </c>
      <c r="P43" s="81" t="b">
        <f>IF(VLOOKUP($M43,Allocators!$D$21:$AU$67,P$15+1,FALSE)="Yes",TRUE,FALSE)</f>
        <v>1</v>
      </c>
      <c r="Q43" s="81" t="b">
        <f>IF(VLOOKUP($M43,Allocators!$D$21:$AU$67,Q$15+1,FALSE)="Yes",TRUE,FALSE)</f>
        <v>1</v>
      </c>
      <c r="R43" s="81" t="b">
        <f>IF(VLOOKUP($M43,Allocators!$D$21:$AU$67,R$15+1,FALSE)="Yes",TRUE,FALSE)</f>
        <v>1</v>
      </c>
      <c r="S43" s="81" t="b">
        <f>IF(VLOOKUP($M43,Allocators!$D$21:$AU$67,S$15+1,FALSE)="Yes",TRUE,FALSE)</f>
        <v>1</v>
      </c>
      <c r="T43" s="81" t="b">
        <f>IF(VLOOKUP($M43,Allocators!$D$21:$AU$67,T$15+1,FALSE)="Yes",TRUE,FALSE)</f>
        <v>1</v>
      </c>
      <c r="U43" s="81" t="b">
        <f>IF(VLOOKUP($M43,Allocators!$D$21:$AU$67,U$15+1,FALSE)="Yes",TRUE,FALSE)</f>
        <v>1</v>
      </c>
      <c r="V43" s="81" t="b">
        <f>IF(VLOOKUP($M43,Allocators!$D$21:$AU$67,V$15+1,FALSE)="Yes",TRUE,FALSE)</f>
        <v>1</v>
      </c>
      <c r="W43" s="81" t="b">
        <f>IF(VLOOKUP($M43,Allocators!$D$21:$AU$67,W$15+1,FALSE)="Yes",TRUE,FALSE)</f>
        <v>1</v>
      </c>
      <c r="X43" s="81" t="b">
        <f>IF(VLOOKUP($M43,Allocators!$D$21:$AU$67,X$15+1,FALSE)="Yes",TRUE,FALSE)</f>
        <v>1</v>
      </c>
      <c r="Y43" s="81" t="b">
        <f>IF(VLOOKUP($M43,Allocators!$D$21:$AU$67,Y$15+1,FALSE)="Yes",TRUE,FALSE)</f>
        <v>1</v>
      </c>
      <c r="Z43" s="81" t="b">
        <f>IF(VLOOKUP($M43,Allocators!$D$21:$AU$67,Z$15+1,FALSE)="Yes",TRUE,FALSE)</f>
        <v>1</v>
      </c>
      <c r="AA43" s="81" t="b">
        <f>IF(VLOOKUP($M43,Allocators!$D$21:$AU$67,AA$15+1,FALSE)="Yes",TRUE,FALSE)</f>
        <v>1</v>
      </c>
      <c r="AB43" s="81" t="b">
        <f>IF(VLOOKUP($M43,Allocators!$D$21:$AU$67,AB$15+1,FALSE)="Yes",TRUE,FALSE)</f>
        <v>1</v>
      </c>
      <c r="AC43" s="81" t="b">
        <f>IF(VLOOKUP($M43,Allocators!$D$21:$AU$67,AC$15+1,FALSE)="Yes",TRUE,FALSE)</f>
        <v>1</v>
      </c>
      <c r="AD43" s="81" t="b">
        <f>IF(VLOOKUP($M43,Allocators!$D$21:$AU$67,AD$15+1,FALSE)="Yes",TRUE,FALSE)</f>
        <v>1</v>
      </c>
      <c r="AE43" s="81" t="b">
        <f>IF(VLOOKUP($M43,Allocators!$D$21:$AU$67,AE$15+1,FALSE)="Yes",TRUE,FALSE)</f>
        <v>1</v>
      </c>
      <c r="AF43" s="81" t="b">
        <f>IF(VLOOKUP($M43,Allocators!$D$21:$AU$67,AF$15+1,FALSE)="Yes",TRUE,FALSE)</f>
        <v>1</v>
      </c>
      <c r="AG43" s="81" t="b">
        <f>IF(VLOOKUP($M43,Allocators!$D$21:$AU$67,AG$15+1,FALSE)="Yes",TRUE,FALSE)</f>
        <v>1</v>
      </c>
      <c r="AH43" s="81" t="b">
        <f>IF(VLOOKUP($M43,Allocators!$D$21:$AU$67,AH$15+1,FALSE)="Yes",TRUE,FALSE)</f>
        <v>1</v>
      </c>
      <c r="AI43" s="81" t="b">
        <f>IF(VLOOKUP($M43,Allocators!$D$21:$AU$67,AI$15+1,FALSE)="Yes",TRUE,FALSE)</f>
        <v>1</v>
      </c>
      <c r="AJ43" s="81" t="b">
        <f>IF(VLOOKUP($M43,Allocators!$D$21:$AU$67,AJ$15+1,FALSE)="Yes",TRUE,FALSE)</f>
        <v>1</v>
      </c>
      <c r="AK43" s="81" t="b">
        <f>IF(VLOOKUP($M43,Allocators!$D$21:$AU$67,AK$15+1,FALSE)="Yes",TRUE,FALSE)</f>
        <v>1</v>
      </c>
      <c r="AL43" s="81" t="b">
        <f>IF(VLOOKUP($M43,Allocators!$D$21:$AU$67,AL$15+1,FALSE)="Yes",TRUE,FALSE)</f>
        <v>1</v>
      </c>
      <c r="AM43" s="81" t="b">
        <f>IF(VLOOKUP($M43,Allocators!$D$21:$AU$67,AM$15+1,FALSE)="Yes",TRUE,FALSE)</f>
        <v>1</v>
      </c>
      <c r="AN43" s="81" t="b">
        <f>IF(VLOOKUP($M43,Allocators!$D$21:$AU$67,AN$15+1,FALSE)="Yes",TRUE,FALSE)</f>
        <v>1</v>
      </c>
      <c r="AO43" s="81" t="b">
        <f>IF(VLOOKUP($M43,Allocators!$D$21:$AU$67,AO$15+1,FALSE)="Yes",TRUE,FALSE)</f>
        <v>1</v>
      </c>
      <c r="AP43" s="81" t="b">
        <f>IF(VLOOKUP($M43,Allocators!$D$21:$AU$67,AP$15+1,FALSE)="Yes",TRUE,FALSE)</f>
        <v>1</v>
      </c>
      <c r="AQ43" s="81" t="b">
        <f>IF(VLOOKUP($M43,Allocators!$D$21:$AU$67,AQ$15+1,FALSE)="Yes",TRUE,FALSE)</f>
        <v>1</v>
      </c>
      <c r="AR43" s="81" t="b">
        <f>IF(VLOOKUP($M43,Allocators!$D$21:$AU$67,AR$15+1,FALSE)="Yes",TRUE,FALSE)</f>
        <v>1</v>
      </c>
      <c r="AS43" s="81" t="b">
        <f>IF(VLOOKUP($M43,Allocators!$D$21:$AU$67,AS$15+1,FALSE)="Yes",TRUE,FALSE)</f>
        <v>1</v>
      </c>
      <c r="AT43" s="81" t="b">
        <f>IF(VLOOKUP($M43,Allocators!$D$21:$AU$67,AT$15+1,FALSE)="Yes",TRUE,FALSE)</f>
        <v>1</v>
      </c>
      <c r="AU43" s="81" t="b">
        <f>IF(VLOOKUP($M43,Allocators!$D$21:$AU$67,AU$15+1,FALSE)="Yes",TRUE,FALSE)</f>
        <v>1</v>
      </c>
      <c r="AV43" s="81" t="b">
        <f>IF(VLOOKUP($M43,Allocators!$D$21:$AU$67,AV$15+1,FALSE)="Yes",TRUE,FALSE)</f>
        <v>1</v>
      </c>
      <c r="AW43" s="81" t="b">
        <f>IF(VLOOKUP($M43,Allocators!$D$21:$AU$67,AW$15+1,FALSE)="Yes",TRUE,FALSE)</f>
        <v>1</v>
      </c>
      <c r="AX43" s="81" t="b">
        <f>IF(VLOOKUP($M43,Allocators!$D$21:$AU$67,AX$15+1,FALSE)="Yes",TRUE,FALSE)</f>
        <v>0</v>
      </c>
      <c r="AY43" s="81" t="b">
        <f>IF(VLOOKUP($M43,Allocators!$D$21:$AU$67,AY$15+1,FALSE)="Yes",TRUE,FALSE)</f>
        <v>0</v>
      </c>
      <c r="AZ43" s="81" t="b">
        <f>IF(VLOOKUP($M43,Allocators!$D$21:$AU$67,AZ$15+1,FALSE)="Yes",TRUE,FALSE)</f>
        <v>0</v>
      </c>
      <c r="BA43" s="81" t="b">
        <f>IF(VLOOKUP($M43,Allocators!$D$21:$AU$67,BA$15+1,FALSE)="Yes",TRUE,FALSE)</f>
        <v>0</v>
      </c>
      <c r="BB43" s="81" t="b">
        <f>IF(VLOOKUP($M43,Allocators!$D$21:$AU$67,BB$15+1,FALSE)="Yes",TRUE,FALSE)</f>
        <v>0</v>
      </c>
      <c r="BC43" s="81" t="b">
        <f>IF(VLOOKUP($M43,Allocators!$D$21:$AU$67,BC$15+1,FALSE)="Yes",TRUE,FALSE)</f>
        <v>0</v>
      </c>
      <c r="BD43" s="173" t="b">
        <f>IF(VLOOKUP($M43,Allocators!$D$21:$AU$67,BD$15+1,FALSE)="Yes",TRUE,FALSE)</f>
        <v>0</v>
      </c>
      <c r="BE43" s="52"/>
      <c r="BF43" s="52"/>
      <c r="BG43" s="26"/>
      <c r="BI43" s="22"/>
      <c r="BJ43" s="22"/>
      <c r="BK43" s="22"/>
      <c r="BL43" s="22"/>
      <c r="BM43" s="22"/>
      <c r="BN43" s="22"/>
      <c r="BO43" s="22"/>
      <c r="BP43" s="22"/>
      <c r="BQ43" s="22"/>
      <c r="BR43" s="22" t="s">
        <v>142</v>
      </c>
      <c r="BS43" s="22" t="s">
        <v>142</v>
      </c>
      <c r="BT43" s="22"/>
      <c r="BU43" s="22"/>
      <c r="BV43" s="22"/>
      <c r="BW43" s="22"/>
      <c r="BX43" s="22"/>
      <c r="BY43" s="22"/>
      <c r="BZ43" s="22"/>
      <c r="CA43" s="22"/>
      <c r="CB43" s="22"/>
      <c r="CC43" s="22"/>
      <c r="CD43" s="22"/>
      <c r="CE43" s="22"/>
      <c r="CF43" s="22"/>
      <c r="CG43" s="22"/>
      <c r="CH43" s="22" t="s">
        <v>142</v>
      </c>
      <c r="CI43" s="22" t="s">
        <v>142</v>
      </c>
      <c r="CJ43" s="22"/>
      <c r="CK43" s="22"/>
      <c r="CL43" s="22"/>
      <c r="CM43" s="22"/>
      <c r="CN43" s="22"/>
      <c r="CO43" s="22"/>
      <c r="CP43" s="22"/>
      <c r="CQ43" s="22"/>
      <c r="CR43" s="22"/>
      <c r="CS43" s="9"/>
      <c r="CT43" s="9"/>
      <c r="CU43" s="9"/>
    </row>
    <row r="44" spans="2:99" hidden="1" outlineLevel="1" x14ac:dyDescent="0.2">
      <c r="B44" s="51" t="s">
        <v>161</v>
      </c>
      <c r="C44" s="9" t="s">
        <v>147</v>
      </c>
      <c r="D44" s="73"/>
      <c r="E44" s="73"/>
      <c r="F44" s="26"/>
      <c r="G44" s="116">
        <f t="shared" si="5"/>
        <v>0</v>
      </c>
      <c r="H44" s="85" t="b">
        <f t="shared" si="2"/>
        <v>0</v>
      </c>
      <c r="I44" s="85" t="b">
        <f t="shared" si="3"/>
        <v>1</v>
      </c>
      <c r="J44" s="85" t="b">
        <f t="shared" si="6"/>
        <v>0</v>
      </c>
      <c r="K44" s="245"/>
      <c r="L44" s="85" t="str">
        <f t="shared" si="4"/>
        <v>Dedicated Non-prescribed</v>
      </c>
      <c r="M44" s="87">
        <v>29</v>
      </c>
      <c r="N44" s="172" t="b">
        <f>IF(VLOOKUP($M44,Allocators!$D$21:$AU$67,N$15+1,FALSE)="Yes",TRUE,FALSE)</f>
        <v>0</v>
      </c>
      <c r="O44" s="81" t="b">
        <f>IF(VLOOKUP($M44,Allocators!$D$21:$AU$67,O$15+1,FALSE)="Yes",TRUE,FALSE)</f>
        <v>0</v>
      </c>
      <c r="P44" s="81" t="b">
        <f>IF(VLOOKUP($M44,Allocators!$D$21:$AU$67,P$15+1,FALSE)="Yes",TRUE,FALSE)</f>
        <v>0</v>
      </c>
      <c r="Q44" s="81" t="b">
        <f>IF(VLOOKUP($M44,Allocators!$D$21:$AU$67,Q$15+1,FALSE)="Yes",TRUE,FALSE)</f>
        <v>0</v>
      </c>
      <c r="R44" s="81" t="b">
        <f>IF(VLOOKUP($M44,Allocators!$D$21:$AU$67,R$15+1,FALSE)="Yes",TRUE,FALSE)</f>
        <v>0</v>
      </c>
      <c r="S44" s="81" t="b">
        <f>IF(VLOOKUP($M44,Allocators!$D$21:$AU$67,S$15+1,FALSE)="Yes",TRUE,FALSE)</f>
        <v>0</v>
      </c>
      <c r="T44" s="81" t="b">
        <f>IF(VLOOKUP($M44,Allocators!$D$21:$AU$67,T$15+1,FALSE)="Yes",TRUE,FALSE)</f>
        <v>0</v>
      </c>
      <c r="U44" s="81" t="b">
        <f>IF(VLOOKUP($M44,Allocators!$D$21:$AU$67,U$15+1,FALSE)="Yes",TRUE,FALSE)</f>
        <v>0</v>
      </c>
      <c r="V44" s="81" t="b">
        <f>IF(VLOOKUP($M44,Allocators!$D$21:$AU$67,V$15+1,FALSE)="Yes",TRUE,FALSE)</f>
        <v>0</v>
      </c>
      <c r="W44" s="81" t="b">
        <f>IF(VLOOKUP($M44,Allocators!$D$21:$AU$67,W$15+1,FALSE)="Yes",TRUE,FALSE)</f>
        <v>0</v>
      </c>
      <c r="X44" s="81" t="b">
        <f>IF(VLOOKUP($M44,Allocators!$D$21:$AU$67,X$15+1,FALSE)="Yes",TRUE,FALSE)</f>
        <v>0</v>
      </c>
      <c r="Y44" s="81" t="b">
        <f>IF(VLOOKUP($M44,Allocators!$D$21:$AU$67,Y$15+1,FALSE)="Yes",TRUE,FALSE)</f>
        <v>0</v>
      </c>
      <c r="Z44" s="81" t="b">
        <f>IF(VLOOKUP($M44,Allocators!$D$21:$AU$67,Z$15+1,FALSE)="Yes",TRUE,FALSE)</f>
        <v>0</v>
      </c>
      <c r="AA44" s="81" t="b">
        <f>IF(VLOOKUP($M44,Allocators!$D$21:$AU$67,AA$15+1,FALSE)="Yes",TRUE,FALSE)</f>
        <v>0</v>
      </c>
      <c r="AB44" s="81" t="b">
        <f>IF(VLOOKUP($M44,Allocators!$D$21:$AU$67,AB$15+1,FALSE)="Yes",TRUE,FALSE)</f>
        <v>0</v>
      </c>
      <c r="AC44" s="81" t="b">
        <f>IF(VLOOKUP($M44,Allocators!$D$21:$AU$67,AC$15+1,FALSE)="Yes",TRUE,FALSE)</f>
        <v>0</v>
      </c>
      <c r="AD44" s="81" t="b">
        <f>IF(VLOOKUP($M44,Allocators!$D$21:$AU$67,AD$15+1,FALSE)="Yes",TRUE,FALSE)</f>
        <v>0</v>
      </c>
      <c r="AE44" s="81" t="b">
        <f>IF(VLOOKUP($M44,Allocators!$D$21:$AU$67,AE$15+1,FALSE)="Yes",TRUE,FALSE)</f>
        <v>0</v>
      </c>
      <c r="AF44" s="81" t="b">
        <f>IF(VLOOKUP($M44,Allocators!$D$21:$AU$67,AF$15+1,FALSE)="Yes",TRUE,FALSE)</f>
        <v>0</v>
      </c>
      <c r="AG44" s="81" t="b">
        <f>IF(VLOOKUP($M44,Allocators!$D$21:$AU$67,AG$15+1,FALSE)="Yes",TRUE,FALSE)</f>
        <v>0</v>
      </c>
      <c r="AH44" s="81" t="b">
        <f>IF(VLOOKUP($M44,Allocators!$D$21:$AU$67,AH$15+1,FALSE)="Yes",TRUE,FALSE)</f>
        <v>0</v>
      </c>
      <c r="AI44" s="81" t="b">
        <f>IF(VLOOKUP($M44,Allocators!$D$21:$AU$67,AI$15+1,FALSE)="Yes",TRUE,FALSE)</f>
        <v>0</v>
      </c>
      <c r="AJ44" s="81" t="b">
        <f>IF(VLOOKUP($M44,Allocators!$D$21:$AU$67,AJ$15+1,FALSE)="Yes",TRUE,FALSE)</f>
        <v>0</v>
      </c>
      <c r="AK44" s="81" t="b">
        <f>IF(VLOOKUP($M44,Allocators!$D$21:$AU$67,AK$15+1,FALSE)="Yes",TRUE,FALSE)</f>
        <v>0</v>
      </c>
      <c r="AL44" s="81" t="b">
        <f>IF(VLOOKUP($M44,Allocators!$D$21:$AU$67,AL$15+1,FALSE)="Yes",TRUE,FALSE)</f>
        <v>0</v>
      </c>
      <c r="AM44" s="81" t="b">
        <f>IF(VLOOKUP($M44,Allocators!$D$21:$AU$67,AM$15+1,FALSE)="Yes",TRUE,FALSE)</f>
        <v>0</v>
      </c>
      <c r="AN44" s="81" t="b">
        <f>IF(VLOOKUP($M44,Allocators!$D$21:$AU$67,AN$15+1,FALSE)="Yes",TRUE,FALSE)</f>
        <v>0</v>
      </c>
      <c r="AO44" s="81" t="b">
        <f>IF(VLOOKUP($M44,Allocators!$D$21:$AU$67,AO$15+1,FALSE)="Yes",TRUE,FALSE)</f>
        <v>0</v>
      </c>
      <c r="AP44" s="81" t="b">
        <f>IF(VLOOKUP($M44,Allocators!$D$21:$AU$67,AP$15+1,FALSE)="Yes",TRUE,FALSE)</f>
        <v>0</v>
      </c>
      <c r="AQ44" s="81" t="b">
        <f>IF(VLOOKUP($M44,Allocators!$D$21:$AU$67,AQ$15+1,FALSE)="Yes",TRUE,FALSE)</f>
        <v>0</v>
      </c>
      <c r="AR44" s="81" t="b">
        <f>IF(VLOOKUP($M44,Allocators!$D$21:$AU$67,AR$15+1,FALSE)="Yes",TRUE,FALSE)</f>
        <v>0</v>
      </c>
      <c r="AS44" s="81" t="b">
        <f>IF(VLOOKUP($M44,Allocators!$D$21:$AU$67,AS$15+1,FALSE)="Yes",TRUE,FALSE)</f>
        <v>0</v>
      </c>
      <c r="AT44" s="81" t="b">
        <f>IF(VLOOKUP($M44,Allocators!$D$21:$AU$67,AT$15+1,FALSE)="Yes",TRUE,FALSE)</f>
        <v>0</v>
      </c>
      <c r="AU44" s="81" t="b">
        <f>IF(VLOOKUP($M44,Allocators!$D$21:$AU$67,AU$15+1,FALSE)="Yes",TRUE,FALSE)</f>
        <v>0</v>
      </c>
      <c r="AV44" s="81" t="b">
        <f>IF(VLOOKUP($M44,Allocators!$D$21:$AU$67,AV$15+1,FALSE)="Yes",TRUE,FALSE)</f>
        <v>0</v>
      </c>
      <c r="AW44" s="81" t="b">
        <f>IF(VLOOKUP($M44,Allocators!$D$21:$AU$67,AW$15+1,FALSE)="Yes",TRUE,FALSE)</f>
        <v>0</v>
      </c>
      <c r="AX44" s="81" t="b">
        <f>IF(VLOOKUP($M44,Allocators!$D$21:$AU$67,AX$15+1,FALSE)="Yes",TRUE,FALSE)</f>
        <v>0</v>
      </c>
      <c r="AY44" s="81" t="b">
        <f>IF(VLOOKUP($M44,Allocators!$D$21:$AU$67,AY$15+1,FALSE)="Yes",TRUE,FALSE)</f>
        <v>0</v>
      </c>
      <c r="AZ44" s="81" t="b">
        <f>IF(VLOOKUP($M44,Allocators!$D$21:$AU$67,AZ$15+1,FALSE)="Yes",TRUE,FALSE)</f>
        <v>0</v>
      </c>
      <c r="BA44" s="81" t="b">
        <f>IF(VLOOKUP($M44,Allocators!$D$21:$AU$67,BA$15+1,FALSE)="Yes",TRUE,FALSE)</f>
        <v>0</v>
      </c>
      <c r="BB44" s="81" t="b">
        <f>IF(VLOOKUP($M44,Allocators!$D$21:$AU$67,BB$15+1,FALSE)="Yes",TRUE,FALSE)</f>
        <v>0</v>
      </c>
      <c r="BC44" s="81" t="b">
        <f>IF(VLOOKUP($M44,Allocators!$D$21:$AU$67,BC$15+1,FALSE)="Yes",TRUE,FALSE)</f>
        <v>0</v>
      </c>
      <c r="BD44" s="173" t="b">
        <f>IF(VLOOKUP($M44,Allocators!$D$21:$AU$67,BD$15+1,FALSE)="Yes",TRUE,FALSE)</f>
        <v>1</v>
      </c>
      <c r="BE44" s="52"/>
      <c r="BF44" s="52"/>
      <c r="BG44" s="26"/>
      <c r="BI44" s="22" t="s">
        <v>142</v>
      </c>
      <c r="BJ44" s="22" t="s">
        <v>142</v>
      </c>
      <c r="BK44" s="22" t="s">
        <v>142</v>
      </c>
      <c r="BL44" s="22" t="s">
        <v>142</v>
      </c>
      <c r="BM44" s="22" t="s">
        <v>142</v>
      </c>
      <c r="BN44" s="22"/>
      <c r="BO44" s="22"/>
      <c r="BP44" s="22"/>
      <c r="BQ44" s="22"/>
      <c r="BR44" s="22"/>
      <c r="BS44" s="22"/>
      <c r="BT44" s="22" t="s">
        <v>142</v>
      </c>
      <c r="BU44" s="22" t="s">
        <v>142</v>
      </c>
      <c r="BV44" s="22" t="s">
        <v>142</v>
      </c>
      <c r="BW44" s="22"/>
      <c r="BX44" s="22"/>
      <c r="BY44" s="22"/>
      <c r="BZ44" s="22"/>
      <c r="CA44" s="22"/>
      <c r="CB44" s="22"/>
      <c r="CC44" s="22"/>
      <c r="CD44" s="22"/>
      <c r="CE44" s="22"/>
      <c r="CF44" s="22"/>
      <c r="CG44" s="22"/>
      <c r="CH44" s="22"/>
      <c r="CI44" s="22"/>
      <c r="CJ44" s="22"/>
      <c r="CK44" s="22"/>
      <c r="CL44" s="22"/>
      <c r="CM44" s="22"/>
      <c r="CN44" s="22"/>
      <c r="CO44" s="22"/>
      <c r="CP44" s="22"/>
      <c r="CQ44" s="22"/>
      <c r="CR44" s="22"/>
      <c r="CS44" s="9"/>
      <c r="CT44" s="9"/>
      <c r="CU44" s="9"/>
    </row>
    <row r="45" spans="2:99" hidden="1" outlineLevel="1" x14ac:dyDescent="0.2">
      <c r="B45" s="51" t="s">
        <v>161</v>
      </c>
      <c r="C45" s="9" t="s">
        <v>151</v>
      </c>
      <c r="D45" s="73"/>
      <c r="E45" s="73"/>
      <c r="F45" s="26"/>
      <c r="G45" s="116">
        <f t="shared" si="5"/>
        <v>0</v>
      </c>
      <c r="H45" s="85" t="b">
        <f t="shared" si="2"/>
        <v>0</v>
      </c>
      <c r="I45" s="85" t="b">
        <f t="shared" si="3"/>
        <v>0</v>
      </c>
      <c r="J45" s="85" t="b">
        <f t="shared" si="6"/>
        <v>1</v>
      </c>
      <c r="K45" s="245"/>
      <c r="L45" s="85" t="str">
        <f t="shared" si="4"/>
        <v>Shared</v>
      </c>
      <c r="M45" s="87">
        <v>30</v>
      </c>
      <c r="N45" s="172" t="b">
        <f>IF(VLOOKUP($M45,Allocators!$D$21:$AU$67,N$15+1,FALSE)="Yes",TRUE,FALSE)</f>
        <v>1</v>
      </c>
      <c r="O45" s="81" t="b">
        <f>IF(VLOOKUP($M45,Allocators!$D$21:$AU$67,O$15+1,FALSE)="Yes",TRUE,FALSE)</f>
        <v>1</v>
      </c>
      <c r="P45" s="81" t="b">
        <f>IF(VLOOKUP($M45,Allocators!$D$21:$AU$67,P$15+1,FALSE)="Yes",TRUE,FALSE)</f>
        <v>1</v>
      </c>
      <c r="Q45" s="81" t="b">
        <f>IF(VLOOKUP($M45,Allocators!$D$21:$AU$67,Q$15+1,FALSE)="Yes",TRUE,FALSE)</f>
        <v>1</v>
      </c>
      <c r="R45" s="81" t="b">
        <f>IF(VLOOKUP($M45,Allocators!$D$21:$AU$67,R$15+1,FALSE)="Yes",TRUE,FALSE)</f>
        <v>1</v>
      </c>
      <c r="S45" s="81" t="b">
        <f>IF(VLOOKUP($M45,Allocators!$D$21:$AU$67,S$15+1,FALSE)="Yes",TRUE,FALSE)</f>
        <v>1</v>
      </c>
      <c r="T45" s="81" t="b">
        <f>IF(VLOOKUP($M45,Allocators!$D$21:$AU$67,T$15+1,FALSE)="Yes",TRUE,FALSE)</f>
        <v>1</v>
      </c>
      <c r="U45" s="81" t="b">
        <f>IF(VLOOKUP($M45,Allocators!$D$21:$AU$67,U$15+1,FALSE)="Yes",TRUE,FALSE)</f>
        <v>1</v>
      </c>
      <c r="V45" s="81" t="b">
        <f>IF(VLOOKUP($M45,Allocators!$D$21:$AU$67,V$15+1,FALSE)="Yes",TRUE,FALSE)</f>
        <v>1</v>
      </c>
      <c r="W45" s="81" t="b">
        <f>IF(VLOOKUP($M45,Allocators!$D$21:$AU$67,W$15+1,FALSE)="Yes",TRUE,FALSE)</f>
        <v>1</v>
      </c>
      <c r="X45" s="81" t="b">
        <f>IF(VLOOKUP($M45,Allocators!$D$21:$AU$67,X$15+1,FALSE)="Yes",TRUE,FALSE)</f>
        <v>1</v>
      </c>
      <c r="Y45" s="81" t="b">
        <f>IF(VLOOKUP($M45,Allocators!$D$21:$AU$67,Y$15+1,FALSE)="Yes",TRUE,FALSE)</f>
        <v>1</v>
      </c>
      <c r="Z45" s="81" t="b">
        <f>IF(VLOOKUP($M45,Allocators!$D$21:$AU$67,Z$15+1,FALSE)="Yes",TRUE,FALSE)</f>
        <v>1</v>
      </c>
      <c r="AA45" s="81" t="b">
        <f>IF(VLOOKUP($M45,Allocators!$D$21:$AU$67,AA$15+1,FALSE)="Yes",TRUE,FALSE)</f>
        <v>1</v>
      </c>
      <c r="AB45" s="81" t="b">
        <f>IF(VLOOKUP($M45,Allocators!$D$21:$AU$67,AB$15+1,FALSE)="Yes",TRUE,FALSE)</f>
        <v>1</v>
      </c>
      <c r="AC45" s="81" t="b">
        <f>IF(VLOOKUP($M45,Allocators!$D$21:$AU$67,AC$15+1,FALSE)="Yes",TRUE,FALSE)</f>
        <v>1</v>
      </c>
      <c r="AD45" s="81" t="b">
        <f>IF(VLOOKUP($M45,Allocators!$D$21:$AU$67,AD$15+1,FALSE)="Yes",TRUE,FALSE)</f>
        <v>1</v>
      </c>
      <c r="AE45" s="81" t="b">
        <f>IF(VLOOKUP($M45,Allocators!$D$21:$AU$67,AE$15+1,FALSE)="Yes",TRUE,FALSE)</f>
        <v>1</v>
      </c>
      <c r="AF45" s="81" t="b">
        <f>IF(VLOOKUP($M45,Allocators!$D$21:$AU$67,AF$15+1,FALSE)="Yes",TRUE,FALSE)</f>
        <v>1</v>
      </c>
      <c r="AG45" s="81" t="b">
        <f>IF(VLOOKUP($M45,Allocators!$D$21:$AU$67,AG$15+1,FALSE)="Yes",TRUE,FALSE)</f>
        <v>1</v>
      </c>
      <c r="AH45" s="81" t="b">
        <f>IF(VLOOKUP($M45,Allocators!$D$21:$AU$67,AH$15+1,FALSE)="Yes",TRUE,FALSE)</f>
        <v>1</v>
      </c>
      <c r="AI45" s="81" t="b">
        <f>IF(VLOOKUP($M45,Allocators!$D$21:$AU$67,AI$15+1,FALSE)="Yes",TRUE,FALSE)</f>
        <v>1</v>
      </c>
      <c r="AJ45" s="81" t="b">
        <f>IF(VLOOKUP($M45,Allocators!$D$21:$AU$67,AJ$15+1,FALSE)="Yes",TRUE,FALSE)</f>
        <v>1</v>
      </c>
      <c r="AK45" s="81" t="b">
        <f>IF(VLOOKUP($M45,Allocators!$D$21:$AU$67,AK$15+1,FALSE)="Yes",TRUE,FALSE)</f>
        <v>1</v>
      </c>
      <c r="AL45" s="81" t="b">
        <f>IF(VLOOKUP($M45,Allocators!$D$21:$AU$67,AL$15+1,FALSE)="Yes",TRUE,FALSE)</f>
        <v>1</v>
      </c>
      <c r="AM45" s="81" t="b">
        <f>IF(VLOOKUP($M45,Allocators!$D$21:$AU$67,AM$15+1,FALSE)="Yes",TRUE,FALSE)</f>
        <v>1</v>
      </c>
      <c r="AN45" s="81" t="b">
        <f>IF(VLOOKUP($M45,Allocators!$D$21:$AU$67,AN$15+1,FALSE)="Yes",TRUE,FALSE)</f>
        <v>1</v>
      </c>
      <c r="AO45" s="81" t="b">
        <f>IF(VLOOKUP($M45,Allocators!$D$21:$AU$67,AO$15+1,FALSE)="Yes",TRUE,FALSE)</f>
        <v>1</v>
      </c>
      <c r="AP45" s="81" t="b">
        <f>IF(VLOOKUP($M45,Allocators!$D$21:$AU$67,AP$15+1,FALSE)="Yes",TRUE,FALSE)</f>
        <v>1</v>
      </c>
      <c r="AQ45" s="81" t="b">
        <f>IF(VLOOKUP($M45,Allocators!$D$21:$AU$67,AQ$15+1,FALSE)="Yes",TRUE,FALSE)</f>
        <v>1</v>
      </c>
      <c r="AR45" s="81" t="b">
        <f>IF(VLOOKUP($M45,Allocators!$D$21:$AU$67,AR$15+1,FALSE)="Yes",TRUE,FALSE)</f>
        <v>1</v>
      </c>
      <c r="AS45" s="81" t="b">
        <f>IF(VLOOKUP($M45,Allocators!$D$21:$AU$67,AS$15+1,FALSE)="Yes",TRUE,FALSE)</f>
        <v>1</v>
      </c>
      <c r="AT45" s="81" t="b">
        <f>IF(VLOOKUP($M45,Allocators!$D$21:$AU$67,AT$15+1,FALSE)="Yes",TRUE,FALSE)</f>
        <v>1</v>
      </c>
      <c r="AU45" s="81" t="b">
        <f>IF(VLOOKUP($M45,Allocators!$D$21:$AU$67,AU$15+1,FALSE)="Yes",TRUE,FALSE)</f>
        <v>1</v>
      </c>
      <c r="AV45" s="81" t="b">
        <f>IF(VLOOKUP($M45,Allocators!$D$21:$AU$67,AV$15+1,FALSE)="Yes",TRUE,FALSE)</f>
        <v>1</v>
      </c>
      <c r="AW45" s="81" t="b">
        <f>IF(VLOOKUP($M45,Allocators!$D$21:$AU$67,AW$15+1,FALSE)="Yes",TRUE,FALSE)</f>
        <v>1</v>
      </c>
      <c r="AX45" s="81" t="b">
        <f>IF(VLOOKUP($M45,Allocators!$D$21:$AU$67,AX$15+1,FALSE)="Yes",TRUE,FALSE)</f>
        <v>0</v>
      </c>
      <c r="AY45" s="81" t="b">
        <f>IF(VLOOKUP($M45,Allocators!$D$21:$AU$67,AY$15+1,FALSE)="Yes",TRUE,FALSE)</f>
        <v>0</v>
      </c>
      <c r="AZ45" s="81" t="b">
        <f>IF(VLOOKUP($M45,Allocators!$D$21:$AU$67,AZ$15+1,FALSE)="Yes",TRUE,FALSE)</f>
        <v>0</v>
      </c>
      <c r="BA45" s="81" t="b">
        <f>IF(VLOOKUP($M45,Allocators!$D$21:$AU$67,BA$15+1,FALSE)="Yes",TRUE,FALSE)</f>
        <v>0</v>
      </c>
      <c r="BB45" s="81" t="b">
        <f>IF(VLOOKUP($M45,Allocators!$D$21:$AU$67,BB$15+1,FALSE)="Yes",TRUE,FALSE)</f>
        <v>0</v>
      </c>
      <c r="BC45" s="81" t="b">
        <f>IF(VLOOKUP($M45,Allocators!$D$21:$AU$67,BC$15+1,FALSE)="Yes",TRUE,FALSE)</f>
        <v>1</v>
      </c>
      <c r="BD45" s="173" t="b">
        <f>IF(VLOOKUP($M45,Allocators!$D$21:$AU$67,BD$15+1,FALSE)="Yes",TRUE,FALSE)</f>
        <v>1</v>
      </c>
      <c r="BE45" s="52"/>
      <c r="BF45" s="52"/>
      <c r="BG45" s="26"/>
      <c r="BI45" s="22" t="s">
        <v>142</v>
      </c>
      <c r="BJ45" s="22" t="s">
        <v>142</v>
      </c>
      <c r="BK45" s="22" t="s">
        <v>142</v>
      </c>
      <c r="BL45" s="22" t="s">
        <v>142</v>
      </c>
      <c r="BM45" s="22" t="s">
        <v>142</v>
      </c>
      <c r="BN45" s="22"/>
      <c r="BO45" s="22"/>
      <c r="BP45" s="22"/>
      <c r="BQ45" s="22"/>
      <c r="BR45" s="22"/>
      <c r="BS45" s="22"/>
      <c r="BT45" s="22" t="s">
        <v>142</v>
      </c>
      <c r="BU45" s="22" t="s">
        <v>142</v>
      </c>
      <c r="BV45" s="22" t="s">
        <v>142</v>
      </c>
      <c r="BW45" s="22"/>
      <c r="BX45" s="22"/>
      <c r="BY45" s="22"/>
      <c r="BZ45" s="22"/>
      <c r="CA45" s="22"/>
      <c r="CB45" s="22"/>
      <c r="CC45" s="22"/>
      <c r="CD45" s="22"/>
      <c r="CE45" s="22"/>
      <c r="CF45" s="22"/>
      <c r="CG45" s="22"/>
      <c r="CH45" s="22"/>
      <c r="CI45" s="22"/>
      <c r="CJ45" s="22"/>
      <c r="CK45" s="22"/>
      <c r="CL45" s="22"/>
      <c r="CM45" s="22"/>
      <c r="CN45" s="22"/>
      <c r="CO45" s="22"/>
      <c r="CP45" s="22"/>
      <c r="CQ45" s="22"/>
      <c r="CR45" s="22"/>
      <c r="CS45" s="9"/>
      <c r="CT45" s="9"/>
      <c r="CU45" s="9"/>
    </row>
    <row r="46" spans="2:99" hidden="1" outlineLevel="1" x14ac:dyDescent="0.2">
      <c r="B46" s="51" t="s">
        <v>161</v>
      </c>
      <c r="C46" s="9" t="s">
        <v>163</v>
      </c>
      <c r="D46" s="72"/>
      <c r="E46" s="72"/>
      <c r="F46" s="26"/>
      <c r="G46" s="116">
        <f t="shared" si="5"/>
        <v>0</v>
      </c>
      <c r="H46" s="85" t="b">
        <f t="shared" si="2"/>
        <v>1</v>
      </c>
      <c r="I46" s="85" t="b">
        <f t="shared" si="3"/>
        <v>0</v>
      </c>
      <c r="J46" s="85" t="b">
        <f t="shared" si="6"/>
        <v>0</v>
      </c>
      <c r="K46" s="245"/>
      <c r="L46" s="85" t="str">
        <f t="shared" si="4"/>
        <v>Dedicated Prescribed</v>
      </c>
      <c r="M46" s="87">
        <v>31</v>
      </c>
      <c r="N46" s="172" t="b">
        <f>IF(VLOOKUP($M46,Allocators!$D$21:$AU$67,N$15+1,FALSE)="Yes",TRUE,FALSE)</f>
        <v>0</v>
      </c>
      <c r="O46" s="81" t="b">
        <f>IF(VLOOKUP($M46,Allocators!$D$21:$AU$67,O$15+1,FALSE)="Yes",TRUE,FALSE)</f>
        <v>0</v>
      </c>
      <c r="P46" s="81" t="b">
        <f>IF(VLOOKUP($M46,Allocators!$D$21:$AU$67,P$15+1,FALSE)="Yes",TRUE,FALSE)</f>
        <v>0</v>
      </c>
      <c r="Q46" s="81" t="b">
        <f>IF(VLOOKUP($M46,Allocators!$D$21:$AU$67,Q$15+1,FALSE)="Yes",TRUE,FALSE)</f>
        <v>0</v>
      </c>
      <c r="R46" s="81" t="b">
        <f>IF(VLOOKUP($M46,Allocators!$D$21:$AU$67,R$15+1,FALSE)="Yes",TRUE,FALSE)</f>
        <v>0</v>
      </c>
      <c r="S46" s="81" t="b">
        <f>IF(VLOOKUP($M46,Allocators!$D$21:$AU$67,S$15+1,FALSE)="Yes",TRUE,FALSE)</f>
        <v>0</v>
      </c>
      <c r="T46" s="81" t="b">
        <f>IF(VLOOKUP($M46,Allocators!$D$21:$AU$67,T$15+1,FALSE)="Yes",TRUE,FALSE)</f>
        <v>0</v>
      </c>
      <c r="U46" s="81" t="b">
        <f>IF(VLOOKUP($M46,Allocators!$D$21:$AU$67,U$15+1,FALSE)="Yes",TRUE,FALSE)</f>
        <v>0</v>
      </c>
      <c r="V46" s="81" t="b">
        <f>IF(VLOOKUP($M46,Allocators!$D$21:$AU$67,V$15+1,FALSE)="Yes",TRUE,FALSE)</f>
        <v>0</v>
      </c>
      <c r="W46" s="81" t="b">
        <f>IF(VLOOKUP($M46,Allocators!$D$21:$AU$67,W$15+1,FALSE)="Yes",TRUE,FALSE)</f>
        <v>0</v>
      </c>
      <c r="X46" s="81" t="b">
        <f>IF(VLOOKUP($M46,Allocators!$D$21:$AU$67,X$15+1,FALSE)="Yes",TRUE,FALSE)</f>
        <v>0</v>
      </c>
      <c r="Y46" s="81" t="b">
        <f>IF(VLOOKUP($M46,Allocators!$D$21:$AU$67,Y$15+1,FALSE)="Yes",TRUE,FALSE)</f>
        <v>0</v>
      </c>
      <c r="Z46" s="81" t="b">
        <f>IF(VLOOKUP($M46,Allocators!$D$21:$AU$67,Z$15+1,FALSE)="Yes",TRUE,FALSE)</f>
        <v>0</v>
      </c>
      <c r="AA46" s="81" t="b">
        <f>IF(VLOOKUP($M46,Allocators!$D$21:$AU$67,AA$15+1,FALSE)="Yes",TRUE,FALSE)</f>
        <v>0</v>
      </c>
      <c r="AB46" s="81" t="b">
        <f>IF(VLOOKUP($M46,Allocators!$D$21:$AU$67,AB$15+1,FALSE)="Yes",TRUE,FALSE)</f>
        <v>1</v>
      </c>
      <c r="AC46" s="81" t="b">
        <f>IF(VLOOKUP($M46,Allocators!$D$21:$AU$67,AC$15+1,FALSE)="Yes",TRUE,FALSE)</f>
        <v>1</v>
      </c>
      <c r="AD46" s="81" t="b">
        <f>IF(VLOOKUP($M46,Allocators!$D$21:$AU$67,AD$15+1,FALSE)="Yes",TRUE,FALSE)</f>
        <v>1</v>
      </c>
      <c r="AE46" s="81" t="b">
        <f>IF(VLOOKUP($M46,Allocators!$D$21:$AU$67,AE$15+1,FALSE)="Yes",TRUE,FALSE)</f>
        <v>1</v>
      </c>
      <c r="AF46" s="81" t="b">
        <f>IF(VLOOKUP($M46,Allocators!$D$21:$AU$67,AF$15+1,FALSE)="Yes",TRUE,FALSE)</f>
        <v>1</v>
      </c>
      <c r="AG46" s="81" t="b">
        <f>IF(VLOOKUP($M46,Allocators!$D$21:$AU$67,AG$15+1,FALSE)="Yes",TRUE,FALSE)</f>
        <v>1</v>
      </c>
      <c r="AH46" s="81" t="b">
        <f>IF(VLOOKUP($M46,Allocators!$D$21:$AU$67,AH$15+1,FALSE)="Yes",TRUE,FALSE)</f>
        <v>1</v>
      </c>
      <c r="AI46" s="81" t="b">
        <f>IF(VLOOKUP($M46,Allocators!$D$21:$AU$67,AI$15+1,FALSE)="Yes",TRUE,FALSE)</f>
        <v>1</v>
      </c>
      <c r="AJ46" s="81" t="b">
        <f>IF(VLOOKUP($M46,Allocators!$D$21:$AU$67,AJ$15+1,FALSE)="Yes",TRUE,FALSE)</f>
        <v>1</v>
      </c>
      <c r="AK46" s="81" t="b">
        <f>IF(VLOOKUP($M46,Allocators!$D$21:$AU$67,AK$15+1,FALSE)="Yes",TRUE,FALSE)</f>
        <v>1</v>
      </c>
      <c r="AL46" s="81" t="b">
        <f>IF(VLOOKUP($M46,Allocators!$D$21:$AU$67,AL$15+1,FALSE)="Yes",TRUE,FALSE)</f>
        <v>1</v>
      </c>
      <c r="AM46" s="81" t="b">
        <f>IF(VLOOKUP($M46,Allocators!$D$21:$AU$67,AM$15+1,FALSE)="Yes",TRUE,FALSE)</f>
        <v>1</v>
      </c>
      <c r="AN46" s="81" t="b">
        <f>IF(VLOOKUP($M46,Allocators!$D$21:$AU$67,AN$15+1,FALSE)="Yes",TRUE,FALSE)</f>
        <v>0</v>
      </c>
      <c r="AO46" s="81" t="b">
        <f>IF(VLOOKUP($M46,Allocators!$D$21:$AU$67,AO$15+1,FALSE)="Yes",TRUE,FALSE)</f>
        <v>0</v>
      </c>
      <c r="AP46" s="81" t="b">
        <f>IF(VLOOKUP($M46,Allocators!$D$21:$AU$67,AP$15+1,FALSE)="Yes",TRUE,FALSE)</f>
        <v>0</v>
      </c>
      <c r="AQ46" s="81" t="b">
        <f>IF(VLOOKUP($M46,Allocators!$D$21:$AU$67,AQ$15+1,FALSE)="Yes",TRUE,FALSE)</f>
        <v>0</v>
      </c>
      <c r="AR46" s="81" t="b">
        <f>IF(VLOOKUP($M46,Allocators!$D$21:$AU$67,AR$15+1,FALSE)="Yes",TRUE,FALSE)</f>
        <v>0</v>
      </c>
      <c r="AS46" s="81" t="b">
        <f>IF(VLOOKUP($M46,Allocators!$D$21:$AU$67,AS$15+1,FALSE)="Yes",TRUE,FALSE)</f>
        <v>0</v>
      </c>
      <c r="AT46" s="81" t="b">
        <f>IF(VLOOKUP($M46,Allocators!$D$21:$AU$67,AT$15+1,FALSE)="Yes",TRUE,FALSE)</f>
        <v>0</v>
      </c>
      <c r="AU46" s="81" t="b">
        <f>IF(VLOOKUP($M46,Allocators!$D$21:$AU$67,AU$15+1,FALSE)="Yes",TRUE,FALSE)</f>
        <v>0</v>
      </c>
      <c r="AV46" s="81" t="b">
        <f>IF(VLOOKUP($M46,Allocators!$D$21:$AU$67,AV$15+1,FALSE)="Yes",TRUE,FALSE)</f>
        <v>0</v>
      </c>
      <c r="AW46" s="81" t="b">
        <f>IF(VLOOKUP($M46,Allocators!$D$21:$AU$67,AW$15+1,FALSE)="Yes",TRUE,FALSE)</f>
        <v>0</v>
      </c>
      <c r="AX46" s="81" t="b">
        <f>IF(VLOOKUP($M46,Allocators!$D$21:$AU$67,AX$15+1,FALSE)="Yes",TRUE,FALSE)</f>
        <v>0</v>
      </c>
      <c r="AY46" s="81" t="b">
        <f>IF(VLOOKUP($M46,Allocators!$D$21:$AU$67,AY$15+1,FALSE)="Yes",TRUE,FALSE)</f>
        <v>0</v>
      </c>
      <c r="AZ46" s="81" t="b">
        <f>IF(VLOOKUP($M46,Allocators!$D$21:$AU$67,AZ$15+1,FALSE)="Yes",TRUE,FALSE)</f>
        <v>0</v>
      </c>
      <c r="BA46" s="81" t="b">
        <f>IF(VLOOKUP($M46,Allocators!$D$21:$AU$67,BA$15+1,FALSE)="Yes",TRUE,FALSE)</f>
        <v>0</v>
      </c>
      <c r="BB46" s="81" t="b">
        <f>IF(VLOOKUP($M46,Allocators!$D$21:$AU$67,BB$15+1,FALSE)="Yes",TRUE,FALSE)</f>
        <v>0</v>
      </c>
      <c r="BC46" s="81" t="b">
        <f>IF(VLOOKUP($M46,Allocators!$D$21:$AU$67,BC$15+1,FALSE)="Yes",TRUE,FALSE)</f>
        <v>0</v>
      </c>
      <c r="BD46" s="173" t="b">
        <f>IF(VLOOKUP($M46,Allocators!$D$21:$AU$67,BD$15+1,FALSE)="Yes",TRUE,FALSE)</f>
        <v>0</v>
      </c>
      <c r="BE46" s="52"/>
      <c r="BF46" s="52"/>
      <c r="BG46" s="26"/>
      <c r="BI46" s="22" t="s">
        <v>142</v>
      </c>
      <c r="BJ46" s="22" t="s">
        <v>142</v>
      </c>
      <c r="BK46" s="22" t="s">
        <v>142</v>
      </c>
      <c r="BL46" s="22" t="s">
        <v>142</v>
      </c>
      <c r="BM46" s="22" t="s">
        <v>142</v>
      </c>
      <c r="BN46" s="22" t="s">
        <v>142</v>
      </c>
      <c r="BO46" s="22"/>
      <c r="BP46" s="22"/>
      <c r="BQ46" s="22"/>
      <c r="BR46" s="22"/>
      <c r="BS46" s="22" t="s">
        <v>142</v>
      </c>
      <c r="BT46" s="22"/>
      <c r="BU46" s="22"/>
      <c r="BV46" s="22"/>
      <c r="BW46" s="22"/>
      <c r="BX46" s="22"/>
      <c r="BY46" s="22"/>
      <c r="BZ46" s="22"/>
      <c r="CA46" s="22"/>
      <c r="CB46" s="22"/>
      <c r="CC46" s="22"/>
      <c r="CD46" s="22"/>
      <c r="CE46" s="22"/>
      <c r="CF46" s="22"/>
      <c r="CG46" s="22"/>
      <c r="CH46" s="22" t="s">
        <v>142</v>
      </c>
      <c r="CI46" s="22"/>
      <c r="CJ46" s="22"/>
      <c r="CK46" s="22"/>
      <c r="CL46" s="22" t="s">
        <v>142</v>
      </c>
      <c r="CM46" s="22" t="s">
        <v>142</v>
      </c>
      <c r="CN46" s="22" t="s">
        <v>142</v>
      </c>
      <c r="CO46" s="22"/>
      <c r="CP46" s="22"/>
      <c r="CQ46" s="22"/>
      <c r="CR46" s="22"/>
      <c r="CS46" s="9"/>
      <c r="CT46" s="9"/>
      <c r="CU46" s="9"/>
    </row>
    <row r="47" spans="2:99" hidden="1" outlineLevel="1" x14ac:dyDescent="0.2">
      <c r="B47" s="51" t="s">
        <v>161</v>
      </c>
      <c r="C47" s="9" t="s">
        <v>159</v>
      </c>
      <c r="D47" s="58"/>
      <c r="E47" s="58"/>
      <c r="F47" s="26"/>
      <c r="G47" s="116">
        <f t="shared" si="5"/>
        <v>0</v>
      </c>
      <c r="H47" s="85" t="b">
        <f t="shared" si="2"/>
        <v>1</v>
      </c>
      <c r="I47" s="85" t="b">
        <f t="shared" si="3"/>
        <v>0</v>
      </c>
      <c r="J47" s="85" t="b">
        <f t="shared" si="6"/>
        <v>0</v>
      </c>
      <c r="K47" s="245"/>
      <c r="L47" s="85" t="str">
        <f t="shared" si="4"/>
        <v>Dedicated Prescribed</v>
      </c>
      <c r="M47" s="87">
        <v>32</v>
      </c>
      <c r="N47" s="172" t="b">
        <f>IF(VLOOKUP($M47,Allocators!$D$21:$AU$67,N$15+1,FALSE)="Yes",TRUE,FALSE)</f>
        <v>0</v>
      </c>
      <c r="O47" s="81" t="b">
        <f>IF(VLOOKUP($M47,Allocators!$D$21:$AU$67,O$15+1,FALSE)="Yes",TRUE,FALSE)</f>
        <v>0</v>
      </c>
      <c r="P47" s="81" t="b">
        <f>IF(VLOOKUP($M47,Allocators!$D$21:$AU$67,P$15+1,FALSE)="Yes",TRUE,FALSE)</f>
        <v>0</v>
      </c>
      <c r="Q47" s="81" t="b">
        <f>IF(VLOOKUP($M47,Allocators!$D$21:$AU$67,Q$15+1,FALSE)="Yes",TRUE,FALSE)</f>
        <v>0</v>
      </c>
      <c r="R47" s="81" t="b">
        <f>IF(VLOOKUP($M47,Allocators!$D$21:$AU$67,R$15+1,FALSE)="Yes",TRUE,FALSE)</f>
        <v>0</v>
      </c>
      <c r="S47" s="81" t="b">
        <f>IF(VLOOKUP($M47,Allocators!$D$21:$AU$67,S$15+1,FALSE)="Yes",TRUE,FALSE)</f>
        <v>0</v>
      </c>
      <c r="T47" s="81" t="b">
        <f>IF(VLOOKUP($M47,Allocators!$D$21:$AU$67,T$15+1,FALSE)="Yes",TRUE,FALSE)</f>
        <v>0</v>
      </c>
      <c r="U47" s="81" t="b">
        <f>IF(VLOOKUP($M47,Allocators!$D$21:$AU$67,U$15+1,FALSE)="Yes",TRUE,FALSE)</f>
        <v>0</v>
      </c>
      <c r="V47" s="81" t="b">
        <f>IF(VLOOKUP($M47,Allocators!$D$21:$AU$67,V$15+1,FALSE)="Yes",TRUE,FALSE)</f>
        <v>0</v>
      </c>
      <c r="W47" s="81" t="b">
        <f>IF(VLOOKUP($M47,Allocators!$D$21:$AU$67,W$15+1,FALSE)="Yes",TRUE,FALSE)</f>
        <v>0</v>
      </c>
      <c r="X47" s="81" t="b">
        <f>IF(VLOOKUP($M47,Allocators!$D$21:$AU$67,X$15+1,FALSE)="Yes",TRUE,FALSE)</f>
        <v>0</v>
      </c>
      <c r="Y47" s="81" t="b">
        <f>IF(VLOOKUP($M47,Allocators!$D$21:$AU$67,Y$15+1,FALSE)="Yes",TRUE,FALSE)</f>
        <v>0</v>
      </c>
      <c r="Z47" s="81" t="b">
        <f>IF(VLOOKUP($M47,Allocators!$D$21:$AU$67,Z$15+1,FALSE)="Yes",TRUE,FALSE)</f>
        <v>0</v>
      </c>
      <c r="AA47" s="81" t="b">
        <f>IF(VLOOKUP($M47,Allocators!$D$21:$AU$67,AA$15+1,FALSE)="Yes",TRUE,FALSE)</f>
        <v>0</v>
      </c>
      <c r="AB47" s="81" t="b">
        <f>IF(VLOOKUP($M47,Allocators!$D$21:$AU$67,AB$15+1,FALSE)="Yes",TRUE,FALSE)</f>
        <v>1</v>
      </c>
      <c r="AC47" s="81" t="b">
        <f>IF(VLOOKUP($M47,Allocators!$D$21:$AU$67,AC$15+1,FALSE)="Yes",TRUE,FALSE)</f>
        <v>1</v>
      </c>
      <c r="AD47" s="81" t="b">
        <f>IF(VLOOKUP($M47,Allocators!$D$21:$AU$67,AD$15+1,FALSE)="Yes",TRUE,FALSE)</f>
        <v>1</v>
      </c>
      <c r="AE47" s="81" t="b">
        <f>IF(VLOOKUP($M47,Allocators!$D$21:$AU$67,AE$15+1,FALSE)="Yes",TRUE,FALSE)</f>
        <v>1</v>
      </c>
      <c r="AF47" s="81" t="b">
        <f>IF(VLOOKUP($M47,Allocators!$D$21:$AU$67,AF$15+1,FALSE)="Yes",TRUE,FALSE)</f>
        <v>1</v>
      </c>
      <c r="AG47" s="81" t="b">
        <f>IF(VLOOKUP($M47,Allocators!$D$21:$AU$67,AG$15+1,FALSE)="Yes",TRUE,FALSE)</f>
        <v>1</v>
      </c>
      <c r="AH47" s="81" t="b">
        <f>IF(VLOOKUP($M47,Allocators!$D$21:$AU$67,AH$15+1,FALSE)="Yes",TRUE,FALSE)</f>
        <v>1</v>
      </c>
      <c r="AI47" s="81" t="b">
        <f>IF(VLOOKUP($M47,Allocators!$D$21:$AU$67,AI$15+1,FALSE)="Yes",TRUE,FALSE)</f>
        <v>1</v>
      </c>
      <c r="AJ47" s="81" t="b">
        <f>IF(VLOOKUP($M47,Allocators!$D$21:$AU$67,AJ$15+1,FALSE)="Yes",TRUE,FALSE)</f>
        <v>1</v>
      </c>
      <c r="AK47" s="81" t="b">
        <f>IF(VLOOKUP($M47,Allocators!$D$21:$AU$67,AK$15+1,FALSE)="Yes",TRUE,FALSE)</f>
        <v>1</v>
      </c>
      <c r="AL47" s="81" t="b">
        <f>IF(VLOOKUP($M47,Allocators!$D$21:$AU$67,AL$15+1,FALSE)="Yes",TRUE,FALSE)</f>
        <v>1</v>
      </c>
      <c r="AM47" s="81" t="b">
        <f>IF(VLOOKUP($M47,Allocators!$D$21:$AU$67,AM$15+1,FALSE)="Yes",TRUE,FALSE)</f>
        <v>1</v>
      </c>
      <c r="AN47" s="81" t="b">
        <f>IF(VLOOKUP($M47,Allocators!$D$21:$AU$67,AN$15+1,FALSE)="Yes",TRUE,FALSE)</f>
        <v>0</v>
      </c>
      <c r="AO47" s="81" t="b">
        <f>IF(VLOOKUP($M47,Allocators!$D$21:$AU$67,AO$15+1,FALSE)="Yes",TRUE,FALSE)</f>
        <v>0</v>
      </c>
      <c r="AP47" s="81" t="b">
        <f>IF(VLOOKUP($M47,Allocators!$D$21:$AU$67,AP$15+1,FALSE)="Yes",TRUE,FALSE)</f>
        <v>0</v>
      </c>
      <c r="AQ47" s="81" t="b">
        <f>IF(VLOOKUP($M47,Allocators!$D$21:$AU$67,AQ$15+1,FALSE)="Yes",TRUE,FALSE)</f>
        <v>0</v>
      </c>
      <c r="AR47" s="81" t="b">
        <f>IF(VLOOKUP($M47,Allocators!$D$21:$AU$67,AR$15+1,FALSE)="Yes",TRUE,FALSE)</f>
        <v>0</v>
      </c>
      <c r="AS47" s="81" t="b">
        <f>IF(VLOOKUP($M47,Allocators!$D$21:$AU$67,AS$15+1,FALSE)="Yes",TRUE,FALSE)</f>
        <v>0</v>
      </c>
      <c r="AT47" s="81" t="b">
        <f>IF(VLOOKUP($M47,Allocators!$D$21:$AU$67,AT$15+1,FALSE)="Yes",TRUE,FALSE)</f>
        <v>0</v>
      </c>
      <c r="AU47" s="81" t="b">
        <f>IF(VLOOKUP($M47,Allocators!$D$21:$AU$67,AU$15+1,FALSE)="Yes",TRUE,FALSE)</f>
        <v>0</v>
      </c>
      <c r="AV47" s="81" t="b">
        <f>IF(VLOOKUP($M47,Allocators!$D$21:$AU$67,AV$15+1,FALSE)="Yes",TRUE,FALSE)</f>
        <v>0</v>
      </c>
      <c r="AW47" s="81" t="b">
        <f>IF(VLOOKUP($M47,Allocators!$D$21:$AU$67,AW$15+1,FALSE)="Yes",TRUE,FALSE)</f>
        <v>0</v>
      </c>
      <c r="AX47" s="81" t="b">
        <f>IF(VLOOKUP($M47,Allocators!$D$21:$AU$67,AX$15+1,FALSE)="Yes",TRUE,FALSE)</f>
        <v>0</v>
      </c>
      <c r="AY47" s="81" t="b">
        <f>IF(VLOOKUP($M47,Allocators!$D$21:$AU$67,AY$15+1,FALSE)="Yes",TRUE,FALSE)</f>
        <v>0</v>
      </c>
      <c r="AZ47" s="81" t="b">
        <f>IF(VLOOKUP($M47,Allocators!$D$21:$AU$67,AZ$15+1,FALSE)="Yes",TRUE,FALSE)</f>
        <v>0</v>
      </c>
      <c r="BA47" s="81" t="b">
        <f>IF(VLOOKUP($M47,Allocators!$D$21:$AU$67,BA$15+1,FALSE)="Yes",TRUE,FALSE)</f>
        <v>0</v>
      </c>
      <c r="BB47" s="81" t="b">
        <f>IF(VLOOKUP($M47,Allocators!$D$21:$AU$67,BB$15+1,FALSE)="Yes",TRUE,FALSE)</f>
        <v>0</v>
      </c>
      <c r="BC47" s="81" t="b">
        <f>IF(VLOOKUP($M47,Allocators!$D$21:$AU$67,BC$15+1,FALSE)="Yes",TRUE,FALSE)</f>
        <v>0</v>
      </c>
      <c r="BD47" s="173" t="b">
        <f>IF(VLOOKUP($M47,Allocators!$D$21:$AU$67,BD$15+1,FALSE)="Yes",TRUE,FALSE)</f>
        <v>0</v>
      </c>
      <c r="BE47" s="52"/>
      <c r="BF47" s="52"/>
      <c r="BG47" s="26"/>
      <c r="BI47" s="22" t="s">
        <v>142</v>
      </c>
      <c r="BJ47" s="22" t="s">
        <v>142</v>
      </c>
      <c r="BK47" s="22"/>
      <c r="BL47" s="22" t="s">
        <v>142</v>
      </c>
      <c r="BM47" s="22" t="s">
        <v>142</v>
      </c>
      <c r="BN47" s="22"/>
      <c r="BO47" s="22"/>
      <c r="BP47" s="22"/>
      <c r="BQ47" s="22"/>
      <c r="BR47" s="22"/>
      <c r="BS47" s="22"/>
      <c r="BT47" s="22" t="s">
        <v>142</v>
      </c>
      <c r="BU47" s="22" t="s">
        <v>142</v>
      </c>
      <c r="BV47" s="22" t="s">
        <v>142</v>
      </c>
      <c r="BW47" s="22"/>
      <c r="BX47" s="22"/>
      <c r="BY47" s="22"/>
      <c r="BZ47" s="22"/>
      <c r="CA47" s="22"/>
      <c r="CB47" s="22"/>
      <c r="CC47" s="22"/>
      <c r="CD47" s="22"/>
      <c r="CE47" s="22"/>
      <c r="CF47" s="22"/>
      <c r="CG47" s="22"/>
      <c r="CH47" s="22"/>
      <c r="CI47" s="22"/>
      <c r="CJ47" s="22"/>
      <c r="CK47" s="22"/>
      <c r="CL47" s="22"/>
      <c r="CM47" s="22"/>
      <c r="CN47" s="22"/>
      <c r="CO47" s="22"/>
      <c r="CP47" s="22"/>
      <c r="CQ47" s="22"/>
      <c r="CR47" s="22"/>
      <c r="CS47" s="9"/>
      <c r="CT47" s="9"/>
      <c r="CU47" s="9"/>
    </row>
    <row r="48" spans="2:99" hidden="1" outlineLevel="1" x14ac:dyDescent="0.2">
      <c r="B48" s="51" t="s">
        <v>161</v>
      </c>
      <c r="C48" s="9" t="s">
        <v>152</v>
      </c>
      <c r="D48" s="73"/>
      <c r="E48" s="73"/>
      <c r="F48" s="26"/>
      <c r="G48" s="116">
        <f t="shared" si="5"/>
        <v>0</v>
      </c>
      <c r="H48" s="85" t="b">
        <f t="shared" si="2"/>
        <v>0</v>
      </c>
      <c r="I48" s="85" t="b">
        <f t="shared" si="3"/>
        <v>0</v>
      </c>
      <c r="J48" s="85" t="b">
        <f t="shared" si="6"/>
        <v>1</v>
      </c>
      <c r="K48" s="245"/>
      <c r="L48" s="85" t="str">
        <f t="shared" si="4"/>
        <v>Shared</v>
      </c>
      <c r="M48" s="87">
        <v>33</v>
      </c>
      <c r="N48" s="172" t="b">
        <f>IF(VLOOKUP($M48,Allocators!$D$21:$AU$67,N$15+1,FALSE)="Yes",TRUE,FALSE)</f>
        <v>1</v>
      </c>
      <c r="O48" s="81" t="b">
        <f>IF(VLOOKUP($M48,Allocators!$D$21:$AU$67,O$15+1,FALSE)="Yes",TRUE,FALSE)</f>
        <v>1</v>
      </c>
      <c r="P48" s="81" t="b">
        <f>IF(VLOOKUP($M48,Allocators!$D$21:$AU$67,P$15+1,FALSE)="Yes",TRUE,FALSE)</f>
        <v>1</v>
      </c>
      <c r="Q48" s="81" t="b">
        <f>IF(VLOOKUP($M48,Allocators!$D$21:$AU$67,Q$15+1,FALSE)="Yes",TRUE,FALSE)</f>
        <v>1</v>
      </c>
      <c r="R48" s="81" t="b">
        <f>IF(VLOOKUP($M48,Allocators!$D$21:$AU$67,R$15+1,FALSE)="Yes",TRUE,FALSE)</f>
        <v>1</v>
      </c>
      <c r="S48" s="81" t="b">
        <f>IF(VLOOKUP($M48,Allocators!$D$21:$AU$67,S$15+1,FALSE)="Yes",TRUE,FALSE)</f>
        <v>1</v>
      </c>
      <c r="T48" s="81" t="b">
        <f>IF(VLOOKUP($M48,Allocators!$D$21:$AU$67,T$15+1,FALSE)="Yes",TRUE,FALSE)</f>
        <v>1</v>
      </c>
      <c r="U48" s="81" t="b">
        <f>IF(VLOOKUP($M48,Allocators!$D$21:$AU$67,U$15+1,FALSE)="Yes",TRUE,FALSE)</f>
        <v>1</v>
      </c>
      <c r="V48" s="81" t="b">
        <f>IF(VLOOKUP($M48,Allocators!$D$21:$AU$67,V$15+1,FALSE)="Yes",TRUE,FALSE)</f>
        <v>1</v>
      </c>
      <c r="W48" s="81" t="b">
        <f>IF(VLOOKUP($M48,Allocators!$D$21:$AU$67,W$15+1,FALSE)="Yes",TRUE,FALSE)</f>
        <v>1</v>
      </c>
      <c r="X48" s="81" t="b">
        <f>IF(VLOOKUP($M48,Allocators!$D$21:$AU$67,X$15+1,FALSE)="Yes",TRUE,FALSE)</f>
        <v>1</v>
      </c>
      <c r="Y48" s="81" t="b">
        <f>IF(VLOOKUP($M48,Allocators!$D$21:$AU$67,Y$15+1,FALSE)="Yes",TRUE,FALSE)</f>
        <v>1</v>
      </c>
      <c r="Z48" s="81" t="b">
        <f>IF(VLOOKUP($M48,Allocators!$D$21:$AU$67,Z$15+1,FALSE)="Yes",TRUE,FALSE)</f>
        <v>1</v>
      </c>
      <c r="AA48" s="81" t="b">
        <f>IF(VLOOKUP($M48,Allocators!$D$21:$AU$67,AA$15+1,FALSE)="Yes",TRUE,FALSE)</f>
        <v>1</v>
      </c>
      <c r="AB48" s="81" t="b">
        <f>IF(VLOOKUP($M48,Allocators!$D$21:$AU$67,AB$15+1,FALSE)="Yes",TRUE,FALSE)</f>
        <v>0</v>
      </c>
      <c r="AC48" s="81" t="b">
        <f>IF(VLOOKUP($M48,Allocators!$D$21:$AU$67,AC$15+1,FALSE)="Yes",TRUE,FALSE)</f>
        <v>0</v>
      </c>
      <c r="AD48" s="81" t="b">
        <f>IF(VLOOKUP($M48,Allocators!$D$21:$AU$67,AD$15+1,FALSE)="Yes",TRUE,FALSE)</f>
        <v>0</v>
      </c>
      <c r="AE48" s="81" t="b">
        <f>IF(VLOOKUP($M48,Allocators!$D$21:$AU$67,AE$15+1,FALSE)="Yes",TRUE,FALSE)</f>
        <v>0</v>
      </c>
      <c r="AF48" s="81" t="b">
        <f>IF(VLOOKUP($M48,Allocators!$D$21:$AU$67,AF$15+1,FALSE)="Yes",TRUE,FALSE)</f>
        <v>0</v>
      </c>
      <c r="AG48" s="81" t="b">
        <f>IF(VLOOKUP($M48,Allocators!$D$21:$AU$67,AG$15+1,FALSE)="Yes",TRUE,FALSE)</f>
        <v>0</v>
      </c>
      <c r="AH48" s="81" t="b">
        <f>IF(VLOOKUP($M48,Allocators!$D$21:$AU$67,AH$15+1,FALSE)="Yes",TRUE,FALSE)</f>
        <v>0</v>
      </c>
      <c r="AI48" s="81" t="b">
        <f>IF(VLOOKUP($M48,Allocators!$D$21:$AU$67,AI$15+1,FALSE)="Yes",TRUE,FALSE)</f>
        <v>0</v>
      </c>
      <c r="AJ48" s="81" t="b">
        <f>IF(VLOOKUP($M48,Allocators!$D$21:$AU$67,AJ$15+1,FALSE)="Yes",TRUE,FALSE)</f>
        <v>0</v>
      </c>
      <c r="AK48" s="81" t="b">
        <f>IF(VLOOKUP($M48,Allocators!$D$21:$AU$67,AK$15+1,FALSE)="Yes",TRUE,FALSE)</f>
        <v>0</v>
      </c>
      <c r="AL48" s="81" t="b">
        <f>IF(VLOOKUP($M48,Allocators!$D$21:$AU$67,AL$15+1,FALSE)="Yes",TRUE,FALSE)</f>
        <v>0</v>
      </c>
      <c r="AM48" s="81" t="b">
        <f>IF(VLOOKUP($M48,Allocators!$D$21:$AU$67,AM$15+1,FALSE)="Yes",TRUE,FALSE)</f>
        <v>0</v>
      </c>
      <c r="AN48" s="81" t="b">
        <f>IF(VLOOKUP($M48,Allocators!$D$21:$AU$67,AN$15+1,FALSE)="Yes",TRUE,FALSE)</f>
        <v>1</v>
      </c>
      <c r="AO48" s="81" t="b">
        <f>IF(VLOOKUP($M48,Allocators!$D$21:$AU$67,AO$15+1,FALSE)="Yes",TRUE,FALSE)</f>
        <v>1</v>
      </c>
      <c r="AP48" s="81" t="b">
        <f>IF(VLOOKUP($M48,Allocators!$D$21:$AU$67,AP$15+1,FALSE)="Yes",TRUE,FALSE)</f>
        <v>1</v>
      </c>
      <c r="AQ48" s="81" t="b">
        <f>IF(VLOOKUP($M48,Allocators!$D$21:$AU$67,AQ$15+1,FALSE)="Yes",TRUE,FALSE)</f>
        <v>1</v>
      </c>
      <c r="AR48" s="81" t="b">
        <f>IF(VLOOKUP($M48,Allocators!$D$21:$AU$67,AR$15+1,FALSE)="Yes",TRUE,FALSE)</f>
        <v>1</v>
      </c>
      <c r="AS48" s="81" t="b">
        <f>IF(VLOOKUP($M48,Allocators!$D$21:$AU$67,AS$15+1,FALSE)="Yes",TRUE,FALSE)</f>
        <v>1</v>
      </c>
      <c r="AT48" s="81" t="b">
        <f>IF(VLOOKUP($M48,Allocators!$D$21:$AU$67,AT$15+1,FALSE)="Yes",TRUE,FALSE)</f>
        <v>0</v>
      </c>
      <c r="AU48" s="81" t="b">
        <f>IF(VLOOKUP($M48,Allocators!$D$21:$AU$67,AU$15+1,FALSE)="Yes",TRUE,FALSE)</f>
        <v>0</v>
      </c>
      <c r="AV48" s="81" t="b">
        <f>IF(VLOOKUP($M48,Allocators!$D$21:$AU$67,AV$15+1,FALSE)="Yes",TRUE,FALSE)</f>
        <v>0</v>
      </c>
      <c r="AW48" s="81" t="b">
        <f>IF(VLOOKUP($M48,Allocators!$D$21:$AU$67,AW$15+1,FALSE)="Yes",TRUE,FALSE)</f>
        <v>0</v>
      </c>
      <c r="AX48" s="81" t="b">
        <f>IF(VLOOKUP($M48,Allocators!$D$21:$AU$67,AX$15+1,FALSE)="Yes",TRUE,FALSE)</f>
        <v>0</v>
      </c>
      <c r="AY48" s="81" t="b">
        <f>IF(VLOOKUP($M48,Allocators!$D$21:$AU$67,AY$15+1,FALSE)="Yes",TRUE,FALSE)</f>
        <v>0</v>
      </c>
      <c r="AZ48" s="81" t="b">
        <f>IF(VLOOKUP($M48,Allocators!$D$21:$AU$67,AZ$15+1,FALSE)="Yes",TRUE,FALSE)</f>
        <v>0</v>
      </c>
      <c r="BA48" s="81" t="b">
        <f>IF(VLOOKUP($M48,Allocators!$D$21:$AU$67,BA$15+1,FALSE)="Yes",TRUE,FALSE)</f>
        <v>0</v>
      </c>
      <c r="BB48" s="81" t="b">
        <f>IF(VLOOKUP($M48,Allocators!$D$21:$AU$67,BB$15+1,FALSE)="Yes",TRUE,FALSE)</f>
        <v>0</v>
      </c>
      <c r="BC48" s="81" t="b">
        <f>IF(VLOOKUP($M48,Allocators!$D$21:$AU$67,BC$15+1,FALSE)="Yes",TRUE,FALSE)</f>
        <v>1</v>
      </c>
      <c r="BD48" s="173" t="b">
        <f>IF(VLOOKUP($M48,Allocators!$D$21:$AU$67,BD$15+1,FALSE)="Yes",TRUE,FALSE)</f>
        <v>1</v>
      </c>
      <c r="BE48" s="52"/>
      <c r="BF48" s="52"/>
      <c r="BG48" s="26"/>
      <c r="BI48" s="22"/>
      <c r="BJ48" s="22"/>
      <c r="BK48" s="22" t="s">
        <v>142</v>
      </c>
      <c r="BL48" s="22" t="s">
        <v>142</v>
      </c>
      <c r="BM48" s="22" t="s">
        <v>142</v>
      </c>
      <c r="BN48" s="22" t="s">
        <v>142</v>
      </c>
      <c r="BO48" s="22"/>
      <c r="BP48" s="22" t="s">
        <v>142</v>
      </c>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9"/>
      <c r="CT48" s="9"/>
      <c r="CU48" s="9"/>
    </row>
    <row r="49" spans="1:99" hidden="1" outlineLevel="1" x14ac:dyDescent="0.2">
      <c r="B49" s="51" t="s">
        <v>161</v>
      </c>
      <c r="C49" s="9" t="s">
        <v>153</v>
      </c>
      <c r="D49" s="58"/>
      <c r="E49" s="58"/>
      <c r="F49" s="26"/>
      <c r="G49" s="116">
        <f t="shared" si="5"/>
        <v>0</v>
      </c>
      <c r="H49" s="85" t="b">
        <f t="shared" si="2"/>
        <v>0</v>
      </c>
      <c r="I49" s="85" t="b">
        <f t="shared" si="3"/>
        <v>0</v>
      </c>
      <c r="J49" s="85" t="b">
        <f t="shared" si="6"/>
        <v>1</v>
      </c>
      <c r="K49" s="245"/>
      <c r="L49" s="85" t="str">
        <f t="shared" si="4"/>
        <v>Shared</v>
      </c>
      <c r="M49" s="87">
        <v>34</v>
      </c>
      <c r="N49" s="172" t="b">
        <f>IF(VLOOKUP($M49,Allocators!$D$21:$AU$67,N$15+1,FALSE)="Yes",TRUE,FALSE)</f>
        <v>1</v>
      </c>
      <c r="O49" s="81" t="b">
        <f>IF(VLOOKUP($M49,Allocators!$D$21:$AU$67,O$15+1,FALSE)="Yes",TRUE,FALSE)</f>
        <v>1</v>
      </c>
      <c r="P49" s="81" t="b">
        <f>IF(VLOOKUP($M49,Allocators!$D$21:$AU$67,P$15+1,FALSE)="Yes",TRUE,FALSE)</f>
        <v>1</v>
      </c>
      <c r="Q49" s="81" t="b">
        <f>IF(VLOOKUP($M49,Allocators!$D$21:$AU$67,Q$15+1,FALSE)="Yes",TRUE,FALSE)</f>
        <v>1</v>
      </c>
      <c r="R49" s="81" t="b">
        <f>IF(VLOOKUP($M49,Allocators!$D$21:$AU$67,R$15+1,FALSE)="Yes",TRUE,FALSE)</f>
        <v>1</v>
      </c>
      <c r="S49" s="81" t="b">
        <f>IF(VLOOKUP($M49,Allocators!$D$21:$AU$67,S$15+1,FALSE)="Yes",TRUE,FALSE)</f>
        <v>1</v>
      </c>
      <c r="T49" s="81" t="b">
        <f>IF(VLOOKUP($M49,Allocators!$D$21:$AU$67,T$15+1,FALSE)="Yes",TRUE,FALSE)</f>
        <v>1</v>
      </c>
      <c r="U49" s="81" t="b">
        <f>IF(VLOOKUP($M49,Allocators!$D$21:$AU$67,U$15+1,FALSE)="Yes",TRUE,FALSE)</f>
        <v>1</v>
      </c>
      <c r="V49" s="81" t="b">
        <f>IF(VLOOKUP($M49,Allocators!$D$21:$AU$67,V$15+1,FALSE)="Yes",TRUE,FALSE)</f>
        <v>1</v>
      </c>
      <c r="W49" s="81" t="b">
        <f>IF(VLOOKUP($M49,Allocators!$D$21:$AU$67,W$15+1,FALSE)="Yes",TRUE,FALSE)</f>
        <v>1</v>
      </c>
      <c r="X49" s="81" t="b">
        <f>IF(VLOOKUP($M49,Allocators!$D$21:$AU$67,X$15+1,FALSE)="Yes",TRUE,FALSE)</f>
        <v>1</v>
      </c>
      <c r="Y49" s="81" t="b">
        <f>IF(VLOOKUP($M49,Allocators!$D$21:$AU$67,Y$15+1,FALSE)="Yes",TRUE,FALSE)</f>
        <v>1</v>
      </c>
      <c r="Z49" s="81" t="b">
        <f>IF(VLOOKUP($M49,Allocators!$D$21:$AU$67,Z$15+1,FALSE)="Yes",TRUE,FALSE)</f>
        <v>1</v>
      </c>
      <c r="AA49" s="81" t="b">
        <f>IF(VLOOKUP($M49,Allocators!$D$21:$AU$67,AA$15+1,FALSE)="Yes",TRUE,FALSE)</f>
        <v>1</v>
      </c>
      <c r="AB49" s="81" t="b">
        <f>IF(VLOOKUP($M49,Allocators!$D$21:$AU$67,AB$15+1,FALSE)="Yes",TRUE,FALSE)</f>
        <v>0</v>
      </c>
      <c r="AC49" s="81" t="b">
        <f>IF(VLOOKUP($M49,Allocators!$D$21:$AU$67,AC$15+1,FALSE)="Yes",TRUE,FALSE)</f>
        <v>0</v>
      </c>
      <c r="AD49" s="81" t="b">
        <f>IF(VLOOKUP($M49,Allocators!$D$21:$AU$67,AD$15+1,FALSE)="Yes",TRUE,FALSE)</f>
        <v>0</v>
      </c>
      <c r="AE49" s="81" t="b">
        <f>IF(VLOOKUP($M49,Allocators!$D$21:$AU$67,AE$15+1,FALSE)="Yes",TRUE,FALSE)</f>
        <v>0</v>
      </c>
      <c r="AF49" s="81" t="b">
        <f>IF(VLOOKUP($M49,Allocators!$D$21:$AU$67,AF$15+1,FALSE)="Yes",TRUE,FALSE)</f>
        <v>0</v>
      </c>
      <c r="AG49" s="81" t="b">
        <f>IF(VLOOKUP($M49,Allocators!$D$21:$AU$67,AG$15+1,FALSE)="Yes",TRUE,FALSE)</f>
        <v>0</v>
      </c>
      <c r="AH49" s="81" t="b">
        <f>IF(VLOOKUP($M49,Allocators!$D$21:$AU$67,AH$15+1,FALSE)="Yes",TRUE,FALSE)</f>
        <v>0</v>
      </c>
      <c r="AI49" s="81" t="b">
        <f>IF(VLOOKUP($M49,Allocators!$D$21:$AU$67,AI$15+1,FALSE)="Yes",TRUE,FALSE)</f>
        <v>0</v>
      </c>
      <c r="AJ49" s="81" t="b">
        <f>IF(VLOOKUP($M49,Allocators!$D$21:$AU$67,AJ$15+1,FALSE)="Yes",TRUE,FALSE)</f>
        <v>0</v>
      </c>
      <c r="AK49" s="81" t="b">
        <f>IF(VLOOKUP($M49,Allocators!$D$21:$AU$67,AK$15+1,FALSE)="Yes",TRUE,FALSE)</f>
        <v>0</v>
      </c>
      <c r="AL49" s="81" t="b">
        <f>IF(VLOOKUP($M49,Allocators!$D$21:$AU$67,AL$15+1,FALSE)="Yes",TRUE,FALSE)</f>
        <v>0</v>
      </c>
      <c r="AM49" s="81" t="b">
        <f>IF(VLOOKUP($M49,Allocators!$D$21:$AU$67,AM$15+1,FALSE)="Yes",TRUE,FALSE)</f>
        <v>0</v>
      </c>
      <c r="AN49" s="81" t="b">
        <f>IF(VLOOKUP($M49,Allocators!$D$21:$AU$67,AN$15+1,FALSE)="Yes",TRUE,FALSE)</f>
        <v>1</v>
      </c>
      <c r="AO49" s="81" t="b">
        <f>IF(VLOOKUP($M49,Allocators!$D$21:$AU$67,AO$15+1,FALSE)="Yes",TRUE,FALSE)</f>
        <v>1</v>
      </c>
      <c r="AP49" s="81" t="b">
        <f>IF(VLOOKUP($M49,Allocators!$D$21:$AU$67,AP$15+1,FALSE)="Yes",TRUE,FALSE)</f>
        <v>1</v>
      </c>
      <c r="AQ49" s="81" t="b">
        <f>IF(VLOOKUP($M49,Allocators!$D$21:$AU$67,AQ$15+1,FALSE)="Yes",TRUE,FALSE)</f>
        <v>1</v>
      </c>
      <c r="AR49" s="81" t="b">
        <f>IF(VLOOKUP($M49,Allocators!$D$21:$AU$67,AR$15+1,FALSE)="Yes",TRUE,FALSE)</f>
        <v>1</v>
      </c>
      <c r="AS49" s="81" t="b">
        <f>IF(VLOOKUP($M49,Allocators!$D$21:$AU$67,AS$15+1,FALSE)="Yes",TRUE,FALSE)</f>
        <v>1</v>
      </c>
      <c r="AT49" s="81" t="b">
        <f>IF(VLOOKUP($M49,Allocators!$D$21:$AU$67,AT$15+1,FALSE)="Yes",TRUE,FALSE)</f>
        <v>0</v>
      </c>
      <c r="AU49" s="81" t="b">
        <f>IF(VLOOKUP($M49,Allocators!$D$21:$AU$67,AU$15+1,FALSE)="Yes",TRUE,FALSE)</f>
        <v>0</v>
      </c>
      <c r="AV49" s="81" t="b">
        <f>IF(VLOOKUP($M49,Allocators!$D$21:$AU$67,AV$15+1,FALSE)="Yes",TRUE,FALSE)</f>
        <v>0</v>
      </c>
      <c r="AW49" s="81" t="b">
        <f>IF(VLOOKUP($M49,Allocators!$D$21:$AU$67,AW$15+1,FALSE)="Yes",TRUE,FALSE)</f>
        <v>0</v>
      </c>
      <c r="AX49" s="81" t="b">
        <f>IF(VLOOKUP($M49,Allocators!$D$21:$AU$67,AX$15+1,FALSE)="Yes",TRUE,FALSE)</f>
        <v>0</v>
      </c>
      <c r="AY49" s="81" t="b">
        <f>IF(VLOOKUP($M49,Allocators!$D$21:$AU$67,AY$15+1,FALSE)="Yes",TRUE,FALSE)</f>
        <v>0</v>
      </c>
      <c r="AZ49" s="81" t="b">
        <f>IF(VLOOKUP($M49,Allocators!$D$21:$AU$67,AZ$15+1,FALSE)="Yes",TRUE,FALSE)</f>
        <v>0</v>
      </c>
      <c r="BA49" s="81" t="b">
        <f>IF(VLOOKUP($M49,Allocators!$D$21:$AU$67,BA$15+1,FALSE)="Yes",TRUE,FALSE)</f>
        <v>0</v>
      </c>
      <c r="BB49" s="81" t="b">
        <f>IF(VLOOKUP($M49,Allocators!$D$21:$AU$67,BB$15+1,FALSE)="Yes",TRUE,FALSE)</f>
        <v>0</v>
      </c>
      <c r="BC49" s="81" t="b">
        <f>IF(VLOOKUP($M49,Allocators!$D$21:$AU$67,BC$15+1,FALSE)="Yes",TRUE,FALSE)</f>
        <v>1</v>
      </c>
      <c r="BD49" s="173" t="b">
        <f>IF(VLOOKUP($M49,Allocators!$D$21:$AU$67,BD$15+1,FALSE)="Yes",TRUE,FALSE)</f>
        <v>1</v>
      </c>
      <c r="BE49" s="52"/>
      <c r="BF49" s="52"/>
      <c r="BG49" s="26"/>
      <c r="BI49" s="22"/>
      <c r="BJ49" s="22"/>
      <c r="BK49" s="22"/>
      <c r="BL49" s="22"/>
      <c r="BM49" s="22"/>
      <c r="BN49" s="22" t="s">
        <v>142</v>
      </c>
      <c r="BO49" s="22"/>
      <c r="BP49" s="22" t="s">
        <v>142</v>
      </c>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9"/>
      <c r="CT49" s="9"/>
      <c r="CU49" s="9"/>
    </row>
    <row r="50" spans="1:99" hidden="1" outlineLevel="1" x14ac:dyDescent="0.2">
      <c r="B50" s="51" t="s">
        <v>164</v>
      </c>
      <c r="C50" s="9" t="s">
        <v>146</v>
      </c>
      <c r="D50" s="73"/>
      <c r="E50" s="73"/>
      <c r="F50" s="26"/>
      <c r="G50" s="116">
        <f t="shared" si="5"/>
        <v>0</v>
      </c>
      <c r="H50" s="85" t="b">
        <f t="shared" si="2"/>
        <v>1</v>
      </c>
      <c r="I50" s="85" t="b">
        <f t="shared" si="3"/>
        <v>0</v>
      </c>
      <c r="J50" s="85" t="b">
        <f t="shared" si="6"/>
        <v>0</v>
      </c>
      <c r="K50" s="245"/>
      <c r="L50" s="85" t="str">
        <f t="shared" si="4"/>
        <v>Dedicated Prescribed</v>
      </c>
      <c r="M50" s="87">
        <v>35</v>
      </c>
      <c r="N50" s="172" t="b">
        <f>IF(VLOOKUP($M50,Allocators!$D$21:$AU$67,N$15+1,FALSE)="Yes",TRUE,FALSE)</f>
        <v>1</v>
      </c>
      <c r="O50" s="81" t="b">
        <f>IF(VLOOKUP($M50,Allocators!$D$21:$AU$67,O$15+1,FALSE)="Yes",TRUE,FALSE)</f>
        <v>1</v>
      </c>
      <c r="P50" s="81" t="b">
        <f>IF(VLOOKUP($M50,Allocators!$D$21:$AU$67,P$15+1,FALSE)="Yes",TRUE,FALSE)</f>
        <v>1</v>
      </c>
      <c r="Q50" s="81" t="b">
        <f>IF(VLOOKUP($M50,Allocators!$D$21:$AU$67,Q$15+1,FALSE)="Yes",TRUE,FALSE)</f>
        <v>1</v>
      </c>
      <c r="R50" s="81" t="b">
        <f>IF(VLOOKUP($M50,Allocators!$D$21:$AU$67,R$15+1,FALSE)="Yes",TRUE,FALSE)</f>
        <v>1</v>
      </c>
      <c r="S50" s="81" t="b">
        <f>IF(VLOOKUP($M50,Allocators!$D$21:$AU$67,S$15+1,FALSE)="Yes",TRUE,FALSE)</f>
        <v>1</v>
      </c>
      <c r="T50" s="81" t="b">
        <f>IF(VLOOKUP($M50,Allocators!$D$21:$AU$67,T$15+1,FALSE)="Yes",TRUE,FALSE)</f>
        <v>1</v>
      </c>
      <c r="U50" s="81" t="b">
        <f>IF(VLOOKUP($M50,Allocators!$D$21:$AU$67,U$15+1,FALSE)="Yes",TRUE,FALSE)</f>
        <v>1</v>
      </c>
      <c r="V50" s="81" t="b">
        <f>IF(VLOOKUP($M50,Allocators!$D$21:$AU$67,V$15+1,FALSE)="Yes",TRUE,FALSE)</f>
        <v>1</v>
      </c>
      <c r="W50" s="81" t="b">
        <f>IF(VLOOKUP($M50,Allocators!$D$21:$AU$67,W$15+1,FALSE)="Yes",TRUE,FALSE)</f>
        <v>1</v>
      </c>
      <c r="X50" s="81" t="b">
        <f>IF(VLOOKUP($M50,Allocators!$D$21:$AU$67,X$15+1,FALSE)="Yes",TRUE,FALSE)</f>
        <v>1</v>
      </c>
      <c r="Y50" s="81" t="b">
        <f>IF(VLOOKUP($M50,Allocators!$D$21:$AU$67,Y$15+1,FALSE)="Yes",TRUE,FALSE)</f>
        <v>1</v>
      </c>
      <c r="Z50" s="81" t="b">
        <f>IF(VLOOKUP($M50,Allocators!$D$21:$AU$67,Z$15+1,FALSE)="Yes",TRUE,FALSE)</f>
        <v>1</v>
      </c>
      <c r="AA50" s="81" t="b">
        <f>IF(VLOOKUP($M50,Allocators!$D$21:$AU$67,AA$15+1,FALSE)="Yes",TRUE,FALSE)</f>
        <v>1</v>
      </c>
      <c r="AB50" s="81" t="b">
        <f>IF(VLOOKUP($M50,Allocators!$D$21:$AU$67,AB$15+1,FALSE)="Yes",TRUE,FALSE)</f>
        <v>1</v>
      </c>
      <c r="AC50" s="81" t="b">
        <f>IF(VLOOKUP($M50,Allocators!$D$21:$AU$67,AC$15+1,FALSE)="Yes",TRUE,FALSE)</f>
        <v>1</v>
      </c>
      <c r="AD50" s="81" t="b">
        <f>IF(VLOOKUP($M50,Allocators!$D$21:$AU$67,AD$15+1,FALSE)="Yes",TRUE,FALSE)</f>
        <v>1</v>
      </c>
      <c r="AE50" s="81" t="b">
        <f>IF(VLOOKUP($M50,Allocators!$D$21:$AU$67,AE$15+1,FALSE)="Yes",TRUE,FALSE)</f>
        <v>1</v>
      </c>
      <c r="AF50" s="81" t="b">
        <f>IF(VLOOKUP($M50,Allocators!$D$21:$AU$67,AF$15+1,FALSE)="Yes",TRUE,FALSE)</f>
        <v>1</v>
      </c>
      <c r="AG50" s="81" t="b">
        <f>IF(VLOOKUP($M50,Allocators!$D$21:$AU$67,AG$15+1,FALSE)="Yes",TRUE,FALSE)</f>
        <v>1</v>
      </c>
      <c r="AH50" s="81" t="b">
        <f>IF(VLOOKUP($M50,Allocators!$D$21:$AU$67,AH$15+1,FALSE)="Yes",TRUE,FALSE)</f>
        <v>1</v>
      </c>
      <c r="AI50" s="81" t="b">
        <f>IF(VLOOKUP($M50,Allocators!$D$21:$AU$67,AI$15+1,FALSE)="Yes",TRUE,FALSE)</f>
        <v>1</v>
      </c>
      <c r="AJ50" s="81" t="b">
        <f>IF(VLOOKUP($M50,Allocators!$D$21:$AU$67,AJ$15+1,FALSE)="Yes",TRUE,FALSE)</f>
        <v>1</v>
      </c>
      <c r="AK50" s="81" t="b">
        <f>IF(VLOOKUP($M50,Allocators!$D$21:$AU$67,AK$15+1,FALSE)="Yes",TRUE,FALSE)</f>
        <v>1</v>
      </c>
      <c r="AL50" s="81" t="b">
        <f>IF(VLOOKUP($M50,Allocators!$D$21:$AU$67,AL$15+1,FALSE)="Yes",TRUE,FALSE)</f>
        <v>1</v>
      </c>
      <c r="AM50" s="81" t="b">
        <f>IF(VLOOKUP($M50,Allocators!$D$21:$AU$67,AM$15+1,FALSE)="Yes",TRUE,FALSE)</f>
        <v>1</v>
      </c>
      <c r="AN50" s="81" t="b">
        <f>IF(VLOOKUP($M50,Allocators!$D$21:$AU$67,AN$15+1,FALSE)="Yes",TRUE,FALSE)</f>
        <v>1</v>
      </c>
      <c r="AO50" s="81" t="b">
        <f>IF(VLOOKUP($M50,Allocators!$D$21:$AU$67,AO$15+1,FALSE)="Yes",TRUE,FALSE)</f>
        <v>1</v>
      </c>
      <c r="AP50" s="81" t="b">
        <f>IF(VLOOKUP($M50,Allocators!$D$21:$AU$67,AP$15+1,FALSE)="Yes",TRUE,FALSE)</f>
        <v>1</v>
      </c>
      <c r="AQ50" s="81" t="b">
        <f>IF(VLOOKUP($M50,Allocators!$D$21:$AU$67,AQ$15+1,FALSE)="Yes",TRUE,FALSE)</f>
        <v>1</v>
      </c>
      <c r="AR50" s="81" t="b">
        <f>IF(VLOOKUP($M50,Allocators!$D$21:$AU$67,AR$15+1,FALSE)="Yes",TRUE,FALSE)</f>
        <v>1</v>
      </c>
      <c r="AS50" s="81" t="b">
        <f>IF(VLOOKUP($M50,Allocators!$D$21:$AU$67,AS$15+1,FALSE)="Yes",TRUE,FALSE)</f>
        <v>1</v>
      </c>
      <c r="AT50" s="81" t="b">
        <f>IF(VLOOKUP($M50,Allocators!$D$21:$AU$67,AT$15+1,FALSE)="Yes",TRUE,FALSE)</f>
        <v>1</v>
      </c>
      <c r="AU50" s="81" t="b">
        <f>IF(VLOOKUP($M50,Allocators!$D$21:$AU$67,AU$15+1,FALSE)="Yes",TRUE,FALSE)</f>
        <v>1</v>
      </c>
      <c r="AV50" s="81" t="b">
        <f>IF(VLOOKUP($M50,Allocators!$D$21:$AU$67,AV$15+1,FALSE)="Yes",TRUE,FALSE)</f>
        <v>1</v>
      </c>
      <c r="AW50" s="81" t="b">
        <f>IF(VLOOKUP($M50,Allocators!$D$21:$AU$67,AW$15+1,FALSE)="Yes",TRUE,FALSE)</f>
        <v>1</v>
      </c>
      <c r="AX50" s="81" t="b">
        <f>IF(VLOOKUP($M50,Allocators!$D$21:$AU$67,AX$15+1,FALSE)="Yes",TRUE,FALSE)</f>
        <v>0</v>
      </c>
      <c r="AY50" s="81" t="b">
        <f>IF(VLOOKUP($M50,Allocators!$D$21:$AU$67,AY$15+1,FALSE)="Yes",TRUE,FALSE)</f>
        <v>0</v>
      </c>
      <c r="AZ50" s="81" t="b">
        <f>IF(VLOOKUP($M50,Allocators!$D$21:$AU$67,AZ$15+1,FALSE)="Yes",TRUE,FALSE)</f>
        <v>0</v>
      </c>
      <c r="BA50" s="81" t="b">
        <f>IF(VLOOKUP($M50,Allocators!$D$21:$AU$67,BA$15+1,FALSE)="Yes",TRUE,FALSE)</f>
        <v>0</v>
      </c>
      <c r="BB50" s="81" t="b">
        <f>IF(VLOOKUP($M50,Allocators!$D$21:$AU$67,BB$15+1,FALSE)="Yes",TRUE,FALSE)</f>
        <v>0</v>
      </c>
      <c r="BC50" s="81" t="b">
        <f>IF(VLOOKUP($M50,Allocators!$D$21:$AU$67,BC$15+1,FALSE)="Yes",TRUE,FALSE)</f>
        <v>0</v>
      </c>
      <c r="BD50" s="173" t="b">
        <f>IF(VLOOKUP($M50,Allocators!$D$21:$AU$67,BD$15+1,FALSE)="Yes",TRUE,FALSE)</f>
        <v>0</v>
      </c>
      <c r="BE50" s="52"/>
      <c r="BF50" s="52"/>
      <c r="BG50" s="26"/>
      <c r="BI50" s="22"/>
      <c r="BJ50" s="22"/>
      <c r="BK50" s="22"/>
      <c r="BL50" s="22"/>
      <c r="BM50" s="22"/>
      <c r="BN50" s="22"/>
      <c r="BO50" s="22"/>
      <c r="BP50" s="22"/>
      <c r="BQ50" s="22" t="s">
        <v>142</v>
      </c>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9"/>
      <c r="CT50" s="9"/>
      <c r="CU50" s="9"/>
    </row>
    <row r="51" spans="1:99" hidden="1" outlineLevel="1" x14ac:dyDescent="0.2">
      <c r="B51" s="51" t="s">
        <v>164</v>
      </c>
      <c r="C51" s="9" t="s">
        <v>147</v>
      </c>
      <c r="D51" s="73"/>
      <c r="E51" s="73"/>
      <c r="F51" s="26"/>
      <c r="G51" s="116">
        <f t="shared" si="5"/>
        <v>0</v>
      </c>
      <c r="H51" s="85" t="b">
        <f t="shared" si="2"/>
        <v>0</v>
      </c>
      <c r="I51" s="85" t="b">
        <f t="shared" si="3"/>
        <v>1</v>
      </c>
      <c r="J51" s="85" t="b">
        <f t="shared" si="6"/>
        <v>0</v>
      </c>
      <c r="K51" s="245"/>
      <c r="L51" s="85" t="str">
        <f t="shared" si="4"/>
        <v>Dedicated Non-prescribed</v>
      </c>
      <c r="M51" s="87">
        <v>36</v>
      </c>
      <c r="N51" s="172" t="b">
        <f>IF(VLOOKUP($M51,Allocators!$D$21:$AU$67,N$15+1,FALSE)="Yes",TRUE,FALSE)</f>
        <v>0</v>
      </c>
      <c r="O51" s="81" t="b">
        <f>IF(VLOOKUP($M51,Allocators!$D$21:$AU$67,O$15+1,FALSE)="Yes",TRUE,FALSE)</f>
        <v>0</v>
      </c>
      <c r="P51" s="81" t="b">
        <f>IF(VLOOKUP($M51,Allocators!$D$21:$AU$67,P$15+1,FALSE)="Yes",TRUE,FALSE)</f>
        <v>0</v>
      </c>
      <c r="Q51" s="81" t="b">
        <f>IF(VLOOKUP($M51,Allocators!$D$21:$AU$67,Q$15+1,FALSE)="Yes",TRUE,FALSE)</f>
        <v>0</v>
      </c>
      <c r="R51" s="81" t="b">
        <f>IF(VLOOKUP($M51,Allocators!$D$21:$AU$67,R$15+1,FALSE)="Yes",TRUE,FALSE)</f>
        <v>0</v>
      </c>
      <c r="S51" s="81" t="b">
        <f>IF(VLOOKUP($M51,Allocators!$D$21:$AU$67,S$15+1,FALSE)="Yes",TRUE,FALSE)</f>
        <v>0</v>
      </c>
      <c r="T51" s="81" t="b">
        <f>IF(VLOOKUP($M51,Allocators!$D$21:$AU$67,T$15+1,FALSE)="Yes",TRUE,FALSE)</f>
        <v>0</v>
      </c>
      <c r="U51" s="81" t="b">
        <f>IF(VLOOKUP($M51,Allocators!$D$21:$AU$67,U$15+1,FALSE)="Yes",TRUE,FALSE)</f>
        <v>0</v>
      </c>
      <c r="V51" s="81" t="b">
        <f>IF(VLOOKUP($M51,Allocators!$D$21:$AU$67,V$15+1,FALSE)="Yes",TRUE,FALSE)</f>
        <v>0</v>
      </c>
      <c r="W51" s="81" t="b">
        <f>IF(VLOOKUP($M51,Allocators!$D$21:$AU$67,W$15+1,FALSE)="Yes",TRUE,FALSE)</f>
        <v>0</v>
      </c>
      <c r="X51" s="81" t="b">
        <f>IF(VLOOKUP($M51,Allocators!$D$21:$AU$67,X$15+1,FALSE)="Yes",TRUE,FALSE)</f>
        <v>0</v>
      </c>
      <c r="Y51" s="81" t="b">
        <f>IF(VLOOKUP($M51,Allocators!$D$21:$AU$67,Y$15+1,FALSE)="Yes",TRUE,FALSE)</f>
        <v>0</v>
      </c>
      <c r="Z51" s="81" t="b">
        <f>IF(VLOOKUP($M51,Allocators!$D$21:$AU$67,Z$15+1,FALSE)="Yes",TRUE,FALSE)</f>
        <v>0</v>
      </c>
      <c r="AA51" s="81" t="b">
        <f>IF(VLOOKUP($M51,Allocators!$D$21:$AU$67,AA$15+1,FALSE)="Yes",TRUE,FALSE)</f>
        <v>0</v>
      </c>
      <c r="AB51" s="81" t="b">
        <f>IF(VLOOKUP($M51,Allocators!$D$21:$AU$67,AB$15+1,FALSE)="Yes",TRUE,FALSE)</f>
        <v>0</v>
      </c>
      <c r="AC51" s="81" t="b">
        <f>IF(VLOOKUP($M51,Allocators!$D$21:$AU$67,AC$15+1,FALSE)="Yes",TRUE,FALSE)</f>
        <v>0</v>
      </c>
      <c r="AD51" s="81" t="b">
        <f>IF(VLOOKUP($M51,Allocators!$D$21:$AU$67,AD$15+1,FALSE)="Yes",TRUE,FALSE)</f>
        <v>0</v>
      </c>
      <c r="AE51" s="81" t="b">
        <f>IF(VLOOKUP($M51,Allocators!$D$21:$AU$67,AE$15+1,FALSE)="Yes",TRUE,FALSE)</f>
        <v>0</v>
      </c>
      <c r="AF51" s="81" t="b">
        <f>IF(VLOOKUP($M51,Allocators!$D$21:$AU$67,AF$15+1,FALSE)="Yes",TRUE,FALSE)</f>
        <v>0</v>
      </c>
      <c r="AG51" s="81" t="b">
        <f>IF(VLOOKUP($M51,Allocators!$D$21:$AU$67,AG$15+1,FALSE)="Yes",TRUE,FALSE)</f>
        <v>0</v>
      </c>
      <c r="AH51" s="81" t="b">
        <f>IF(VLOOKUP($M51,Allocators!$D$21:$AU$67,AH$15+1,FALSE)="Yes",TRUE,FALSE)</f>
        <v>0</v>
      </c>
      <c r="AI51" s="81" t="b">
        <f>IF(VLOOKUP($M51,Allocators!$D$21:$AU$67,AI$15+1,FALSE)="Yes",TRUE,FALSE)</f>
        <v>0</v>
      </c>
      <c r="AJ51" s="81" t="b">
        <f>IF(VLOOKUP($M51,Allocators!$D$21:$AU$67,AJ$15+1,FALSE)="Yes",TRUE,FALSE)</f>
        <v>0</v>
      </c>
      <c r="AK51" s="81" t="b">
        <f>IF(VLOOKUP($M51,Allocators!$D$21:$AU$67,AK$15+1,FALSE)="Yes",TRUE,FALSE)</f>
        <v>0</v>
      </c>
      <c r="AL51" s="81" t="b">
        <f>IF(VLOOKUP($M51,Allocators!$D$21:$AU$67,AL$15+1,FALSE)="Yes",TRUE,FALSE)</f>
        <v>0</v>
      </c>
      <c r="AM51" s="81" t="b">
        <f>IF(VLOOKUP($M51,Allocators!$D$21:$AU$67,AM$15+1,FALSE)="Yes",TRUE,FALSE)</f>
        <v>0</v>
      </c>
      <c r="AN51" s="81" t="b">
        <f>IF(VLOOKUP($M51,Allocators!$D$21:$AU$67,AN$15+1,FALSE)="Yes",TRUE,FALSE)</f>
        <v>0</v>
      </c>
      <c r="AO51" s="81" t="b">
        <f>IF(VLOOKUP($M51,Allocators!$D$21:$AU$67,AO$15+1,FALSE)="Yes",TRUE,FALSE)</f>
        <v>0</v>
      </c>
      <c r="AP51" s="81" t="b">
        <f>IF(VLOOKUP($M51,Allocators!$D$21:$AU$67,AP$15+1,FALSE)="Yes",TRUE,FALSE)</f>
        <v>0</v>
      </c>
      <c r="AQ51" s="81" t="b">
        <f>IF(VLOOKUP($M51,Allocators!$D$21:$AU$67,AQ$15+1,FALSE)="Yes",TRUE,FALSE)</f>
        <v>0</v>
      </c>
      <c r="AR51" s="81" t="b">
        <f>IF(VLOOKUP($M51,Allocators!$D$21:$AU$67,AR$15+1,FALSE)="Yes",TRUE,FALSE)</f>
        <v>0</v>
      </c>
      <c r="AS51" s="81" t="b">
        <f>IF(VLOOKUP($M51,Allocators!$D$21:$AU$67,AS$15+1,FALSE)="Yes",TRUE,FALSE)</f>
        <v>0</v>
      </c>
      <c r="AT51" s="81" t="b">
        <f>IF(VLOOKUP($M51,Allocators!$D$21:$AU$67,AT$15+1,FALSE)="Yes",TRUE,FALSE)</f>
        <v>0</v>
      </c>
      <c r="AU51" s="81" t="b">
        <f>IF(VLOOKUP($M51,Allocators!$D$21:$AU$67,AU$15+1,FALSE)="Yes",TRUE,FALSE)</f>
        <v>0</v>
      </c>
      <c r="AV51" s="81" t="b">
        <f>IF(VLOOKUP($M51,Allocators!$D$21:$AU$67,AV$15+1,FALSE)="Yes",TRUE,FALSE)</f>
        <v>0</v>
      </c>
      <c r="AW51" s="81" t="b">
        <f>IF(VLOOKUP($M51,Allocators!$D$21:$AU$67,AW$15+1,FALSE)="Yes",TRUE,FALSE)</f>
        <v>0</v>
      </c>
      <c r="AX51" s="81" t="b">
        <f>IF(VLOOKUP($M51,Allocators!$D$21:$AU$67,AX$15+1,FALSE)="Yes",TRUE,FALSE)</f>
        <v>0</v>
      </c>
      <c r="AY51" s="81" t="b">
        <f>IF(VLOOKUP($M51,Allocators!$D$21:$AU$67,AY$15+1,FALSE)="Yes",TRUE,FALSE)</f>
        <v>0</v>
      </c>
      <c r="AZ51" s="81" t="b">
        <f>IF(VLOOKUP($M51,Allocators!$D$21:$AU$67,AZ$15+1,FALSE)="Yes",TRUE,FALSE)</f>
        <v>0</v>
      </c>
      <c r="BA51" s="81" t="b">
        <f>IF(VLOOKUP($M51,Allocators!$D$21:$AU$67,BA$15+1,FALSE)="Yes",TRUE,FALSE)</f>
        <v>0</v>
      </c>
      <c r="BB51" s="81" t="b">
        <f>IF(VLOOKUP($M51,Allocators!$D$21:$AU$67,BB$15+1,FALSE)="Yes",TRUE,FALSE)</f>
        <v>0</v>
      </c>
      <c r="BC51" s="81" t="b">
        <f>IF(VLOOKUP($M51,Allocators!$D$21:$AU$67,BC$15+1,FALSE)="Yes",TRUE,FALSE)</f>
        <v>0</v>
      </c>
      <c r="BD51" s="173" t="b">
        <f>IF(VLOOKUP($M51,Allocators!$D$21:$AU$67,BD$15+1,FALSE)="Yes",TRUE,FALSE)</f>
        <v>1</v>
      </c>
      <c r="BE51" s="52"/>
      <c r="BF51" s="52"/>
      <c r="BG51" s="26"/>
      <c r="BI51" s="22"/>
      <c r="BJ51" s="22"/>
      <c r="BK51" s="22"/>
      <c r="BL51" s="22"/>
      <c r="BM51" s="22"/>
      <c r="BN51" s="22"/>
      <c r="BO51" s="22"/>
      <c r="BP51" s="22"/>
      <c r="BQ51" s="22"/>
      <c r="BR51" s="22" t="s">
        <v>142</v>
      </c>
      <c r="BS51" s="22" t="s">
        <v>142</v>
      </c>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9"/>
      <c r="CT51" s="9"/>
      <c r="CU51" s="9"/>
    </row>
    <row r="52" spans="1:99" hidden="1" outlineLevel="1" x14ac:dyDescent="0.2">
      <c r="B52" s="51" t="s">
        <v>164</v>
      </c>
      <c r="C52" s="9" t="s">
        <v>158</v>
      </c>
      <c r="D52" s="73"/>
      <c r="E52" s="73"/>
      <c r="F52" s="26"/>
      <c r="G52" s="116">
        <f t="shared" si="5"/>
        <v>0</v>
      </c>
      <c r="H52" s="85" t="b">
        <f t="shared" si="2"/>
        <v>0</v>
      </c>
      <c r="I52" s="85" t="b">
        <f t="shared" si="3"/>
        <v>0</v>
      </c>
      <c r="J52" s="85" t="b">
        <f t="shared" si="6"/>
        <v>1</v>
      </c>
      <c r="K52" s="245"/>
      <c r="L52" s="85" t="str">
        <f t="shared" si="4"/>
        <v>Shared</v>
      </c>
      <c r="M52" s="87">
        <v>37</v>
      </c>
      <c r="N52" s="172" t="b">
        <f>IF(VLOOKUP($M52,Allocators!$D$21:$AU$67,N$15+1,FALSE)="Yes",TRUE,FALSE)</f>
        <v>1</v>
      </c>
      <c r="O52" s="81" t="b">
        <f>IF(VLOOKUP($M52,Allocators!$D$21:$AU$67,O$15+1,FALSE)="Yes",TRUE,FALSE)</f>
        <v>1</v>
      </c>
      <c r="P52" s="81" t="b">
        <f>IF(VLOOKUP($M52,Allocators!$D$21:$AU$67,P$15+1,FALSE)="Yes",TRUE,FALSE)</f>
        <v>1</v>
      </c>
      <c r="Q52" s="81" t="b">
        <f>IF(VLOOKUP($M52,Allocators!$D$21:$AU$67,Q$15+1,FALSE)="Yes",TRUE,FALSE)</f>
        <v>1</v>
      </c>
      <c r="R52" s="81" t="b">
        <f>IF(VLOOKUP($M52,Allocators!$D$21:$AU$67,R$15+1,FALSE)="Yes",TRUE,FALSE)</f>
        <v>1</v>
      </c>
      <c r="S52" s="81" t="b">
        <f>IF(VLOOKUP($M52,Allocators!$D$21:$AU$67,S$15+1,FALSE)="Yes",TRUE,FALSE)</f>
        <v>1</v>
      </c>
      <c r="T52" s="81" t="b">
        <f>IF(VLOOKUP($M52,Allocators!$D$21:$AU$67,T$15+1,FALSE)="Yes",TRUE,FALSE)</f>
        <v>1</v>
      </c>
      <c r="U52" s="81" t="b">
        <f>IF(VLOOKUP($M52,Allocators!$D$21:$AU$67,U$15+1,FALSE)="Yes",TRUE,FALSE)</f>
        <v>1</v>
      </c>
      <c r="V52" s="81" t="b">
        <f>IF(VLOOKUP($M52,Allocators!$D$21:$AU$67,V$15+1,FALSE)="Yes",TRUE,FALSE)</f>
        <v>1</v>
      </c>
      <c r="W52" s="81" t="b">
        <f>IF(VLOOKUP($M52,Allocators!$D$21:$AU$67,W$15+1,FALSE)="Yes",TRUE,FALSE)</f>
        <v>1</v>
      </c>
      <c r="X52" s="81" t="b">
        <f>IF(VLOOKUP($M52,Allocators!$D$21:$AU$67,X$15+1,FALSE)="Yes",TRUE,FALSE)</f>
        <v>1</v>
      </c>
      <c r="Y52" s="81" t="b">
        <f>IF(VLOOKUP($M52,Allocators!$D$21:$AU$67,Y$15+1,FALSE)="Yes",TRUE,FALSE)</f>
        <v>1</v>
      </c>
      <c r="Z52" s="81" t="b">
        <f>IF(VLOOKUP($M52,Allocators!$D$21:$AU$67,Z$15+1,FALSE)="Yes",TRUE,FALSE)</f>
        <v>1</v>
      </c>
      <c r="AA52" s="81" t="b">
        <f>IF(VLOOKUP($M52,Allocators!$D$21:$AU$67,AA$15+1,FALSE)="Yes",TRUE,FALSE)</f>
        <v>1</v>
      </c>
      <c r="AB52" s="81" t="b">
        <f>IF(VLOOKUP($M52,Allocators!$D$21:$AU$67,AB$15+1,FALSE)="Yes",TRUE,FALSE)</f>
        <v>1</v>
      </c>
      <c r="AC52" s="81" t="b">
        <f>IF(VLOOKUP($M52,Allocators!$D$21:$AU$67,AC$15+1,FALSE)="Yes",TRUE,FALSE)</f>
        <v>1</v>
      </c>
      <c r="AD52" s="81" t="b">
        <f>IF(VLOOKUP($M52,Allocators!$D$21:$AU$67,AD$15+1,FALSE)="Yes",TRUE,FALSE)</f>
        <v>1</v>
      </c>
      <c r="AE52" s="81" t="b">
        <f>IF(VLOOKUP($M52,Allocators!$D$21:$AU$67,AE$15+1,FALSE)="Yes",TRUE,FALSE)</f>
        <v>1</v>
      </c>
      <c r="AF52" s="81" t="b">
        <f>IF(VLOOKUP($M52,Allocators!$D$21:$AU$67,AF$15+1,FALSE)="Yes",TRUE,FALSE)</f>
        <v>1</v>
      </c>
      <c r="AG52" s="81" t="b">
        <f>IF(VLOOKUP($M52,Allocators!$D$21:$AU$67,AG$15+1,FALSE)="Yes",TRUE,FALSE)</f>
        <v>1</v>
      </c>
      <c r="AH52" s="81" t="b">
        <f>IF(VLOOKUP($M52,Allocators!$D$21:$AU$67,AH$15+1,FALSE)="Yes",TRUE,FALSE)</f>
        <v>1</v>
      </c>
      <c r="AI52" s="81" t="b">
        <f>IF(VLOOKUP($M52,Allocators!$D$21:$AU$67,AI$15+1,FALSE)="Yes",TRUE,FALSE)</f>
        <v>1</v>
      </c>
      <c r="AJ52" s="81" t="b">
        <f>IF(VLOOKUP($M52,Allocators!$D$21:$AU$67,AJ$15+1,FALSE)="Yes",TRUE,FALSE)</f>
        <v>1</v>
      </c>
      <c r="AK52" s="81" t="b">
        <f>IF(VLOOKUP($M52,Allocators!$D$21:$AU$67,AK$15+1,FALSE)="Yes",TRUE,FALSE)</f>
        <v>1</v>
      </c>
      <c r="AL52" s="81" t="b">
        <f>IF(VLOOKUP($M52,Allocators!$D$21:$AU$67,AL$15+1,FALSE)="Yes",TRUE,FALSE)</f>
        <v>1</v>
      </c>
      <c r="AM52" s="81" t="b">
        <f>IF(VLOOKUP($M52,Allocators!$D$21:$AU$67,AM$15+1,FALSE)="Yes",TRUE,FALSE)</f>
        <v>1</v>
      </c>
      <c r="AN52" s="81" t="b">
        <f>IF(VLOOKUP($M52,Allocators!$D$21:$AU$67,AN$15+1,FALSE)="Yes",TRUE,FALSE)</f>
        <v>1</v>
      </c>
      <c r="AO52" s="81" t="b">
        <f>IF(VLOOKUP($M52,Allocators!$D$21:$AU$67,AO$15+1,FALSE)="Yes",TRUE,FALSE)</f>
        <v>1</v>
      </c>
      <c r="AP52" s="81" t="b">
        <f>IF(VLOOKUP($M52,Allocators!$D$21:$AU$67,AP$15+1,FALSE)="Yes",TRUE,FALSE)</f>
        <v>1</v>
      </c>
      <c r="AQ52" s="81" t="b">
        <f>IF(VLOOKUP($M52,Allocators!$D$21:$AU$67,AQ$15+1,FALSE)="Yes",TRUE,FALSE)</f>
        <v>1</v>
      </c>
      <c r="AR52" s="81" t="b">
        <f>IF(VLOOKUP($M52,Allocators!$D$21:$AU$67,AR$15+1,FALSE)="Yes",TRUE,FALSE)</f>
        <v>1</v>
      </c>
      <c r="AS52" s="81" t="b">
        <f>IF(VLOOKUP($M52,Allocators!$D$21:$AU$67,AS$15+1,FALSE)="Yes",TRUE,FALSE)</f>
        <v>1</v>
      </c>
      <c r="AT52" s="81" t="b">
        <f>IF(VLOOKUP($M52,Allocators!$D$21:$AU$67,AT$15+1,FALSE)="Yes",TRUE,FALSE)</f>
        <v>1</v>
      </c>
      <c r="AU52" s="81" t="b">
        <f>IF(VLOOKUP($M52,Allocators!$D$21:$AU$67,AU$15+1,FALSE)="Yes",TRUE,FALSE)</f>
        <v>1</v>
      </c>
      <c r="AV52" s="81" t="b">
        <f>IF(VLOOKUP($M52,Allocators!$D$21:$AU$67,AV$15+1,FALSE)="Yes",TRUE,FALSE)</f>
        <v>1</v>
      </c>
      <c r="AW52" s="81" t="b">
        <f>IF(VLOOKUP($M52,Allocators!$D$21:$AU$67,AW$15+1,FALSE)="Yes",TRUE,FALSE)</f>
        <v>1</v>
      </c>
      <c r="AX52" s="81" t="b">
        <f>IF(VLOOKUP($M52,Allocators!$D$21:$AU$67,AX$15+1,FALSE)="Yes",TRUE,FALSE)</f>
        <v>0</v>
      </c>
      <c r="AY52" s="81" t="b">
        <f>IF(VLOOKUP($M52,Allocators!$D$21:$AU$67,AY$15+1,FALSE)="Yes",TRUE,FALSE)</f>
        <v>0</v>
      </c>
      <c r="AZ52" s="81" t="b">
        <f>IF(VLOOKUP($M52,Allocators!$D$21:$AU$67,AZ$15+1,FALSE)="Yes",TRUE,FALSE)</f>
        <v>0</v>
      </c>
      <c r="BA52" s="81" t="b">
        <f>IF(VLOOKUP($M52,Allocators!$D$21:$AU$67,BA$15+1,FALSE)="Yes",TRUE,FALSE)</f>
        <v>0</v>
      </c>
      <c r="BB52" s="81" t="b">
        <f>IF(VLOOKUP($M52,Allocators!$D$21:$AU$67,BB$15+1,FALSE)="Yes",TRUE,FALSE)</f>
        <v>0</v>
      </c>
      <c r="BC52" s="81" t="b">
        <f>IF(VLOOKUP($M52,Allocators!$D$21:$AU$67,BC$15+1,FALSE)="Yes",TRUE,FALSE)</f>
        <v>1</v>
      </c>
      <c r="BD52" s="173" t="b">
        <f>IF(VLOOKUP($M52,Allocators!$D$21:$AU$67,BD$15+1,FALSE)="Yes",TRUE,FALSE)</f>
        <v>1</v>
      </c>
      <c r="BE52" s="52"/>
      <c r="BF52" s="82"/>
      <c r="BG52" s="82"/>
      <c r="BH52" s="82"/>
      <c r="BI52" s="83"/>
      <c r="BJ52" s="22"/>
      <c r="BK52" s="22"/>
      <c r="BL52" s="22"/>
      <c r="BM52" s="22"/>
      <c r="BN52" s="22" t="s">
        <v>142</v>
      </c>
      <c r="BO52" s="22"/>
      <c r="BP52" s="22"/>
      <c r="BQ52" s="22" t="s">
        <v>142</v>
      </c>
      <c r="BR52" s="22" t="s">
        <v>142</v>
      </c>
      <c r="BS52" s="22" t="s">
        <v>142</v>
      </c>
      <c r="BT52" s="22"/>
      <c r="BU52" s="22"/>
      <c r="BV52" s="22"/>
      <c r="BW52" s="22"/>
      <c r="BX52" s="22"/>
      <c r="BY52" s="22"/>
      <c r="BZ52" s="22"/>
      <c r="CA52" s="22"/>
      <c r="CB52" s="22"/>
      <c r="CC52" s="22"/>
      <c r="CD52" s="22"/>
      <c r="CE52" s="22"/>
      <c r="CF52" s="22"/>
      <c r="CG52" s="22"/>
      <c r="CH52" s="22" t="s">
        <v>142</v>
      </c>
      <c r="CI52" s="22" t="s">
        <v>142</v>
      </c>
      <c r="CJ52" s="22" t="s">
        <v>142</v>
      </c>
      <c r="CK52" s="22"/>
      <c r="CL52" s="22"/>
      <c r="CM52" s="22"/>
      <c r="CN52" s="22"/>
      <c r="CO52" s="22"/>
      <c r="CP52" s="22"/>
      <c r="CQ52" s="22"/>
      <c r="CR52" s="22"/>
      <c r="CS52" s="9"/>
      <c r="CT52" s="9"/>
      <c r="CU52" s="9"/>
    </row>
    <row r="53" spans="1:99" ht="13.5" hidden="1" outlineLevel="1" thickBot="1" x14ac:dyDescent="0.25">
      <c r="B53" s="51" t="s">
        <v>164</v>
      </c>
      <c r="C53" s="9" t="s">
        <v>153</v>
      </c>
      <c r="D53" s="73"/>
      <c r="E53" s="73"/>
      <c r="F53" s="26"/>
      <c r="G53" s="116">
        <f t="shared" si="5"/>
        <v>0</v>
      </c>
      <c r="H53" s="85" t="b">
        <f t="shared" si="2"/>
        <v>0</v>
      </c>
      <c r="I53" s="85" t="b">
        <f t="shared" si="3"/>
        <v>0</v>
      </c>
      <c r="J53" s="85" t="b">
        <f t="shared" si="6"/>
        <v>1</v>
      </c>
      <c r="K53" s="245"/>
      <c r="L53" s="85" t="str">
        <f t="shared" si="4"/>
        <v>Shared</v>
      </c>
      <c r="M53" s="87">
        <v>38</v>
      </c>
      <c r="N53" s="174" t="b">
        <f>IF(VLOOKUP($M53,Allocators!$D$21:$AU$67,N$15+1,FALSE)="Yes",TRUE,FALSE)</f>
        <v>1</v>
      </c>
      <c r="O53" s="175" t="b">
        <f>IF(VLOOKUP($M53,Allocators!$D$21:$AU$67,O$15+1,FALSE)="Yes",TRUE,FALSE)</f>
        <v>1</v>
      </c>
      <c r="P53" s="175" t="b">
        <f>IF(VLOOKUP($M53,Allocators!$D$21:$AU$67,P$15+1,FALSE)="Yes",TRUE,FALSE)</f>
        <v>1</v>
      </c>
      <c r="Q53" s="175" t="b">
        <f>IF(VLOOKUP($M53,Allocators!$D$21:$AU$67,Q$15+1,FALSE)="Yes",TRUE,FALSE)</f>
        <v>1</v>
      </c>
      <c r="R53" s="175" t="b">
        <f>IF(VLOOKUP($M53,Allocators!$D$21:$AU$67,R$15+1,FALSE)="Yes",TRUE,FALSE)</f>
        <v>1</v>
      </c>
      <c r="S53" s="175" t="b">
        <f>IF(VLOOKUP($M53,Allocators!$D$21:$AU$67,S$15+1,FALSE)="Yes",TRUE,FALSE)</f>
        <v>1</v>
      </c>
      <c r="T53" s="175" t="b">
        <f>IF(VLOOKUP($M53,Allocators!$D$21:$AU$67,T$15+1,FALSE)="Yes",TRUE,FALSE)</f>
        <v>1</v>
      </c>
      <c r="U53" s="175" t="b">
        <f>IF(VLOOKUP($M53,Allocators!$D$21:$AU$67,U$15+1,FALSE)="Yes",TRUE,FALSE)</f>
        <v>1</v>
      </c>
      <c r="V53" s="175" t="b">
        <f>IF(VLOOKUP($M53,Allocators!$D$21:$AU$67,V$15+1,FALSE)="Yes",TRUE,FALSE)</f>
        <v>1</v>
      </c>
      <c r="W53" s="175" t="b">
        <f>IF(VLOOKUP($M53,Allocators!$D$21:$AU$67,W$15+1,FALSE)="Yes",TRUE,FALSE)</f>
        <v>1</v>
      </c>
      <c r="X53" s="175" t="b">
        <f>IF(VLOOKUP($M53,Allocators!$D$21:$AU$67,X$15+1,FALSE)="Yes",TRUE,FALSE)</f>
        <v>1</v>
      </c>
      <c r="Y53" s="175" t="b">
        <f>IF(VLOOKUP($M53,Allocators!$D$21:$AU$67,Y$15+1,FALSE)="Yes",TRUE,FALSE)</f>
        <v>1</v>
      </c>
      <c r="Z53" s="175" t="b">
        <f>IF(VLOOKUP($M53,Allocators!$D$21:$AU$67,Z$15+1,FALSE)="Yes",TRUE,FALSE)</f>
        <v>1</v>
      </c>
      <c r="AA53" s="175" t="b">
        <f>IF(VLOOKUP($M53,Allocators!$D$21:$AU$67,AA$15+1,FALSE)="Yes",TRUE,FALSE)</f>
        <v>1</v>
      </c>
      <c r="AB53" s="175" t="b">
        <f>IF(VLOOKUP($M53,Allocators!$D$21:$AU$67,AB$15+1,FALSE)="Yes",TRUE,FALSE)</f>
        <v>0</v>
      </c>
      <c r="AC53" s="175" t="b">
        <f>IF(VLOOKUP($M53,Allocators!$D$21:$AU$67,AC$15+1,FALSE)="Yes",TRUE,FALSE)</f>
        <v>0</v>
      </c>
      <c r="AD53" s="175" t="b">
        <f>IF(VLOOKUP($M53,Allocators!$D$21:$AU$67,AD$15+1,FALSE)="Yes",TRUE,FALSE)</f>
        <v>0</v>
      </c>
      <c r="AE53" s="175" t="b">
        <f>IF(VLOOKUP($M53,Allocators!$D$21:$AU$67,AE$15+1,FALSE)="Yes",TRUE,FALSE)</f>
        <v>0</v>
      </c>
      <c r="AF53" s="175" t="b">
        <f>IF(VLOOKUP($M53,Allocators!$D$21:$AU$67,AF$15+1,FALSE)="Yes",TRUE,FALSE)</f>
        <v>0</v>
      </c>
      <c r="AG53" s="175" t="b">
        <f>IF(VLOOKUP($M53,Allocators!$D$21:$AU$67,AG$15+1,FALSE)="Yes",TRUE,FALSE)</f>
        <v>0</v>
      </c>
      <c r="AH53" s="175" t="b">
        <f>IF(VLOOKUP($M53,Allocators!$D$21:$AU$67,AH$15+1,FALSE)="Yes",TRUE,FALSE)</f>
        <v>0</v>
      </c>
      <c r="AI53" s="175" t="b">
        <f>IF(VLOOKUP($M53,Allocators!$D$21:$AU$67,AI$15+1,FALSE)="Yes",TRUE,FALSE)</f>
        <v>0</v>
      </c>
      <c r="AJ53" s="175" t="b">
        <f>IF(VLOOKUP($M53,Allocators!$D$21:$AU$67,AJ$15+1,FALSE)="Yes",TRUE,FALSE)</f>
        <v>0</v>
      </c>
      <c r="AK53" s="175" t="b">
        <f>IF(VLOOKUP($M53,Allocators!$D$21:$AU$67,AK$15+1,FALSE)="Yes",TRUE,FALSE)</f>
        <v>0</v>
      </c>
      <c r="AL53" s="175" t="b">
        <f>IF(VLOOKUP($M53,Allocators!$D$21:$AU$67,AL$15+1,FALSE)="Yes",TRUE,FALSE)</f>
        <v>0</v>
      </c>
      <c r="AM53" s="175" t="b">
        <f>IF(VLOOKUP($M53,Allocators!$D$21:$AU$67,AM$15+1,FALSE)="Yes",TRUE,FALSE)</f>
        <v>0</v>
      </c>
      <c r="AN53" s="175" t="b">
        <f>IF(VLOOKUP($M53,Allocators!$D$21:$AU$67,AN$15+1,FALSE)="Yes",TRUE,FALSE)</f>
        <v>1</v>
      </c>
      <c r="AO53" s="175" t="b">
        <f>IF(VLOOKUP($M53,Allocators!$D$21:$AU$67,AO$15+1,FALSE)="Yes",TRUE,FALSE)</f>
        <v>1</v>
      </c>
      <c r="AP53" s="175" t="b">
        <f>IF(VLOOKUP($M53,Allocators!$D$21:$AU$67,AP$15+1,FALSE)="Yes",TRUE,FALSE)</f>
        <v>1</v>
      </c>
      <c r="AQ53" s="175" t="b">
        <f>IF(VLOOKUP($M53,Allocators!$D$21:$AU$67,AQ$15+1,FALSE)="Yes",TRUE,FALSE)</f>
        <v>1</v>
      </c>
      <c r="AR53" s="175" t="b">
        <f>IF(VLOOKUP($M53,Allocators!$D$21:$AU$67,AR$15+1,FALSE)="Yes",TRUE,FALSE)</f>
        <v>1</v>
      </c>
      <c r="AS53" s="175" t="b">
        <f>IF(VLOOKUP($M53,Allocators!$D$21:$AU$67,AS$15+1,FALSE)="Yes",TRUE,FALSE)</f>
        <v>1</v>
      </c>
      <c r="AT53" s="175" t="b">
        <f>IF(VLOOKUP($M53,Allocators!$D$21:$AU$67,AT$15+1,FALSE)="Yes",TRUE,FALSE)</f>
        <v>0</v>
      </c>
      <c r="AU53" s="175" t="b">
        <f>IF(VLOOKUP($M53,Allocators!$D$21:$AU$67,AU$15+1,FALSE)="Yes",TRUE,FALSE)</f>
        <v>0</v>
      </c>
      <c r="AV53" s="175" t="b">
        <f>IF(VLOOKUP($M53,Allocators!$D$21:$AU$67,AV$15+1,FALSE)="Yes",TRUE,FALSE)</f>
        <v>0</v>
      </c>
      <c r="AW53" s="175" t="b">
        <f>IF(VLOOKUP($M53,Allocators!$D$21:$AU$67,AW$15+1,FALSE)="Yes",TRUE,FALSE)</f>
        <v>0</v>
      </c>
      <c r="AX53" s="175" t="b">
        <f>IF(VLOOKUP($M53,Allocators!$D$21:$AU$67,AX$15+1,FALSE)="Yes",TRUE,FALSE)</f>
        <v>0</v>
      </c>
      <c r="AY53" s="175" t="b">
        <f>IF(VLOOKUP($M53,Allocators!$D$21:$AU$67,AY$15+1,FALSE)="Yes",TRUE,FALSE)</f>
        <v>0</v>
      </c>
      <c r="AZ53" s="175" t="b">
        <f>IF(VLOOKUP($M53,Allocators!$D$21:$AU$67,AZ$15+1,FALSE)="Yes",TRUE,FALSE)</f>
        <v>0</v>
      </c>
      <c r="BA53" s="175" t="b">
        <f>IF(VLOOKUP($M53,Allocators!$D$21:$AU$67,BA$15+1,FALSE)="Yes",TRUE,FALSE)</f>
        <v>0</v>
      </c>
      <c r="BB53" s="175" t="b">
        <f>IF(VLOOKUP($M53,Allocators!$D$21:$AU$67,BB$15+1,FALSE)="Yes",TRUE,FALSE)</f>
        <v>0</v>
      </c>
      <c r="BC53" s="175" t="b">
        <f>IF(VLOOKUP($M53,Allocators!$D$21:$AU$67,BC$15+1,FALSE)="Yes",TRUE,FALSE)</f>
        <v>1</v>
      </c>
      <c r="BD53" s="176" t="b">
        <f>IF(VLOOKUP($M53,Allocators!$D$21:$AU$67,BD$15+1,FALSE)="Yes",TRUE,FALSE)</f>
        <v>1</v>
      </c>
      <c r="BE53" s="9"/>
      <c r="BF53" s="9"/>
      <c r="BG53" s="10"/>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1:99" hidden="1" outlineLevel="1" x14ac:dyDescent="0.2">
      <c r="B54" s="51"/>
      <c r="C54" s="9"/>
      <c r="D54" s="73"/>
      <c r="E54" s="73"/>
      <c r="F54" s="26"/>
      <c r="G54" s="87"/>
      <c r="H54" s="85"/>
      <c r="I54" s="85"/>
      <c r="J54" s="85"/>
      <c r="K54" s="86"/>
      <c r="L54" s="85"/>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9"/>
      <c r="BF54" s="9"/>
      <c r="BG54" s="10"/>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1:99" hidden="1" outlineLevel="1" x14ac:dyDescent="0.2">
      <c r="A55" s="116">
        <f>SUM(G55:BD55)</f>
        <v>0</v>
      </c>
      <c r="B55" s="51"/>
      <c r="C55" s="9"/>
      <c r="D55" s="73"/>
      <c r="E55" s="73"/>
      <c r="F55" s="91" t="s">
        <v>238</v>
      </c>
      <c r="G55" s="116">
        <f>SUM(G16:G53)</f>
        <v>0</v>
      </c>
      <c r="H55" s="85"/>
      <c r="I55" s="85"/>
      <c r="J55" s="85"/>
      <c r="K55" s="86"/>
      <c r="L55" s="85"/>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9"/>
      <c r="BF55" s="9"/>
      <c r="BG55" s="10"/>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1:99" hidden="1" outlineLevel="1" x14ac:dyDescent="0.2">
      <c r="B56" s="51"/>
      <c r="C56" s="9"/>
      <c r="D56" s="73"/>
      <c r="E56" s="73"/>
      <c r="F56" s="26"/>
      <c r="G56" s="87"/>
      <c r="H56" s="85"/>
      <c r="I56" s="85"/>
      <c r="J56" s="85"/>
      <c r="K56" s="86"/>
      <c r="L56" s="85"/>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9"/>
      <c r="BF56" s="9"/>
      <c r="BG56" s="10"/>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1:99" hidden="1" outlineLevel="1" x14ac:dyDescent="0.2">
      <c r="A57" s="164"/>
      <c r="B57" s="165" t="s">
        <v>239</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row>
    <row r="58" spans="1:99" hidden="1" outlineLevel="1" x14ac:dyDescent="0.2"/>
    <row r="59" spans="1:99" hidden="1" outlineLevel="1" x14ac:dyDescent="0.2">
      <c r="B59" s="80" t="s">
        <v>240</v>
      </c>
      <c r="C59" s="80"/>
      <c r="D59" s="80"/>
      <c r="E59" s="80"/>
    </row>
    <row r="60" spans="1:99" hidden="1" outlineLevel="1" x14ac:dyDescent="0.2">
      <c r="B60" s="30"/>
      <c r="C60" s="30"/>
      <c r="D60" s="30"/>
      <c r="E60" s="30"/>
      <c r="F60" s="245"/>
      <c r="H60" s="245"/>
      <c r="I60" s="245"/>
      <c r="J60" s="245"/>
      <c r="K60" s="245"/>
      <c r="L60" s="245"/>
    </row>
    <row r="61" spans="1:99" hidden="1" outlineLevel="1" x14ac:dyDescent="0.2">
      <c r="B61" s="30"/>
      <c r="C61" s="30"/>
      <c r="D61" s="30"/>
      <c r="E61" s="30"/>
      <c r="F61" s="245"/>
      <c r="H61" s="59" t="s">
        <v>236</v>
      </c>
      <c r="I61" s="298" t="s">
        <v>232</v>
      </c>
      <c r="J61" s="298"/>
      <c r="K61" s="298"/>
      <c r="L61" s="245"/>
    </row>
    <row r="62" spans="1:99" ht="13.5" hidden="1" outlineLevel="1" thickBot="1" x14ac:dyDescent="0.25">
      <c r="G62" s="59" t="s">
        <v>231</v>
      </c>
      <c r="H62" s="87">
        <v>1</v>
      </c>
      <c r="I62" s="87">
        <v>2</v>
      </c>
      <c r="J62" s="87">
        <v>3</v>
      </c>
      <c r="K62" s="87">
        <v>4</v>
      </c>
      <c r="L62" s="87">
        <v>5</v>
      </c>
      <c r="M62" s="87">
        <v>6</v>
      </c>
      <c r="N62" s="87">
        <v>7</v>
      </c>
      <c r="O62" s="87">
        <v>8</v>
      </c>
      <c r="P62" s="87">
        <v>9</v>
      </c>
      <c r="Q62" s="87">
        <v>10</v>
      </c>
      <c r="R62" s="87">
        <v>11</v>
      </c>
      <c r="S62" s="87">
        <v>12</v>
      </c>
      <c r="T62" s="87">
        <v>13</v>
      </c>
      <c r="U62" s="87">
        <v>14</v>
      </c>
      <c r="V62" s="87">
        <v>15</v>
      </c>
      <c r="W62" s="87">
        <v>16</v>
      </c>
      <c r="X62" s="87">
        <v>17</v>
      </c>
      <c r="Y62" s="87">
        <v>18</v>
      </c>
      <c r="Z62" s="87">
        <v>19</v>
      </c>
      <c r="AA62" s="87">
        <v>20</v>
      </c>
      <c r="AB62" s="87">
        <v>21</v>
      </c>
      <c r="AC62" s="87">
        <v>22</v>
      </c>
      <c r="AD62" s="87">
        <v>23</v>
      </c>
      <c r="AE62" s="87">
        <v>24</v>
      </c>
      <c r="AF62" s="87">
        <v>25</v>
      </c>
      <c r="AG62" s="87">
        <v>26</v>
      </c>
      <c r="AH62" s="87">
        <v>27</v>
      </c>
      <c r="AI62" s="87">
        <v>28</v>
      </c>
      <c r="AJ62" s="87">
        <v>29</v>
      </c>
      <c r="AK62" s="87">
        <v>30</v>
      </c>
      <c r="AL62" s="87">
        <v>31</v>
      </c>
      <c r="AM62" s="87">
        <v>32</v>
      </c>
      <c r="AN62" s="87">
        <v>33</v>
      </c>
      <c r="AO62" s="87">
        <v>34</v>
      </c>
      <c r="AP62" s="87">
        <v>35</v>
      </c>
      <c r="AQ62" s="87">
        <v>36</v>
      </c>
      <c r="AR62" s="87">
        <v>37</v>
      </c>
      <c r="AS62" s="87">
        <v>38</v>
      </c>
    </row>
    <row r="63" spans="1:99" hidden="1" outlineLevel="1" x14ac:dyDescent="0.2">
      <c r="G63" s="87">
        <v>1</v>
      </c>
      <c r="H63" s="177" t="b">
        <f t="array" ref="H63:AS105">TRANSPOSE(N16:BD53)</f>
        <v>1</v>
      </c>
      <c r="I63" s="178" t="b">
        <v>1</v>
      </c>
      <c r="J63" s="178" t="b">
        <v>1</v>
      </c>
      <c r="K63" s="178" t="b">
        <v>0</v>
      </c>
      <c r="L63" s="178" t="b">
        <v>1</v>
      </c>
      <c r="M63" s="178" t="b">
        <v>1</v>
      </c>
      <c r="N63" s="178" t="b">
        <v>0</v>
      </c>
      <c r="O63" s="178" t="b">
        <v>1</v>
      </c>
      <c r="P63" s="178" t="b">
        <v>1</v>
      </c>
      <c r="Q63" s="178" t="b">
        <v>0</v>
      </c>
      <c r="R63" s="178" t="b">
        <v>1</v>
      </c>
      <c r="S63" s="178" t="b">
        <v>1</v>
      </c>
      <c r="T63" s="178" t="b">
        <v>1</v>
      </c>
      <c r="U63" s="178" t="b">
        <v>1</v>
      </c>
      <c r="V63" s="178" t="b">
        <v>0</v>
      </c>
      <c r="W63" s="178" t="b">
        <v>1</v>
      </c>
      <c r="X63" s="178" t="b">
        <v>1</v>
      </c>
      <c r="Y63" s="178" t="b">
        <v>0</v>
      </c>
      <c r="Z63" s="178" t="b">
        <v>1</v>
      </c>
      <c r="AA63" s="178" t="b">
        <v>1</v>
      </c>
      <c r="AB63" s="178" t="b">
        <v>0</v>
      </c>
      <c r="AC63" s="178" t="b">
        <v>1</v>
      </c>
      <c r="AD63" s="178" t="b">
        <v>0</v>
      </c>
      <c r="AE63" s="178" t="b">
        <v>1</v>
      </c>
      <c r="AF63" s="178" t="b">
        <v>1</v>
      </c>
      <c r="AG63" s="178" t="b">
        <v>0</v>
      </c>
      <c r="AH63" s="178" t="b">
        <v>1</v>
      </c>
      <c r="AI63" s="178" t="b">
        <v>1</v>
      </c>
      <c r="AJ63" s="178" t="b">
        <v>0</v>
      </c>
      <c r="AK63" s="178" t="b">
        <v>1</v>
      </c>
      <c r="AL63" s="178" t="b">
        <v>0</v>
      </c>
      <c r="AM63" s="178" t="b">
        <v>0</v>
      </c>
      <c r="AN63" s="178" t="b">
        <v>1</v>
      </c>
      <c r="AO63" s="178" t="b">
        <v>1</v>
      </c>
      <c r="AP63" s="178" t="b">
        <v>1</v>
      </c>
      <c r="AQ63" s="178" t="b">
        <v>0</v>
      </c>
      <c r="AR63" s="178" t="b">
        <v>1</v>
      </c>
      <c r="AS63" s="179" t="b">
        <v>1</v>
      </c>
    </row>
    <row r="64" spans="1:99" hidden="1" outlineLevel="1" x14ac:dyDescent="0.2">
      <c r="G64" s="87">
        <v>2</v>
      </c>
      <c r="H64" s="180" t="b">
        <v>1</v>
      </c>
      <c r="I64" s="10" t="b">
        <v>1</v>
      </c>
      <c r="J64" s="10" t="b">
        <v>1</v>
      </c>
      <c r="K64" s="10" t="b">
        <v>0</v>
      </c>
      <c r="L64" s="10" t="b">
        <v>1</v>
      </c>
      <c r="M64" s="10" t="b">
        <v>1</v>
      </c>
      <c r="N64" s="10" t="b">
        <v>0</v>
      </c>
      <c r="O64" s="10" t="b">
        <v>1</v>
      </c>
      <c r="P64" s="10" t="b">
        <v>1</v>
      </c>
      <c r="Q64" s="10" t="b">
        <v>0</v>
      </c>
      <c r="R64" s="10" t="b">
        <v>1</v>
      </c>
      <c r="S64" s="10" t="b">
        <v>1</v>
      </c>
      <c r="T64" s="10" t="b">
        <v>1</v>
      </c>
      <c r="U64" s="10" t="b">
        <v>1</v>
      </c>
      <c r="V64" s="10" t="b">
        <v>0</v>
      </c>
      <c r="W64" s="10" t="b">
        <v>1</v>
      </c>
      <c r="X64" s="10" t="b">
        <v>1</v>
      </c>
      <c r="Y64" s="10" t="b">
        <v>0</v>
      </c>
      <c r="Z64" s="10" t="b">
        <v>1</v>
      </c>
      <c r="AA64" s="10" t="b">
        <v>1</v>
      </c>
      <c r="AB64" s="10" t="b">
        <v>0</v>
      </c>
      <c r="AC64" s="10" t="b">
        <v>1</v>
      </c>
      <c r="AD64" s="10" t="b">
        <v>0</v>
      </c>
      <c r="AE64" s="10" t="b">
        <v>1</v>
      </c>
      <c r="AF64" s="10" t="b">
        <v>1</v>
      </c>
      <c r="AG64" s="10" t="b">
        <v>0</v>
      </c>
      <c r="AH64" s="10" t="b">
        <v>1</v>
      </c>
      <c r="AI64" s="10" t="b">
        <v>1</v>
      </c>
      <c r="AJ64" s="10" t="b">
        <v>0</v>
      </c>
      <c r="AK64" s="10" t="b">
        <v>1</v>
      </c>
      <c r="AL64" s="10" t="b">
        <v>0</v>
      </c>
      <c r="AM64" s="10" t="b">
        <v>0</v>
      </c>
      <c r="AN64" s="10" t="b">
        <v>1</v>
      </c>
      <c r="AO64" s="10" t="b">
        <v>1</v>
      </c>
      <c r="AP64" s="10" t="b">
        <v>1</v>
      </c>
      <c r="AQ64" s="10" t="b">
        <v>0</v>
      </c>
      <c r="AR64" s="10" t="b">
        <v>1</v>
      </c>
      <c r="AS64" s="181" t="b">
        <v>1</v>
      </c>
    </row>
    <row r="65" spans="7:45" hidden="1" outlineLevel="1" x14ac:dyDescent="0.2">
      <c r="G65" s="87">
        <v>3</v>
      </c>
      <c r="H65" s="180" t="b">
        <v>1</v>
      </c>
      <c r="I65" s="10" t="b">
        <v>1</v>
      </c>
      <c r="J65" s="10" t="b">
        <v>1</v>
      </c>
      <c r="K65" s="10" t="b">
        <v>0</v>
      </c>
      <c r="L65" s="10" t="b">
        <v>1</v>
      </c>
      <c r="M65" s="10" t="b">
        <v>1</v>
      </c>
      <c r="N65" s="10" t="b">
        <v>0</v>
      </c>
      <c r="O65" s="10" t="b">
        <v>1</v>
      </c>
      <c r="P65" s="10" t="b">
        <v>1</v>
      </c>
      <c r="Q65" s="10" t="b">
        <v>0</v>
      </c>
      <c r="R65" s="10" t="b">
        <v>1</v>
      </c>
      <c r="S65" s="10" t="b">
        <v>1</v>
      </c>
      <c r="T65" s="10" t="b">
        <v>1</v>
      </c>
      <c r="U65" s="10" t="b">
        <v>1</v>
      </c>
      <c r="V65" s="10" t="b">
        <v>0</v>
      </c>
      <c r="W65" s="10" t="b">
        <v>1</v>
      </c>
      <c r="X65" s="10" t="b">
        <v>1</v>
      </c>
      <c r="Y65" s="10" t="b">
        <v>0</v>
      </c>
      <c r="Z65" s="10" t="b">
        <v>1</v>
      </c>
      <c r="AA65" s="10" t="b">
        <v>1</v>
      </c>
      <c r="AB65" s="10" t="b">
        <v>0</v>
      </c>
      <c r="AC65" s="10" t="b">
        <v>1</v>
      </c>
      <c r="AD65" s="10" t="b">
        <v>0</v>
      </c>
      <c r="AE65" s="10" t="b">
        <v>1</v>
      </c>
      <c r="AF65" s="10" t="b">
        <v>1</v>
      </c>
      <c r="AG65" s="10" t="b">
        <v>0</v>
      </c>
      <c r="AH65" s="10" t="b">
        <v>1</v>
      </c>
      <c r="AI65" s="10" t="b">
        <v>1</v>
      </c>
      <c r="AJ65" s="10" t="b">
        <v>0</v>
      </c>
      <c r="AK65" s="10" t="b">
        <v>1</v>
      </c>
      <c r="AL65" s="10" t="b">
        <v>0</v>
      </c>
      <c r="AM65" s="10" t="b">
        <v>0</v>
      </c>
      <c r="AN65" s="10" t="b">
        <v>1</v>
      </c>
      <c r="AO65" s="10" t="b">
        <v>1</v>
      </c>
      <c r="AP65" s="10" t="b">
        <v>1</v>
      </c>
      <c r="AQ65" s="10" t="b">
        <v>0</v>
      </c>
      <c r="AR65" s="10" t="b">
        <v>1</v>
      </c>
      <c r="AS65" s="181" t="b">
        <v>1</v>
      </c>
    </row>
    <row r="66" spans="7:45" hidden="1" outlineLevel="1" x14ac:dyDescent="0.2">
      <c r="G66" s="87">
        <v>4</v>
      </c>
      <c r="H66" s="180" t="b">
        <v>1</v>
      </c>
      <c r="I66" s="10" t="b">
        <v>1</v>
      </c>
      <c r="J66" s="10" t="b">
        <v>1</v>
      </c>
      <c r="K66" s="10" t="b">
        <v>0</v>
      </c>
      <c r="L66" s="10" t="b">
        <v>1</v>
      </c>
      <c r="M66" s="10" t="b">
        <v>1</v>
      </c>
      <c r="N66" s="10" t="b">
        <v>0</v>
      </c>
      <c r="O66" s="10" t="b">
        <v>1</v>
      </c>
      <c r="P66" s="10" t="b">
        <v>1</v>
      </c>
      <c r="Q66" s="10" t="b">
        <v>0</v>
      </c>
      <c r="R66" s="10" t="b">
        <v>1</v>
      </c>
      <c r="S66" s="10" t="b">
        <v>1</v>
      </c>
      <c r="T66" s="10" t="b">
        <v>1</v>
      </c>
      <c r="U66" s="10" t="b">
        <v>1</v>
      </c>
      <c r="V66" s="10" t="b">
        <v>0</v>
      </c>
      <c r="W66" s="10" t="b">
        <v>1</v>
      </c>
      <c r="X66" s="10" t="b">
        <v>1</v>
      </c>
      <c r="Y66" s="10" t="b">
        <v>0</v>
      </c>
      <c r="Z66" s="10" t="b">
        <v>1</v>
      </c>
      <c r="AA66" s="10" t="b">
        <v>1</v>
      </c>
      <c r="AB66" s="10" t="b">
        <v>0</v>
      </c>
      <c r="AC66" s="10" t="b">
        <v>1</v>
      </c>
      <c r="AD66" s="10" t="b">
        <v>0</v>
      </c>
      <c r="AE66" s="10" t="b">
        <v>1</v>
      </c>
      <c r="AF66" s="10" t="b">
        <v>1</v>
      </c>
      <c r="AG66" s="10" t="b">
        <v>0</v>
      </c>
      <c r="AH66" s="10" t="b">
        <v>1</v>
      </c>
      <c r="AI66" s="10" t="b">
        <v>1</v>
      </c>
      <c r="AJ66" s="10" t="b">
        <v>0</v>
      </c>
      <c r="AK66" s="10" t="b">
        <v>1</v>
      </c>
      <c r="AL66" s="10" t="b">
        <v>0</v>
      </c>
      <c r="AM66" s="10" t="b">
        <v>0</v>
      </c>
      <c r="AN66" s="10" t="b">
        <v>1</v>
      </c>
      <c r="AO66" s="10" t="b">
        <v>1</v>
      </c>
      <c r="AP66" s="10" t="b">
        <v>1</v>
      </c>
      <c r="AQ66" s="10" t="b">
        <v>0</v>
      </c>
      <c r="AR66" s="10" t="b">
        <v>1</v>
      </c>
      <c r="AS66" s="181" t="b">
        <v>1</v>
      </c>
    </row>
    <row r="67" spans="7:45" hidden="1" outlineLevel="1" x14ac:dyDescent="0.2">
      <c r="G67" s="87">
        <v>5</v>
      </c>
      <c r="H67" s="180" t="b">
        <v>1</v>
      </c>
      <c r="I67" s="10" t="b">
        <v>1</v>
      </c>
      <c r="J67" s="10" t="b">
        <v>1</v>
      </c>
      <c r="K67" s="10" t="b">
        <v>0</v>
      </c>
      <c r="L67" s="10" t="b">
        <v>1</v>
      </c>
      <c r="M67" s="10" t="b">
        <v>1</v>
      </c>
      <c r="N67" s="10" t="b">
        <v>0</v>
      </c>
      <c r="O67" s="10" t="b">
        <v>1</v>
      </c>
      <c r="P67" s="10" t="b">
        <v>1</v>
      </c>
      <c r="Q67" s="10" t="b">
        <v>0</v>
      </c>
      <c r="R67" s="10" t="b">
        <v>1</v>
      </c>
      <c r="S67" s="10" t="b">
        <v>1</v>
      </c>
      <c r="T67" s="10" t="b">
        <v>1</v>
      </c>
      <c r="U67" s="10" t="b">
        <v>1</v>
      </c>
      <c r="V67" s="10" t="b">
        <v>0</v>
      </c>
      <c r="W67" s="10" t="b">
        <v>1</v>
      </c>
      <c r="X67" s="10" t="b">
        <v>1</v>
      </c>
      <c r="Y67" s="10" t="b">
        <v>0</v>
      </c>
      <c r="Z67" s="10" t="b">
        <v>1</v>
      </c>
      <c r="AA67" s="10" t="b">
        <v>1</v>
      </c>
      <c r="AB67" s="10" t="b">
        <v>0</v>
      </c>
      <c r="AC67" s="10" t="b">
        <v>1</v>
      </c>
      <c r="AD67" s="10" t="b">
        <v>0</v>
      </c>
      <c r="AE67" s="10" t="b">
        <v>1</v>
      </c>
      <c r="AF67" s="10" t="b">
        <v>1</v>
      </c>
      <c r="AG67" s="10" t="b">
        <v>0</v>
      </c>
      <c r="AH67" s="10" t="b">
        <v>1</v>
      </c>
      <c r="AI67" s="10" t="b">
        <v>1</v>
      </c>
      <c r="AJ67" s="10" t="b">
        <v>0</v>
      </c>
      <c r="AK67" s="10" t="b">
        <v>1</v>
      </c>
      <c r="AL67" s="10" t="b">
        <v>0</v>
      </c>
      <c r="AM67" s="10" t="b">
        <v>0</v>
      </c>
      <c r="AN67" s="10" t="b">
        <v>1</v>
      </c>
      <c r="AO67" s="10" t="b">
        <v>1</v>
      </c>
      <c r="AP67" s="10" t="b">
        <v>1</v>
      </c>
      <c r="AQ67" s="10" t="b">
        <v>0</v>
      </c>
      <c r="AR67" s="10" t="b">
        <v>1</v>
      </c>
      <c r="AS67" s="181" t="b">
        <v>1</v>
      </c>
    </row>
    <row r="68" spans="7:45" hidden="1" outlineLevel="1" x14ac:dyDescent="0.2">
      <c r="G68" s="87">
        <v>6</v>
      </c>
      <c r="H68" s="180" t="b">
        <v>1</v>
      </c>
      <c r="I68" s="10" t="b">
        <v>1</v>
      </c>
      <c r="J68" s="10" t="b">
        <v>1</v>
      </c>
      <c r="K68" s="10" t="b">
        <v>0</v>
      </c>
      <c r="L68" s="10" t="b">
        <v>1</v>
      </c>
      <c r="M68" s="10" t="b">
        <v>1</v>
      </c>
      <c r="N68" s="10" t="b">
        <v>0</v>
      </c>
      <c r="O68" s="10" t="b">
        <v>1</v>
      </c>
      <c r="P68" s="10" t="b">
        <v>1</v>
      </c>
      <c r="Q68" s="10" t="b">
        <v>0</v>
      </c>
      <c r="R68" s="10" t="b">
        <v>1</v>
      </c>
      <c r="S68" s="10" t="b">
        <v>1</v>
      </c>
      <c r="T68" s="10" t="b">
        <v>1</v>
      </c>
      <c r="U68" s="10" t="b">
        <v>1</v>
      </c>
      <c r="V68" s="10" t="b">
        <v>0</v>
      </c>
      <c r="W68" s="10" t="b">
        <v>1</v>
      </c>
      <c r="X68" s="10" t="b">
        <v>1</v>
      </c>
      <c r="Y68" s="10" t="b">
        <v>0</v>
      </c>
      <c r="Z68" s="10" t="b">
        <v>1</v>
      </c>
      <c r="AA68" s="10" t="b">
        <v>1</v>
      </c>
      <c r="AB68" s="10" t="b">
        <v>0</v>
      </c>
      <c r="AC68" s="10" t="b">
        <v>1</v>
      </c>
      <c r="AD68" s="10" t="b">
        <v>0</v>
      </c>
      <c r="AE68" s="10" t="b">
        <v>1</v>
      </c>
      <c r="AF68" s="10" t="b">
        <v>1</v>
      </c>
      <c r="AG68" s="10" t="b">
        <v>0</v>
      </c>
      <c r="AH68" s="10" t="b">
        <v>1</v>
      </c>
      <c r="AI68" s="10" t="b">
        <v>1</v>
      </c>
      <c r="AJ68" s="10" t="b">
        <v>0</v>
      </c>
      <c r="AK68" s="10" t="b">
        <v>1</v>
      </c>
      <c r="AL68" s="10" t="b">
        <v>0</v>
      </c>
      <c r="AM68" s="10" t="b">
        <v>0</v>
      </c>
      <c r="AN68" s="10" t="b">
        <v>1</v>
      </c>
      <c r="AO68" s="10" t="b">
        <v>1</v>
      </c>
      <c r="AP68" s="10" t="b">
        <v>1</v>
      </c>
      <c r="AQ68" s="10" t="b">
        <v>0</v>
      </c>
      <c r="AR68" s="10" t="b">
        <v>1</v>
      </c>
      <c r="AS68" s="181" t="b">
        <v>1</v>
      </c>
    </row>
    <row r="69" spans="7:45" hidden="1" outlineLevel="1" x14ac:dyDescent="0.2">
      <c r="G69" s="87">
        <v>7</v>
      </c>
      <c r="H69" s="180" t="b">
        <v>1</v>
      </c>
      <c r="I69" s="10" t="b">
        <v>1</v>
      </c>
      <c r="J69" s="10" t="b">
        <v>1</v>
      </c>
      <c r="K69" s="10" t="b">
        <v>0</v>
      </c>
      <c r="L69" s="10" t="b">
        <v>1</v>
      </c>
      <c r="M69" s="10" t="b">
        <v>1</v>
      </c>
      <c r="N69" s="10" t="b">
        <v>0</v>
      </c>
      <c r="O69" s="10" t="b">
        <v>1</v>
      </c>
      <c r="P69" s="10" t="b">
        <v>1</v>
      </c>
      <c r="Q69" s="10" t="b">
        <v>0</v>
      </c>
      <c r="R69" s="10" t="b">
        <v>1</v>
      </c>
      <c r="S69" s="10" t="b">
        <v>1</v>
      </c>
      <c r="T69" s="10" t="b">
        <v>1</v>
      </c>
      <c r="U69" s="10" t="b">
        <v>1</v>
      </c>
      <c r="V69" s="10" t="b">
        <v>0</v>
      </c>
      <c r="W69" s="10" t="b">
        <v>1</v>
      </c>
      <c r="X69" s="10" t="b">
        <v>1</v>
      </c>
      <c r="Y69" s="10" t="b">
        <v>0</v>
      </c>
      <c r="Z69" s="10" t="b">
        <v>1</v>
      </c>
      <c r="AA69" s="10" t="b">
        <v>1</v>
      </c>
      <c r="AB69" s="10" t="b">
        <v>0</v>
      </c>
      <c r="AC69" s="10" t="b">
        <v>1</v>
      </c>
      <c r="AD69" s="10" t="b">
        <v>0</v>
      </c>
      <c r="AE69" s="10" t="b">
        <v>1</v>
      </c>
      <c r="AF69" s="10" t="b">
        <v>1</v>
      </c>
      <c r="AG69" s="10" t="b">
        <v>0</v>
      </c>
      <c r="AH69" s="10" t="b">
        <v>1</v>
      </c>
      <c r="AI69" s="10" t="b">
        <v>1</v>
      </c>
      <c r="AJ69" s="10" t="b">
        <v>0</v>
      </c>
      <c r="AK69" s="10" t="b">
        <v>1</v>
      </c>
      <c r="AL69" s="10" t="b">
        <v>0</v>
      </c>
      <c r="AM69" s="10" t="b">
        <v>0</v>
      </c>
      <c r="AN69" s="10" t="b">
        <v>1</v>
      </c>
      <c r="AO69" s="10" t="b">
        <v>1</v>
      </c>
      <c r="AP69" s="10" t="b">
        <v>1</v>
      </c>
      <c r="AQ69" s="10" t="b">
        <v>0</v>
      </c>
      <c r="AR69" s="10" t="b">
        <v>1</v>
      </c>
      <c r="AS69" s="181" t="b">
        <v>1</v>
      </c>
    </row>
    <row r="70" spans="7:45" hidden="1" outlineLevel="1" x14ac:dyDescent="0.2">
      <c r="G70" s="87">
        <v>8</v>
      </c>
      <c r="H70" s="180" t="b">
        <v>1</v>
      </c>
      <c r="I70" s="10" t="b">
        <v>1</v>
      </c>
      <c r="J70" s="10" t="b">
        <v>1</v>
      </c>
      <c r="K70" s="10" t="b">
        <v>0</v>
      </c>
      <c r="L70" s="10" t="b">
        <v>1</v>
      </c>
      <c r="M70" s="10" t="b">
        <v>1</v>
      </c>
      <c r="N70" s="10" t="b">
        <v>0</v>
      </c>
      <c r="O70" s="10" t="b">
        <v>1</v>
      </c>
      <c r="P70" s="10" t="b">
        <v>1</v>
      </c>
      <c r="Q70" s="10" t="b">
        <v>0</v>
      </c>
      <c r="R70" s="10" t="b">
        <v>1</v>
      </c>
      <c r="S70" s="10" t="b">
        <v>1</v>
      </c>
      <c r="T70" s="10" t="b">
        <v>1</v>
      </c>
      <c r="U70" s="10" t="b">
        <v>1</v>
      </c>
      <c r="V70" s="10" t="b">
        <v>0</v>
      </c>
      <c r="W70" s="10" t="b">
        <v>1</v>
      </c>
      <c r="X70" s="10" t="b">
        <v>1</v>
      </c>
      <c r="Y70" s="10" t="b">
        <v>0</v>
      </c>
      <c r="Z70" s="10" t="b">
        <v>1</v>
      </c>
      <c r="AA70" s="10" t="b">
        <v>1</v>
      </c>
      <c r="AB70" s="10" t="b">
        <v>0</v>
      </c>
      <c r="AC70" s="10" t="b">
        <v>1</v>
      </c>
      <c r="AD70" s="10" t="b">
        <v>0</v>
      </c>
      <c r="AE70" s="10" t="b">
        <v>1</v>
      </c>
      <c r="AF70" s="10" t="b">
        <v>1</v>
      </c>
      <c r="AG70" s="10" t="b">
        <v>0</v>
      </c>
      <c r="AH70" s="10" t="b">
        <v>1</v>
      </c>
      <c r="AI70" s="10" t="b">
        <v>1</v>
      </c>
      <c r="AJ70" s="10" t="b">
        <v>0</v>
      </c>
      <c r="AK70" s="10" t="b">
        <v>1</v>
      </c>
      <c r="AL70" s="10" t="b">
        <v>0</v>
      </c>
      <c r="AM70" s="10" t="b">
        <v>0</v>
      </c>
      <c r="AN70" s="10" t="b">
        <v>1</v>
      </c>
      <c r="AO70" s="10" t="b">
        <v>1</v>
      </c>
      <c r="AP70" s="10" t="b">
        <v>1</v>
      </c>
      <c r="AQ70" s="10" t="b">
        <v>0</v>
      </c>
      <c r="AR70" s="10" t="b">
        <v>1</v>
      </c>
      <c r="AS70" s="181" t="b">
        <v>1</v>
      </c>
    </row>
    <row r="71" spans="7:45" hidden="1" outlineLevel="1" x14ac:dyDescent="0.2">
      <c r="G71" s="87">
        <v>9</v>
      </c>
      <c r="H71" s="180" t="b">
        <v>1</v>
      </c>
      <c r="I71" s="10" t="b">
        <v>1</v>
      </c>
      <c r="J71" s="10" t="b">
        <v>1</v>
      </c>
      <c r="K71" s="10" t="b">
        <v>0</v>
      </c>
      <c r="L71" s="10" t="b">
        <v>1</v>
      </c>
      <c r="M71" s="10" t="b">
        <v>1</v>
      </c>
      <c r="N71" s="10" t="b">
        <v>0</v>
      </c>
      <c r="O71" s="10" t="b">
        <v>1</v>
      </c>
      <c r="P71" s="10" t="b">
        <v>1</v>
      </c>
      <c r="Q71" s="10" t="b">
        <v>0</v>
      </c>
      <c r="R71" s="10" t="b">
        <v>1</v>
      </c>
      <c r="S71" s="10" t="b">
        <v>1</v>
      </c>
      <c r="T71" s="10" t="b">
        <v>1</v>
      </c>
      <c r="U71" s="10" t="b">
        <v>1</v>
      </c>
      <c r="V71" s="10" t="b">
        <v>0</v>
      </c>
      <c r="W71" s="10" t="b">
        <v>1</v>
      </c>
      <c r="X71" s="10" t="b">
        <v>1</v>
      </c>
      <c r="Y71" s="10" t="b">
        <v>0</v>
      </c>
      <c r="Z71" s="10" t="b">
        <v>1</v>
      </c>
      <c r="AA71" s="10" t="b">
        <v>1</v>
      </c>
      <c r="AB71" s="10" t="b">
        <v>0</v>
      </c>
      <c r="AC71" s="10" t="b">
        <v>1</v>
      </c>
      <c r="AD71" s="10" t="b">
        <v>0</v>
      </c>
      <c r="AE71" s="10" t="b">
        <v>1</v>
      </c>
      <c r="AF71" s="10" t="b">
        <v>1</v>
      </c>
      <c r="AG71" s="10" t="b">
        <v>0</v>
      </c>
      <c r="AH71" s="10" t="b">
        <v>1</v>
      </c>
      <c r="AI71" s="10" t="b">
        <v>1</v>
      </c>
      <c r="AJ71" s="10" t="b">
        <v>0</v>
      </c>
      <c r="AK71" s="10" t="b">
        <v>1</v>
      </c>
      <c r="AL71" s="10" t="b">
        <v>0</v>
      </c>
      <c r="AM71" s="10" t="b">
        <v>0</v>
      </c>
      <c r="AN71" s="10" t="b">
        <v>1</v>
      </c>
      <c r="AO71" s="10" t="b">
        <v>1</v>
      </c>
      <c r="AP71" s="10" t="b">
        <v>1</v>
      </c>
      <c r="AQ71" s="10" t="b">
        <v>0</v>
      </c>
      <c r="AR71" s="10" t="b">
        <v>1</v>
      </c>
      <c r="AS71" s="181" t="b">
        <v>1</v>
      </c>
    </row>
    <row r="72" spans="7:45" hidden="1" outlineLevel="1" x14ac:dyDescent="0.2">
      <c r="G72" s="87">
        <v>10</v>
      </c>
      <c r="H72" s="180" t="b">
        <v>1</v>
      </c>
      <c r="I72" s="10" t="b">
        <v>1</v>
      </c>
      <c r="J72" s="10" t="b">
        <v>1</v>
      </c>
      <c r="K72" s="10" t="b">
        <v>0</v>
      </c>
      <c r="L72" s="10" t="b">
        <v>1</v>
      </c>
      <c r="M72" s="10" t="b">
        <v>1</v>
      </c>
      <c r="N72" s="10" t="b">
        <v>0</v>
      </c>
      <c r="O72" s="10" t="b">
        <v>1</v>
      </c>
      <c r="P72" s="10" t="b">
        <v>1</v>
      </c>
      <c r="Q72" s="10" t="b">
        <v>0</v>
      </c>
      <c r="R72" s="10" t="b">
        <v>1</v>
      </c>
      <c r="S72" s="10" t="b">
        <v>1</v>
      </c>
      <c r="T72" s="10" t="b">
        <v>1</v>
      </c>
      <c r="U72" s="10" t="b">
        <v>1</v>
      </c>
      <c r="V72" s="10" t="b">
        <v>0</v>
      </c>
      <c r="W72" s="10" t="b">
        <v>1</v>
      </c>
      <c r="X72" s="10" t="b">
        <v>1</v>
      </c>
      <c r="Y72" s="10" t="b">
        <v>0</v>
      </c>
      <c r="Z72" s="10" t="b">
        <v>1</v>
      </c>
      <c r="AA72" s="10" t="b">
        <v>1</v>
      </c>
      <c r="AB72" s="10" t="b">
        <v>0</v>
      </c>
      <c r="AC72" s="10" t="b">
        <v>1</v>
      </c>
      <c r="AD72" s="10" t="b">
        <v>0</v>
      </c>
      <c r="AE72" s="10" t="b">
        <v>1</v>
      </c>
      <c r="AF72" s="10" t="b">
        <v>1</v>
      </c>
      <c r="AG72" s="10" t="b">
        <v>0</v>
      </c>
      <c r="AH72" s="10" t="b">
        <v>1</v>
      </c>
      <c r="AI72" s="10" t="b">
        <v>1</v>
      </c>
      <c r="AJ72" s="10" t="b">
        <v>0</v>
      </c>
      <c r="AK72" s="10" t="b">
        <v>1</v>
      </c>
      <c r="AL72" s="10" t="b">
        <v>0</v>
      </c>
      <c r="AM72" s="10" t="b">
        <v>0</v>
      </c>
      <c r="AN72" s="10" t="b">
        <v>1</v>
      </c>
      <c r="AO72" s="10" t="b">
        <v>1</v>
      </c>
      <c r="AP72" s="10" t="b">
        <v>1</v>
      </c>
      <c r="AQ72" s="10" t="b">
        <v>0</v>
      </c>
      <c r="AR72" s="10" t="b">
        <v>1</v>
      </c>
      <c r="AS72" s="181" t="b">
        <v>1</v>
      </c>
    </row>
    <row r="73" spans="7:45" hidden="1" outlineLevel="1" x14ac:dyDescent="0.2">
      <c r="G73" s="87">
        <v>11</v>
      </c>
      <c r="H73" s="180" t="b">
        <v>1</v>
      </c>
      <c r="I73" s="10" t="b">
        <v>1</v>
      </c>
      <c r="J73" s="10" t="b">
        <v>1</v>
      </c>
      <c r="K73" s="10" t="b">
        <v>0</v>
      </c>
      <c r="L73" s="10" t="b">
        <v>1</v>
      </c>
      <c r="M73" s="10" t="b">
        <v>1</v>
      </c>
      <c r="N73" s="10" t="b">
        <v>0</v>
      </c>
      <c r="O73" s="10" t="b">
        <v>1</v>
      </c>
      <c r="P73" s="10" t="b">
        <v>1</v>
      </c>
      <c r="Q73" s="10" t="b">
        <v>0</v>
      </c>
      <c r="R73" s="10" t="b">
        <v>1</v>
      </c>
      <c r="S73" s="10" t="b">
        <v>1</v>
      </c>
      <c r="T73" s="10" t="b">
        <v>1</v>
      </c>
      <c r="U73" s="10" t="b">
        <v>1</v>
      </c>
      <c r="V73" s="10" t="b">
        <v>0</v>
      </c>
      <c r="W73" s="10" t="b">
        <v>1</v>
      </c>
      <c r="X73" s="10" t="b">
        <v>1</v>
      </c>
      <c r="Y73" s="10" t="b">
        <v>0</v>
      </c>
      <c r="Z73" s="10" t="b">
        <v>1</v>
      </c>
      <c r="AA73" s="10" t="b">
        <v>1</v>
      </c>
      <c r="AB73" s="10" t="b">
        <v>0</v>
      </c>
      <c r="AC73" s="10" t="b">
        <v>1</v>
      </c>
      <c r="AD73" s="10" t="b">
        <v>0</v>
      </c>
      <c r="AE73" s="10" t="b">
        <v>1</v>
      </c>
      <c r="AF73" s="10" t="b">
        <v>1</v>
      </c>
      <c r="AG73" s="10" t="b">
        <v>0</v>
      </c>
      <c r="AH73" s="10" t="b">
        <v>1</v>
      </c>
      <c r="AI73" s="10" t="b">
        <v>1</v>
      </c>
      <c r="AJ73" s="10" t="b">
        <v>0</v>
      </c>
      <c r="AK73" s="10" t="b">
        <v>1</v>
      </c>
      <c r="AL73" s="10" t="b">
        <v>0</v>
      </c>
      <c r="AM73" s="10" t="b">
        <v>0</v>
      </c>
      <c r="AN73" s="10" t="b">
        <v>1</v>
      </c>
      <c r="AO73" s="10" t="b">
        <v>1</v>
      </c>
      <c r="AP73" s="10" t="b">
        <v>1</v>
      </c>
      <c r="AQ73" s="10" t="b">
        <v>0</v>
      </c>
      <c r="AR73" s="10" t="b">
        <v>1</v>
      </c>
      <c r="AS73" s="181" t="b">
        <v>1</v>
      </c>
    </row>
    <row r="74" spans="7:45" hidden="1" outlineLevel="1" x14ac:dyDescent="0.2">
      <c r="G74" s="87">
        <v>12</v>
      </c>
      <c r="H74" s="180" t="b">
        <v>1</v>
      </c>
      <c r="I74" s="10" t="b">
        <v>1</v>
      </c>
      <c r="J74" s="10" t="b">
        <v>1</v>
      </c>
      <c r="K74" s="10" t="b">
        <v>0</v>
      </c>
      <c r="L74" s="10" t="b">
        <v>1</v>
      </c>
      <c r="M74" s="10" t="b">
        <v>1</v>
      </c>
      <c r="N74" s="10" t="b">
        <v>0</v>
      </c>
      <c r="O74" s="10" t="b">
        <v>1</v>
      </c>
      <c r="P74" s="10" t="b">
        <v>1</v>
      </c>
      <c r="Q74" s="10" t="b">
        <v>0</v>
      </c>
      <c r="R74" s="10" t="b">
        <v>1</v>
      </c>
      <c r="S74" s="10" t="b">
        <v>1</v>
      </c>
      <c r="T74" s="10" t="b">
        <v>1</v>
      </c>
      <c r="U74" s="10" t="b">
        <v>1</v>
      </c>
      <c r="V74" s="10" t="b">
        <v>0</v>
      </c>
      <c r="W74" s="10" t="b">
        <v>1</v>
      </c>
      <c r="X74" s="10" t="b">
        <v>1</v>
      </c>
      <c r="Y74" s="10" t="b">
        <v>0</v>
      </c>
      <c r="Z74" s="10" t="b">
        <v>1</v>
      </c>
      <c r="AA74" s="10" t="b">
        <v>1</v>
      </c>
      <c r="AB74" s="10" t="b">
        <v>0</v>
      </c>
      <c r="AC74" s="10" t="b">
        <v>1</v>
      </c>
      <c r="AD74" s="10" t="b">
        <v>0</v>
      </c>
      <c r="AE74" s="10" t="b">
        <v>1</v>
      </c>
      <c r="AF74" s="10" t="b">
        <v>1</v>
      </c>
      <c r="AG74" s="10" t="b">
        <v>0</v>
      </c>
      <c r="AH74" s="10" t="b">
        <v>1</v>
      </c>
      <c r="AI74" s="10" t="b">
        <v>1</v>
      </c>
      <c r="AJ74" s="10" t="b">
        <v>0</v>
      </c>
      <c r="AK74" s="10" t="b">
        <v>1</v>
      </c>
      <c r="AL74" s="10" t="b">
        <v>0</v>
      </c>
      <c r="AM74" s="10" t="b">
        <v>0</v>
      </c>
      <c r="AN74" s="10" t="b">
        <v>1</v>
      </c>
      <c r="AO74" s="10" t="b">
        <v>1</v>
      </c>
      <c r="AP74" s="10" t="b">
        <v>1</v>
      </c>
      <c r="AQ74" s="10" t="b">
        <v>0</v>
      </c>
      <c r="AR74" s="10" t="b">
        <v>1</v>
      </c>
      <c r="AS74" s="181" t="b">
        <v>1</v>
      </c>
    </row>
    <row r="75" spans="7:45" hidden="1" outlineLevel="1" x14ac:dyDescent="0.2">
      <c r="G75" s="87">
        <v>13</v>
      </c>
      <c r="H75" s="180" t="b">
        <v>1</v>
      </c>
      <c r="I75" s="10" t="b">
        <v>1</v>
      </c>
      <c r="J75" s="10" t="b">
        <v>1</v>
      </c>
      <c r="K75" s="10" t="b">
        <v>0</v>
      </c>
      <c r="L75" s="10" t="b">
        <v>1</v>
      </c>
      <c r="M75" s="10" t="b">
        <v>1</v>
      </c>
      <c r="N75" s="10" t="b">
        <v>0</v>
      </c>
      <c r="O75" s="10" t="b">
        <v>1</v>
      </c>
      <c r="P75" s="10" t="b">
        <v>1</v>
      </c>
      <c r="Q75" s="10" t="b">
        <v>0</v>
      </c>
      <c r="R75" s="10" t="b">
        <v>1</v>
      </c>
      <c r="S75" s="10" t="b">
        <v>1</v>
      </c>
      <c r="T75" s="10" t="b">
        <v>1</v>
      </c>
      <c r="U75" s="10" t="b">
        <v>1</v>
      </c>
      <c r="V75" s="10" t="b">
        <v>0</v>
      </c>
      <c r="W75" s="10" t="b">
        <v>1</v>
      </c>
      <c r="X75" s="10" t="b">
        <v>1</v>
      </c>
      <c r="Y75" s="10" t="b">
        <v>0</v>
      </c>
      <c r="Z75" s="10" t="b">
        <v>1</v>
      </c>
      <c r="AA75" s="10" t="b">
        <v>1</v>
      </c>
      <c r="AB75" s="10" t="b">
        <v>0</v>
      </c>
      <c r="AC75" s="10" t="b">
        <v>1</v>
      </c>
      <c r="AD75" s="10" t="b">
        <v>0</v>
      </c>
      <c r="AE75" s="10" t="b">
        <v>1</v>
      </c>
      <c r="AF75" s="10" t="b">
        <v>1</v>
      </c>
      <c r="AG75" s="10" t="b">
        <v>0</v>
      </c>
      <c r="AH75" s="10" t="b">
        <v>1</v>
      </c>
      <c r="AI75" s="10" t="b">
        <v>1</v>
      </c>
      <c r="AJ75" s="10" t="b">
        <v>0</v>
      </c>
      <c r="AK75" s="10" t="b">
        <v>1</v>
      </c>
      <c r="AL75" s="10" t="b">
        <v>0</v>
      </c>
      <c r="AM75" s="10" t="b">
        <v>0</v>
      </c>
      <c r="AN75" s="10" t="b">
        <v>1</v>
      </c>
      <c r="AO75" s="10" t="b">
        <v>1</v>
      </c>
      <c r="AP75" s="10" t="b">
        <v>1</v>
      </c>
      <c r="AQ75" s="10" t="b">
        <v>0</v>
      </c>
      <c r="AR75" s="10" t="b">
        <v>1</v>
      </c>
      <c r="AS75" s="181" t="b">
        <v>1</v>
      </c>
    </row>
    <row r="76" spans="7:45" hidden="1" outlineLevel="1" x14ac:dyDescent="0.2">
      <c r="G76" s="87">
        <v>14</v>
      </c>
      <c r="H76" s="180" t="b">
        <v>1</v>
      </c>
      <c r="I76" s="10" t="b">
        <v>1</v>
      </c>
      <c r="J76" s="10" t="b">
        <v>1</v>
      </c>
      <c r="K76" s="10" t="b">
        <v>0</v>
      </c>
      <c r="L76" s="10" t="b">
        <v>1</v>
      </c>
      <c r="M76" s="10" t="b">
        <v>1</v>
      </c>
      <c r="N76" s="10" t="b">
        <v>0</v>
      </c>
      <c r="O76" s="10" t="b">
        <v>1</v>
      </c>
      <c r="P76" s="10" t="b">
        <v>1</v>
      </c>
      <c r="Q76" s="10" t="b">
        <v>0</v>
      </c>
      <c r="R76" s="10" t="b">
        <v>1</v>
      </c>
      <c r="S76" s="10" t="b">
        <v>1</v>
      </c>
      <c r="T76" s="10" t="b">
        <v>1</v>
      </c>
      <c r="U76" s="10" t="b">
        <v>1</v>
      </c>
      <c r="V76" s="10" t="b">
        <v>0</v>
      </c>
      <c r="W76" s="10" t="b">
        <v>1</v>
      </c>
      <c r="X76" s="10" t="b">
        <v>1</v>
      </c>
      <c r="Y76" s="10" t="b">
        <v>0</v>
      </c>
      <c r="Z76" s="10" t="b">
        <v>1</v>
      </c>
      <c r="AA76" s="10" t="b">
        <v>1</v>
      </c>
      <c r="AB76" s="10" t="b">
        <v>0</v>
      </c>
      <c r="AC76" s="10" t="b">
        <v>1</v>
      </c>
      <c r="AD76" s="10" t="b">
        <v>0</v>
      </c>
      <c r="AE76" s="10" t="b">
        <v>1</v>
      </c>
      <c r="AF76" s="10" t="b">
        <v>1</v>
      </c>
      <c r="AG76" s="10" t="b">
        <v>0</v>
      </c>
      <c r="AH76" s="10" t="b">
        <v>1</v>
      </c>
      <c r="AI76" s="10" t="b">
        <v>1</v>
      </c>
      <c r="AJ76" s="10" t="b">
        <v>0</v>
      </c>
      <c r="AK76" s="10" t="b">
        <v>1</v>
      </c>
      <c r="AL76" s="10" t="b">
        <v>0</v>
      </c>
      <c r="AM76" s="10" t="b">
        <v>0</v>
      </c>
      <c r="AN76" s="10" t="b">
        <v>1</v>
      </c>
      <c r="AO76" s="10" t="b">
        <v>1</v>
      </c>
      <c r="AP76" s="10" t="b">
        <v>1</v>
      </c>
      <c r="AQ76" s="10" t="b">
        <v>0</v>
      </c>
      <c r="AR76" s="10" t="b">
        <v>1</v>
      </c>
      <c r="AS76" s="181" t="b">
        <v>1</v>
      </c>
    </row>
    <row r="77" spans="7:45" hidden="1" outlineLevel="1" x14ac:dyDescent="0.2">
      <c r="G77" s="87">
        <v>15</v>
      </c>
      <c r="H77" s="180" t="b">
        <v>1</v>
      </c>
      <c r="I77" s="10" t="b">
        <v>1</v>
      </c>
      <c r="J77" s="10" t="b">
        <v>1</v>
      </c>
      <c r="K77" s="10" t="b">
        <v>0</v>
      </c>
      <c r="L77" s="10" t="b">
        <v>1</v>
      </c>
      <c r="M77" s="10" t="b">
        <v>0</v>
      </c>
      <c r="N77" s="10" t="b">
        <v>0</v>
      </c>
      <c r="O77" s="10" t="b">
        <v>0</v>
      </c>
      <c r="P77" s="10" t="b">
        <v>1</v>
      </c>
      <c r="Q77" s="10" t="b">
        <v>0</v>
      </c>
      <c r="R77" s="10" t="b">
        <v>1</v>
      </c>
      <c r="S77" s="10" t="b">
        <v>0</v>
      </c>
      <c r="T77" s="10" t="b">
        <v>0</v>
      </c>
      <c r="U77" s="10" t="b">
        <v>1</v>
      </c>
      <c r="V77" s="10" t="b">
        <v>0</v>
      </c>
      <c r="W77" s="10" t="b">
        <v>1</v>
      </c>
      <c r="X77" s="10" t="b">
        <v>1</v>
      </c>
      <c r="Y77" s="10" t="b">
        <v>0</v>
      </c>
      <c r="Z77" s="10" t="b">
        <v>1</v>
      </c>
      <c r="AA77" s="10" t="b">
        <v>1</v>
      </c>
      <c r="AB77" s="10" t="b">
        <v>0</v>
      </c>
      <c r="AC77" s="10" t="b">
        <v>1</v>
      </c>
      <c r="AD77" s="10" t="b">
        <v>1</v>
      </c>
      <c r="AE77" s="10" t="b">
        <v>0</v>
      </c>
      <c r="AF77" s="10" t="b">
        <v>1</v>
      </c>
      <c r="AG77" s="10" t="b">
        <v>0</v>
      </c>
      <c r="AH77" s="10" t="b">
        <v>1</v>
      </c>
      <c r="AI77" s="10" t="b">
        <v>1</v>
      </c>
      <c r="AJ77" s="10" t="b">
        <v>0</v>
      </c>
      <c r="AK77" s="10" t="b">
        <v>1</v>
      </c>
      <c r="AL77" s="10" t="b">
        <v>1</v>
      </c>
      <c r="AM77" s="10" t="b">
        <v>1</v>
      </c>
      <c r="AN77" s="10" t="b">
        <v>0</v>
      </c>
      <c r="AO77" s="10" t="b">
        <v>0</v>
      </c>
      <c r="AP77" s="10" t="b">
        <v>1</v>
      </c>
      <c r="AQ77" s="10" t="b">
        <v>0</v>
      </c>
      <c r="AR77" s="10" t="b">
        <v>1</v>
      </c>
      <c r="AS77" s="181" t="b">
        <v>0</v>
      </c>
    </row>
    <row r="78" spans="7:45" hidden="1" outlineLevel="1" x14ac:dyDescent="0.2">
      <c r="G78" s="87">
        <v>16</v>
      </c>
      <c r="H78" s="180" t="b">
        <v>1</v>
      </c>
      <c r="I78" s="10" t="b">
        <v>1</v>
      </c>
      <c r="J78" s="10" t="b">
        <v>1</v>
      </c>
      <c r="K78" s="10" t="b">
        <v>0</v>
      </c>
      <c r="L78" s="10" t="b">
        <v>1</v>
      </c>
      <c r="M78" s="10" t="b">
        <v>0</v>
      </c>
      <c r="N78" s="10" t="b">
        <v>0</v>
      </c>
      <c r="O78" s="10" t="b">
        <v>0</v>
      </c>
      <c r="P78" s="10" t="b">
        <v>1</v>
      </c>
      <c r="Q78" s="10" t="b">
        <v>0</v>
      </c>
      <c r="R78" s="10" t="b">
        <v>1</v>
      </c>
      <c r="S78" s="10" t="b">
        <v>0</v>
      </c>
      <c r="T78" s="10" t="b">
        <v>0</v>
      </c>
      <c r="U78" s="10" t="b">
        <v>1</v>
      </c>
      <c r="V78" s="10" t="b">
        <v>0</v>
      </c>
      <c r="W78" s="10" t="b">
        <v>1</v>
      </c>
      <c r="X78" s="10" t="b">
        <v>1</v>
      </c>
      <c r="Y78" s="10" t="b">
        <v>0</v>
      </c>
      <c r="Z78" s="10" t="b">
        <v>1</v>
      </c>
      <c r="AA78" s="10" t="b">
        <v>1</v>
      </c>
      <c r="AB78" s="10" t="b">
        <v>0</v>
      </c>
      <c r="AC78" s="10" t="b">
        <v>1</v>
      </c>
      <c r="AD78" s="10" t="b">
        <v>1</v>
      </c>
      <c r="AE78" s="10" t="b">
        <v>0</v>
      </c>
      <c r="AF78" s="10" t="b">
        <v>1</v>
      </c>
      <c r="AG78" s="10" t="b">
        <v>0</v>
      </c>
      <c r="AH78" s="10" t="b">
        <v>1</v>
      </c>
      <c r="AI78" s="10" t="b">
        <v>1</v>
      </c>
      <c r="AJ78" s="10" t="b">
        <v>0</v>
      </c>
      <c r="AK78" s="10" t="b">
        <v>1</v>
      </c>
      <c r="AL78" s="10" t="b">
        <v>1</v>
      </c>
      <c r="AM78" s="10" t="b">
        <v>1</v>
      </c>
      <c r="AN78" s="10" t="b">
        <v>0</v>
      </c>
      <c r="AO78" s="10" t="b">
        <v>0</v>
      </c>
      <c r="AP78" s="10" t="b">
        <v>1</v>
      </c>
      <c r="AQ78" s="10" t="b">
        <v>0</v>
      </c>
      <c r="AR78" s="10" t="b">
        <v>1</v>
      </c>
      <c r="AS78" s="181" t="b">
        <v>0</v>
      </c>
    </row>
    <row r="79" spans="7:45" hidden="1" outlineLevel="1" x14ac:dyDescent="0.2">
      <c r="G79" s="87">
        <v>17</v>
      </c>
      <c r="H79" s="180" t="b">
        <v>1</v>
      </c>
      <c r="I79" s="10" t="b">
        <v>1</v>
      </c>
      <c r="J79" s="10" t="b">
        <v>1</v>
      </c>
      <c r="K79" s="10" t="b">
        <v>0</v>
      </c>
      <c r="L79" s="10" t="b">
        <v>1</v>
      </c>
      <c r="M79" s="10" t="b">
        <v>0</v>
      </c>
      <c r="N79" s="10" t="b">
        <v>0</v>
      </c>
      <c r="O79" s="10" t="b">
        <v>0</v>
      </c>
      <c r="P79" s="10" t="b">
        <v>1</v>
      </c>
      <c r="Q79" s="10" t="b">
        <v>0</v>
      </c>
      <c r="R79" s="10" t="b">
        <v>1</v>
      </c>
      <c r="S79" s="10" t="b">
        <v>0</v>
      </c>
      <c r="T79" s="10" t="b">
        <v>0</v>
      </c>
      <c r="U79" s="10" t="b">
        <v>1</v>
      </c>
      <c r="V79" s="10" t="b">
        <v>0</v>
      </c>
      <c r="W79" s="10" t="b">
        <v>1</v>
      </c>
      <c r="X79" s="10" t="b">
        <v>1</v>
      </c>
      <c r="Y79" s="10" t="b">
        <v>0</v>
      </c>
      <c r="Z79" s="10" t="b">
        <v>1</v>
      </c>
      <c r="AA79" s="10" t="b">
        <v>1</v>
      </c>
      <c r="AB79" s="10" t="b">
        <v>0</v>
      </c>
      <c r="AC79" s="10" t="b">
        <v>1</v>
      </c>
      <c r="AD79" s="10" t="b">
        <v>1</v>
      </c>
      <c r="AE79" s="10" t="b">
        <v>0</v>
      </c>
      <c r="AF79" s="10" t="b">
        <v>1</v>
      </c>
      <c r="AG79" s="10" t="b">
        <v>0</v>
      </c>
      <c r="AH79" s="10" t="b">
        <v>1</v>
      </c>
      <c r="AI79" s="10" t="b">
        <v>1</v>
      </c>
      <c r="AJ79" s="10" t="b">
        <v>0</v>
      </c>
      <c r="AK79" s="10" t="b">
        <v>1</v>
      </c>
      <c r="AL79" s="10" t="b">
        <v>1</v>
      </c>
      <c r="AM79" s="10" t="b">
        <v>1</v>
      </c>
      <c r="AN79" s="10" t="b">
        <v>0</v>
      </c>
      <c r="AO79" s="10" t="b">
        <v>0</v>
      </c>
      <c r="AP79" s="10" t="b">
        <v>1</v>
      </c>
      <c r="AQ79" s="10" t="b">
        <v>0</v>
      </c>
      <c r="AR79" s="10" t="b">
        <v>1</v>
      </c>
      <c r="AS79" s="181" t="b">
        <v>0</v>
      </c>
    </row>
    <row r="80" spans="7:45" hidden="1" outlineLevel="1" x14ac:dyDescent="0.2">
      <c r="G80" s="87">
        <v>18</v>
      </c>
      <c r="H80" s="180" t="b">
        <v>1</v>
      </c>
      <c r="I80" s="10" t="b">
        <v>1</v>
      </c>
      <c r="J80" s="10" t="b">
        <v>1</v>
      </c>
      <c r="K80" s="10" t="b">
        <v>0</v>
      </c>
      <c r="L80" s="10" t="b">
        <v>1</v>
      </c>
      <c r="M80" s="10" t="b">
        <v>0</v>
      </c>
      <c r="N80" s="10" t="b">
        <v>0</v>
      </c>
      <c r="O80" s="10" t="b">
        <v>0</v>
      </c>
      <c r="P80" s="10" t="b">
        <v>1</v>
      </c>
      <c r="Q80" s="10" t="b">
        <v>0</v>
      </c>
      <c r="R80" s="10" t="b">
        <v>1</v>
      </c>
      <c r="S80" s="10" t="b">
        <v>0</v>
      </c>
      <c r="T80" s="10" t="b">
        <v>0</v>
      </c>
      <c r="U80" s="10" t="b">
        <v>1</v>
      </c>
      <c r="V80" s="10" t="b">
        <v>0</v>
      </c>
      <c r="W80" s="10" t="b">
        <v>1</v>
      </c>
      <c r="X80" s="10" t="b">
        <v>1</v>
      </c>
      <c r="Y80" s="10" t="b">
        <v>0</v>
      </c>
      <c r="Z80" s="10" t="b">
        <v>1</v>
      </c>
      <c r="AA80" s="10" t="b">
        <v>1</v>
      </c>
      <c r="AB80" s="10" t="b">
        <v>0</v>
      </c>
      <c r="AC80" s="10" t="b">
        <v>1</v>
      </c>
      <c r="AD80" s="10" t="b">
        <v>1</v>
      </c>
      <c r="AE80" s="10" t="b">
        <v>0</v>
      </c>
      <c r="AF80" s="10" t="b">
        <v>1</v>
      </c>
      <c r="AG80" s="10" t="b">
        <v>0</v>
      </c>
      <c r="AH80" s="10" t="b">
        <v>1</v>
      </c>
      <c r="AI80" s="10" t="b">
        <v>1</v>
      </c>
      <c r="AJ80" s="10" t="b">
        <v>0</v>
      </c>
      <c r="AK80" s="10" t="b">
        <v>1</v>
      </c>
      <c r="AL80" s="10" t="b">
        <v>1</v>
      </c>
      <c r="AM80" s="10" t="b">
        <v>1</v>
      </c>
      <c r="AN80" s="10" t="b">
        <v>0</v>
      </c>
      <c r="AO80" s="10" t="b">
        <v>0</v>
      </c>
      <c r="AP80" s="10" t="b">
        <v>1</v>
      </c>
      <c r="AQ80" s="10" t="b">
        <v>0</v>
      </c>
      <c r="AR80" s="10" t="b">
        <v>1</v>
      </c>
      <c r="AS80" s="181" t="b">
        <v>0</v>
      </c>
    </row>
    <row r="81" spans="7:45" hidden="1" outlineLevel="1" x14ac:dyDescent="0.2">
      <c r="G81" s="87">
        <v>19</v>
      </c>
      <c r="H81" s="180" t="b">
        <v>1</v>
      </c>
      <c r="I81" s="10" t="b">
        <v>1</v>
      </c>
      <c r="J81" s="10" t="b">
        <v>1</v>
      </c>
      <c r="K81" s="10" t="b">
        <v>0</v>
      </c>
      <c r="L81" s="10" t="b">
        <v>1</v>
      </c>
      <c r="M81" s="10" t="b">
        <v>0</v>
      </c>
      <c r="N81" s="10" t="b">
        <v>0</v>
      </c>
      <c r="O81" s="10" t="b">
        <v>0</v>
      </c>
      <c r="P81" s="10" t="b">
        <v>1</v>
      </c>
      <c r="Q81" s="10" t="b">
        <v>0</v>
      </c>
      <c r="R81" s="10" t="b">
        <v>1</v>
      </c>
      <c r="S81" s="10" t="b">
        <v>0</v>
      </c>
      <c r="T81" s="10" t="b">
        <v>0</v>
      </c>
      <c r="U81" s="10" t="b">
        <v>1</v>
      </c>
      <c r="V81" s="10" t="b">
        <v>0</v>
      </c>
      <c r="W81" s="10" t="b">
        <v>1</v>
      </c>
      <c r="X81" s="10" t="b">
        <v>1</v>
      </c>
      <c r="Y81" s="10" t="b">
        <v>0</v>
      </c>
      <c r="Z81" s="10" t="b">
        <v>1</v>
      </c>
      <c r="AA81" s="10" t="b">
        <v>1</v>
      </c>
      <c r="AB81" s="10" t="b">
        <v>0</v>
      </c>
      <c r="AC81" s="10" t="b">
        <v>1</v>
      </c>
      <c r="AD81" s="10" t="b">
        <v>1</v>
      </c>
      <c r="AE81" s="10" t="b">
        <v>0</v>
      </c>
      <c r="AF81" s="10" t="b">
        <v>1</v>
      </c>
      <c r="AG81" s="10" t="b">
        <v>0</v>
      </c>
      <c r="AH81" s="10" t="b">
        <v>1</v>
      </c>
      <c r="AI81" s="10" t="b">
        <v>1</v>
      </c>
      <c r="AJ81" s="10" t="b">
        <v>0</v>
      </c>
      <c r="AK81" s="10" t="b">
        <v>1</v>
      </c>
      <c r="AL81" s="10" t="b">
        <v>1</v>
      </c>
      <c r="AM81" s="10" t="b">
        <v>1</v>
      </c>
      <c r="AN81" s="10" t="b">
        <v>0</v>
      </c>
      <c r="AO81" s="10" t="b">
        <v>0</v>
      </c>
      <c r="AP81" s="10" t="b">
        <v>1</v>
      </c>
      <c r="AQ81" s="10" t="b">
        <v>0</v>
      </c>
      <c r="AR81" s="10" t="b">
        <v>1</v>
      </c>
      <c r="AS81" s="181" t="b">
        <v>0</v>
      </c>
    </row>
    <row r="82" spans="7:45" hidden="1" outlineLevel="1" x14ac:dyDescent="0.2">
      <c r="G82" s="87">
        <v>20</v>
      </c>
      <c r="H82" s="180" t="b">
        <v>1</v>
      </c>
      <c r="I82" s="10" t="b">
        <v>1</v>
      </c>
      <c r="J82" s="10" t="b">
        <v>1</v>
      </c>
      <c r="K82" s="10" t="b">
        <v>0</v>
      </c>
      <c r="L82" s="10" t="b">
        <v>1</v>
      </c>
      <c r="M82" s="10" t="b">
        <v>0</v>
      </c>
      <c r="N82" s="10" t="b">
        <v>0</v>
      </c>
      <c r="O82" s="10" t="b">
        <v>0</v>
      </c>
      <c r="P82" s="10" t="b">
        <v>1</v>
      </c>
      <c r="Q82" s="10" t="b">
        <v>0</v>
      </c>
      <c r="R82" s="10" t="b">
        <v>1</v>
      </c>
      <c r="S82" s="10" t="b">
        <v>0</v>
      </c>
      <c r="T82" s="10" t="b">
        <v>0</v>
      </c>
      <c r="U82" s="10" t="b">
        <v>1</v>
      </c>
      <c r="V82" s="10" t="b">
        <v>0</v>
      </c>
      <c r="W82" s="10" t="b">
        <v>1</v>
      </c>
      <c r="X82" s="10" t="b">
        <v>1</v>
      </c>
      <c r="Y82" s="10" t="b">
        <v>0</v>
      </c>
      <c r="Z82" s="10" t="b">
        <v>1</v>
      </c>
      <c r="AA82" s="10" t="b">
        <v>1</v>
      </c>
      <c r="AB82" s="10" t="b">
        <v>0</v>
      </c>
      <c r="AC82" s="10" t="b">
        <v>1</v>
      </c>
      <c r="AD82" s="10" t="b">
        <v>1</v>
      </c>
      <c r="AE82" s="10" t="b">
        <v>0</v>
      </c>
      <c r="AF82" s="10" t="b">
        <v>1</v>
      </c>
      <c r="AG82" s="10" t="b">
        <v>0</v>
      </c>
      <c r="AH82" s="10" t="b">
        <v>1</v>
      </c>
      <c r="AI82" s="10" t="b">
        <v>1</v>
      </c>
      <c r="AJ82" s="10" t="b">
        <v>0</v>
      </c>
      <c r="AK82" s="10" t="b">
        <v>1</v>
      </c>
      <c r="AL82" s="10" t="b">
        <v>1</v>
      </c>
      <c r="AM82" s="10" t="b">
        <v>1</v>
      </c>
      <c r="AN82" s="10" t="b">
        <v>0</v>
      </c>
      <c r="AO82" s="10" t="b">
        <v>0</v>
      </c>
      <c r="AP82" s="10" t="b">
        <v>1</v>
      </c>
      <c r="AQ82" s="10" t="b">
        <v>0</v>
      </c>
      <c r="AR82" s="10" t="b">
        <v>1</v>
      </c>
      <c r="AS82" s="181" t="b">
        <v>0</v>
      </c>
    </row>
    <row r="83" spans="7:45" hidden="1" outlineLevel="1" x14ac:dyDescent="0.2">
      <c r="G83" s="87">
        <v>21</v>
      </c>
      <c r="H83" s="180" t="b">
        <v>1</v>
      </c>
      <c r="I83" s="10" t="b">
        <v>1</v>
      </c>
      <c r="J83" s="10" t="b">
        <v>1</v>
      </c>
      <c r="K83" s="10" t="b">
        <v>0</v>
      </c>
      <c r="L83" s="10" t="b">
        <v>1</v>
      </c>
      <c r="M83" s="10" t="b">
        <v>0</v>
      </c>
      <c r="N83" s="10" t="b">
        <v>0</v>
      </c>
      <c r="O83" s="10" t="b">
        <v>0</v>
      </c>
      <c r="P83" s="10" t="b">
        <v>1</v>
      </c>
      <c r="Q83" s="10" t="b">
        <v>0</v>
      </c>
      <c r="R83" s="10" t="b">
        <v>1</v>
      </c>
      <c r="S83" s="10" t="b">
        <v>0</v>
      </c>
      <c r="T83" s="10" t="b">
        <v>0</v>
      </c>
      <c r="U83" s="10" t="b">
        <v>1</v>
      </c>
      <c r="V83" s="10" t="b">
        <v>0</v>
      </c>
      <c r="W83" s="10" t="b">
        <v>1</v>
      </c>
      <c r="X83" s="10" t="b">
        <v>1</v>
      </c>
      <c r="Y83" s="10" t="b">
        <v>0</v>
      </c>
      <c r="Z83" s="10" t="b">
        <v>1</v>
      </c>
      <c r="AA83" s="10" t="b">
        <v>1</v>
      </c>
      <c r="AB83" s="10" t="b">
        <v>0</v>
      </c>
      <c r="AC83" s="10" t="b">
        <v>1</v>
      </c>
      <c r="AD83" s="10" t="b">
        <v>1</v>
      </c>
      <c r="AE83" s="10" t="b">
        <v>0</v>
      </c>
      <c r="AF83" s="10" t="b">
        <v>1</v>
      </c>
      <c r="AG83" s="10" t="b">
        <v>0</v>
      </c>
      <c r="AH83" s="10" t="b">
        <v>1</v>
      </c>
      <c r="AI83" s="10" t="b">
        <v>1</v>
      </c>
      <c r="AJ83" s="10" t="b">
        <v>0</v>
      </c>
      <c r="AK83" s="10" t="b">
        <v>1</v>
      </c>
      <c r="AL83" s="10" t="b">
        <v>1</v>
      </c>
      <c r="AM83" s="10" t="b">
        <v>1</v>
      </c>
      <c r="AN83" s="10" t="b">
        <v>0</v>
      </c>
      <c r="AO83" s="10" t="b">
        <v>0</v>
      </c>
      <c r="AP83" s="10" t="b">
        <v>1</v>
      </c>
      <c r="AQ83" s="10" t="b">
        <v>0</v>
      </c>
      <c r="AR83" s="10" t="b">
        <v>1</v>
      </c>
      <c r="AS83" s="181" t="b">
        <v>0</v>
      </c>
    </row>
    <row r="84" spans="7:45" hidden="1" outlineLevel="1" x14ac:dyDescent="0.2">
      <c r="G84" s="87">
        <v>22</v>
      </c>
      <c r="H84" s="180" t="b">
        <v>1</v>
      </c>
      <c r="I84" s="10" t="b">
        <v>1</v>
      </c>
      <c r="J84" s="10" t="b">
        <v>1</v>
      </c>
      <c r="K84" s="10" t="b">
        <v>0</v>
      </c>
      <c r="L84" s="10" t="b">
        <v>1</v>
      </c>
      <c r="M84" s="10" t="b">
        <v>0</v>
      </c>
      <c r="N84" s="10" t="b">
        <v>0</v>
      </c>
      <c r="O84" s="10" t="b">
        <v>0</v>
      </c>
      <c r="P84" s="10" t="b">
        <v>1</v>
      </c>
      <c r="Q84" s="10" t="b">
        <v>0</v>
      </c>
      <c r="R84" s="10" t="b">
        <v>1</v>
      </c>
      <c r="S84" s="10" t="b">
        <v>0</v>
      </c>
      <c r="T84" s="10" t="b">
        <v>0</v>
      </c>
      <c r="U84" s="10" t="b">
        <v>1</v>
      </c>
      <c r="V84" s="10" t="b">
        <v>0</v>
      </c>
      <c r="W84" s="10" t="b">
        <v>1</v>
      </c>
      <c r="X84" s="10" t="b">
        <v>1</v>
      </c>
      <c r="Y84" s="10" t="b">
        <v>0</v>
      </c>
      <c r="Z84" s="10" t="b">
        <v>1</v>
      </c>
      <c r="AA84" s="10" t="b">
        <v>1</v>
      </c>
      <c r="AB84" s="10" t="b">
        <v>0</v>
      </c>
      <c r="AC84" s="10" t="b">
        <v>1</v>
      </c>
      <c r="AD84" s="10" t="b">
        <v>1</v>
      </c>
      <c r="AE84" s="10" t="b">
        <v>0</v>
      </c>
      <c r="AF84" s="10" t="b">
        <v>1</v>
      </c>
      <c r="AG84" s="10" t="b">
        <v>0</v>
      </c>
      <c r="AH84" s="10" t="b">
        <v>1</v>
      </c>
      <c r="AI84" s="10" t="b">
        <v>1</v>
      </c>
      <c r="AJ84" s="10" t="b">
        <v>0</v>
      </c>
      <c r="AK84" s="10" t="b">
        <v>1</v>
      </c>
      <c r="AL84" s="10" t="b">
        <v>1</v>
      </c>
      <c r="AM84" s="10" t="b">
        <v>1</v>
      </c>
      <c r="AN84" s="10" t="b">
        <v>0</v>
      </c>
      <c r="AO84" s="10" t="b">
        <v>0</v>
      </c>
      <c r="AP84" s="10" t="b">
        <v>1</v>
      </c>
      <c r="AQ84" s="10" t="b">
        <v>0</v>
      </c>
      <c r="AR84" s="10" t="b">
        <v>1</v>
      </c>
      <c r="AS84" s="181" t="b">
        <v>0</v>
      </c>
    </row>
    <row r="85" spans="7:45" hidden="1" outlineLevel="1" x14ac:dyDescent="0.2">
      <c r="G85" s="87">
        <v>23</v>
      </c>
      <c r="H85" s="180" t="b">
        <v>1</v>
      </c>
      <c r="I85" s="10" t="b">
        <v>1</v>
      </c>
      <c r="J85" s="10" t="b">
        <v>1</v>
      </c>
      <c r="K85" s="10" t="b">
        <v>0</v>
      </c>
      <c r="L85" s="10" t="b">
        <v>1</v>
      </c>
      <c r="M85" s="10" t="b">
        <v>0</v>
      </c>
      <c r="N85" s="10" t="b">
        <v>0</v>
      </c>
      <c r="O85" s="10" t="b">
        <v>0</v>
      </c>
      <c r="P85" s="10" t="b">
        <v>1</v>
      </c>
      <c r="Q85" s="10" t="b">
        <v>0</v>
      </c>
      <c r="R85" s="10" t="b">
        <v>1</v>
      </c>
      <c r="S85" s="10" t="b">
        <v>0</v>
      </c>
      <c r="T85" s="10" t="b">
        <v>0</v>
      </c>
      <c r="U85" s="10" t="b">
        <v>1</v>
      </c>
      <c r="V85" s="10" t="b">
        <v>0</v>
      </c>
      <c r="W85" s="10" t="b">
        <v>1</v>
      </c>
      <c r="X85" s="10" t="b">
        <v>1</v>
      </c>
      <c r="Y85" s="10" t="b">
        <v>0</v>
      </c>
      <c r="Z85" s="10" t="b">
        <v>1</v>
      </c>
      <c r="AA85" s="10" t="b">
        <v>1</v>
      </c>
      <c r="AB85" s="10" t="b">
        <v>0</v>
      </c>
      <c r="AC85" s="10" t="b">
        <v>1</v>
      </c>
      <c r="AD85" s="10" t="b">
        <v>1</v>
      </c>
      <c r="AE85" s="10" t="b">
        <v>0</v>
      </c>
      <c r="AF85" s="10" t="b">
        <v>1</v>
      </c>
      <c r="AG85" s="10" t="b">
        <v>0</v>
      </c>
      <c r="AH85" s="10" t="b">
        <v>1</v>
      </c>
      <c r="AI85" s="10" t="b">
        <v>1</v>
      </c>
      <c r="AJ85" s="10" t="b">
        <v>0</v>
      </c>
      <c r="AK85" s="10" t="b">
        <v>1</v>
      </c>
      <c r="AL85" s="10" t="b">
        <v>1</v>
      </c>
      <c r="AM85" s="10" t="b">
        <v>1</v>
      </c>
      <c r="AN85" s="10" t="b">
        <v>0</v>
      </c>
      <c r="AO85" s="10" t="b">
        <v>0</v>
      </c>
      <c r="AP85" s="10" t="b">
        <v>1</v>
      </c>
      <c r="AQ85" s="10" t="b">
        <v>0</v>
      </c>
      <c r="AR85" s="10" t="b">
        <v>1</v>
      </c>
      <c r="AS85" s="181" t="b">
        <v>0</v>
      </c>
    </row>
    <row r="86" spans="7:45" hidden="1" outlineLevel="1" x14ac:dyDescent="0.2">
      <c r="G86" s="87">
        <v>24</v>
      </c>
      <c r="H86" s="180" t="b">
        <v>1</v>
      </c>
      <c r="I86" s="10" t="b">
        <v>1</v>
      </c>
      <c r="J86" s="10" t="b">
        <v>1</v>
      </c>
      <c r="K86" s="10" t="b">
        <v>0</v>
      </c>
      <c r="L86" s="10" t="b">
        <v>1</v>
      </c>
      <c r="M86" s="10" t="b">
        <v>0</v>
      </c>
      <c r="N86" s="10" t="b">
        <v>0</v>
      </c>
      <c r="O86" s="10" t="b">
        <v>0</v>
      </c>
      <c r="P86" s="10" t="b">
        <v>1</v>
      </c>
      <c r="Q86" s="10" t="b">
        <v>0</v>
      </c>
      <c r="R86" s="10" t="b">
        <v>1</v>
      </c>
      <c r="S86" s="10" t="b">
        <v>0</v>
      </c>
      <c r="T86" s="10" t="b">
        <v>0</v>
      </c>
      <c r="U86" s="10" t="b">
        <v>1</v>
      </c>
      <c r="V86" s="10" t="b">
        <v>0</v>
      </c>
      <c r="W86" s="10" t="b">
        <v>1</v>
      </c>
      <c r="X86" s="10" t="b">
        <v>1</v>
      </c>
      <c r="Y86" s="10" t="b">
        <v>0</v>
      </c>
      <c r="Z86" s="10" t="b">
        <v>1</v>
      </c>
      <c r="AA86" s="10" t="b">
        <v>1</v>
      </c>
      <c r="AB86" s="10" t="b">
        <v>0</v>
      </c>
      <c r="AC86" s="10" t="b">
        <v>1</v>
      </c>
      <c r="AD86" s="10" t="b">
        <v>1</v>
      </c>
      <c r="AE86" s="10" t="b">
        <v>0</v>
      </c>
      <c r="AF86" s="10" t="b">
        <v>1</v>
      </c>
      <c r="AG86" s="10" t="b">
        <v>0</v>
      </c>
      <c r="AH86" s="10" t="b">
        <v>1</v>
      </c>
      <c r="AI86" s="10" t="b">
        <v>1</v>
      </c>
      <c r="AJ86" s="10" t="b">
        <v>0</v>
      </c>
      <c r="AK86" s="10" t="b">
        <v>1</v>
      </c>
      <c r="AL86" s="10" t="b">
        <v>1</v>
      </c>
      <c r="AM86" s="10" t="b">
        <v>1</v>
      </c>
      <c r="AN86" s="10" t="b">
        <v>0</v>
      </c>
      <c r="AO86" s="10" t="b">
        <v>0</v>
      </c>
      <c r="AP86" s="10" t="b">
        <v>1</v>
      </c>
      <c r="AQ86" s="10" t="b">
        <v>0</v>
      </c>
      <c r="AR86" s="10" t="b">
        <v>1</v>
      </c>
      <c r="AS86" s="181" t="b">
        <v>0</v>
      </c>
    </row>
    <row r="87" spans="7:45" hidden="1" outlineLevel="1" x14ac:dyDescent="0.2">
      <c r="G87" s="87">
        <v>25</v>
      </c>
      <c r="H87" s="180" t="b">
        <v>1</v>
      </c>
      <c r="I87" s="10" t="b">
        <v>1</v>
      </c>
      <c r="J87" s="10" t="b">
        <v>1</v>
      </c>
      <c r="K87" s="10" t="b">
        <v>0</v>
      </c>
      <c r="L87" s="10" t="b">
        <v>1</v>
      </c>
      <c r="M87" s="10" t="b">
        <v>0</v>
      </c>
      <c r="N87" s="10" t="b">
        <v>0</v>
      </c>
      <c r="O87" s="10" t="b">
        <v>0</v>
      </c>
      <c r="P87" s="10" t="b">
        <v>1</v>
      </c>
      <c r="Q87" s="10" t="b">
        <v>0</v>
      </c>
      <c r="R87" s="10" t="b">
        <v>1</v>
      </c>
      <c r="S87" s="10" t="b">
        <v>0</v>
      </c>
      <c r="T87" s="10" t="b">
        <v>0</v>
      </c>
      <c r="U87" s="10" t="b">
        <v>1</v>
      </c>
      <c r="V87" s="10" t="b">
        <v>0</v>
      </c>
      <c r="W87" s="10" t="b">
        <v>1</v>
      </c>
      <c r="X87" s="10" t="b">
        <v>1</v>
      </c>
      <c r="Y87" s="10" t="b">
        <v>0</v>
      </c>
      <c r="Z87" s="10" t="b">
        <v>1</v>
      </c>
      <c r="AA87" s="10" t="b">
        <v>1</v>
      </c>
      <c r="AB87" s="10" t="b">
        <v>0</v>
      </c>
      <c r="AC87" s="10" t="b">
        <v>1</v>
      </c>
      <c r="AD87" s="10" t="b">
        <v>1</v>
      </c>
      <c r="AE87" s="10" t="b">
        <v>0</v>
      </c>
      <c r="AF87" s="10" t="b">
        <v>1</v>
      </c>
      <c r="AG87" s="10" t="b">
        <v>0</v>
      </c>
      <c r="AH87" s="10" t="b">
        <v>1</v>
      </c>
      <c r="AI87" s="10" t="b">
        <v>1</v>
      </c>
      <c r="AJ87" s="10" t="b">
        <v>0</v>
      </c>
      <c r="AK87" s="10" t="b">
        <v>1</v>
      </c>
      <c r="AL87" s="10" t="b">
        <v>1</v>
      </c>
      <c r="AM87" s="10" t="b">
        <v>1</v>
      </c>
      <c r="AN87" s="10" t="b">
        <v>0</v>
      </c>
      <c r="AO87" s="10" t="b">
        <v>0</v>
      </c>
      <c r="AP87" s="10" t="b">
        <v>1</v>
      </c>
      <c r="AQ87" s="10" t="b">
        <v>0</v>
      </c>
      <c r="AR87" s="10" t="b">
        <v>1</v>
      </c>
      <c r="AS87" s="181" t="b">
        <v>0</v>
      </c>
    </row>
    <row r="88" spans="7:45" hidden="1" outlineLevel="1" x14ac:dyDescent="0.2">
      <c r="G88" s="87">
        <v>26</v>
      </c>
      <c r="H88" s="180" t="b">
        <v>1</v>
      </c>
      <c r="I88" s="10" t="b">
        <v>1</v>
      </c>
      <c r="J88" s="10" t="b">
        <v>1</v>
      </c>
      <c r="K88" s="10" t="b">
        <v>0</v>
      </c>
      <c r="L88" s="10" t="b">
        <v>1</v>
      </c>
      <c r="M88" s="10" t="b">
        <v>0</v>
      </c>
      <c r="N88" s="10" t="b">
        <v>0</v>
      </c>
      <c r="O88" s="10" t="b">
        <v>0</v>
      </c>
      <c r="P88" s="10" t="b">
        <v>1</v>
      </c>
      <c r="Q88" s="10" t="b">
        <v>0</v>
      </c>
      <c r="R88" s="10" t="b">
        <v>1</v>
      </c>
      <c r="S88" s="10" t="b">
        <v>0</v>
      </c>
      <c r="T88" s="10" t="b">
        <v>0</v>
      </c>
      <c r="U88" s="10" t="b">
        <v>1</v>
      </c>
      <c r="V88" s="10" t="b">
        <v>0</v>
      </c>
      <c r="W88" s="10" t="b">
        <v>1</v>
      </c>
      <c r="X88" s="10" t="b">
        <v>1</v>
      </c>
      <c r="Y88" s="10" t="b">
        <v>0</v>
      </c>
      <c r="Z88" s="10" t="b">
        <v>1</v>
      </c>
      <c r="AA88" s="10" t="b">
        <v>1</v>
      </c>
      <c r="AB88" s="10" t="b">
        <v>0</v>
      </c>
      <c r="AC88" s="10" t="b">
        <v>1</v>
      </c>
      <c r="AD88" s="10" t="b">
        <v>1</v>
      </c>
      <c r="AE88" s="10" t="b">
        <v>0</v>
      </c>
      <c r="AF88" s="10" t="b">
        <v>1</v>
      </c>
      <c r="AG88" s="10" t="b">
        <v>0</v>
      </c>
      <c r="AH88" s="10" t="b">
        <v>1</v>
      </c>
      <c r="AI88" s="10" t="b">
        <v>1</v>
      </c>
      <c r="AJ88" s="10" t="b">
        <v>0</v>
      </c>
      <c r="AK88" s="10" t="b">
        <v>1</v>
      </c>
      <c r="AL88" s="10" t="b">
        <v>1</v>
      </c>
      <c r="AM88" s="10" t="b">
        <v>1</v>
      </c>
      <c r="AN88" s="10" t="b">
        <v>0</v>
      </c>
      <c r="AO88" s="10" t="b">
        <v>0</v>
      </c>
      <c r="AP88" s="10" t="b">
        <v>1</v>
      </c>
      <c r="AQ88" s="10" t="b">
        <v>0</v>
      </c>
      <c r="AR88" s="10" t="b">
        <v>1</v>
      </c>
      <c r="AS88" s="181" t="b">
        <v>0</v>
      </c>
    </row>
    <row r="89" spans="7:45" hidden="1" outlineLevel="1" x14ac:dyDescent="0.2">
      <c r="G89" s="87">
        <v>27</v>
      </c>
      <c r="H89" s="180" t="b">
        <v>1</v>
      </c>
      <c r="I89" s="10" t="b">
        <v>1</v>
      </c>
      <c r="J89" s="10" t="b">
        <v>1</v>
      </c>
      <c r="K89" s="10" t="b">
        <v>0</v>
      </c>
      <c r="L89" s="10" t="b">
        <v>1</v>
      </c>
      <c r="M89" s="10" t="b">
        <v>1</v>
      </c>
      <c r="N89" s="10" t="b">
        <v>0</v>
      </c>
      <c r="O89" s="10" t="b">
        <v>1</v>
      </c>
      <c r="P89" s="10" t="b">
        <v>1</v>
      </c>
      <c r="Q89" s="10" t="b">
        <v>0</v>
      </c>
      <c r="R89" s="10" t="b">
        <v>1</v>
      </c>
      <c r="S89" s="10" t="b">
        <v>1</v>
      </c>
      <c r="T89" s="10" t="b">
        <v>1</v>
      </c>
      <c r="U89" s="10" t="b">
        <v>1</v>
      </c>
      <c r="V89" s="10" t="b">
        <v>0</v>
      </c>
      <c r="W89" s="10" t="b">
        <v>1</v>
      </c>
      <c r="X89" s="10" t="b">
        <v>1</v>
      </c>
      <c r="Y89" s="10" t="b">
        <v>0</v>
      </c>
      <c r="Z89" s="10" t="b">
        <v>1</v>
      </c>
      <c r="AA89" s="10" t="b">
        <v>1</v>
      </c>
      <c r="AB89" s="10" t="b">
        <v>0</v>
      </c>
      <c r="AC89" s="10" t="b">
        <v>1</v>
      </c>
      <c r="AD89" s="10" t="b">
        <v>0</v>
      </c>
      <c r="AE89" s="10" t="b">
        <v>1</v>
      </c>
      <c r="AF89" s="10" t="b">
        <v>1</v>
      </c>
      <c r="AG89" s="10" t="b">
        <v>0</v>
      </c>
      <c r="AH89" s="10" t="b">
        <v>1</v>
      </c>
      <c r="AI89" s="10" t="b">
        <v>1</v>
      </c>
      <c r="AJ89" s="10" t="b">
        <v>0</v>
      </c>
      <c r="AK89" s="10" t="b">
        <v>1</v>
      </c>
      <c r="AL89" s="10" t="b">
        <v>0</v>
      </c>
      <c r="AM89" s="10" t="b">
        <v>0</v>
      </c>
      <c r="AN89" s="10" t="b">
        <v>1</v>
      </c>
      <c r="AO89" s="10" t="b">
        <v>1</v>
      </c>
      <c r="AP89" s="10" t="b">
        <v>1</v>
      </c>
      <c r="AQ89" s="10" t="b">
        <v>0</v>
      </c>
      <c r="AR89" s="10" t="b">
        <v>1</v>
      </c>
      <c r="AS89" s="181" t="b">
        <v>1</v>
      </c>
    </row>
    <row r="90" spans="7:45" hidden="1" outlineLevel="1" x14ac:dyDescent="0.2">
      <c r="G90" s="87">
        <v>28</v>
      </c>
      <c r="H90" s="180" t="b">
        <v>1</v>
      </c>
      <c r="I90" s="10" t="b">
        <v>1</v>
      </c>
      <c r="J90" s="10" t="b">
        <v>1</v>
      </c>
      <c r="K90" s="10" t="b">
        <v>0</v>
      </c>
      <c r="L90" s="10" t="b">
        <v>1</v>
      </c>
      <c r="M90" s="10" t="b">
        <v>1</v>
      </c>
      <c r="N90" s="10" t="b">
        <v>0</v>
      </c>
      <c r="O90" s="10" t="b">
        <v>1</v>
      </c>
      <c r="P90" s="10" t="b">
        <v>1</v>
      </c>
      <c r="Q90" s="10" t="b">
        <v>0</v>
      </c>
      <c r="R90" s="10" t="b">
        <v>1</v>
      </c>
      <c r="S90" s="10" t="b">
        <v>1</v>
      </c>
      <c r="T90" s="10" t="b">
        <v>1</v>
      </c>
      <c r="U90" s="10" t="b">
        <v>1</v>
      </c>
      <c r="V90" s="10" t="b">
        <v>0</v>
      </c>
      <c r="W90" s="10" t="b">
        <v>1</v>
      </c>
      <c r="X90" s="10" t="b">
        <v>1</v>
      </c>
      <c r="Y90" s="10" t="b">
        <v>0</v>
      </c>
      <c r="Z90" s="10" t="b">
        <v>1</v>
      </c>
      <c r="AA90" s="10" t="b">
        <v>1</v>
      </c>
      <c r="AB90" s="10" t="b">
        <v>0</v>
      </c>
      <c r="AC90" s="10" t="b">
        <v>1</v>
      </c>
      <c r="AD90" s="10" t="b">
        <v>0</v>
      </c>
      <c r="AE90" s="10" t="b">
        <v>1</v>
      </c>
      <c r="AF90" s="10" t="b">
        <v>1</v>
      </c>
      <c r="AG90" s="10" t="b">
        <v>0</v>
      </c>
      <c r="AH90" s="10" t="b">
        <v>1</v>
      </c>
      <c r="AI90" s="10" t="b">
        <v>1</v>
      </c>
      <c r="AJ90" s="10" t="b">
        <v>0</v>
      </c>
      <c r="AK90" s="10" t="b">
        <v>1</v>
      </c>
      <c r="AL90" s="10" t="b">
        <v>0</v>
      </c>
      <c r="AM90" s="10" t="b">
        <v>0</v>
      </c>
      <c r="AN90" s="10" t="b">
        <v>1</v>
      </c>
      <c r="AO90" s="10" t="b">
        <v>1</v>
      </c>
      <c r="AP90" s="10" t="b">
        <v>1</v>
      </c>
      <c r="AQ90" s="10" t="b">
        <v>0</v>
      </c>
      <c r="AR90" s="10" t="b">
        <v>1</v>
      </c>
      <c r="AS90" s="181" t="b">
        <v>1</v>
      </c>
    </row>
    <row r="91" spans="7:45" hidden="1" outlineLevel="1" x14ac:dyDescent="0.2">
      <c r="G91" s="87">
        <v>29</v>
      </c>
      <c r="H91" s="180" t="b">
        <v>1</v>
      </c>
      <c r="I91" s="10" t="b">
        <v>1</v>
      </c>
      <c r="J91" s="10" t="b">
        <v>1</v>
      </c>
      <c r="K91" s="10" t="b">
        <v>0</v>
      </c>
      <c r="L91" s="10" t="b">
        <v>1</v>
      </c>
      <c r="M91" s="10" t="b">
        <v>1</v>
      </c>
      <c r="N91" s="10" t="b">
        <v>0</v>
      </c>
      <c r="O91" s="10" t="b">
        <v>1</v>
      </c>
      <c r="P91" s="10" t="b">
        <v>1</v>
      </c>
      <c r="Q91" s="10" t="b">
        <v>0</v>
      </c>
      <c r="R91" s="10" t="b">
        <v>1</v>
      </c>
      <c r="S91" s="10" t="b">
        <v>1</v>
      </c>
      <c r="T91" s="10" t="b">
        <v>1</v>
      </c>
      <c r="U91" s="10" t="b">
        <v>1</v>
      </c>
      <c r="V91" s="10" t="b">
        <v>0</v>
      </c>
      <c r="W91" s="10" t="b">
        <v>1</v>
      </c>
      <c r="X91" s="10" t="b">
        <v>1</v>
      </c>
      <c r="Y91" s="10" t="b">
        <v>0</v>
      </c>
      <c r="Z91" s="10" t="b">
        <v>1</v>
      </c>
      <c r="AA91" s="10" t="b">
        <v>1</v>
      </c>
      <c r="AB91" s="10" t="b">
        <v>0</v>
      </c>
      <c r="AC91" s="10" t="b">
        <v>1</v>
      </c>
      <c r="AD91" s="10" t="b">
        <v>0</v>
      </c>
      <c r="AE91" s="10" t="b">
        <v>1</v>
      </c>
      <c r="AF91" s="10" t="b">
        <v>1</v>
      </c>
      <c r="AG91" s="10" t="b">
        <v>0</v>
      </c>
      <c r="AH91" s="10" t="b">
        <v>1</v>
      </c>
      <c r="AI91" s="10" t="b">
        <v>1</v>
      </c>
      <c r="AJ91" s="10" t="b">
        <v>0</v>
      </c>
      <c r="AK91" s="10" t="b">
        <v>1</v>
      </c>
      <c r="AL91" s="10" t="b">
        <v>0</v>
      </c>
      <c r="AM91" s="10" t="b">
        <v>0</v>
      </c>
      <c r="AN91" s="10" t="b">
        <v>1</v>
      </c>
      <c r="AO91" s="10" t="b">
        <v>1</v>
      </c>
      <c r="AP91" s="10" t="b">
        <v>1</v>
      </c>
      <c r="AQ91" s="10" t="b">
        <v>0</v>
      </c>
      <c r="AR91" s="10" t="b">
        <v>1</v>
      </c>
      <c r="AS91" s="181" t="b">
        <v>1</v>
      </c>
    </row>
    <row r="92" spans="7:45" hidden="1" outlineLevel="1" x14ac:dyDescent="0.2">
      <c r="G92" s="87">
        <v>30</v>
      </c>
      <c r="H92" s="180" t="b">
        <v>1</v>
      </c>
      <c r="I92" s="10" t="b">
        <v>1</v>
      </c>
      <c r="J92" s="10" t="b">
        <v>1</v>
      </c>
      <c r="K92" s="10" t="b">
        <v>0</v>
      </c>
      <c r="L92" s="10" t="b">
        <v>1</v>
      </c>
      <c r="M92" s="10" t="b">
        <v>1</v>
      </c>
      <c r="N92" s="10" t="b">
        <v>0</v>
      </c>
      <c r="O92" s="10" t="b">
        <v>1</v>
      </c>
      <c r="P92" s="10" t="b">
        <v>1</v>
      </c>
      <c r="Q92" s="10" t="b">
        <v>0</v>
      </c>
      <c r="R92" s="10" t="b">
        <v>1</v>
      </c>
      <c r="S92" s="10" t="b">
        <v>1</v>
      </c>
      <c r="T92" s="10" t="b">
        <v>1</v>
      </c>
      <c r="U92" s="10" t="b">
        <v>1</v>
      </c>
      <c r="V92" s="10" t="b">
        <v>0</v>
      </c>
      <c r="W92" s="10" t="b">
        <v>1</v>
      </c>
      <c r="X92" s="10" t="b">
        <v>1</v>
      </c>
      <c r="Y92" s="10" t="b">
        <v>0</v>
      </c>
      <c r="Z92" s="10" t="b">
        <v>1</v>
      </c>
      <c r="AA92" s="10" t="b">
        <v>1</v>
      </c>
      <c r="AB92" s="10" t="b">
        <v>0</v>
      </c>
      <c r="AC92" s="10" t="b">
        <v>1</v>
      </c>
      <c r="AD92" s="10" t="b">
        <v>0</v>
      </c>
      <c r="AE92" s="10" t="b">
        <v>1</v>
      </c>
      <c r="AF92" s="10" t="b">
        <v>1</v>
      </c>
      <c r="AG92" s="10" t="b">
        <v>0</v>
      </c>
      <c r="AH92" s="10" t="b">
        <v>1</v>
      </c>
      <c r="AI92" s="10" t="b">
        <v>1</v>
      </c>
      <c r="AJ92" s="10" t="b">
        <v>0</v>
      </c>
      <c r="AK92" s="10" t="b">
        <v>1</v>
      </c>
      <c r="AL92" s="10" t="b">
        <v>0</v>
      </c>
      <c r="AM92" s="10" t="b">
        <v>0</v>
      </c>
      <c r="AN92" s="10" t="b">
        <v>1</v>
      </c>
      <c r="AO92" s="10" t="b">
        <v>1</v>
      </c>
      <c r="AP92" s="10" t="b">
        <v>1</v>
      </c>
      <c r="AQ92" s="10" t="b">
        <v>0</v>
      </c>
      <c r="AR92" s="10" t="b">
        <v>1</v>
      </c>
      <c r="AS92" s="181" t="b">
        <v>1</v>
      </c>
    </row>
    <row r="93" spans="7:45" hidden="1" outlineLevel="1" x14ac:dyDescent="0.2">
      <c r="G93" s="87">
        <v>31</v>
      </c>
      <c r="H93" s="180" t="b">
        <v>1</v>
      </c>
      <c r="I93" s="10" t="b">
        <v>1</v>
      </c>
      <c r="J93" s="10" t="b">
        <v>1</v>
      </c>
      <c r="K93" s="10" t="b">
        <v>0</v>
      </c>
      <c r="L93" s="10" t="b">
        <v>1</v>
      </c>
      <c r="M93" s="10" t="b">
        <v>1</v>
      </c>
      <c r="N93" s="10" t="b">
        <v>0</v>
      </c>
      <c r="O93" s="10" t="b">
        <v>1</v>
      </c>
      <c r="P93" s="10" t="b">
        <v>1</v>
      </c>
      <c r="Q93" s="10" t="b">
        <v>0</v>
      </c>
      <c r="R93" s="10" t="b">
        <v>1</v>
      </c>
      <c r="S93" s="10" t="b">
        <v>1</v>
      </c>
      <c r="T93" s="10" t="b">
        <v>1</v>
      </c>
      <c r="U93" s="10" t="b">
        <v>1</v>
      </c>
      <c r="V93" s="10" t="b">
        <v>0</v>
      </c>
      <c r="W93" s="10" t="b">
        <v>1</v>
      </c>
      <c r="X93" s="10" t="b">
        <v>1</v>
      </c>
      <c r="Y93" s="10" t="b">
        <v>0</v>
      </c>
      <c r="Z93" s="10" t="b">
        <v>1</v>
      </c>
      <c r="AA93" s="10" t="b">
        <v>1</v>
      </c>
      <c r="AB93" s="10" t="b">
        <v>0</v>
      </c>
      <c r="AC93" s="10" t="b">
        <v>1</v>
      </c>
      <c r="AD93" s="10" t="b">
        <v>0</v>
      </c>
      <c r="AE93" s="10" t="b">
        <v>1</v>
      </c>
      <c r="AF93" s="10" t="b">
        <v>1</v>
      </c>
      <c r="AG93" s="10" t="b">
        <v>0</v>
      </c>
      <c r="AH93" s="10" t="b">
        <v>1</v>
      </c>
      <c r="AI93" s="10" t="b">
        <v>1</v>
      </c>
      <c r="AJ93" s="10" t="b">
        <v>0</v>
      </c>
      <c r="AK93" s="10" t="b">
        <v>1</v>
      </c>
      <c r="AL93" s="10" t="b">
        <v>0</v>
      </c>
      <c r="AM93" s="10" t="b">
        <v>0</v>
      </c>
      <c r="AN93" s="10" t="b">
        <v>1</v>
      </c>
      <c r="AO93" s="10" t="b">
        <v>1</v>
      </c>
      <c r="AP93" s="10" t="b">
        <v>1</v>
      </c>
      <c r="AQ93" s="10" t="b">
        <v>0</v>
      </c>
      <c r="AR93" s="10" t="b">
        <v>1</v>
      </c>
      <c r="AS93" s="181" t="b">
        <v>1</v>
      </c>
    </row>
    <row r="94" spans="7:45" hidden="1" outlineLevel="1" x14ac:dyDescent="0.2">
      <c r="G94" s="87">
        <v>32</v>
      </c>
      <c r="H94" s="180" t="b">
        <v>1</v>
      </c>
      <c r="I94" s="10" t="b">
        <v>1</v>
      </c>
      <c r="J94" s="10" t="b">
        <v>1</v>
      </c>
      <c r="K94" s="10" t="b">
        <v>0</v>
      </c>
      <c r="L94" s="10" t="b">
        <v>1</v>
      </c>
      <c r="M94" s="10" t="b">
        <v>1</v>
      </c>
      <c r="N94" s="10" t="b">
        <v>0</v>
      </c>
      <c r="O94" s="10" t="b">
        <v>1</v>
      </c>
      <c r="P94" s="10" t="b">
        <v>1</v>
      </c>
      <c r="Q94" s="10" t="b">
        <v>0</v>
      </c>
      <c r="R94" s="10" t="b">
        <v>1</v>
      </c>
      <c r="S94" s="10" t="b">
        <v>1</v>
      </c>
      <c r="T94" s="10" t="b">
        <v>1</v>
      </c>
      <c r="U94" s="10" t="b">
        <v>1</v>
      </c>
      <c r="V94" s="10" t="b">
        <v>0</v>
      </c>
      <c r="W94" s="10" t="b">
        <v>1</v>
      </c>
      <c r="X94" s="10" t="b">
        <v>1</v>
      </c>
      <c r="Y94" s="10" t="b">
        <v>0</v>
      </c>
      <c r="Z94" s="10" t="b">
        <v>1</v>
      </c>
      <c r="AA94" s="10" t="b">
        <v>1</v>
      </c>
      <c r="AB94" s="10" t="b">
        <v>0</v>
      </c>
      <c r="AC94" s="10" t="b">
        <v>1</v>
      </c>
      <c r="AD94" s="10" t="b">
        <v>0</v>
      </c>
      <c r="AE94" s="10" t="b">
        <v>1</v>
      </c>
      <c r="AF94" s="10" t="b">
        <v>1</v>
      </c>
      <c r="AG94" s="10" t="b">
        <v>0</v>
      </c>
      <c r="AH94" s="10" t="b">
        <v>1</v>
      </c>
      <c r="AI94" s="10" t="b">
        <v>1</v>
      </c>
      <c r="AJ94" s="10" t="b">
        <v>0</v>
      </c>
      <c r="AK94" s="10" t="b">
        <v>1</v>
      </c>
      <c r="AL94" s="10" t="b">
        <v>0</v>
      </c>
      <c r="AM94" s="10" t="b">
        <v>0</v>
      </c>
      <c r="AN94" s="10" t="b">
        <v>1</v>
      </c>
      <c r="AO94" s="10" t="b">
        <v>1</v>
      </c>
      <c r="AP94" s="10" t="b">
        <v>1</v>
      </c>
      <c r="AQ94" s="10" t="b">
        <v>0</v>
      </c>
      <c r="AR94" s="10" t="b">
        <v>1</v>
      </c>
      <c r="AS94" s="181" t="b">
        <v>1</v>
      </c>
    </row>
    <row r="95" spans="7:45" hidden="1" outlineLevel="1" x14ac:dyDescent="0.2">
      <c r="G95" s="87">
        <v>33</v>
      </c>
      <c r="H95" s="180" t="b">
        <v>1</v>
      </c>
      <c r="I95" s="10" t="b">
        <v>1</v>
      </c>
      <c r="J95" s="10" t="b">
        <v>1</v>
      </c>
      <c r="K95" s="10" t="b">
        <v>0</v>
      </c>
      <c r="L95" s="10" t="b">
        <v>1</v>
      </c>
      <c r="M95" s="10" t="b">
        <v>0</v>
      </c>
      <c r="N95" s="10" t="b">
        <v>0</v>
      </c>
      <c r="O95" s="10" t="b">
        <v>0</v>
      </c>
      <c r="P95" s="10" t="b">
        <v>1</v>
      </c>
      <c r="Q95" s="10" t="b">
        <v>0</v>
      </c>
      <c r="R95" s="10" t="b">
        <v>1</v>
      </c>
      <c r="S95" s="10" t="b">
        <v>0</v>
      </c>
      <c r="T95" s="10" t="b">
        <v>0</v>
      </c>
      <c r="U95" s="10" t="b">
        <v>1</v>
      </c>
      <c r="V95" s="10" t="b">
        <v>0</v>
      </c>
      <c r="W95" s="10" t="b">
        <v>1</v>
      </c>
      <c r="X95" s="10" t="b">
        <v>1</v>
      </c>
      <c r="Y95" s="10" t="b">
        <v>0</v>
      </c>
      <c r="Z95" s="10" t="b">
        <v>1</v>
      </c>
      <c r="AA95" s="10" t="b">
        <v>1</v>
      </c>
      <c r="AB95" s="10" t="b">
        <v>0</v>
      </c>
      <c r="AC95" s="10" t="b">
        <v>1</v>
      </c>
      <c r="AD95" s="10" t="b">
        <v>0</v>
      </c>
      <c r="AE95" s="10" t="b">
        <v>0</v>
      </c>
      <c r="AF95" s="10" t="b">
        <v>1</v>
      </c>
      <c r="AG95" s="10" t="b">
        <v>0</v>
      </c>
      <c r="AH95" s="10" t="b">
        <v>1</v>
      </c>
      <c r="AI95" s="10" t="b">
        <v>1</v>
      </c>
      <c r="AJ95" s="10" t="b">
        <v>0</v>
      </c>
      <c r="AK95" s="10" t="b">
        <v>1</v>
      </c>
      <c r="AL95" s="10" t="b">
        <v>0</v>
      </c>
      <c r="AM95" s="10" t="b">
        <v>0</v>
      </c>
      <c r="AN95" s="10" t="b">
        <v>0</v>
      </c>
      <c r="AO95" s="10" t="b">
        <v>0</v>
      </c>
      <c r="AP95" s="10" t="b">
        <v>1</v>
      </c>
      <c r="AQ95" s="10" t="b">
        <v>0</v>
      </c>
      <c r="AR95" s="10" t="b">
        <v>1</v>
      </c>
      <c r="AS95" s="181" t="b">
        <v>0</v>
      </c>
    </row>
    <row r="96" spans="7:45" hidden="1" outlineLevel="1" x14ac:dyDescent="0.2">
      <c r="G96" s="87">
        <v>34</v>
      </c>
      <c r="H96" s="180" t="b">
        <v>1</v>
      </c>
      <c r="I96" s="10" t="b">
        <v>1</v>
      </c>
      <c r="J96" s="10" t="b">
        <v>1</v>
      </c>
      <c r="K96" s="10" t="b">
        <v>0</v>
      </c>
      <c r="L96" s="10" t="b">
        <v>1</v>
      </c>
      <c r="M96" s="10" t="b">
        <v>0</v>
      </c>
      <c r="N96" s="10" t="b">
        <v>0</v>
      </c>
      <c r="O96" s="10" t="b">
        <v>0</v>
      </c>
      <c r="P96" s="10" t="b">
        <v>1</v>
      </c>
      <c r="Q96" s="10" t="b">
        <v>0</v>
      </c>
      <c r="R96" s="10" t="b">
        <v>1</v>
      </c>
      <c r="S96" s="10" t="b">
        <v>0</v>
      </c>
      <c r="T96" s="10" t="b">
        <v>0</v>
      </c>
      <c r="U96" s="10" t="b">
        <v>1</v>
      </c>
      <c r="V96" s="10" t="b">
        <v>0</v>
      </c>
      <c r="W96" s="10" t="b">
        <v>1</v>
      </c>
      <c r="X96" s="10" t="b">
        <v>1</v>
      </c>
      <c r="Y96" s="10" t="b">
        <v>0</v>
      </c>
      <c r="Z96" s="10" t="b">
        <v>1</v>
      </c>
      <c r="AA96" s="10" t="b">
        <v>1</v>
      </c>
      <c r="AB96" s="10" t="b">
        <v>0</v>
      </c>
      <c r="AC96" s="10" t="b">
        <v>1</v>
      </c>
      <c r="AD96" s="10" t="b">
        <v>0</v>
      </c>
      <c r="AE96" s="10" t="b">
        <v>0</v>
      </c>
      <c r="AF96" s="10" t="b">
        <v>1</v>
      </c>
      <c r="AG96" s="10" t="b">
        <v>0</v>
      </c>
      <c r="AH96" s="10" t="b">
        <v>1</v>
      </c>
      <c r="AI96" s="10" t="b">
        <v>1</v>
      </c>
      <c r="AJ96" s="10" t="b">
        <v>0</v>
      </c>
      <c r="AK96" s="10" t="b">
        <v>1</v>
      </c>
      <c r="AL96" s="10" t="b">
        <v>0</v>
      </c>
      <c r="AM96" s="10" t="b">
        <v>0</v>
      </c>
      <c r="AN96" s="10" t="b">
        <v>0</v>
      </c>
      <c r="AO96" s="10" t="b">
        <v>0</v>
      </c>
      <c r="AP96" s="10" t="b">
        <v>1</v>
      </c>
      <c r="AQ96" s="10" t="b">
        <v>0</v>
      </c>
      <c r="AR96" s="10" t="b">
        <v>1</v>
      </c>
      <c r="AS96" s="181" t="b">
        <v>0</v>
      </c>
    </row>
    <row r="97" spans="1:58" hidden="1" outlineLevel="1" x14ac:dyDescent="0.2">
      <c r="G97" s="87">
        <v>35</v>
      </c>
      <c r="H97" s="180" t="b">
        <v>1</v>
      </c>
      <c r="I97" s="10" t="b">
        <v>1</v>
      </c>
      <c r="J97" s="10" t="b">
        <v>1</v>
      </c>
      <c r="K97" s="10" t="b">
        <v>0</v>
      </c>
      <c r="L97" s="10" t="b">
        <v>1</v>
      </c>
      <c r="M97" s="10" t="b">
        <v>0</v>
      </c>
      <c r="N97" s="10" t="b">
        <v>0</v>
      </c>
      <c r="O97" s="10" t="b">
        <v>0</v>
      </c>
      <c r="P97" s="10" t="b">
        <v>1</v>
      </c>
      <c r="Q97" s="10" t="b">
        <v>0</v>
      </c>
      <c r="R97" s="10" t="b">
        <v>1</v>
      </c>
      <c r="S97" s="10" t="b">
        <v>0</v>
      </c>
      <c r="T97" s="10" t="b">
        <v>0</v>
      </c>
      <c r="U97" s="10" t="b">
        <v>1</v>
      </c>
      <c r="V97" s="10" t="b">
        <v>0</v>
      </c>
      <c r="W97" s="10" t="b">
        <v>1</v>
      </c>
      <c r="X97" s="10" t="b">
        <v>1</v>
      </c>
      <c r="Y97" s="10" t="b">
        <v>0</v>
      </c>
      <c r="Z97" s="10" t="b">
        <v>1</v>
      </c>
      <c r="AA97" s="10" t="b">
        <v>1</v>
      </c>
      <c r="AB97" s="10" t="b">
        <v>0</v>
      </c>
      <c r="AC97" s="10" t="b">
        <v>1</v>
      </c>
      <c r="AD97" s="10" t="b">
        <v>0</v>
      </c>
      <c r="AE97" s="10" t="b">
        <v>0</v>
      </c>
      <c r="AF97" s="10" t="b">
        <v>1</v>
      </c>
      <c r="AG97" s="10" t="b">
        <v>0</v>
      </c>
      <c r="AH97" s="10" t="b">
        <v>1</v>
      </c>
      <c r="AI97" s="10" t="b">
        <v>1</v>
      </c>
      <c r="AJ97" s="10" t="b">
        <v>0</v>
      </c>
      <c r="AK97" s="10" t="b">
        <v>1</v>
      </c>
      <c r="AL97" s="10" t="b">
        <v>0</v>
      </c>
      <c r="AM97" s="10" t="b">
        <v>0</v>
      </c>
      <c r="AN97" s="10" t="b">
        <v>0</v>
      </c>
      <c r="AO97" s="10" t="b">
        <v>0</v>
      </c>
      <c r="AP97" s="10" t="b">
        <v>1</v>
      </c>
      <c r="AQ97" s="10" t="b">
        <v>0</v>
      </c>
      <c r="AR97" s="10" t="b">
        <v>1</v>
      </c>
      <c r="AS97" s="181" t="b">
        <v>0</v>
      </c>
    </row>
    <row r="98" spans="1:58" hidden="1" outlineLevel="1" x14ac:dyDescent="0.2">
      <c r="G98" s="87">
        <v>36</v>
      </c>
      <c r="H98" s="180" t="b">
        <v>1</v>
      </c>
      <c r="I98" s="10" t="b">
        <v>1</v>
      </c>
      <c r="J98" s="10" t="b">
        <v>1</v>
      </c>
      <c r="K98" s="10" t="b">
        <v>0</v>
      </c>
      <c r="L98" s="10" t="b">
        <v>1</v>
      </c>
      <c r="M98" s="10" t="b">
        <v>0</v>
      </c>
      <c r="N98" s="10" t="b">
        <v>0</v>
      </c>
      <c r="O98" s="10" t="b">
        <v>0</v>
      </c>
      <c r="P98" s="10" t="b">
        <v>1</v>
      </c>
      <c r="Q98" s="10" t="b">
        <v>0</v>
      </c>
      <c r="R98" s="10" t="b">
        <v>1</v>
      </c>
      <c r="S98" s="10" t="b">
        <v>0</v>
      </c>
      <c r="T98" s="10" t="b">
        <v>0</v>
      </c>
      <c r="U98" s="10" t="b">
        <v>1</v>
      </c>
      <c r="V98" s="10" t="b">
        <v>0</v>
      </c>
      <c r="W98" s="10" t="b">
        <v>1</v>
      </c>
      <c r="X98" s="10" t="b">
        <v>1</v>
      </c>
      <c r="Y98" s="10" t="b">
        <v>0</v>
      </c>
      <c r="Z98" s="10" t="b">
        <v>1</v>
      </c>
      <c r="AA98" s="10" t="b">
        <v>1</v>
      </c>
      <c r="AB98" s="10" t="b">
        <v>0</v>
      </c>
      <c r="AC98" s="10" t="b">
        <v>1</v>
      </c>
      <c r="AD98" s="10" t="b">
        <v>0</v>
      </c>
      <c r="AE98" s="10" t="b">
        <v>0</v>
      </c>
      <c r="AF98" s="10" t="b">
        <v>1</v>
      </c>
      <c r="AG98" s="10" t="b">
        <v>0</v>
      </c>
      <c r="AH98" s="10" t="b">
        <v>1</v>
      </c>
      <c r="AI98" s="10" t="b">
        <v>1</v>
      </c>
      <c r="AJ98" s="10" t="b">
        <v>0</v>
      </c>
      <c r="AK98" s="10" t="b">
        <v>1</v>
      </c>
      <c r="AL98" s="10" t="b">
        <v>0</v>
      </c>
      <c r="AM98" s="10" t="b">
        <v>0</v>
      </c>
      <c r="AN98" s="10" t="b">
        <v>0</v>
      </c>
      <c r="AO98" s="10" t="b">
        <v>0</v>
      </c>
      <c r="AP98" s="10" t="b">
        <v>1</v>
      </c>
      <c r="AQ98" s="10" t="b">
        <v>0</v>
      </c>
      <c r="AR98" s="10" t="b">
        <v>1</v>
      </c>
      <c r="AS98" s="181" t="b">
        <v>0</v>
      </c>
    </row>
    <row r="99" spans="1:58" hidden="1" outlineLevel="1" x14ac:dyDescent="0.2">
      <c r="G99" s="87">
        <v>37</v>
      </c>
      <c r="H99" s="180" t="b">
        <v>1</v>
      </c>
      <c r="I99" s="10" t="b">
        <v>0</v>
      </c>
      <c r="J99" s="10" t="b">
        <v>0</v>
      </c>
      <c r="K99" s="10" t="b">
        <v>0</v>
      </c>
      <c r="L99" s="10" t="b">
        <v>0</v>
      </c>
      <c r="M99" s="10" t="b">
        <v>0</v>
      </c>
      <c r="N99" s="10" t="b">
        <v>0</v>
      </c>
      <c r="O99" s="10" t="b">
        <v>0</v>
      </c>
      <c r="P99" s="10" t="b">
        <v>0</v>
      </c>
      <c r="Q99" s="10" t="b">
        <v>0</v>
      </c>
      <c r="R99" s="10" t="b">
        <v>0</v>
      </c>
      <c r="S99" s="10" t="b">
        <v>0</v>
      </c>
      <c r="T99" s="10" t="b">
        <v>0</v>
      </c>
      <c r="U99" s="10" t="b">
        <v>0</v>
      </c>
      <c r="V99" s="10" t="b">
        <v>0</v>
      </c>
      <c r="W99" s="10" t="b">
        <v>0</v>
      </c>
      <c r="X99" s="10" t="b">
        <v>0</v>
      </c>
      <c r="Y99" s="10" t="b">
        <v>0</v>
      </c>
      <c r="Z99" s="10" t="b">
        <v>0</v>
      </c>
      <c r="AA99" s="10" t="b">
        <v>0</v>
      </c>
      <c r="AB99" s="10" t="b">
        <v>0</v>
      </c>
      <c r="AC99" s="10" t="b">
        <v>0</v>
      </c>
      <c r="AD99" s="10" t="b">
        <v>0</v>
      </c>
      <c r="AE99" s="10" t="b">
        <v>0</v>
      </c>
      <c r="AF99" s="10" t="b">
        <v>0</v>
      </c>
      <c r="AG99" s="10" t="b">
        <v>0</v>
      </c>
      <c r="AH99" s="10" t="b">
        <v>0</v>
      </c>
      <c r="AI99" s="10" t="b">
        <v>0</v>
      </c>
      <c r="AJ99" s="10" t="b">
        <v>0</v>
      </c>
      <c r="AK99" s="10" t="b">
        <v>0</v>
      </c>
      <c r="AL99" s="10" t="b">
        <v>0</v>
      </c>
      <c r="AM99" s="10" t="b">
        <v>0</v>
      </c>
      <c r="AN99" s="10" t="b">
        <v>0</v>
      </c>
      <c r="AO99" s="10" t="b">
        <v>0</v>
      </c>
      <c r="AP99" s="10" t="b">
        <v>0</v>
      </c>
      <c r="AQ99" s="10" t="b">
        <v>0</v>
      </c>
      <c r="AR99" s="10" t="b">
        <v>0</v>
      </c>
      <c r="AS99" s="181" t="b">
        <v>0</v>
      </c>
    </row>
    <row r="100" spans="1:58" hidden="1" outlineLevel="1" x14ac:dyDescent="0.2">
      <c r="G100" s="87">
        <v>38</v>
      </c>
      <c r="H100" s="180" t="b">
        <v>1</v>
      </c>
      <c r="I100" s="10" t="b">
        <v>0</v>
      </c>
      <c r="J100" s="10" t="b">
        <v>0</v>
      </c>
      <c r="K100" s="10" t="b">
        <v>0</v>
      </c>
      <c r="L100" s="10" t="b">
        <v>0</v>
      </c>
      <c r="M100" s="10" t="b">
        <v>0</v>
      </c>
      <c r="N100" s="10" t="b">
        <v>0</v>
      </c>
      <c r="O100" s="10" t="b">
        <v>0</v>
      </c>
      <c r="P100" s="10" t="b">
        <v>0</v>
      </c>
      <c r="Q100" s="10" t="b">
        <v>0</v>
      </c>
      <c r="R100" s="10" t="b">
        <v>0</v>
      </c>
      <c r="S100" s="10" t="b">
        <v>0</v>
      </c>
      <c r="T100" s="10" t="b">
        <v>0</v>
      </c>
      <c r="U100" s="10" t="b">
        <v>0</v>
      </c>
      <c r="V100" s="10" t="b">
        <v>0</v>
      </c>
      <c r="W100" s="10" t="b">
        <v>0</v>
      </c>
      <c r="X100" s="10" t="b">
        <v>0</v>
      </c>
      <c r="Y100" s="10" t="b">
        <v>0</v>
      </c>
      <c r="Z100" s="10" t="b">
        <v>0</v>
      </c>
      <c r="AA100" s="10" t="b">
        <v>0</v>
      </c>
      <c r="AB100" s="10" t="b">
        <v>0</v>
      </c>
      <c r="AC100" s="10" t="b">
        <v>0</v>
      </c>
      <c r="AD100" s="10" t="b">
        <v>0</v>
      </c>
      <c r="AE100" s="10" t="b">
        <v>0</v>
      </c>
      <c r="AF100" s="10" t="b">
        <v>0</v>
      </c>
      <c r="AG100" s="10" t="b">
        <v>0</v>
      </c>
      <c r="AH100" s="10" t="b">
        <v>0</v>
      </c>
      <c r="AI100" s="10" t="b">
        <v>0</v>
      </c>
      <c r="AJ100" s="10" t="b">
        <v>0</v>
      </c>
      <c r="AK100" s="10" t="b">
        <v>0</v>
      </c>
      <c r="AL100" s="10" t="b">
        <v>0</v>
      </c>
      <c r="AM100" s="10" t="b">
        <v>0</v>
      </c>
      <c r="AN100" s="10" t="b">
        <v>0</v>
      </c>
      <c r="AO100" s="10" t="b">
        <v>0</v>
      </c>
      <c r="AP100" s="10" t="b">
        <v>0</v>
      </c>
      <c r="AQ100" s="10" t="b">
        <v>0</v>
      </c>
      <c r="AR100" s="10" t="b">
        <v>0</v>
      </c>
      <c r="AS100" s="181" t="b">
        <v>0</v>
      </c>
    </row>
    <row r="101" spans="1:58" hidden="1" outlineLevel="1" x14ac:dyDescent="0.2">
      <c r="G101" s="87">
        <v>39</v>
      </c>
      <c r="H101" s="180" t="b">
        <v>1</v>
      </c>
      <c r="I101" s="10" t="b">
        <v>0</v>
      </c>
      <c r="J101" s="10" t="b">
        <v>0</v>
      </c>
      <c r="K101" s="10" t="b">
        <v>0</v>
      </c>
      <c r="L101" s="10" t="b">
        <v>0</v>
      </c>
      <c r="M101" s="10" t="b">
        <v>0</v>
      </c>
      <c r="N101" s="10" t="b">
        <v>0</v>
      </c>
      <c r="O101" s="10" t="b">
        <v>0</v>
      </c>
      <c r="P101" s="10" t="b">
        <v>0</v>
      </c>
      <c r="Q101" s="10" t="b">
        <v>0</v>
      </c>
      <c r="R101" s="10" t="b">
        <v>0</v>
      </c>
      <c r="S101" s="10" t="b">
        <v>0</v>
      </c>
      <c r="T101" s="10" t="b">
        <v>0</v>
      </c>
      <c r="U101" s="10" t="b">
        <v>0</v>
      </c>
      <c r="V101" s="10" t="b">
        <v>0</v>
      </c>
      <c r="W101" s="10" t="b">
        <v>0</v>
      </c>
      <c r="X101" s="10" t="b">
        <v>0</v>
      </c>
      <c r="Y101" s="10" t="b">
        <v>0</v>
      </c>
      <c r="Z101" s="10" t="b">
        <v>0</v>
      </c>
      <c r="AA101" s="10" t="b">
        <v>0</v>
      </c>
      <c r="AB101" s="10" t="b">
        <v>0</v>
      </c>
      <c r="AC101" s="10" t="b">
        <v>0</v>
      </c>
      <c r="AD101" s="10" t="b">
        <v>0</v>
      </c>
      <c r="AE101" s="10" t="b">
        <v>0</v>
      </c>
      <c r="AF101" s="10" t="b">
        <v>0</v>
      </c>
      <c r="AG101" s="10" t="b">
        <v>0</v>
      </c>
      <c r="AH101" s="10" t="b">
        <v>0</v>
      </c>
      <c r="AI101" s="10" t="b">
        <v>0</v>
      </c>
      <c r="AJ101" s="10" t="b">
        <v>0</v>
      </c>
      <c r="AK101" s="10" t="b">
        <v>0</v>
      </c>
      <c r="AL101" s="10" t="b">
        <v>0</v>
      </c>
      <c r="AM101" s="10" t="b">
        <v>0</v>
      </c>
      <c r="AN101" s="10" t="b">
        <v>0</v>
      </c>
      <c r="AO101" s="10" t="b">
        <v>0</v>
      </c>
      <c r="AP101" s="10" t="b">
        <v>0</v>
      </c>
      <c r="AQ101" s="10" t="b">
        <v>0</v>
      </c>
      <c r="AR101" s="10" t="b">
        <v>0</v>
      </c>
      <c r="AS101" s="181" t="b">
        <v>0</v>
      </c>
    </row>
    <row r="102" spans="1:58" hidden="1" outlineLevel="1" x14ac:dyDescent="0.2">
      <c r="G102" s="87">
        <v>40</v>
      </c>
      <c r="H102" s="180" t="b">
        <v>1</v>
      </c>
      <c r="I102" s="10" t="b">
        <v>0</v>
      </c>
      <c r="J102" s="10" t="b">
        <v>0</v>
      </c>
      <c r="K102" s="10" t="b">
        <v>0</v>
      </c>
      <c r="L102" s="10" t="b">
        <v>0</v>
      </c>
      <c r="M102" s="10" t="b">
        <v>0</v>
      </c>
      <c r="N102" s="10" t="b">
        <v>0</v>
      </c>
      <c r="O102" s="10" t="b">
        <v>0</v>
      </c>
      <c r="P102" s="10" t="b">
        <v>0</v>
      </c>
      <c r="Q102" s="10" t="b">
        <v>0</v>
      </c>
      <c r="R102" s="10" t="b">
        <v>0</v>
      </c>
      <c r="S102" s="10" t="b">
        <v>0</v>
      </c>
      <c r="T102" s="10" t="b">
        <v>0</v>
      </c>
      <c r="U102" s="10" t="b">
        <v>0</v>
      </c>
      <c r="V102" s="10" t="b">
        <v>0</v>
      </c>
      <c r="W102" s="10" t="b">
        <v>0</v>
      </c>
      <c r="X102" s="10" t="b">
        <v>0</v>
      </c>
      <c r="Y102" s="10" t="b">
        <v>0</v>
      </c>
      <c r="Z102" s="10" t="b">
        <v>0</v>
      </c>
      <c r="AA102" s="10" t="b">
        <v>0</v>
      </c>
      <c r="AB102" s="10" t="b">
        <v>0</v>
      </c>
      <c r="AC102" s="10" t="b">
        <v>0</v>
      </c>
      <c r="AD102" s="10" t="b">
        <v>0</v>
      </c>
      <c r="AE102" s="10" t="b">
        <v>0</v>
      </c>
      <c r="AF102" s="10" t="b">
        <v>0</v>
      </c>
      <c r="AG102" s="10" t="b">
        <v>0</v>
      </c>
      <c r="AH102" s="10" t="b">
        <v>0</v>
      </c>
      <c r="AI102" s="10" t="b">
        <v>0</v>
      </c>
      <c r="AJ102" s="10" t="b">
        <v>0</v>
      </c>
      <c r="AK102" s="10" t="b">
        <v>0</v>
      </c>
      <c r="AL102" s="10" t="b">
        <v>0</v>
      </c>
      <c r="AM102" s="10" t="b">
        <v>0</v>
      </c>
      <c r="AN102" s="10" t="b">
        <v>0</v>
      </c>
      <c r="AO102" s="10" t="b">
        <v>0</v>
      </c>
      <c r="AP102" s="10" t="b">
        <v>0</v>
      </c>
      <c r="AQ102" s="10" t="b">
        <v>0</v>
      </c>
      <c r="AR102" s="10" t="b">
        <v>0</v>
      </c>
      <c r="AS102" s="181" t="b">
        <v>0</v>
      </c>
    </row>
    <row r="103" spans="1:58" hidden="1" outlineLevel="1" x14ac:dyDescent="0.2">
      <c r="G103" s="87">
        <v>41</v>
      </c>
      <c r="H103" s="180" t="b">
        <v>1</v>
      </c>
      <c r="I103" s="10" t="b">
        <v>0</v>
      </c>
      <c r="J103" s="10" t="b">
        <v>0</v>
      </c>
      <c r="K103" s="10" t="b">
        <v>0</v>
      </c>
      <c r="L103" s="10" t="b">
        <v>0</v>
      </c>
      <c r="M103" s="10" t="b">
        <v>0</v>
      </c>
      <c r="N103" s="10" t="b">
        <v>0</v>
      </c>
      <c r="O103" s="10" t="b">
        <v>0</v>
      </c>
      <c r="P103" s="10" t="b">
        <v>0</v>
      </c>
      <c r="Q103" s="10" t="b">
        <v>0</v>
      </c>
      <c r="R103" s="10" t="b">
        <v>0</v>
      </c>
      <c r="S103" s="10" t="b">
        <v>0</v>
      </c>
      <c r="T103" s="10" t="b">
        <v>0</v>
      </c>
      <c r="U103" s="10" t="b">
        <v>0</v>
      </c>
      <c r="V103" s="10" t="b">
        <v>0</v>
      </c>
      <c r="W103" s="10" t="b">
        <v>0</v>
      </c>
      <c r="X103" s="10" t="b">
        <v>0</v>
      </c>
      <c r="Y103" s="10" t="b">
        <v>0</v>
      </c>
      <c r="Z103" s="10" t="b">
        <v>0</v>
      </c>
      <c r="AA103" s="10" t="b">
        <v>0</v>
      </c>
      <c r="AB103" s="10" t="b">
        <v>0</v>
      </c>
      <c r="AC103" s="10" t="b">
        <v>0</v>
      </c>
      <c r="AD103" s="10" t="b">
        <v>0</v>
      </c>
      <c r="AE103" s="10" t="b">
        <v>0</v>
      </c>
      <c r="AF103" s="10" t="b">
        <v>0</v>
      </c>
      <c r="AG103" s="10" t="b">
        <v>0</v>
      </c>
      <c r="AH103" s="10" t="b">
        <v>0</v>
      </c>
      <c r="AI103" s="10" t="b">
        <v>0</v>
      </c>
      <c r="AJ103" s="10" t="b">
        <v>0</v>
      </c>
      <c r="AK103" s="10" t="b">
        <v>0</v>
      </c>
      <c r="AL103" s="10" t="b">
        <v>0</v>
      </c>
      <c r="AM103" s="10" t="b">
        <v>0</v>
      </c>
      <c r="AN103" s="10" t="b">
        <v>0</v>
      </c>
      <c r="AO103" s="10" t="b">
        <v>0</v>
      </c>
      <c r="AP103" s="10" t="b">
        <v>0</v>
      </c>
      <c r="AQ103" s="10" t="b">
        <v>0</v>
      </c>
      <c r="AR103" s="10" t="b">
        <v>0</v>
      </c>
      <c r="AS103" s="181" t="b">
        <v>0</v>
      </c>
    </row>
    <row r="104" spans="1:58" hidden="1" outlineLevel="1" x14ac:dyDescent="0.2">
      <c r="G104" s="87">
        <v>42</v>
      </c>
      <c r="H104" s="180" t="b">
        <v>0</v>
      </c>
      <c r="I104" s="10" t="b">
        <v>0</v>
      </c>
      <c r="J104" s="10" t="b">
        <v>0</v>
      </c>
      <c r="K104" s="10" t="b">
        <v>0</v>
      </c>
      <c r="L104" s="10" t="b">
        <v>1</v>
      </c>
      <c r="M104" s="10" t="b">
        <v>0</v>
      </c>
      <c r="N104" s="10" t="b">
        <v>0</v>
      </c>
      <c r="O104" s="10" t="b">
        <v>1</v>
      </c>
      <c r="P104" s="10" t="b">
        <v>0</v>
      </c>
      <c r="Q104" s="10" t="b">
        <v>0</v>
      </c>
      <c r="R104" s="10" t="b">
        <v>1</v>
      </c>
      <c r="S104" s="10" t="b">
        <v>1</v>
      </c>
      <c r="T104" s="10" t="b">
        <v>1</v>
      </c>
      <c r="U104" s="10" t="b">
        <v>0</v>
      </c>
      <c r="V104" s="10" t="b">
        <v>0</v>
      </c>
      <c r="W104" s="10" t="b">
        <v>1</v>
      </c>
      <c r="X104" s="10" t="b">
        <v>0</v>
      </c>
      <c r="Y104" s="10" t="b">
        <v>0</v>
      </c>
      <c r="Z104" s="10" t="b">
        <v>1</v>
      </c>
      <c r="AA104" s="10" t="b">
        <v>0</v>
      </c>
      <c r="AB104" s="10" t="b">
        <v>0</v>
      </c>
      <c r="AC104" s="10" t="b">
        <v>1</v>
      </c>
      <c r="AD104" s="10" t="b">
        <v>0</v>
      </c>
      <c r="AE104" s="10" t="b">
        <v>1</v>
      </c>
      <c r="AF104" s="10" t="b">
        <v>0</v>
      </c>
      <c r="AG104" s="10" t="b">
        <v>0</v>
      </c>
      <c r="AH104" s="10" t="b">
        <v>1</v>
      </c>
      <c r="AI104" s="10" t="b">
        <v>0</v>
      </c>
      <c r="AJ104" s="10" t="b">
        <v>0</v>
      </c>
      <c r="AK104" s="10" t="b">
        <v>1</v>
      </c>
      <c r="AL104" s="10" t="b">
        <v>0</v>
      </c>
      <c r="AM104" s="10" t="b">
        <v>0</v>
      </c>
      <c r="AN104" s="10" t="b">
        <v>1</v>
      </c>
      <c r="AO104" s="10" t="b">
        <v>1</v>
      </c>
      <c r="AP104" s="10" t="b">
        <v>0</v>
      </c>
      <c r="AQ104" s="10" t="b">
        <v>0</v>
      </c>
      <c r="AR104" s="10" t="b">
        <v>1</v>
      </c>
      <c r="AS104" s="181" t="b">
        <v>1</v>
      </c>
    </row>
    <row r="105" spans="1:58" ht="13.5" hidden="1" outlineLevel="1" thickBot="1" x14ac:dyDescent="0.25">
      <c r="G105" s="87">
        <v>43</v>
      </c>
      <c r="H105" s="182" t="b">
        <v>0</v>
      </c>
      <c r="I105" s="183" t="b">
        <v>0</v>
      </c>
      <c r="J105" s="183" t="b">
        <v>0</v>
      </c>
      <c r="K105" s="183" t="b">
        <v>1</v>
      </c>
      <c r="L105" s="183" t="b">
        <v>1</v>
      </c>
      <c r="M105" s="183" t="b">
        <v>0</v>
      </c>
      <c r="N105" s="183" t="b">
        <v>1</v>
      </c>
      <c r="O105" s="183" t="b">
        <v>1</v>
      </c>
      <c r="P105" s="183" t="b">
        <v>0</v>
      </c>
      <c r="Q105" s="183" t="b">
        <v>1</v>
      </c>
      <c r="R105" s="183" t="b">
        <v>1</v>
      </c>
      <c r="S105" s="183" t="b">
        <v>1</v>
      </c>
      <c r="T105" s="183" t="b">
        <v>1</v>
      </c>
      <c r="U105" s="183" t="b">
        <v>0</v>
      </c>
      <c r="V105" s="183" t="b">
        <v>1</v>
      </c>
      <c r="W105" s="183" t="b">
        <v>1</v>
      </c>
      <c r="X105" s="183" t="b">
        <v>0</v>
      </c>
      <c r="Y105" s="183" t="b">
        <v>1</v>
      </c>
      <c r="Z105" s="183" t="b">
        <v>1</v>
      </c>
      <c r="AA105" s="183" t="b">
        <v>0</v>
      </c>
      <c r="AB105" s="183" t="b">
        <v>1</v>
      </c>
      <c r="AC105" s="183" t="b">
        <v>1</v>
      </c>
      <c r="AD105" s="183" t="b">
        <v>0</v>
      </c>
      <c r="AE105" s="183" t="b">
        <v>1</v>
      </c>
      <c r="AF105" s="183" t="b">
        <v>0</v>
      </c>
      <c r="AG105" s="183" t="b">
        <v>1</v>
      </c>
      <c r="AH105" s="183" t="b">
        <v>1</v>
      </c>
      <c r="AI105" s="183" t="b">
        <v>0</v>
      </c>
      <c r="AJ105" s="183" t="b">
        <v>1</v>
      </c>
      <c r="AK105" s="183" t="b">
        <v>1</v>
      </c>
      <c r="AL105" s="183" t="b">
        <v>0</v>
      </c>
      <c r="AM105" s="183" t="b">
        <v>0</v>
      </c>
      <c r="AN105" s="183" t="b">
        <v>1</v>
      </c>
      <c r="AO105" s="183" t="b">
        <v>1</v>
      </c>
      <c r="AP105" s="183" t="b">
        <v>0</v>
      </c>
      <c r="AQ105" s="183" t="b">
        <v>1</v>
      </c>
      <c r="AR105" s="183" t="b">
        <v>1</v>
      </c>
      <c r="AS105" s="184" t="b">
        <v>1</v>
      </c>
    </row>
    <row r="106" spans="1:58" hidden="1" outlineLevel="1" x14ac:dyDescent="0.2"/>
    <row r="107" spans="1:58" hidden="1" outlineLevel="1" x14ac:dyDescent="0.2"/>
    <row r="108" spans="1:58" collapsed="1" x14ac:dyDescent="0.2">
      <c r="A108" s="6">
        <f>MAX($A$1:A106)+Subsection</f>
        <v>6.02</v>
      </c>
      <c r="B108" s="6" t="s">
        <v>241</v>
      </c>
      <c r="C108" s="6"/>
      <c r="D108" s="6"/>
      <c r="E108" s="6"/>
      <c r="F108" s="7"/>
      <c r="G108" s="7"/>
      <c r="H108" s="7"/>
      <c r="I108" s="7"/>
      <c r="J108" s="7"/>
      <c r="K108" s="7"/>
      <c r="L108" s="7"/>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54"/>
      <c r="BC108" s="54"/>
      <c r="BD108" s="54"/>
      <c r="BE108" s="54"/>
      <c r="BF108" s="54"/>
    </row>
    <row r="109" spans="1:58" x14ac:dyDescent="0.2">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58" hidden="1" outlineLevel="1" x14ac:dyDescent="0.2">
      <c r="A110" s="164"/>
      <c r="B110" s="165" t="s">
        <v>228</v>
      </c>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row>
    <row r="111" spans="1:58" hidden="1" outlineLevel="1" x14ac:dyDescent="0.2">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row>
    <row r="112" spans="1:58" hidden="1" outlineLevel="1" x14ac:dyDescent="0.2">
      <c r="A112" s="9"/>
      <c r="B112" s="80" t="s">
        <v>229</v>
      </c>
      <c r="C112" s="30"/>
      <c r="D112" s="30"/>
      <c r="E112" s="30"/>
      <c r="F112" s="245"/>
      <c r="G112" s="245"/>
      <c r="H112" s="245"/>
      <c r="I112" s="245"/>
      <c r="J112" s="245"/>
      <c r="K112" s="245"/>
      <c r="L112" s="245"/>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9"/>
      <c r="BF112" s="9"/>
    </row>
    <row r="113" spans="1:99" hidden="1" outlineLevel="1" x14ac:dyDescent="0.2">
      <c r="A113" s="9"/>
      <c r="B113" s="80"/>
      <c r="C113" s="30"/>
      <c r="D113" s="30"/>
      <c r="E113" s="30"/>
      <c r="F113" s="245"/>
      <c r="G113" s="245"/>
      <c r="H113" s="245"/>
      <c r="I113" s="245"/>
      <c r="J113" s="245"/>
      <c r="K113" s="245"/>
      <c r="L113" s="245"/>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9"/>
      <c r="BF113" s="9"/>
    </row>
    <row r="114" spans="1:99" hidden="1" outlineLevel="1" x14ac:dyDescent="0.2">
      <c r="F114" s="245"/>
      <c r="G114" s="245"/>
      <c r="H114" s="59" t="s">
        <v>231</v>
      </c>
      <c r="I114" s="298" t="s">
        <v>232</v>
      </c>
      <c r="J114" s="298"/>
      <c r="K114" s="298"/>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BD114" s="27"/>
      <c r="BE114" s="53"/>
      <c r="BF114" s="53"/>
      <c r="BG114" s="26"/>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row>
    <row r="115" spans="1:99" ht="13.5" hidden="1" outlineLevel="1" thickBot="1" x14ac:dyDescent="0.25">
      <c r="G115" s="59" t="s">
        <v>242</v>
      </c>
      <c r="H115" s="87">
        <v>1</v>
      </c>
      <c r="I115" s="87">
        <f t="shared" ref="I115:AX115" si="7">H115+1</f>
        <v>2</v>
      </c>
      <c r="J115" s="87">
        <f t="shared" si="7"/>
        <v>3</v>
      </c>
      <c r="K115" s="87">
        <f t="shared" si="7"/>
        <v>4</v>
      </c>
      <c r="L115" s="87">
        <f t="shared" si="7"/>
        <v>5</v>
      </c>
      <c r="M115" s="87">
        <f t="shared" si="7"/>
        <v>6</v>
      </c>
      <c r="N115" s="87">
        <f t="shared" si="7"/>
        <v>7</v>
      </c>
      <c r="O115" s="87">
        <f t="shared" si="7"/>
        <v>8</v>
      </c>
      <c r="P115" s="87">
        <f t="shared" si="7"/>
        <v>9</v>
      </c>
      <c r="Q115" s="87">
        <f t="shared" si="7"/>
        <v>10</v>
      </c>
      <c r="R115" s="87">
        <f t="shared" si="7"/>
        <v>11</v>
      </c>
      <c r="S115" s="87">
        <f t="shared" si="7"/>
        <v>12</v>
      </c>
      <c r="T115" s="87">
        <f t="shared" si="7"/>
        <v>13</v>
      </c>
      <c r="U115" s="87">
        <f t="shared" si="7"/>
        <v>14</v>
      </c>
      <c r="V115" s="87">
        <f t="shared" si="7"/>
        <v>15</v>
      </c>
      <c r="W115" s="87">
        <f t="shared" si="7"/>
        <v>16</v>
      </c>
      <c r="X115" s="87">
        <f t="shared" si="7"/>
        <v>17</v>
      </c>
      <c r="Y115" s="87">
        <f t="shared" si="7"/>
        <v>18</v>
      </c>
      <c r="Z115" s="87">
        <f t="shared" si="7"/>
        <v>19</v>
      </c>
      <c r="AA115" s="87">
        <f t="shared" si="7"/>
        <v>20</v>
      </c>
      <c r="AB115" s="87">
        <f t="shared" si="7"/>
        <v>21</v>
      </c>
      <c r="AC115" s="87">
        <f t="shared" si="7"/>
        <v>22</v>
      </c>
      <c r="AD115" s="87">
        <f t="shared" si="7"/>
        <v>23</v>
      </c>
      <c r="AE115" s="87">
        <f t="shared" si="7"/>
        <v>24</v>
      </c>
      <c r="AF115" s="87">
        <f t="shared" si="7"/>
        <v>25</v>
      </c>
      <c r="AG115" s="87">
        <f t="shared" si="7"/>
        <v>26</v>
      </c>
      <c r="AH115" s="87">
        <f t="shared" si="7"/>
        <v>27</v>
      </c>
      <c r="AI115" s="87">
        <f t="shared" si="7"/>
        <v>28</v>
      </c>
      <c r="AJ115" s="87">
        <f t="shared" si="7"/>
        <v>29</v>
      </c>
      <c r="AK115" s="87">
        <f t="shared" si="7"/>
        <v>30</v>
      </c>
      <c r="AL115" s="87">
        <f t="shared" si="7"/>
        <v>31</v>
      </c>
      <c r="AM115" s="87">
        <f t="shared" si="7"/>
        <v>32</v>
      </c>
      <c r="AN115" s="87">
        <f t="shared" si="7"/>
        <v>33</v>
      </c>
      <c r="AO115" s="87">
        <f t="shared" si="7"/>
        <v>34</v>
      </c>
      <c r="AP115" s="87">
        <f t="shared" si="7"/>
        <v>35</v>
      </c>
      <c r="AQ115" s="87">
        <f t="shared" si="7"/>
        <v>36</v>
      </c>
      <c r="AR115" s="87">
        <f t="shared" si="7"/>
        <v>37</v>
      </c>
      <c r="AS115" s="87">
        <f t="shared" si="7"/>
        <v>38</v>
      </c>
      <c r="AT115" s="87">
        <f t="shared" si="7"/>
        <v>39</v>
      </c>
      <c r="AU115" s="87">
        <f t="shared" si="7"/>
        <v>40</v>
      </c>
      <c r="AV115" s="87">
        <f t="shared" si="7"/>
        <v>41</v>
      </c>
      <c r="AW115" s="87">
        <f t="shared" si="7"/>
        <v>42</v>
      </c>
      <c r="AX115" s="87">
        <f t="shared" si="7"/>
        <v>43</v>
      </c>
      <c r="BD115" s="47"/>
    </row>
    <row r="116" spans="1:99" hidden="1" outlineLevel="1" x14ac:dyDescent="0.2">
      <c r="B116" s="52" t="s">
        <v>169</v>
      </c>
      <c r="C116" s="26"/>
      <c r="G116" s="87">
        <v>1</v>
      </c>
      <c r="H116" s="169" t="b">
        <f>IF(VLOOKUP($G116,Allocators!$D$75:$AU$94,N$15+1,FALSE)="Yes",TRUE,FALSE)</f>
        <v>0</v>
      </c>
      <c r="I116" s="170" t="b">
        <f>IF(VLOOKUP($G116,Allocators!$D$75:$AU$94,O$15+1,FALSE)="Yes",TRUE,FALSE)</f>
        <v>0</v>
      </c>
      <c r="J116" s="170" t="b">
        <f>IF(VLOOKUP($G116,Allocators!$D$75:$AU$94,P$15+1,FALSE)="Yes",TRUE,FALSE)</f>
        <v>0</v>
      </c>
      <c r="K116" s="170" t="b">
        <f>IF(VLOOKUP($G116,Allocators!$D$75:$AU$94,Q$15+1,FALSE)="Yes",TRUE,FALSE)</f>
        <v>0</v>
      </c>
      <c r="L116" s="170" t="b">
        <f>IF(VLOOKUP($G116,Allocators!$D$75:$AU$94,R$15+1,FALSE)="Yes",TRUE,FALSE)</f>
        <v>0</v>
      </c>
      <c r="M116" s="170" t="b">
        <f>IF(VLOOKUP($G116,Allocators!$D$75:$AU$94,S$15+1,FALSE)="Yes",TRUE,FALSE)</f>
        <v>0</v>
      </c>
      <c r="N116" s="170" t="b">
        <f>IF(VLOOKUP($G116,Allocators!$D$75:$AU$94,T$15+1,FALSE)="Yes",TRUE,FALSE)</f>
        <v>0</v>
      </c>
      <c r="O116" s="170" t="b">
        <f>IF(VLOOKUP($G116,Allocators!$D$75:$AU$94,U$15+1,FALSE)="Yes",TRUE,FALSE)</f>
        <v>0</v>
      </c>
      <c r="P116" s="170" t="b">
        <f>IF(VLOOKUP($G116,Allocators!$D$75:$AU$94,V$15+1,FALSE)="Yes",TRUE,FALSE)</f>
        <v>0</v>
      </c>
      <c r="Q116" s="170" t="b">
        <f>IF(VLOOKUP($G116,Allocators!$D$75:$AU$94,W$15+1,FALSE)="Yes",TRUE,FALSE)</f>
        <v>0</v>
      </c>
      <c r="R116" s="170" t="b">
        <f>IF(VLOOKUP($G116,Allocators!$D$75:$AU$94,X$15+1,FALSE)="Yes",TRUE,FALSE)</f>
        <v>0</v>
      </c>
      <c r="S116" s="170" t="b">
        <f>IF(VLOOKUP($G116,Allocators!$D$75:$AU$94,Y$15+1,FALSE)="Yes",TRUE,FALSE)</f>
        <v>0</v>
      </c>
      <c r="T116" s="170" t="b">
        <f>IF(VLOOKUP($G116,Allocators!$D$75:$AU$94,Z$15+1,FALSE)="Yes",TRUE,FALSE)</f>
        <v>0</v>
      </c>
      <c r="U116" s="170" t="b">
        <f>IF(VLOOKUP($G116,Allocators!$D$75:$AU$94,AA$15+1,FALSE)="Yes",TRUE,FALSE)</f>
        <v>0</v>
      </c>
      <c r="V116" s="170" t="b">
        <f>IF(VLOOKUP($G116,Allocators!$D$75:$AU$94,AB$15+1,FALSE)="Yes",TRUE,FALSE)</f>
        <v>1</v>
      </c>
      <c r="W116" s="170" t="b">
        <f>IF(VLOOKUP($G116,Allocators!$D$75:$AU$94,AC$15+1,FALSE)="Yes",TRUE,FALSE)</f>
        <v>0</v>
      </c>
      <c r="X116" s="170" t="b">
        <f>IF(VLOOKUP($G116,Allocators!$D$75:$AU$94,AD$15+1,FALSE)="Yes",TRUE,FALSE)</f>
        <v>1</v>
      </c>
      <c r="Y116" s="170" t="b">
        <f>IF(VLOOKUP($G116,Allocators!$D$75:$AU$94,AE$15+1,FALSE)="Yes",TRUE,FALSE)</f>
        <v>0</v>
      </c>
      <c r="Z116" s="170" t="b">
        <f>IF(VLOOKUP($G116,Allocators!$D$75:$AU$94,AF$15+1,FALSE)="Yes",TRUE,FALSE)</f>
        <v>1</v>
      </c>
      <c r="AA116" s="170" t="b">
        <f>IF(VLOOKUP($G116,Allocators!$D$75:$AU$94,AG$15+1,FALSE)="Yes",TRUE,FALSE)</f>
        <v>1</v>
      </c>
      <c r="AB116" s="170" t="b">
        <f>IF(VLOOKUP($G116,Allocators!$D$75:$AU$94,AH$15+1,FALSE)="Yes",TRUE,FALSE)</f>
        <v>1</v>
      </c>
      <c r="AC116" s="170" t="b">
        <f>IF(VLOOKUP($G116,Allocators!$D$75:$AU$94,AI$15+1,FALSE)="Yes",TRUE,FALSE)</f>
        <v>1</v>
      </c>
      <c r="AD116" s="170" t="b">
        <f>IF(VLOOKUP($G116,Allocators!$D$75:$AU$94,AJ$15+1,FALSE)="Yes",TRUE,FALSE)</f>
        <v>0</v>
      </c>
      <c r="AE116" s="170" t="b">
        <f>IF(VLOOKUP($G116,Allocators!$D$75:$AU$94,AK$15+1,FALSE)="Yes",TRUE,FALSE)</f>
        <v>0</v>
      </c>
      <c r="AF116" s="170" t="b">
        <f>IF(VLOOKUP($G116,Allocators!$D$75:$AU$94,AL$15+1,FALSE)="Yes",TRUE,FALSE)</f>
        <v>0</v>
      </c>
      <c r="AG116" s="170" t="b">
        <f>IF(VLOOKUP($G116,Allocators!$D$75:$AU$94,AM$15+1,FALSE)="Yes",TRUE,FALSE)</f>
        <v>0</v>
      </c>
      <c r="AH116" s="170" t="b">
        <f>IF(VLOOKUP($G116,Allocators!$D$75:$AU$94,AN$15+1,FALSE)="Yes",TRUE,FALSE)</f>
        <v>0</v>
      </c>
      <c r="AI116" s="170" t="b">
        <f>IF(VLOOKUP($G116,Allocators!$D$75:$AU$94,AO$15+1,FALSE)="Yes",TRUE,FALSE)</f>
        <v>0</v>
      </c>
      <c r="AJ116" s="170" t="b">
        <f>IF(VLOOKUP($G116,Allocators!$D$75:$AU$94,AP$15+1,FALSE)="Yes",TRUE,FALSE)</f>
        <v>0</v>
      </c>
      <c r="AK116" s="170" t="b">
        <f>IF(VLOOKUP($G116,Allocators!$D$75:$AU$94,AQ$15+1,FALSE)="Yes",TRUE,FALSE)</f>
        <v>0</v>
      </c>
      <c r="AL116" s="170" t="b">
        <f>IF(VLOOKUP($G116,Allocators!$D$75:$AU$94,AR$15+1,FALSE)="Yes",TRUE,FALSE)</f>
        <v>0</v>
      </c>
      <c r="AM116" s="170" t="b">
        <f>IF(VLOOKUP($G116,Allocators!$D$75:$AU$94,AS$15+1,FALSE)="Yes",TRUE,FALSE)</f>
        <v>0</v>
      </c>
      <c r="AN116" s="170" t="b">
        <f>IF(VLOOKUP($G116,Allocators!$D$75:$AU$94,AT$15+1,FALSE)="Yes",TRUE,FALSE)</f>
        <v>0</v>
      </c>
      <c r="AO116" s="170" t="b">
        <f>IF(VLOOKUP($G116,Allocators!$D$75:$AU$94,AU$15+1,FALSE)="Yes",TRUE,FALSE)</f>
        <v>0</v>
      </c>
      <c r="AP116" s="170" t="b">
        <f>IF(VLOOKUP($G116,Allocators!$D$75:$AU$94,AV$15+1,FALSE)="Yes",TRUE,FALSE)</f>
        <v>0</v>
      </c>
      <c r="AQ116" s="170" t="b">
        <f>IF(VLOOKUP($G116,Allocators!$D$75:$AU$94,AW$15+1,FALSE)="Yes",TRUE,FALSE)</f>
        <v>0</v>
      </c>
      <c r="AR116" s="170" t="b">
        <f>IF(VLOOKUP($G116,Allocators!$D$75:$AU$94,AX$15+1,FALSE)="Yes",TRUE,FALSE)</f>
        <v>0</v>
      </c>
      <c r="AS116" s="170" t="b">
        <f>IF(VLOOKUP($G116,Allocators!$D$75:$AU$94,AY$15+1,FALSE)="Yes",TRUE,FALSE)</f>
        <v>0</v>
      </c>
      <c r="AT116" s="170" t="b">
        <f>IF(VLOOKUP($G116,Allocators!$D$75:$AU$94,AZ$15+1,FALSE)="Yes",TRUE,FALSE)</f>
        <v>0</v>
      </c>
      <c r="AU116" s="170" t="b">
        <f>IF(VLOOKUP($G116,Allocators!$D$75:$AU$94,BA$15+1,FALSE)="Yes",TRUE,FALSE)</f>
        <v>0</v>
      </c>
      <c r="AV116" s="170" t="b">
        <f>IF(VLOOKUP($G116,Allocators!$D$75:$AU$94,BB$15+1,FALSE)="Yes",TRUE,FALSE)</f>
        <v>0</v>
      </c>
      <c r="AW116" s="170" t="b">
        <f>IF(VLOOKUP($G116,Allocators!$D$75:$AU$94,BC$15+1,FALSE)="Yes",TRUE,FALSE)</f>
        <v>0</v>
      </c>
      <c r="AX116" s="171" t="b">
        <f>IF(VLOOKUP($G116,Allocators!$D$75:$AU$94,BD$15+1,FALSE)="Yes",TRUE,FALSE)</f>
        <v>1</v>
      </c>
      <c r="BD116" s="81"/>
    </row>
    <row r="117" spans="1:99" hidden="1" outlineLevel="1" x14ac:dyDescent="0.2">
      <c r="B117" s="52" t="s">
        <v>170</v>
      </c>
      <c r="C117" s="26"/>
      <c r="G117" s="87">
        <f>MAX($G$116:G116)+1</f>
        <v>2</v>
      </c>
      <c r="H117" s="172" t="b">
        <f>IF(VLOOKUP($G117,Allocators!$D$75:$AU$94,N$15+1,FALSE)="Yes",TRUE,FALSE)</f>
        <v>0</v>
      </c>
      <c r="I117" s="81" t="b">
        <f>IF(VLOOKUP($G117,Allocators!$D$75:$AU$94,O$15+1,FALSE)="Yes",TRUE,FALSE)</f>
        <v>0</v>
      </c>
      <c r="J117" s="81" t="b">
        <f>IF(VLOOKUP($G117,Allocators!$D$75:$AU$94,P$15+1,FALSE)="Yes",TRUE,FALSE)</f>
        <v>0</v>
      </c>
      <c r="K117" s="81" t="b">
        <f>IF(VLOOKUP($G117,Allocators!$D$75:$AU$94,Q$15+1,FALSE)="Yes",TRUE,FALSE)</f>
        <v>0</v>
      </c>
      <c r="L117" s="81" t="b">
        <f>IF(VLOOKUP($G117,Allocators!$D$75:$AU$94,R$15+1,FALSE)="Yes",TRUE,FALSE)</f>
        <v>0</v>
      </c>
      <c r="M117" s="81" t="b">
        <f>IF(VLOOKUP($G117,Allocators!$D$75:$AU$94,S$15+1,FALSE)="Yes",TRUE,FALSE)</f>
        <v>0</v>
      </c>
      <c r="N117" s="81" t="b">
        <f>IF(VLOOKUP($G117,Allocators!$D$75:$AU$94,T$15+1,FALSE)="Yes",TRUE,FALSE)</f>
        <v>0</v>
      </c>
      <c r="O117" s="81" t="b">
        <f>IF(VLOOKUP($G117,Allocators!$D$75:$AU$94,U$15+1,FALSE)="Yes",TRUE,FALSE)</f>
        <v>0</v>
      </c>
      <c r="P117" s="81" t="b">
        <f>IF(VLOOKUP($G117,Allocators!$D$75:$AU$94,V$15+1,FALSE)="Yes",TRUE,FALSE)</f>
        <v>0</v>
      </c>
      <c r="Q117" s="81" t="b">
        <f>IF(VLOOKUP($G117,Allocators!$D$75:$AU$94,W$15+1,FALSE)="Yes",TRUE,FALSE)</f>
        <v>0</v>
      </c>
      <c r="R117" s="81" t="b">
        <f>IF(VLOOKUP($G117,Allocators!$D$75:$AU$94,X$15+1,FALSE)="Yes",TRUE,FALSE)</f>
        <v>0</v>
      </c>
      <c r="S117" s="81" t="b">
        <f>IF(VLOOKUP($G117,Allocators!$D$75:$AU$94,Y$15+1,FALSE)="Yes",TRUE,FALSE)</f>
        <v>0</v>
      </c>
      <c r="T117" s="81" t="b">
        <f>IF(VLOOKUP($G117,Allocators!$D$75:$AU$94,Z$15+1,FALSE)="Yes",TRUE,FALSE)</f>
        <v>0</v>
      </c>
      <c r="U117" s="81" t="b">
        <f>IF(VLOOKUP($G117,Allocators!$D$75:$AU$94,AA$15+1,FALSE)="Yes",TRUE,FALSE)</f>
        <v>0</v>
      </c>
      <c r="V117" s="81" t="b">
        <f>IF(VLOOKUP($G117,Allocators!$D$75:$AU$94,AB$15+1,FALSE)="Yes",TRUE,FALSE)</f>
        <v>1</v>
      </c>
      <c r="W117" s="81" t="b">
        <f>IF(VLOOKUP($G117,Allocators!$D$75:$AU$94,AC$15+1,FALSE)="Yes",TRUE,FALSE)</f>
        <v>0</v>
      </c>
      <c r="X117" s="81" t="b">
        <f>IF(VLOOKUP($G117,Allocators!$D$75:$AU$94,AD$15+1,FALSE)="Yes",TRUE,FALSE)</f>
        <v>1</v>
      </c>
      <c r="Y117" s="81" t="b">
        <f>IF(VLOOKUP($G117,Allocators!$D$75:$AU$94,AE$15+1,FALSE)="Yes",TRUE,FALSE)</f>
        <v>0</v>
      </c>
      <c r="Z117" s="81" t="b">
        <f>IF(VLOOKUP($G117,Allocators!$D$75:$AU$94,AF$15+1,FALSE)="Yes",TRUE,FALSE)</f>
        <v>1</v>
      </c>
      <c r="AA117" s="81" t="b">
        <f>IF(VLOOKUP($G117,Allocators!$D$75:$AU$94,AG$15+1,FALSE)="Yes",TRUE,FALSE)</f>
        <v>1</v>
      </c>
      <c r="AB117" s="81" t="b">
        <f>IF(VLOOKUP($G117,Allocators!$D$75:$AU$94,AH$15+1,FALSE)="Yes",TRUE,FALSE)</f>
        <v>1</v>
      </c>
      <c r="AC117" s="81" t="b">
        <f>IF(VLOOKUP($G117,Allocators!$D$75:$AU$94,AI$15+1,FALSE)="Yes",TRUE,FALSE)</f>
        <v>1</v>
      </c>
      <c r="AD117" s="81" t="b">
        <f>IF(VLOOKUP($G117,Allocators!$D$75:$AU$94,AJ$15+1,FALSE)="Yes",TRUE,FALSE)</f>
        <v>0</v>
      </c>
      <c r="AE117" s="81" t="b">
        <f>IF(VLOOKUP($G117,Allocators!$D$75:$AU$94,AK$15+1,FALSE)="Yes",TRUE,FALSE)</f>
        <v>0</v>
      </c>
      <c r="AF117" s="81" t="b">
        <f>IF(VLOOKUP($G117,Allocators!$D$75:$AU$94,AL$15+1,FALSE)="Yes",TRUE,FALSE)</f>
        <v>0</v>
      </c>
      <c r="AG117" s="81" t="b">
        <f>IF(VLOOKUP($G117,Allocators!$D$75:$AU$94,AM$15+1,FALSE)="Yes",TRUE,FALSE)</f>
        <v>0</v>
      </c>
      <c r="AH117" s="81" t="b">
        <f>IF(VLOOKUP($G117,Allocators!$D$75:$AU$94,AN$15+1,FALSE)="Yes",TRUE,FALSE)</f>
        <v>0</v>
      </c>
      <c r="AI117" s="81" t="b">
        <f>IF(VLOOKUP($G117,Allocators!$D$75:$AU$94,AO$15+1,FALSE)="Yes",TRUE,FALSE)</f>
        <v>0</v>
      </c>
      <c r="AJ117" s="81" t="b">
        <f>IF(VLOOKUP($G117,Allocators!$D$75:$AU$94,AP$15+1,FALSE)="Yes",TRUE,FALSE)</f>
        <v>0</v>
      </c>
      <c r="AK117" s="81" t="b">
        <f>IF(VLOOKUP($G117,Allocators!$D$75:$AU$94,AQ$15+1,FALSE)="Yes",TRUE,FALSE)</f>
        <v>0</v>
      </c>
      <c r="AL117" s="81" t="b">
        <f>IF(VLOOKUP($G117,Allocators!$D$75:$AU$94,AR$15+1,FALSE)="Yes",TRUE,FALSE)</f>
        <v>0</v>
      </c>
      <c r="AM117" s="81" t="b">
        <f>IF(VLOOKUP($G117,Allocators!$D$75:$AU$94,AS$15+1,FALSE)="Yes",TRUE,FALSE)</f>
        <v>0</v>
      </c>
      <c r="AN117" s="81" t="b">
        <f>IF(VLOOKUP($G117,Allocators!$D$75:$AU$94,AT$15+1,FALSE)="Yes",TRUE,FALSE)</f>
        <v>0</v>
      </c>
      <c r="AO117" s="81" t="b">
        <f>IF(VLOOKUP($G117,Allocators!$D$75:$AU$94,AU$15+1,FALSE)="Yes",TRUE,FALSE)</f>
        <v>0</v>
      </c>
      <c r="AP117" s="81" t="b">
        <f>IF(VLOOKUP($G117,Allocators!$D$75:$AU$94,AV$15+1,FALSE)="Yes",TRUE,FALSE)</f>
        <v>0</v>
      </c>
      <c r="AQ117" s="81" t="b">
        <f>IF(VLOOKUP($G117,Allocators!$D$75:$AU$94,AW$15+1,FALSE)="Yes",TRUE,FALSE)</f>
        <v>0</v>
      </c>
      <c r="AR117" s="81" t="b">
        <f>IF(VLOOKUP($G117,Allocators!$D$75:$AU$94,AX$15+1,FALSE)="Yes",TRUE,FALSE)</f>
        <v>0</v>
      </c>
      <c r="AS117" s="81" t="b">
        <f>IF(VLOOKUP($G117,Allocators!$D$75:$AU$94,AY$15+1,FALSE)="Yes",TRUE,FALSE)</f>
        <v>0</v>
      </c>
      <c r="AT117" s="81" t="b">
        <f>IF(VLOOKUP($G117,Allocators!$D$75:$AU$94,AZ$15+1,FALSE)="Yes",TRUE,FALSE)</f>
        <v>0</v>
      </c>
      <c r="AU117" s="81" t="b">
        <f>IF(VLOOKUP($G117,Allocators!$D$75:$AU$94,BA$15+1,FALSE)="Yes",TRUE,FALSE)</f>
        <v>0</v>
      </c>
      <c r="AV117" s="81" t="b">
        <f>IF(VLOOKUP($G117,Allocators!$D$75:$AU$94,BB$15+1,FALSE)="Yes",TRUE,FALSE)</f>
        <v>0</v>
      </c>
      <c r="AW117" s="81" t="b">
        <f>IF(VLOOKUP($G117,Allocators!$D$75:$AU$94,BC$15+1,FALSE)="Yes",TRUE,FALSE)</f>
        <v>0</v>
      </c>
      <c r="AX117" s="173" t="b">
        <f>IF(VLOOKUP($G117,Allocators!$D$75:$AU$94,BD$15+1,FALSE)="Yes",TRUE,FALSE)</f>
        <v>1</v>
      </c>
      <c r="BD117" s="81"/>
    </row>
    <row r="118" spans="1:99" hidden="1" outlineLevel="1" x14ac:dyDescent="0.2">
      <c r="B118" s="52" t="s">
        <v>171</v>
      </c>
      <c r="C118" s="26"/>
      <c r="G118" s="87">
        <f>MAX($G$116:G117)+1</f>
        <v>3</v>
      </c>
      <c r="H118" s="172" t="b">
        <f>IF(VLOOKUP($G118,Allocators!$D$75:$AU$94,N$15+1,FALSE)="Yes",TRUE,FALSE)</f>
        <v>0</v>
      </c>
      <c r="I118" s="81" t="b">
        <f>IF(VLOOKUP($G118,Allocators!$D$75:$AU$94,O$15+1,FALSE)="Yes",TRUE,FALSE)</f>
        <v>0</v>
      </c>
      <c r="J118" s="81" t="b">
        <f>IF(VLOOKUP($G118,Allocators!$D$75:$AU$94,P$15+1,FALSE)="Yes",TRUE,FALSE)</f>
        <v>0</v>
      </c>
      <c r="K118" s="81" t="b">
        <f>IF(VLOOKUP($G118,Allocators!$D$75:$AU$94,Q$15+1,FALSE)="Yes",TRUE,FALSE)</f>
        <v>0</v>
      </c>
      <c r="L118" s="81" t="b">
        <f>IF(VLOOKUP($G118,Allocators!$D$75:$AU$94,R$15+1,FALSE)="Yes",TRUE,FALSE)</f>
        <v>0</v>
      </c>
      <c r="M118" s="81" t="b">
        <f>IF(VLOOKUP($G118,Allocators!$D$75:$AU$94,S$15+1,FALSE)="Yes",TRUE,FALSE)</f>
        <v>0</v>
      </c>
      <c r="N118" s="81" t="b">
        <f>IF(VLOOKUP($G118,Allocators!$D$75:$AU$94,T$15+1,FALSE)="Yes",TRUE,FALSE)</f>
        <v>0</v>
      </c>
      <c r="O118" s="81" t="b">
        <f>IF(VLOOKUP($G118,Allocators!$D$75:$AU$94,U$15+1,FALSE)="Yes",TRUE,FALSE)</f>
        <v>0</v>
      </c>
      <c r="P118" s="81" t="b">
        <f>IF(VLOOKUP($G118,Allocators!$D$75:$AU$94,V$15+1,FALSE)="Yes",TRUE,FALSE)</f>
        <v>0</v>
      </c>
      <c r="Q118" s="81" t="b">
        <f>IF(VLOOKUP($G118,Allocators!$D$75:$AU$94,W$15+1,FALSE)="Yes",TRUE,FALSE)</f>
        <v>0</v>
      </c>
      <c r="R118" s="81" t="b">
        <f>IF(VLOOKUP($G118,Allocators!$D$75:$AU$94,X$15+1,FALSE)="Yes",TRUE,FALSE)</f>
        <v>0</v>
      </c>
      <c r="S118" s="81" t="b">
        <f>IF(VLOOKUP($G118,Allocators!$D$75:$AU$94,Y$15+1,FALSE)="Yes",TRUE,FALSE)</f>
        <v>0</v>
      </c>
      <c r="T118" s="81" t="b">
        <f>IF(VLOOKUP($G118,Allocators!$D$75:$AU$94,Z$15+1,FALSE)="Yes",TRUE,FALSE)</f>
        <v>0</v>
      </c>
      <c r="U118" s="81" t="b">
        <f>IF(VLOOKUP($G118,Allocators!$D$75:$AU$94,AA$15+1,FALSE)="Yes",TRUE,FALSE)</f>
        <v>0</v>
      </c>
      <c r="V118" s="81" t="b">
        <f>IF(VLOOKUP($G118,Allocators!$D$75:$AU$94,AB$15+1,FALSE)="Yes",TRUE,FALSE)</f>
        <v>0</v>
      </c>
      <c r="W118" s="81" t="b">
        <f>IF(VLOOKUP($G118,Allocators!$D$75:$AU$94,AC$15+1,FALSE)="Yes",TRUE,FALSE)</f>
        <v>1</v>
      </c>
      <c r="X118" s="81" t="b">
        <f>IF(VLOOKUP($G118,Allocators!$D$75:$AU$94,AD$15+1,FALSE)="Yes",TRUE,FALSE)</f>
        <v>0</v>
      </c>
      <c r="Y118" s="81" t="b">
        <f>IF(VLOOKUP($G118,Allocators!$D$75:$AU$94,AE$15+1,FALSE)="Yes",TRUE,FALSE)</f>
        <v>1</v>
      </c>
      <c r="Z118" s="81" t="b">
        <f>IF(VLOOKUP($G118,Allocators!$D$75:$AU$94,AF$15+1,FALSE)="Yes",TRUE,FALSE)</f>
        <v>1</v>
      </c>
      <c r="AA118" s="81" t="b">
        <f>IF(VLOOKUP($G118,Allocators!$D$75:$AU$94,AG$15+1,FALSE)="Yes",TRUE,FALSE)</f>
        <v>1</v>
      </c>
      <c r="AB118" s="81" t="b">
        <f>IF(VLOOKUP($G118,Allocators!$D$75:$AU$94,AH$15+1,FALSE)="Yes",TRUE,FALSE)</f>
        <v>1</v>
      </c>
      <c r="AC118" s="81" t="b">
        <f>IF(VLOOKUP($G118,Allocators!$D$75:$AU$94,AI$15+1,FALSE)="Yes",TRUE,FALSE)</f>
        <v>1</v>
      </c>
      <c r="AD118" s="81" t="b">
        <f>IF(VLOOKUP($G118,Allocators!$D$75:$AU$94,AJ$15+1,FALSE)="Yes",TRUE,FALSE)</f>
        <v>0</v>
      </c>
      <c r="AE118" s="81" t="b">
        <f>IF(VLOOKUP($G118,Allocators!$D$75:$AU$94,AK$15+1,FALSE)="Yes",TRUE,FALSE)</f>
        <v>0</v>
      </c>
      <c r="AF118" s="81" t="b">
        <f>IF(VLOOKUP($G118,Allocators!$D$75:$AU$94,AL$15+1,FALSE)="Yes",TRUE,FALSE)</f>
        <v>0</v>
      </c>
      <c r="AG118" s="81" t="b">
        <f>IF(VLOOKUP($G118,Allocators!$D$75:$AU$94,AM$15+1,FALSE)="Yes",TRUE,FALSE)</f>
        <v>0</v>
      </c>
      <c r="AH118" s="81" t="b">
        <f>IF(VLOOKUP($G118,Allocators!$D$75:$AU$94,AN$15+1,FALSE)="Yes",TRUE,FALSE)</f>
        <v>0</v>
      </c>
      <c r="AI118" s="81" t="b">
        <f>IF(VLOOKUP($G118,Allocators!$D$75:$AU$94,AO$15+1,FALSE)="Yes",TRUE,FALSE)</f>
        <v>0</v>
      </c>
      <c r="AJ118" s="81" t="b">
        <f>IF(VLOOKUP($G118,Allocators!$D$75:$AU$94,AP$15+1,FALSE)="Yes",TRUE,FALSE)</f>
        <v>0</v>
      </c>
      <c r="AK118" s="81" t="b">
        <f>IF(VLOOKUP($G118,Allocators!$D$75:$AU$94,AQ$15+1,FALSE)="Yes",TRUE,FALSE)</f>
        <v>0</v>
      </c>
      <c r="AL118" s="81" t="b">
        <f>IF(VLOOKUP($G118,Allocators!$D$75:$AU$94,AR$15+1,FALSE)="Yes",TRUE,FALSE)</f>
        <v>0</v>
      </c>
      <c r="AM118" s="81" t="b">
        <f>IF(VLOOKUP($G118,Allocators!$D$75:$AU$94,AS$15+1,FALSE)="Yes",TRUE,FALSE)</f>
        <v>0</v>
      </c>
      <c r="AN118" s="81" t="b">
        <f>IF(VLOOKUP($G118,Allocators!$D$75:$AU$94,AT$15+1,FALSE)="Yes",TRUE,FALSE)</f>
        <v>0</v>
      </c>
      <c r="AO118" s="81" t="b">
        <f>IF(VLOOKUP($G118,Allocators!$D$75:$AU$94,AU$15+1,FALSE)="Yes",TRUE,FALSE)</f>
        <v>0</v>
      </c>
      <c r="AP118" s="81" t="b">
        <f>IF(VLOOKUP($G118,Allocators!$D$75:$AU$94,AV$15+1,FALSE)="Yes",TRUE,FALSE)</f>
        <v>0</v>
      </c>
      <c r="AQ118" s="81" t="b">
        <f>IF(VLOOKUP($G118,Allocators!$D$75:$AU$94,AW$15+1,FALSE)="Yes",TRUE,FALSE)</f>
        <v>0</v>
      </c>
      <c r="AR118" s="81" t="b">
        <f>IF(VLOOKUP($G118,Allocators!$D$75:$AU$94,AX$15+1,FALSE)="Yes",TRUE,FALSE)</f>
        <v>0</v>
      </c>
      <c r="AS118" s="81" t="b">
        <f>IF(VLOOKUP($G118,Allocators!$D$75:$AU$94,AY$15+1,FALSE)="Yes",TRUE,FALSE)</f>
        <v>0</v>
      </c>
      <c r="AT118" s="81" t="b">
        <f>IF(VLOOKUP($G118,Allocators!$D$75:$AU$94,AZ$15+1,FALSE)="Yes",TRUE,FALSE)</f>
        <v>0</v>
      </c>
      <c r="AU118" s="81" t="b">
        <f>IF(VLOOKUP($G118,Allocators!$D$75:$AU$94,BA$15+1,FALSE)="Yes",TRUE,FALSE)</f>
        <v>0</v>
      </c>
      <c r="AV118" s="81" t="b">
        <f>IF(VLOOKUP($G118,Allocators!$D$75:$AU$94,BB$15+1,FALSE)="Yes",TRUE,FALSE)</f>
        <v>0</v>
      </c>
      <c r="AW118" s="81" t="b">
        <f>IF(VLOOKUP($G118,Allocators!$D$75:$AU$94,BC$15+1,FALSE)="Yes",TRUE,FALSE)</f>
        <v>0</v>
      </c>
      <c r="AX118" s="173" t="b">
        <f>IF(VLOOKUP($G118,Allocators!$D$75:$AU$94,BD$15+1,FALSE)="Yes",TRUE,FALSE)</f>
        <v>1</v>
      </c>
      <c r="BD118" s="81"/>
    </row>
    <row r="119" spans="1:99" hidden="1" outlineLevel="1" x14ac:dyDescent="0.2">
      <c r="B119" s="52" t="s">
        <v>172</v>
      </c>
      <c r="C119" s="26"/>
      <c r="G119" s="87">
        <f>MAX($G$116:G118)+1</f>
        <v>4</v>
      </c>
      <c r="H119" s="172" t="b">
        <f>IF(VLOOKUP($G119,Allocators!$D$75:$AU$94,N$15+1,FALSE)="Yes",TRUE,FALSE)</f>
        <v>0</v>
      </c>
      <c r="I119" s="81" t="b">
        <f>IF(VLOOKUP($G119,Allocators!$D$75:$AU$94,O$15+1,FALSE)="Yes",TRUE,FALSE)</f>
        <v>0</v>
      </c>
      <c r="J119" s="81" t="b">
        <f>IF(VLOOKUP($G119,Allocators!$D$75:$AU$94,P$15+1,FALSE)="Yes",TRUE,FALSE)</f>
        <v>0</v>
      </c>
      <c r="K119" s="81" t="b">
        <f>IF(VLOOKUP($G119,Allocators!$D$75:$AU$94,Q$15+1,FALSE)="Yes",TRUE,FALSE)</f>
        <v>0</v>
      </c>
      <c r="L119" s="81" t="b">
        <f>IF(VLOOKUP($G119,Allocators!$D$75:$AU$94,R$15+1,FALSE)="Yes",TRUE,FALSE)</f>
        <v>0</v>
      </c>
      <c r="M119" s="81" t="b">
        <f>IF(VLOOKUP($G119,Allocators!$D$75:$AU$94,S$15+1,FALSE)="Yes",TRUE,FALSE)</f>
        <v>0</v>
      </c>
      <c r="N119" s="81" t="b">
        <f>IF(VLOOKUP($G119,Allocators!$D$75:$AU$94,T$15+1,FALSE)="Yes",TRUE,FALSE)</f>
        <v>0</v>
      </c>
      <c r="O119" s="81" t="b">
        <f>IF(VLOOKUP($G119,Allocators!$D$75:$AU$94,U$15+1,FALSE)="Yes",TRUE,FALSE)</f>
        <v>0</v>
      </c>
      <c r="P119" s="81" t="b">
        <f>IF(VLOOKUP($G119,Allocators!$D$75:$AU$94,V$15+1,FALSE)="Yes",TRUE,FALSE)</f>
        <v>0</v>
      </c>
      <c r="Q119" s="81" t="b">
        <f>IF(VLOOKUP($G119,Allocators!$D$75:$AU$94,W$15+1,FALSE)="Yes",TRUE,FALSE)</f>
        <v>0</v>
      </c>
      <c r="R119" s="81" t="b">
        <f>IF(VLOOKUP($G119,Allocators!$D$75:$AU$94,X$15+1,FALSE)="Yes",TRUE,FALSE)</f>
        <v>0</v>
      </c>
      <c r="S119" s="81" t="b">
        <f>IF(VLOOKUP($G119,Allocators!$D$75:$AU$94,Y$15+1,FALSE)="Yes",TRUE,FALSE)</f>
        <v>0</v>
      </c>
      <c r="T119" s="81" t="b">
        <f>IF(VLOOKUP($G119,Allocators!$D$75:$AU$94,Z$15+1,FALSE)="Yes",TRUE,FALSE)</f>
        <v>0</v>
      </c>
      <c r="U119" s="81" t="b">
        <f>IF(VLOOKUP($G119,Allocators!$D$75:$AU$94,AA$15+1,FALSE)="Yes",TRUE,FALSE)</f>
        <v>0</v>
      </c>
      <c r="V119" s="81" t="b">
        <f>IF(VLOOKUP($G119,Allocators!$D$75:$AU$94,AB$15+1,FALSE)="Yes",TRUE,FALSE)</f>
        <v>0</v>
      </c>
      <c r="W119" s="81" t="b">
        <f>IF(VLOOKUP($G119,Allocators!$D$75:$AU$94,AC$15+1,FALSE)="Yes",TRUE,FALSE)</f>
        <v>1</v>
      </c>
      <c r="X119" s="81" t="b">
        <f>IF(VLOOKUP($G119,Allocators!$D$75:$AU$94,AD$15+1,FALSE)="Yes",TRUE,FALSE)</f>
        <v>0</v>
      </c>
      <c r="Y119" s="81" t="b">
        <f>IF(VLOOKUP($G119,Allocators!$D$75:$AU$94,AE$15+1,FALSE)="Yes",TRUE,FALSE)</f>
        <v>1</v>
      </c>
      <c r="Z119" s="81" t="b">
        <f>IF(VLOOKUP($G119,Allocators!$D$75:$AU$94,AF$15+1,FALSE)="Yes",TRUE,FALSE)</f>
        <v>1</v>
      </c>
      <c r="AA119" s="81" t="b">
        <f>IF(VLOOKUP($G119,Allocators!$D$75:$AU$94,AG$15+1,FALSE)="Yes",TRUE,FALSE)</f>
        <v>1</v>
      </c>
      <c r="AB119" s="81" t="b">
        <f>IF(VLOOKUP($G119,Allocators!$D$75:$AU$94,AH$15+1,FALSE)="Yes",TRUE,FALSE)</f>
        <v>1</v>
      </c>
      <c r="AC119" s="81" t="b">
        <f>IF(VLOOKUP($G119,Allocators!$D$75:$AU$94,AI$15+1,FALSE)="Yes",TRUE,FALSE)</f>
        <v>1</v>
      </c>
      <c r="AD119" s="81" t="b">
        <f>IF(VLOOKUP($G119,Allocators!$D$75:$AU$94,AJ$15+1,FALSE)="Yes",TRUE,FALSE)</f>
        <v>0</v>
      </c>
      <c r="AE119" s="81" t="b">
        <f>IF(VLOOKUP($G119,Allocators!$D$75:$AU$94,AK$15+1,FALSE)="Yes",TRUE,FALSE)</f>
        <v>0</v>
      </c>
      <c r="AF119" s="81" t="b">
        <f>IF(VLOOKUP($G119,Allocators!$D$75:$AU$94,AL$15+1,FALSE)="Yes",TRUE,FALSE)</f>
        <v>0</v>
      </c>
      <c r="AG119" s="81" t="b">
        <f>IF(VLOOKUP($G119,Allocators!$D$75:$AU$94,AM$15+1,FALSE)="Yes",TRUE,FALSE)</f>
        <v>0</v>
      </c>
      <c r="AH119" s="81" t="b">
        <f>IF(VLOOKUP($G119,Allocators!$D$75:$AU$94,AN$15+1,FALSE)="Yes",TRUE,FALSE)</f>
        <v>0</v>
      </c>
      <c r="AI119" s="81" t="b">
        <f>IF(VLOOKUP($G119,Allocators!$D$75:$AU$94,AO$15+1,FALSE)="Yes",TRUE,FALSE)</f>
        <v>0</v>
      </c>
      <c r="AJ119" s="81" t="b">
        <f>IF(VLOOKUP($G119,Allocators!$D$75:$AU$94,AP$15+1,FALSE)="Yes",TRUE,FALSE)</f>
        <v>0</v>
      </c>
      <c r="AK119" s="81" t="b">
        <f>IF(VLOOKUP($G119,Allocators!$D$75:$AU$94,AQ$15+1,FALSE)="Yes",TRUE,FALSE)</f>
        <v>0</v>
      </c>
      <c r="AL119" s="81" t="b">
        <f>IF(VLOOKUP($G119,Allocators!$D$75:$AU$94,AR$15+1,FALSE)="Yes",TRUE,FALSE)</f>
        <v>0</v>
      </c>
      <c r="AM119" s="81" t="b">
        <f>IF(VLOOKUP($G119,Allocators!$D$75:$AU$94,AS$15+1,FALSE)="Yes",TRUE,FALSE)</f>
        <v>0</v>
      </c>
      <c r="AN119" s="81" t="b">
        <f>IF(VLOOKUP($G119,Allocators!$D$75:$AU$94,AT$15+1,FALSE)="Yes",TRUE,FALSE)</f>
        <v>0</v>
      </c>
      <c r="AO119" s="81" t="b">
        <f>IF(VLOOKUP($G119,Allocators!$D$75:$AU$94,AU$15+1,FALSE)="Yes",TRUE,FALSE)</f>
        <v>0</v>
      </c>
      <c r="AP119" s="81" t="b">
        <f>IF(VLOOKUP($G119,Allocators!$D$75:$AU$94,AV$15+1,FALSE)="Yes",TRUE,FALSE)</f>
        <v>0</v>
      </c>
      <c r="AQ119" s="81" t="b">
        <f>IF(VLOOKUP($G119,Allocators!$D$75:$AU$94,AW$15+1,FALSE)="Yes",TRUE,FALSE)</f>
        <v>0</v>
      </c>
      <c r="AR119" s="81" t="b">
        <f>IF(VLOOKUP($G119,Allocators!$D$75:$AU$94,AX$15+1,FALSE)="Yes",TRUE,FALSE)</f>
        <v>0</v>
      </c>
      <c r="AS119" s="81" t="b">
        <f>IF(VLOOKUP($G119,Allocators!$D$75:$AU$94,AY$15+1,FALSE)="Yes",TRUE,FALSE)</f>
        <v>0</v>
      </c>
      <c r="AT119" s="81" t="b">
        <f>IF(VLOOKUP($G119,Allocators!$D$75:$AU$94,AZ$15+1,FALSE)="Yes",TRUE,FALSE)</f>
        <v>0</v>
      </c>
      <c r="AU119" s="81" t="b">
        <f>IF(VLOOKUP($G119,Allocators!$D$75:$AU$94,BA$15+1,FALSE)="Yes",TRUE,FALSE)</f>
        <v>0</v>
      </c>
      <c r="AV119" s="81" t="b">
        <f>IF(VLOOKUP($G119,Allocators!$D$75:$AU$94,BB$15+1,FALSE)="Yes",TRUE,FALSE)</f>
        <v>0</v>
      </c>
      <c r="AW119" s="81" t="b">
        <f>IF(VLOOKUP($G119,Allocators!$D$75:$AU$94,BC$15+1,FALSE)="Yes",TRUE,FALSE)</f>
        <v>0</v>
      </c>
      <c r="AX119" s="173" t="b">
        <f>IF(VLOOKUP($G119,Allocators!$D$75:$AU$94,BD$15+1,FALSE)="Yes",TRUE,FALSE)</f>
        <v>1</v>
      </c>
      <c r="BD119" s="81"/>
    </row>
    <row r="120" spans="1:99" hidden="1" outlineLevel="1" x14ac:dyDescent="0.2">
      <c r="B120" s="52" t="s">
        <v>173</v>
      </c>
      <c r="C120" s="26"/>
      <c r="G120" s="87">
        <f>MAX($G$116:G119)+1</f>
        <v>5</v>
      </c>
      <c r="H120" s="172" t="b">
        <f>IF(VLOOKUP($G120,Allocators!$D$75:$AU$94,N$15+1,FALSE)="Yes",TRUE,FALSE)</f>
        <v>0</v>
      </c>
      <c r="I120" s="81" t="b">
        <f>IF(VLOOKUP($G120,Allocators!$D$75:$AU$94,O$15+1,FALSE)="Yes",TRUE,FALSE)</f>
        <v>0</v>
      </c>
      <c r="J120" s="81" t="b">
        <f>IF(VLOOKUP($G120,Allocators!$D$75:$AU$94,P$15+1,FALSE)="Yes",TRUE,FALSE)</f>
        <v>0</v>
      </c>
      <c r="K120" s="81" t="b">
        <f>IF(VLOOKUP($G120,Allocators!$D$75:$AU$94,Q$15+1,FALSE)="Yes",TRUE,FALSE)</f>
        <v>0</v>
      </c>
      <c r="L120" s="81" t="b">
        <f>IF(VLOOKUP($G120,Allocators!$D$75:$AU$94,R$15+1,FALSE)="Yes",TRUE,FALSE)</f>
        <v>0</v>
      </c>
      <c r="M120" s="81" t="b">
        <f>IF(VLOOKUP($G120,Allocators!$D$75:$AU$94,S$15+1,FALSE)="Yes",TRUE,FALSE)</f>
        <v>0</v>
      </c>
      <c r="N120" s="81" t="b">
        <f>IF(VLOOKUP($G120,Allocators!$D$75:$AU$94,T$15+1,FALSE)="Yes",TRUE,FALSE)</f>
        <v>0</v>
      </c>
      <c r="O120" s="81" t="b">
        <f>IF(VLOOKUP($G120,Allocators!$D$75:$AU$94,U$15+1,FALSE)="Yes",TRUE,FALSE)</f>
        <v>0</v>
      </c>
      <c r="P120" s="81" t="b">
        <f>IF(VLOOKUP($G120,Allocators!$D$75:$AU$94,V$15+1,FALSE)="Yes",TRUE,FALSE)</f>
        <v>0</v>
      </c>
      <c r="Q120" s="81" t="b">
        <f>IF(VLOOKUP($G120,Allocators!$D$75:$AU$94,W$15+1,FALSE)="Yes",TRUE,FALSE)</f>
        <v>0</v>
      </c>
      <c r="R120" s="81" t="b">
        <f>IF(VLOOKUP($G120,Allocators!$D$75:$AU$94,X$15+1,FALSE)="Yes",TRUE,FALSE)</f>
        <v>0</v>
      </c>
      <c r="S120" s="81" t="b">
        <f>IF(VLOOKUP($G120,Allocators!$D$75:$AU$94,Y$15+1,FALSE)="Yes",TRUE,FALSE)</f>
        <v>0</v>
      </c>
      <c r="T120" s="81" t="b">
        <f>IF(VLOOKUP($G120,Allocators!$D$75:$AU$94,Z$15+1,FALSE)="Yes",TRUE,FALSE)</f>
        <v>0</v>
      </c>
      <c r="U120" s="81" t="b">
        <f>IF(VLOOKUP($G120,Allocators!$D$75:$AU$94,AA$15+1,FALSE)="Yes",TRUE,FALSE)</f>
        <v>0</v>
      </c>
      <c r="V120" s="81" t="b">
        <f>IF(VLOOKUP($G120,Allocators!$D$75:$AU$94,AB$15+1,FALSE)="Yes",TRUE,FALSE)</f>
        <v>1</v>
      </c>
      <c r="W120" s="81" t="b">
        <f>IF(VLOOKUP($G120,Allocators!$D$75:$AU$94,AC$15+1,FALSE)="Yes",TRUE,FALSE)</f>
        <v>1</v>
      </c>
      <c r="X120" s="81" t="b">
        <f>IF(VLOOKUP($G120,Allocators!$D$75:$AU$94,AD$15+1,FALSE)="Yes",TRUE,FALSE)</f>
        <v>1</v>
      </c>
      <c r="Y120" s="81" t="b">
        <f>IF(VLOOKUP($G120,Allocators!$D$75:$AU$94,AE$15+1,FALSE)="Yes",TRUE,FALSE)</f>
        <v>1</v>
      </c>
      <c r="Z120" s="81" t="b">
        <f>IF(VLOOKUP($G120,Allocators!$D$75:$AU$94,AF$15+1,FALSE)="Yes",TRUE,FALSE)</f>
        <v>1</v>
      </c>
      <c r="AA120" s="81" t="b">
        <f>IF(VLOOKUP($G120,Allocators!$D$75:$AU$94,AG$15+1,FALSE)="Yes",TRUE,FALSE)</f>
        <v>1</v>
      </c>
      <c r="AB120" s="81" t="b">
        <f>IF(VLOOKUP($G120,Allocators!$D$75:$AU$94,AH$15+1,FALSE)="Yes",TRUE,FALSE)</f>
        <v>1</v>
      </c>
      <c r="AC120" s="81" t="b">
        <f>IF(VLOOKUP($G120,Allocators!$D$75:$AU$94,AI$15+1,FALSE)="Yes",TRUE,FALSE)</f>
        <v>1</v>
      </c>
      <c r="AD120" s="81" t="b">
        <f>IF(VLOOKUP($G120,Allocators!$D$75:$AU$94,AJ$15+1,FALSE)="Yes",TRUE,FALSE)</f>
        <v>0</v>
      </c>
      <c r="AE120" s="81" t="b">
        <f>IF(VLOOKUP($G120,Allocators!$D$75:$AU$94,AK$15+1,FALSE)="Yes",TRUE,FALSE)</f>
        <v>0</v>
      </c>
      <c r="AF120" s="81" t="b">
        <f>IF(VLOOKUP($G120,Allocators!$D$75:$AU$94,AL$15+1,FALSE)="Yes",TRUE,FALSE)</f>
        <v>0</v>
      </c>
      <c r="AG120" s="81" t="b">
        <f>IF(VLOOKUP($G120,Allocators!$D$75:$AU$94,AM$15+1,FALSE)="Yes",TRUE,FALSE)</f>
        <v>0</v>
      </c>
      <c r="AH120" s="81" t="b">
        <f>IF(VLOOKUP($G120,Allocators!$D$75:$AU$94,AN$15+1,FALSE)="Yes",TRUE,FALSE)</f>
        <v>0</v>
      </c>
      <c r="AI120" s="81" t="b">
        <f>IF(VLOOKUP($G120,Allocators!$D$75:$AU$94,AO$15+1,FALSE)="Yes",TRUE,FALSE)</f>
        <v>0</v>
      </c>
      <c r="AJ120" s="81" t="b">
        <f>IF(VLOOKUP($G120,Allocators!$D$75:$AU$94,AP$15+1,FALSE)="Yes",TRUE,FALSE)</f>
        <v>0</v>
      </c>
      <c r="AK120" s="81" t="b">
        <f>IF(VLOOKUP($G120,Allocators!$D$75:$AU$94,AQ$15+1,FALSE)="Yes",TRUE,FALSE)</f>
        <v>0</v>
      </c>
      <c r="AL120" s="81" t="b">
        <f>IF(VLOOKUP($G120,Allocators!$D$75:$AU$94,AR$15+1,FALSE)="Yes",TRUE,FALSE)</f>
        <v>0</v>
      </c>
      <c r="AM120" s="81" t="b">
        <f>IF(VLOOKUP($G120,Allocators!$D$75:$AU$94,AS$15+1,FALSE)="Yes",TRUE,FALSE)</f>
        <v>0</v>
      </c>
      <c r="AN120" s="81" t="b">
        <f>IF(VLOOKUP($G120,Allocators!$D$75:$AU$94,AT$15+1,FALSE)="Yes",TRUE,FALSE)</f>
        <v>0</v>
      </c>
      <c r="AO120" s="81" t="b">
        <f>IF(VLOOKUP($G120,Allocators!$D$75:$AU$94,AU$15+1,FALSE)="Yes",TRUE,FALSE)</f>
        <v>0</v>
      </c>
      <c r="AP120" s="81" t="b">
        <f>IF(VLOOKUP($G120,Allocators!$D$75:$AU$94,AV$15+1,FALSE)="Yes",TRUE,FALSE)</f>
        <v>0</v>
      </c>
      <c r="AQ120" s="81" t="b">
        <f>IF(VLOOKUP($G120,Allocators!$D$75:$AU$94,AW$15+1,FALSE)="Yes",TRUE,FALSE)</f>
        <v>0</v>
      </c>
      <c r="AR120" s="81" t="b">
        <f>IF(VLOOKUP($G120,Allocators!$D$75:$AU$94,AX$15+1,FALSE)="Yes",TRUE,FALSE)</f>
        <v>0</v>
      </c>
      <c r="AS120" s="81" t="b">
        <f>IF(VLOOKUP($G120,Allocators!$D$75:$AU$94,AY$15+1,FALSE)="Yes",TRUE,FALSE)</f>
        <v>0</v>
      </c>
      <c r="AT120" s="81" t="b">
        <f>IF(VLOOKUP($G120,Allocators!$D$75:$AU$94,AZ$15+1,FALSE)="Yes",TRUE,FALSE)</f>
        <v>0</v>
      </c>
      <c r="AU120" s="81" t="b">
        <f>IF(VLOOKUP($G120,Allocators!$D$75:$AU$94,BA$15+1,FALSE)="Yes",TRUE,FALSE)</f>
        <v>0</v>
      </c>
      <c r="AV120" s="81" t="b">
        <f>IF(VLOOKUP($G120,Allocators!$D$75:$AU$94,BB$15+1,FALSE)="Yes",TRUE,FALSE)</f>
        <v>0</v>
      </c>
      <c r="AW120" s="81" t="b">
        <f>IF(VLOOKUP($G120,Allocators!$D$75:$AU$94,BC$15+1,FALSE)="Yes",TRUE,FALSE)</f>
        <v>0</v>
      </c>
      <c r="AX120" s="173" t="b">
        <f>IF(VLOOKUP($G120,Allocators!$D$75:$AU$94,BD$15+1,FALSE)="Yes",TRUE,FALSE)</f>
        <v>1</v>
      </c>
      <c r="BD120" s="81"/>
    </row>
    <row r="121" spans="1:99" hidden="1" outlineLevel="1" x14ac:dyDescent="0.2">
      <c r="B121" s="52" t="s">
        <v>174</v>
      </c>
      <c r="C121" s="26"/>
      <c r="G121" s="87">
        <f>MAX($G$116:G120)+1</f>
        <v>6</v>
      </c>
      <c r="H121" s="172" t="b">
        <f>IF(VLOOKUP($G121,Allocators!$D$75:$AU$94,N$15+1,FALSE)="Yes",TRUE,FALSE)</f>
        <v>0</v>
      </c>
      <c r="I121" s="81" t="b">
        <f>IF(VLOOKUP($G121,Allocators!$D$75:$AU$94,O$15+1,FALSE)="Yes",TRUE,FALSE)</f>
        <v>0</v>
      </c>
      <c r="J121" s="81" t="b">
        <f>IF(VLOOKUP($G121,Allocators!$D$75:$AU$94,P$15+1,FALSE)="Yes",TRUE,FALSE)</f>
        <v>0</v>
      </c>
      <c r="K121" s="81" t="b">
        <f>IF(VLOOKUP($G121,Allocators!$D$75:$AU$94,Q$15+1,FALSE)="Yes",TRUE,FALSE)</f>
        <v>0</v>
      </c>
      <c r="L121" s="81" t="b">
        <f>IF(VLOOKUP($G121,Allocators!$D$75:$AU$94,R$15+1,FALSE)="Yes",TRUE,FALSE)</f>
        <v>0</v>
      </c>
      <c r="M121" s="81" t="b">
        <f>IF(VLOOKUP($G121,Allocators!$D$75:$AU$94,S$15+1,FALSE)="Yes",TRUE,FALSE)</f>
        <v>0</v>
      </c>
      <c r="N121" s="81" t="b">
        <f>IF(VLOOKUP($G121,Allocators!$D$75:$AU$94,T$15+1,FALSE)="Yes",TRUE,FALSE)</f>
        <v>0</v>
      </c>
      <c r="O121" s="81" t="b">
        <f>IF(VLOOKUP($G121,Allocators!$D$75:$AU$94,U$15+1,FALSE)="Yes",TRUE,FALSE)</f>
        <v>0</v>
      </c>
      <c r="P121" s="81" t="b">
        <f>IF(VLOOKUP($G121,Allocators!$D$75:$AU$94,V$15+1,FALSE)="Yes",TRUE,FALSE)</f>
        <v>0</v>
      </c>
      <c r="Q121" s="81" t="b">
        <f>IF(VLOOKUP($G121,Allocators!$D$75:$AU$94,W$15+1,FALSE)="Yes",TRUE,FALSE)</f>
        <v>0</v>
      </c>
      <c r="R121" s="81" t="b">
        <f>IF(VLOOKUP($G121,Allocators!$D$75:$AU$94,X$15+1,FALSE)="Yes",TRUE,FALSE)</f>
        <v>0</v>
      </c>
      <c r="S121" s="81" t="b">
        <f>IF(VLOOKUP($G121,Allocators!$D$75:$AU$94,Y$15+1,FALSE)="Yes",TRUE,FALSE)</f>
        <v>0</v>
      </c>
      <c r="T121" s="81" t="b">
        <f>IF(VLOOKUP($G121,Allocators!$D$75:$AU$94,Z$15+1,FALSE)="Yes",TRUE,FALSE)</f>
        <v>0</v>
      </c>
      <c r="U121" s="81" t="b">
        <f>IF(VLOOKUP($G121,Allocators!$D$75:$AU$94,AA$15+1,FALSE)="Yes",TRUE,FALSE)</f>
        <v>0</v>
      </c>
      <c r="V121" s="81" t="b">
        <f>IF(VLOOKUP($G121,Allocators!$D$75:$AU$94,AB$15+1,FALSE)="Yes",TRUE,FALSE)</f>
        <v>1</v>
      </c>
      <c r="W121" s="81" t="b">
        <f>IF(VLOOKUP($G121,Allocators!$D$75:$AU$94,AC$15+1,FALSE)="Yes",TRUE,FALSE)</f>
        <v>1</v>
      </c>
      <c r="X121" s="81" t="b">
        <f>IF(VLOOKUP($G121,Allocators!$D$75:$AU$94,AD$15+1,FALSE)="Yes",TRUE,FALSE)</f>
        <v>1</v>
      </c>
      <c r="Y121" s="81" t="b">
        <f>IF(VLOOKUP($G121,Allocators!$D$75:$AU$94,AE$15+1,FALSE)="Yes",TRUE,FALSE)</f>
        <v>1</v>
      </c>
      <c r="Z121" s="81" t="b">
        <f>IF(VLOOKUP($G121,Allocators!$D$75:$AU$94,AF$15+1,FALSE)="Yes",TRUE,FALSE)</f>
        <v>1</v>
      </c>
      <c r="AA121" s="81" t="b">
        <f>IF(VLOOKUP($G121,Allocators!$D$75:$AU$94,AG$15+1,FALSE)="Yes",TRUE,FALSE)</f>
        <v>1</v>
      </c>
      <c r="AB121" s="81" t="b">
        <f>IF(VLOOKUP($G121,Allocators!$D$75:$AU$94,AH$15+1,FALSE)="Yes",TRUE,FALSE)</f>
        <v>1</v>
      </c>
      <c r="AC121" s="81" t="b">
        <f>IF(VLOOKUP($G121,Allocators!$D$75:$AU$94,AI$15+1,FALSE)="Yes",TRUE,FALSE)</f>
        <v>1</v>
      </c>
      <c r="AD121" s="81" t="b">
        <f>IF(VLOOKUP($G121,Allocators!$D$75:$AU$94,AJ$15+1,FALSE)="Yes",TRUE,FALSE)</f>
        <v>0</v>
      </c>
      <c r="AE121" s="81" t="b">
        <f>IF(VLOOKUP($G121,Allocators!$D$75:$AU$94,AK$15+1,FALSE)="Yes",TRUE,FALSE)</f>
        <v>0</v>
      </c>
      <c r="AF121" s="81" t="b">
        <f>IF(VLOOKUP($G121,Allocators!$D$75:$AU$94,AL$15+1,FALSE)="Yes",TRUE,FALSE)</f>
        <v>0</v>
      </c>
      <c r="AG121" s="81" t="b">
        <f>IF(VLOOKUP($G121,Allocators!$D$75:$AU$94,AM$15+1,FALSE)="Yes",TRUE,FALSE)</f>
        <v>0</v>
      </c>
      <c r="AH121" s="81" t="b">
        <f>IF(VLOOKUP($G121,Allocators!$D$75:$AU$94,AN$15+1,FALSE)="Yes",TRUE,FALSE)</f>
        <v>0</v>
      </c>
      <c r="AI121" s="81" t="b">
        <f>IF(VLOOKUP($G121,Allocators!$D$75:$AU$94,AO$15+1,FALSE)="Yes",TRUE,FALSE)</f>
        <v>0</v>
      </c>
      <c r="AJ121" s="81" t="b">
        <f>IF(VLOOKUP($G121,Allocators!$D$75:$AU$94,AP$15+1,FALSE)="Yes",TRUE,FALSE)</f>
        <v>0</v>
      </c>
      <c r="AK121" s="81" t="b">
        <f>IF(VLOOKUP($G121,Allocators!$D$75:$AU$94,AQ$15+1,FALSE)="Yes",TRUE,FALSE)</f>
        <v>0</v>
      </c>
      <c r="AL121" s="81" t="b">
        <f>IF(VLOOKUP($G121,Allocators!$D$75:$AU$94,AR$15+1,FALSE)="Yes",TRUE,FALSE)</f>
        <v>0</v>
      </c>
      <c r="AM121" s="81" t="b">
        <f>IF(VLOOKUP($G121,Allocators!$D$75:$AU$94,AS$15+1,FALSE)="Yes",TRUE,FALSE)</f>
        <v>0</v>
      </c>
      <c r="AN121" s="81" t="b">
        <f>IF(VLOOKUP($G121,Allocators!$D$75:$AU$94,AT$15+1,FALSE)="Yes",TRUE,FALSE)</f>
        <v>0</v>
      </c>
      <c r="AO121" s="81" t="b">
        <f>IF(VLOOKUP($G121,Allocators!$D$75:$AU$94,AU$15+1,FALSE)="Yes",TRUE,FALSE)</f>
        <v>0</v>
      </c>
      <c r="AP121" s="81" t="b">
        <f>IF(VLOOKUP($G121,Allocators!$D$75:$AU$94,AV$15+1,FALSE)="Yes",TRUE,FALSE)</f>
        <v>0</v>
      </c>
      <c r="AQ121" s="81" t="b">
        <f>IF(VLOOKUP($G121,Allocators!$D$75:$AU$94,AW$15+1,FALSE)="Yes",TRUE,FALSE)</f>
        <v>0</v>
      </c>
      <c r="AR121" s="81" t="b">
        <f>IF(VLOOKUP($G121,Allocators!$D$75:$AU$94,AX$15+1,FALSE)="Yes",TRUE,FALSE)</f>
        <v>0</v>
      </c>
      <c r="AS121" s="81" t="b">
        <f>IF(VLOOKUP($G121,Allocators!$D$75:$AU$94,AY$15+1,FALSE)="Yes",TRUE,FALSE)</f>
        <v>0</v>
      </c>
      <c r="AT121" s="81" t="b">
        <f>IF(VLOOKUP($G121,Allocators!$D$75:$AU$94,AZ$15+1,FALSE)="Yes",TRUE,FALSE)</f>
        <v>0</v>
      </c>
      <c r="AU121" s="81" t="b">
        <f>IF(VLOOKUP($G121,Allocators!$D$75:$AU$94,BA$15+1,FALSE)="Yes",TRUE,FALSE)</f>
        <v>0</v>
      </c>
      <c r="AV121" s="81" t="b">
        <f>IF(VLOOKUP($G121,Allocators!$D$75:$AU$94,BB$15+1,FALSE)="Yes",TRUE,FALSE)</f>
        <v>0</v>
      </c>
      <c r="AW121" s="81" t="b">
        <f>IF(VLOOKUP($G121,Allocators!$D$75:$AU$94,BC$15+1,FALSE)="Yes",TRUE,FALSE)</f>
        <v>0</v>
      </c>
      <c r="AX121" s="173" t="b">
        <f>IF(VLOOKUP($G121,Allocators!$D$75:$AU$94,BD$15+1,FALSE)="Yes",TRUE,FALSE)</f>
        <v>1</v>
      </c>
      <c r="BD121" s="81"/>
    </row>
    <row r="122" spans="1:99" hidden="1" outlineLevel="1" x14ac:dyDescent="0.2">
      <c r="B122" s="52" t="s">
        <v>175</v>
      </c>
      <c r="C122" s="26"/>
      <c r="G122" s="87">
        <f>MAX($G$116:G121)+1</f>
        <v>7</v>
      </c>
      <c r="H122" s="172" t="b">
        <f>IF(VLOOKUP($G122,Allocators!$D$75:$AU$94,N$15+1,FALSE)="Yes",TRUE,FALSE)</f>
        <v>0</v>
      </c>
      <c r="I122" s="81" t="b">
        <f>IF(VLOOKUP($G122,Allocators!$D$75:$AU$94,O$15+1,FALSE)="Yes",TRUE,FALSE)</f>
        <v>0</v>
      </c>
      <c r="J122" s="81" t="b">
        <f>IF(VLOOKUP($G122,Allocators!$D$75:$AU$94,P$15+1,FALSE)="Yes",TRUE,FALSE)</f>
        <v>0</v>
      </c>
      <c r="K122" s="81" t="b">
        <f>IF(VLOOKUP($G122,Allocators!$D$75:$AU$94,Q$15+1,FALSE)="Yes",TRUE,FALSE)</f>
        <v>0</v>
      </c>
      <c r="L122" s="81" t="b">
        <f>IF(VLOOKUP($G122,Allocators!$D$75:$AU$94,R$15+1,FALSE)="Yes",TRUE,FALSE)</f>
        <v>0</v>
      </c>
      <c r="M122" s="81" t="b">
        <f>IF(VLOOKUP($G122,Allocators!$D$75:$AU$94,S$15+1,FALSE)="Yes",TRUE,FALSE)</f>
        <v>0</v>
      </c>
      <c r="N122" s="81" t="b">
        <f>IF(VLOOKUP($G122,Allocators!$D$75:$AU$94,T$15+1,FALSE)="Yes",TRUE,FALSE)</f>
        <v>0</v>
      </c>
      <c r="O122" s="81" t="b">
        <f>IF(VLOOKUP($G122,Allocators!$D$75:$AU$94,U$15+1,FALSE)="Yes",TRUE,FALSE)</f>
        <v>0</v>
      </c>
      <c r="P122" s="81" t="b">
        <f>IF(VLOOKUP($G122,Allocators!$D$75:$AU$94,V$15+1,FALSE)="Yes",TRUE,FALSE)</f>
        <v>0</v>
      </c>
      <c r="Q122" s="81" t="b">
        <f>IF(VLOOKUP($G122,Allocators!$D$75:$AU$94,W$15+1,FALSE)="Yes",TRUE,FALSE)</f>
        <v>0</v>
      </c>
      <c r="R122" s="81" t="b">
        <f>IF(VLOOKUP($G122,Allocators!$D$75:$AU$94,X$15+1,FALSE)="Yes",TRUE,FALSE)</f>
        <v>0</v>
      </c>
      <c r="S122" s="81" t="b">
        <f>IF(VLOOKUP($G122,Allocators!$D$75:$AU$94,Y$15+1,FALSE)="Yes",TRUE,FALSE)</f>
        <v>0</v>
      </c>
      <c r="T122" s="81" t="b">
        <f>IF(VLOOKUP($G122,Allocators!$D$75:$AU$94,Z$15+1,FALSE)="Yes",TRUE,FALSE)</f>
        <v>0</v>
      </c>
      <c r="U122" s="81" t="b">
        <f>IF(VLOOKUP($G122,Allocators!$D$75:$AU$94,AA$15+1,FALSE)="Yes",TRUE,FALSE)</f>
        <v>0</v>
      </c>
      <c r="V122" s="81" t="b">
        <f>IF(VLOOKUP($G122,Allocators!$D$75:$AU$94,AB$15+1,FALSE)="Yes",TRUE,FALSE)</f>
        <v>0</v>
      </c>
      <c r="W122" s="81" t="b">
        <f>IF(VLOOKUP($G122,Allocators!$D$75:$AU$94,AC$15+1,FALSE)="Yes",TRUE,FALSE)</f>
        <v>0</v>
      </c>
      <c r="X122" s="81" t="b">
        <f>IF(VLOOKUP($G122,Allocators!$D$75:$AU$94,AD$15+1,FALSE)="Yes",TRUE,FALSE)</f>
        <v>0</v>
      </c>
      <c r="Y122" s="81" t="b">
        <f>IF(VLOOKUP($G122,Allocators!$D$75:$AU$94,AE$15+1,FALSE)="Yes",TRUE,FALSE)</f>
        <v>0</v>
      </c>
      <c r="Z122" s="81" t="b">
        <f>IF(VLOOKUP($G122,Allocators!$D$75:$AU$94,AF$15+1,FALSE)="Yes",TRUE,FALSE)</f>
        <v>0</v>
      </c>
      <c r="AA122" s="81" t="b">
        <f>IF(VLOOKUP($G122,Allocators!$D$75:$AU$94,AG$15+1,FALSE)="Yes",TRUE,FALSE)</f>
        <v>0</v>
      </c>
      <c r="AB122" s="81" t="b">
        <f>IF(VLOOKUP($G122,Allocators!$D$75:$AU$94,AH$15+1,FALSE)="Yes",TRUE,FALSE)</f>
        <v>0</v>
      </c>
      <c r="AC122" s="81" t="b">
        <f>IF(VLOOKUP($G122,Allocators!$D$75:$AU$94,AI$15+1,FALSE)="Yes",TRUE,FALSE)</f>
        <v>0</v>
      </c>
      <c r="AD122" s="81" t="b">
        <f>IF(VLOOKUP($G122,Allocators!$D$75:$AU$94,AJ$15+1,FALSE)="Yes",TRUE,FALSE)</f>
        <v>0</v>
      </c>
      <c r="AE122" s="81" t="b">
        <f>IF(VLOOKUP($G122,Allocators!$D$75:$AU$94,AK$15+1,FALSE)="Yes",TRUE,FALSE)</f>
        <v>0</v>
      </c>
      <c r="AF122" s="81" t="b">
        <f>IF(VLOOKUP($G122,Allocators!$D$75:$AU$94,AL$15+1,FALSE)="Yes",TRUE,FALSE)</f>
        <v>0</v>
      </c>
      <c r="AG122" s="81" t="b">
        <f>IF(VLOOKUP($G122,Allocators!$D$75:$AU$94,AM$15+1,FALSE)="Yes",TRUE,FALSE)</f>
        <v>0</v>
      </c>
      <c r="AH122" s="81" t="b">
        <f>IF(VLOOKUP($G122,Allocators!$D$75:$AU$94,AN$15+1,FALSE)="Yes",TRUE,FALSE)</f>
        <v>1</v>
      </c>
      <c r="AI122" s="81" t="b">
        <f>IF(VLOOKUP($G122,Allocators!$D$75:$AU$94,AO$15+1,FALSE)="Yes",TRUE,FALSE)</f>
        <v>0</v>
      </c>
      <c r="AJ122" s="81" t="b">
        <f>IF(VLOOKUP($G122,Allocators!$D$75:$AU$94,AP$15+1,FALSE)="Yes",TRUE,FALSE)</f>
        <v>0</v>
      </c>
      <c r="AK122" s="81" t="b">
        <f>IF(VLOOKUP($G122,Allocators!$D$75:$AU$94,AQ$15+1,FALSE)="Yes",TRUE,FALSE)</f>
        <v>1</v>
      </c>
      <c r="AL122" s="81" t="b">
        <f>IF(VLOOKUP($G122,Allocators!$D$75:$AU$94,AR$15+1,FALSE)="Yes",TRUE,FALSE)</f>
        <v>1</v>
      </c>
      <c r="AM122" s="81" t="b">
        <f>IF(VLOOKUP($G122,Allocators!$D$75:$AU$94,AS$15+1,FALSE)="Yes",TRUE,FALSE)</f>
        <v>1</v>
      </c>
      <c r="AN122" s="81" t="b">
        <f>IF(VLOOKUP($G122,Allocators!$D$75:$AU$94,AT$15+1,FALSE)="Yes",TRUE,FALSE)</f>
        <v>0</v>
      </c>
      <c r="AO122" s="81" t="b">
        <f>IF(VLOOKUP($G122,Allocators!$D$75:$AU$94,AU$15+1,FALSE)="Yes",TRUE,FALSE)</f>
        <v>0</v>
      </c>
      <c r="AP122" s="81" t="b">
        <f>IF(VLOOKUP($G122,Allocators!$D$75:$AU$94,AV$15+1,FALSE)="Yes",TRUE,FALSE)</f>
        <v>0</v>
      </c>
      <c r="AQ122" s="81" t="b">
        <f>IF(VLOOKUP($G122,Allocators!$D$75:$AU$94,AW$15+1,FALSE)="Yes",TRUE,FALSE)</f>
        <v>0</v>
      </c>
      <c r="AR122" s="81" t="b">
        <f>IF(VLOOKUP($G122,Allocators!$D$75:$AU$94,AX$15+1,FALSE)="Yes",TRUE,FALSE)</f>
        <v>0</v>
      </c>
      <c r="AS122" s="81" t="b">
        <f>IF(VLOOKUP($G122,Allocators!$D$75:$AU$94,AY$15+1,FALSE)="Yes",TRUE,FALSE)</f>
        <v>0</v>
      </c>
      <c r="AT122" s="81" t="b">
        <f>IF(VLOOKUP($G122,Allocators!$D$75:$AU$94,AZ$15+1,FALSE)="Yes",TRUE,FALSE)</f>
        <v>0</v>
      </c>
      <c r="AU122" s="81" t="b">
        <f>IF(VLOOKUP($G122,Allocators!$D$75:$AU$94,BA$15+1,FALSE)="Yes",TRUE,FALSE)</f>
        <v>0</v>
      </c>
      <c r="AV122" s="81" t="b">
        <f>IF(VLOOKUP($G122,Allocators!$D$75:$AU$94,BB$15+1,FALSE)="Yes",TRUE,FALSE)</f>
        <v>0</v>
      </c>
      <c r="AW122" s="81" t="b">
        <f>IF(VLOOKUP($G122,Allocators!$D$75:$AU$94,BC$15+1,FALSE)="Yes",TRUE,FALSE)</f>
        <v>0</v>
      </c>
      <c r="AX122" s="173" t="b">
        <f>IF(VLOOKUP($G122,Allocators!$D$75:$AU$94,BD$15+1,FALSE)="Yes",TRUE,FALSE)</f>
        <v>1</v>
      </c>
      <c r="BD122" s="81"/>
    </row>
    <row r="123" spans="1:99" hidden="1" outlineLevel="1" x14ac:dyDescent="0.2">
      <c r="B123" s="52" t="s">
        <v>176</v>
      </c>
      <c r="C123" s="26"/>
      <c r="G123" s="87">
        <f>MAX($G$116:G122)+1</f>
        <v>8</v>
      </c>
      <c r="H123" s="172" t="b">
        <f>IF(VLOOKUP($G123,Allocators!$D$75:$AU$94,N$15+1,FALSE)="Yes",TRUE,FALSE)</f>
        <v>0</v>
      </c>
      <c r="I123" s="81" t="b">
        <f>IF(VLOOKUP($G123,Allocators!$D$75:$AU$94,O$15+1,FALSE)="Yes",TRUE,FALSE)</f>
        <v>0</v>
      </c>
      <c r="J123" s="81" t="b">
        <f>IF(VLOOKUP($G123,Allocators!$D$75:$AU$94,P$15+1,FALSE)="Yes",TRUE,FALSE)</f>
        <v>0</v>
      </c>
      <c r="K123" s="81" t="b">
        <f>IF(VLOOKUP($G123,Allocators!$D$75:$AU$94,Q$15+1,FALSE)="Yes",TRUE,FALSE)</f>
        <v>0</v>
      </c>
      <c r="L123" s="81" t="b">
        <f>IF(VLOOKUP($G123,Allocators!$D$75:$AU$94,R$15+1,FALSE)="Yes",TRUE,FALSE)</f>
        <v>0</v>
      </c>
      <c r="M123" s="81" t="b">
        <f>IF(VLOOKUP($G123,Allocators!$D$75:$AU$94,S$15+1,FALSE)="Yes",TRUE,FALSE)</f>
        <v>0</v>
      </c>
      <c r="N123" s="81" t="b">
        <f>IF(VLOOKUP($G123,Allocators!$D$75:$AU$94,T$15+1,FALSE)="Yes",TRUE,FALSE)</f>
        <v>0</v>
      </c>
      <c r="O123" s="81" t="b">
        <f>IF(VLOOKUP($G123,Allocators!$D$75:$AU$94,U$15+1,FALSE)="Yes",TRUE,FALSE)</f>
        <v>0</v>
      </c>
      <c r="P123" s="81" t="b">
        <f>IF(VLOOKUP($G123,Allocators!$D$75:$AU$94,V$15+1,FALSE)="Yes",TRUE,FALSE)</f>
        <v>0</v>
      </c>
      <c r="Q123" s="81" t="b">
        <f>IF(VLOOKUP($G123,Allocators!$D$75:$AU$94,W$15+1,FALSE)="Yes",TRUE,FALSE)</f>
        <v>0</v>
      </c>
      <c r="R123" s="81" t="b">
        <f>IF(VLOOKUP($G123,Allocators!$D$75:$AU$94,X$15+1,FALSE)="Yes",TRUE,FALSE)</f>
        <v>0</v>
      </c>
      <c r="S123" s="81" t="b">
        <f>IF(VLOOKUP($G123,Allocators!$D$75:$AU$94,Y$15+1,FALSE)="Yes",TRUE,FALSE)</f>
        <v>0</v>
      </c>
      <c r="T123" s="81" t="b">
        <f>IF(VLOOKUP($G123,Allocators!$D$75:$AU$94,Z$15+1,FALSE)="Yes",TRUE,FALSE)</f>
        <v>0</v>
      </c>
      <c r="U123" s="81" t="b">
        <f>IF(VLOOKUP($G123,Allocators!$D$75:$AU$94,AA$15+1,FALSE)="Yes",TRUE,FALSE)</f>
        <v>0</v>
      </c>
      <c r="V123" s="81" t="b">
        <f>IF(VLOOKUP($G123,Allocators!$D$75:$AU$94,AB$15+1,FALSE)="Yes",TRUE,FALSE)</f>
        <v>0</v>
      </c>
      <c r="W123" s="81" t="b">
        <f>IF(VLOOKUP($G123,Allocators!$D$75:$AU$94,AC$15+1,FALSE)="Yes",TRUE,FALSE)</f>
        <v>0</v>
      </c>
      <c r="X123" s="81" t="b">
        <f>IF(VLOOKUP($G123,Allocators!$D$75:$AU$94,AD$15+1,FALSE)="Yes",TRUE,FALSE)</f>
        <v>0</v>
      </c>
      <c r="Y123" s="81" t="b">
        <f>IF(VLOOKUP($G123,Allocators!$D$75:$AU$94,AE$15+1,FALSE)="Yes",TRUE,FALSE)</f>
        <v>0</v>
      </c>
      <c r="Z123" s="81" t="b">
        <f>IF(VLOOKUP($G123,Allocators!$D$75:$AU$94,AF$15+1,FALSE)="Yes",TRUE,FALSE)</f>
        <v>0</v>
      </c>
      <c r="AA123" s="81" t="b">
        <f>IF(VLOOKUP($G123,Allocators!$D$75:$AU$94,AG$15+1,FALSE)="Yes",TRUE,FALSE)</f>
        <v>0</v>
      </c>
      <c r="AB123" s="81" t="b">
        <f>IF(VLOOKUP($G123,Allocators!$D$75:$AU$94,AH$15+1,FALSE)="Yes",TRUE,FALSE)</f>
        <v>0</v>
      </c>
      <c r="AC123" s="81" t="b">
        <f>IF(VLOOKUP($G123,Allocators!$D$75:$AU$94,AI$15+1,FALSE)="Yes",TRUE,FALSE)</f>
        <v>0</v>
      </c>
      <c r="AD123" s="81" t="b">
        <f>IF(VLOOKUP($G123,Allocators!$D$75:$AU$94,AJ$15+1,FALSE)="Yes",TRUE,FALSE)</f>
        <v>0</v>
      </c>
      <c r="AE123" s="81" t="b">
        <f>IF(VLOOKUP($G123,Allocators!$D$75:$AU$94,AK$15+1,FALSE)="Yes",TRUE,FALSE)</f>
        <v>0</v>
      </c>
      <c r="AF123" s="81" t="b">
        <f>IF(VLOOKUP($G123,Allocators!$D$75:$AU$94,AL$15+1,FALSE)="Yes",TRUE,FALSE)</f>
        <v>0</v>
      </c>
      <c r="AG123" s="81" t="b">
        <f>IF(VLOOKUP($G123,Allocators!$D$75:$AU$94,AM$15+1,FALSE)="Yes",TRUE,FALSE)</f>
        <v>0</v>
      </c>
      <c r="AH123" s="81" t="b">
        <f>IF(VLOOKUP($G123,Allocators!$D$75:$AU$94,AN$15+1,FALSE)="Yes",TRUE,FALSE)</f>
        <v>1</v>
      </c>
      <c r="AI123" s="81" t="b">
        <f>IF(VLOOKUP($G123,Allocators!$D$75:$AU$94,AO$15+1,FALSE)="Yes",TRUE,FALSE)</f>
        <v>0</v>
      </c>
      <c r="AJ123" s="81" t="b">
        <f>IF(VLOOKUP($G123,Allocators!$D$75:$AU$94,AP$15+1,FALSE)="Yes",TRUE,FALSE)</f>
        <v>0</v>
      </c>
      <c r="AK123" s="81" t="b">
        <f>IF(VLOOKUP($G123,Allocators!$D$75:$AU$94,AQ$15+1,FALSE)="Yes",TRUE,FALSE)</f>
        <v>1</v>
      </c>
      <c r="AL123" s="81" t="b">
        <f>IF(VLOOKUP($G123,Allocators!$D$75:$AU$94,AR$15+1,FALSE)="Yes",TRUE,FALSE)</f>
        <v>1</v>
      </c>
      <c r="AM123" s="81" t="b">
        <f>IF(VLOOKUP($G123,Allocators!$D$75:$AU$94,AS$15+1,FALSE)="Yes",TRUE,FALSE)</f>
        <v>1</v>
      </c>
      <c r="AN123" s="81" t="b">
        <f>IF(VLOOKUP($G123,Allocators!$D$75:$AU$94,AT$15+1,FALSE)="Yes",TRUE,FALSE)</f>
        <v>0</v>
      </c>
      <c r="AO123" s="81" t="b">
        <f>IF(VLOOKUP($G123,Allocators!$D$75:$AU$94,AU$15+1,FALSE)="Yes",TRUE,FALSE)</f>
        <v>0</v>
      </c>
      <c r="AP123" s="81" t="b">
        <f>IF(VLOOKUP($G123,Allocators!$D$75:$AU$94,AV$15+1,FALSE)="Yes",TRUE,FALSE)</f>
        <v>0</v>
      </c>
      <c r="AQ123" s="81" t="b">
        <f>IF(VLOOKUP($G123,Allocators!$D$75:$AU$94,AW$15+1,FALSE)="Yes",TRUE,FALSE)</f>
        <v>0</v>
      </c>
      <c r="AR123" s="81" t="b">
        <f>IF(VLOOKUP($G123,Allocators!$D$75:$AU$94,AX$15+1,FALSE)="Yes",TRUE,FALSE)</f>
        <v>0</v>
      </c>
      <c r="AS123" s="81" t="b">
        <f>IF(VLOOKUP($G123,Allocators!$D$75:$AU$94,AY$15+1,FALSE)="Yes",TRUE,FALSE)</f>
        <v>0</v>
      </c>
      <c r="AT123" s="81" t="b">
        <f>IF(VLOOKUP($G123,Allocators!$D$75:$AU$94,AZ$15+1,FALSE)="Yes",TRUE,FALSE)</f>
        <v>0</v>
      </c>
      <c r="AU123" s="81" t="b">
        <f>IF(VLOOKUP($G123,Allocators!$D$75:$AU$94,BA$15+1,FALSE)="Yes",TRUE,FALSE)</f>
        <v>0</v>
      </c>
      <c r="AV123" s="81" t="b">
        <f>IF(VLOOKUP($G123,Allocators!$D$75:$AU$94,BB$15+1,FALSE)="Yes",TRUE,FALSE)</f>
        <v>0</v>
      </c>
      <c r="AW123" s="81" t="b">
        <f>IF(VLOOKUP($G123,Allocators!$D$75:$AU$94,BC$15+1,FALSE)="Yes",TRUE,FALSE)</f>
        <v>0</v>
      </c>
      <c r="AX123" s="173" t="b">
        <f>IF(VLOOKUP($G123,Allocators!$D$75:$AU$94,BD$15+1,FALSE)="Yes",TRUE,FALSE)</f>
        <v>1</v>
      </c>
      <c r="BD123" s="81"/>
    </row>
    <row r="124" spans="1:99" hidden="1" outlineLevel="1" x14ac:dyDescent="0.2">
      <c r="B124" s="52" t="s">
        <v>177</v>
      </c>
      <c r="C124" s="26"/>
      <c r="G124" s="87">
        <f>MAX($G$116:G123)+1</f>
        <v>9</v>
      </c>
      <c r="H124" s="172" t="b">
        <f>IF(VLOOKUP($G124,Allocators!$D$75:$AU$94,N$15+1,FALSE)="Yes",TRUE,FALSE)</f>
        <v>1</v>
      </c>
      <c r="I124" s="81" t="b">
        <f>IF(VLOOKUP($G124,Allocators!$D$75:$AU$94,O$15+1,FALSE)="Yes",TRUE,FALSE)</f>
        <v>1</v>
      </c>
      <c r="J124" s="81" t="b">
        <f>IF(VLOOKUP($G124,Allocators!$D$75:$AU$94,P$15+1,FALSE)="Yes",TRUE,FALSE)</f>
        <v>1</v>
      </c>
      <c r="K124" s="81" t="b">
        <f>IF(VLOOKUP($G124,Allocators!$D$75:$AU$94,Q$15+1,FALSE)="Yes",TRUE,FALSE)</f>
        <v>1</v>
      </c>
      <c r="L124" s="81" t="b">
        <f>IF(VLOOKUP($G124,Allocators!$D$75:$AU$94,R$15+1,FALSE)="Yes",TRUE,FALSE)</f>
        <v>1</v>
      </c>
      <c r="M124" s="81" t="b">
        <f>IF(VLOOKUP($G124,Allocators!$D$75:$AU$94,S$15+1,FALSE)="Yes",TRUE,FALSE)</f>
        <v>1</v>
      </c>
      <c r="N124" s="81" t="b">
        <f>IF(VLOOKUP($G124,Allocators!$D$75:$AU$94,T$15+1,FALSE)="Yes",TRUE,FALSE)</f>
        <v>1</v>
      </c>
      <c r="O124" s="81" t="b">
        <f>IF(VLOOKUP($G124,Allocators!$D$75:$AU$94,U$15+1,FALSE)="Yes",TRUE,FALSE)</f>
        <v>1</v>
      </c>
      <c r="P124" s="81" t="b">
        <f>IF(VLOOKUP($G124,Allocators!$D$75:$AU$94,V$15+1,FALSE)="Yes",TRUE,FALSE)</f>
        <v>1</v>
      </c>
      <c r="Q124" s="81" t="b">
        <f>IF(VLOOKUP($G124,Allocators!$D$75:$AU$94,W$15+1,FALSE)="Yes",TRUE,FALSE)</f>
        <v>1</v>
      </c>
      <c r="R124" s="81" t="b">
        <f>IF(VLOOKUP($G124,Allocators!$D$75:$AU$94,X$15+1,FALSE)="Yes",TRUE,FALSE)</f>
        <v>1</v>
      </c>
      <c r="S124" s="81" t="b">
        <f>IF(VLOOKUP($G124,Allocators!$D$75:$AU$94,Y$15+1,FALSE)="Yes",TRUE,FALSE)</f>
        <v>1</v>
      </c>
      <c r="T124" s="81" t="b">
        <f>IF(VLOOKUP($G124,Allocators!$D$75:$AU$94,Z$15+1,FALSE)="Yes",TRUE,FALSE)</f>
        <v>1</v>
      </c>
      <c r="U124" s="81" t="b">
        <f>IF(VLOOKUP($G124,Allocators!$D$75:$AU$94,AA$15+1,FALSE)="Yes",TRUE,FALSE)</f>
        <v>1</v>
      </c>
      <c r="V124" s="81" t="b">
        <f>IF(VLOOKUP($G124,Allocators!$D$75:$AU$94,AB$15+1,FALSE)="Yes",TRUE,FALSE)</f>
        <v>0</v>
      </c>
      <c r="W124" s="81" t="b">
        <f>IF(VLOOKUP($G124,Allocators!$D$75:$AU$94,AC$15+1,FALSE)="Yes",TRUE,FALSE)</f>
        <v>0</v>
      </c>
      <c r="X124" s="81" t="b">
        <f>IF(VLOOKUP($G124,Allocators!$D$75:$AU$94,AD$15+1,FALSE)="Yes",TRUE,FALSE)</f>
        <v>0</v>
      </c>
      <c r="Y124" s="81" t="b">
        <f>IF(VLOOKUP($G124,Allocators!$D$75:$AU$94,AE$15+1,FALSE)="Yes",TRUE,FALSE)</f>
        <v>0</v>
      </c>
      <c r="Z124" s="81" t="b">
        <f>IF(VLOOKUP($G124,Allocators!$D$75:$AU$94,AF$15+1,FALSE)="Yes",TRUE,FALSE)</f>
        <v>0</v>
      </c>
      <c r="AA124" s="81" t="b">
        <f>IF(VLOOKUP($G124,Allocators!$D$75:$AU$94,AG$15+1,FALSE)="Yes",TRUE,FALSE)</f>
        <v>0</v>
      </c>
      <c r="AB124" s="81" t="b">
        <f>IF(VLOOKUP($G124,Allocators!$D$75:$AU$94,AH$15+1,FALSE)="Yes",TRUE,FALSE)</f>
        <v>0</v>
      </c>
      <c r="AC124" s="81" t="b">
        <f>IF(VLOOKUP($G124,Allocators!$D$75:$AU$94,AI$15+1,FALSE)="Yes",TRUE,FALSE)</f>
        <v>0</v>
      </c>
      <c r="AD124" s="81" t="b">
        <f>IF(VLOOKUP($G124,Allocators!$D$75:$AU$94,AJ$15+1,FALSE)="Yes",TRUE,FALSE)</f>
        <v>0</v>
      </c>
      <c r="AE124" s="81" t="b">
        <f>IF(VLOOKUP($G124,Allocators!$D$75:$AU$94,AK$15+1,FALSE)="Yes",TRUE,FALSE)</f>
        <v>0</v>
      </c>
      <c r="AF124" s="81" t="b">
        <f>IF(VLOOKUP($G124,Allocators!$D$75:$AU$94,AL$15+1,FALSE)="Yes",TRUE,FALSE)</f>
        <v>0</v>
      </c>
      <c r="AG124" s="81" t="b">
        <f>IF(VLOOKUP($G124,Allocators!$D$75:$AU$94,AM$15+1,FALSE)="Yes",TRUE,FALSE)</f>
        <v>0</v>
      </c>
      <c r="AH124" s="81" t="b">
        <f>IF(VLOOKUP($G124,Allocators!$D$75:$AU$94,AN$15+1,FALSE)="Yes",TRUE,FALSE)</f>
        <v>0</v>
      </c>
      <c r="AI124" s="81" t="b">
        <f>IF(VLOOKUP($G124,Allocators!$D$75:$AU$94,AO$15+1,FALSE)="Yes",TRUE,FALSE)</f>
        <v>0</v>
      </c>
      <c r="AJ124" s="81" t="b">
        <f>IF(VLOOKUP($G124,Allocators!$D$75:$AU$94,AP$15+1,FALSE)="Yes",TRUE,FALSE)</f>
        <v>0</v>
      </c>
      <c r="AK124" s="81" t="b">
        <f>IF(VLOOKUP($G124,Allocators!$D$75:$AU$94,AQ$15+1,FALSE)="Yes",TRUE,FALSE)</f>
        <v>0</v>
      </c>
      <c r="AL124" s="81" t="b">
        <f>IF(VLOOKUP($G124,Allocators!$D$75:$AU$94,AR$15+1,FALSE)="Yes",TRUE,FALSE)</f>
        <v>0</v>
      </c>
      <c r="AM124" s="81" t="b">
        <f>IF(VLOOKUP($G124,Allocators!$D$75:$AU$94,AS$15+1,FALSE)="Yes",TRUE,FALSE)</f>
        <v>0</v>
      </c>
      <c r="AN124" s="81" t="b">
        <f>IF(VLOOKUP($G124,Allocators!$D$75:$AU$94,AT$15+1,FALSE)="Yes",TRUE,FALSE)</f>
        <v>0</v>
      </c>
      <c r="AO124" s="81" t="b">
        <f>IF(VLOOKUP($G124,Allocators!$D$75:$AU$94,AU$15+1,FALSE)="Yes",TRUE,FALSE)</f>
        <v>0</v>
      </c>
      <c r="AP124" s="81" t="b">
        <f>IF(VLOOKUP($G124,Allocators!$D$75:$AU$94,AV$15+1,FALSE)="Yes",TRUE,FALSE)</f>
        <v>0</v>
      </c>
      <c r="AQ124" s="81" t="b">
        <f>IF(VLOOKUP($G124,Allocators!$D$75:$AU$94,AW$15+1,FALSE)="Yes",TRUE,FALSE)</f>
        <v>0</v>
      </c>
      <c r="AR124" s="81" t="b">
        <f>IF(VLOOKUP($G124,Allocators!$D$75:$AU$94,AX$15+1,FALSE)="Yes",TRUE,FALSE)</f>
        <v>0</v>
      </c>
      <c r="AS124" s="81" t="b">
        <f>IF(VLOOKUP($G124,Allocators!$D$75:$AU$94,AY$15+1,FALSE)="Yes",TRUE,FALSE)</f>
        <v>0</v>
      </c>
      <c r="AT124" s="81" t="b">
        <f>IF(VLOOKUP($G124,Allocators!$D$75:$AU$94,AZ$15+1,FALSE)="Yes",TRUE,FALSE)</f>
        <v>0</v>
      </c>
      <c r="AU124" s="81" t="b">
        <f>IF(VLOOKUP($G124,Allocators!$D$75:$AU$94,BA$15+1,FALSE)="Yes",TRUE,FALSE)</f>
        <v>0</v>
      </c>
      <c r="AV124" s="81" t="b">
        <f>IF(VLOOKUP($G124,Allocators!$D$75:$AU$94,BB$15+1,FALSE)="Yes",TRUE,FALSE)</f>
        <v>0</v>
      </c>
      <c r="AW124" s="81" t="b">
        <f>IF(VLOOKUP($G124,Allocators!$D$75:$AU$94,BC$15+1,FALSE)="Yes",TRUE,FALSE)</f>
        <v>0</v>
      </c>
      <c r="AX124" s="173" t="b">
        <f>IF(VLOOKUP($G124,Allocators!$D$75:$AU$94,BD$15+1,FALSE)="Yes",TRUE,FALSE)</f>
        <v>1</v>
      </c>
      <c r="BD124" s="81"/>
    </row>
    <row r="125" spans="1:99" hidden="1" outlineLevel="1" x14ac:dyDescent="0.2">
      <c r="B125" s="52" t="s">
        <v>178</v>
      </c>
      <c r="C125" s="26"/>
      <c r="G125" s="87">
        <f>MAX($G$116:G124)+1</f>
        <v>10</v>
      </c>
      <c r="H125" s="172" t="b">
        <f>IF(VLOOKUP($G125,Allocators!$D$75:$AU$94,N$15+1,FALSE)="Yes",TRUE,FALSE)</f>
        <v>1</v>
      </c>
      <c r="I125" s="81" t="b">
        <f>IF(VLOOKUP($G125,Allocators!$D$75:$AU$94,O$15+1,FALSE)="Yes",TRUE,FALSE)</f>
        <v>1</v>
      </c>
      <c r="J125" s="81" t="b">
        <f>IF(VLOOKUP($G125,Allocators!$D$75:$AU$94,P$15+1,FALSE)="Yes",TRUE,FALSE)</f>
        <v>1</v>
      </c>
      <c r="K125" s="81" t="b">
        <f>IF(VLOOKUP($G125,Allocators!$D$75:$AU$94,Q$15+1,FALSE)="Yes",TRUE,FALSE)</f>
        <v>1</v>
      </c>
      <c r="L125" s="81" t="b">
        <f>IF(VLOOKUP($G125,Allocators!$D$75:$AU$94,R$15+1,FALSE)="Yes",TRUE,FALSE)</f>
        <v>1</v>
      </c>
      <c r="M125" s="81" t="b">
        <f>IF(VLOOKUP($G125,Allocators!$D$75:$AU$94,S$15+1,FALSE)="Yes",TRUE,FALSE)</f>
        <v>1</v>
      </c>
      <c r="N125" s="81" t="b">
        <f>IF(VLOOKUP($G125,Allocators!$D$75:$AU$94,T$15+1,FALSE)="Yes",TRUE,FALSE)</f>
        <v>1</v>
      </c>
      <c r="O125" s="81" t="b">
        <f>IF(VLOOKUP($G125,Allocators!$D$75:$AU$94,U$15+1,FALSE)="Yes",TRUE,FALSE)</f>
        <v>1</v>
      </c>
      <c r="P125" s="81" t="b">
        <f>IF(VLOOKUP($G125,Allocators!$D$75:$AU$94,V$15+1,FALSE)="Yes",TRUE,FALSE)</f>
        <v>1</v>
      </c>
      <c r="Q125" s="81" t="b">
        <f>IF(VLOOKUP($G125,Allocators!$D$75:$AU$94,W$15+1,FALSE)="Yes",TRUE,FALSE)</f>
        <v>1</v>
      </c>
      <c r="R125" s="81" t="b">
        <f>IF(VLOOKUP($G125,Allocators!$D$75:$AU$94,X$15+1,FALSE)="Yes",TRUE,FALSE)</f>
        <v>1</v>
      </c>
      <c r="S125" s="81" t="b">
        <f>IF(VLOOKUP($G125,Allocators!$D$75:$AU$94,Y$15+1,FALSE)="Yes",TRUE,FALSE)</f>
        <v>1</v>
      </c>
      <c r="T125" s="81" t="b">
        <f>IF(VLOOKUP($G125,Allocators!$D$75:$AU$94,Z$15+1,FALSE)="Yes",TRUE,FALSE)</f>
        <v>1</v>
      </c>
      <c r="U125" s="81" t="b">
        <f>IF(VLOOKUP($G125,Allocators!$D$75:$AU$94,AA$15+1,FALSE)="Yes",TRUE,FALSE)</f>
        <v>1</v>
      </c>
      <c r="V125" s="81" t="b">
        <f>IF(VLOOKUP($G125,Allocators!$D$75:$AU$94,AB$15+1,FALSE)="Yes",TRUE,FALSE)</f>
        <v>0</v>
      </c>
      <c r="W125" s="81" t="b">
        <f>IF(VLOOKUP($G125,Allocators!$D$75:$AU$94,AC$15+1,FALSE)="Yes",TRUE,FALSE)</f>
        <v>0</v>
      </c>
      <c r="X125" s="81" t="b">
        <f>IF(VLOOKUP($G125,Allocators!$D$75:$AU$94,AD$15+1,FALSE)="Yes",TRUE,FALSE)</f>
        <v>0</v>
      </c>
      <c r="Y125" s="81" t="b">
        <f>IF(VLOOKUP($G125,Allocators!$D$75:$AU$94,AE$15+1,FALSE)="Yes",TRUE,FALSE)</f>
        <v>0</v>
      </c>
      <c r="Z125" s="81" t="b">
        <f>IF(VLOOKUP($G125,Allocators!$D$75:$AU$94,AF$15+1,FALSE)="Yes",TRUE,FALSE)</f>
        <v>0</v>
      </c>
      <c r="AA125" s="81" t="b">
        <f>IF(VLOOKUP($G125,Allocators!$D$75:$AU$94,AG$15+1,FALSE)="Yes",TRUE,FALSE)</f>
        <v>0</v>
      </c>
      <c r="AB125" s="81" t="b">
        <f>IF(VLOOKUP($G125,Allocators!$D$75:$AU$94,AH$15+1,FALSE)="Yes",TRUE,FALSE)</f>
        <v>0</v>
      </c>
      <c r="AC125" s="81" t="b">
        <f>IF(VLOOKUP($G125,Allocators!$D$75:$AU$94,AI$15+1,FALSE)="Yes",TRUE,FALSE)</f>
        <v>0</v>
      </c>
      <c r="AD125" s="81" t="b">
        <f>IF(VLOOKUP($G125,Allocators!$D$75:$AU$94,AJ$15+1,FALSE)="Yes",TRUE,FALSE)</f>
        <v>0</v>
      </c>
      <c r="AE125" s="81" t="b">
        <f>IF(VLOOKUP($G125,Allocators!$D$75:$AU$94,AK$15+1,FALSE)="Yes",TRUE,FALSE)</f>
        <v>0</v>
      </c>
      <c r="AF125" s="81" t="b">
        <f>IF(VLOOKUP($G125,Allocators!$D$75:$AU$94,AL$15+1,FALSE)="Yes",TRUE,FALSE)</f>
        <v>0</v>
      </c>
      <c r="AG125" s="81" t="b">
        <f>IF(VLOOKUP($G125,Allocators!$D$75:$AU$94,AM$15+1,FALSE)="Yes",TRUE,FALSE)</f>
        <v>0</v>
      </c>
      <c r="AH125" s="81" t="b">
        <f>IF(VLOOKUP($G125,Allocators!$D$75:$AU$94,AN$15+1,FALSE)="Yes",TRUE,FALSE)</f>
        <v>0</v>
      </c>
      <c r="AI125" s="81" t="b">
        <f>IF(VLOOKUP($G125,Allocators!$D$75:$AU$94,AO$15+1,FALSE)="Yes",TRUE,FALSE)</f>
        <v>0</v>
      </c>
      <c r="AJ125" s="81" t="b">
        <f>IF(VLOOKUP($G125,Allocators!$D$75:$AU$94,AP$15+1,FALSE)="Yes",TRUE,FALSE)</f>
        <v>0</v>
      </c>
      <c r="AK125" s="81" t="b">
        <f>IF(VLOOKUP($G125,Allocators!$D$75:$AU$94,AQ$15+1,FALSE)="Yes",TRUE,FALSE)</f>
        <v>0</v>
      </c>
      <c r="AL125" s="81" t="b">
        <f>IF(VLOOKUP($G125,Allocators!$D$75:$AU$94,AR$15+1,FALSE)="Yes",TRUE,FALSE)</f>
        <v>0</v>
      </c>
      <c r="AM125" s="81" t="b">
        <f>IF(VLOOKUP($G125,Allocators!$D$75:$AU$94,AS$15+1,FALSE)="Yes",TRUE,FALSE)</f>
        <v>0</v>
      </c>
      <c r="AN125" s="81" t="b">
        <f>IF(VLOOKUP($G125,Allocators!$D$75:$AU$94,AT$15+1,FALSE)="Yes",TRUE,FALSE)</f>
        <v>0</v>
      </c>
      <c r="AO125" s="81" t="b">
        <f>IF(VLOOKUP($G125,Allocators!$D$75:$AU$94,AU$15+1,FALSE)="Yes",TRUE,FALSE)</f>
        <v>0</v>
      </c>
      <c r="AP125" s="81" t="b">
        <f>IF(VLOOKUP($G125,Allocators!$D$75:$AU$94,AV$15+1,FALSE)="Yes",TRUE,FALSE)</f>
        <v>0</v>
      </c>
      <c r="AQ125" s="81" t="b">
        <f>IF(VLOOKUP($G125,Allocators!$D$75:$AU$94,AW$15+1,FALSE)="Yes",TRUE,FALSE)</f>
        <v>0</v>
      </c>
      <c r="AR125" s="81" t="b">
        <f>IF(VLOOKUP($G125,Allocators!$D$75:$AU$94,AX$15+1,FALSE)="Yes",TRUE,FALSE)</f>
        <v>0</v>
      </c>
      <c r="AS125" s="81" t="b">
        <f>IF(VLOOKUP($G125,Allocators!$D$75:$AU$94,AY$15+1,FALSE)="Yes",TRUE,FALSE)</f>
        <v>0</v>
      </c>
      <c r="AT125" s="81" t="b">
        <f>IF(VLOOKUP($G125,Allocators!$D$75:$AU$94,AZ$15+1,FALSE)="Yes",TRUE,FALSE)</f>
        <v>0</v>
      </c>
      <c r="AU125" s="81" t="b">
        <f>IF(VLOOKUP($G125,Allocators!$D$75:$AU$94,BA$15+1,FALSE)="Yes",TRUE,FALSE)</f>
        <v>0</v>
      </c>
      <c r="AV125" s="81" t="b">
        <f>IF(VLOOKUP($G125,Allocators!$D$75:$AU$94,BB$15+1,FALSE)="Yes",TRUE,FALSE)</f>
        <v>0</v>
      </c>
      <c r="AW125" s="81" t="b">
        <f>IF(VLOOKUP($G125,Allocators!$D$75:$AU$94,BC$15+1,FALSE)="Yes",TRUE,FALSE)</f>
        <v>0</v>
      </c>
      <c r="AX125" s="173" t="b">
        <f>IF(VLOOKUP($G125,Allocators!$D$75:$AU$94,BD$15+1,FALSE)="Yes",TRUE,FALSE)</f>
        <v>1</v>
      </c>
      <c r="BD125" s="81"/>
    </row>
    <row r="126" spans="1:99" hidden="1" outlineLevel="1" x14ac:dyDescent="0.2">
      <c r="B126" s="52" t="s">
        <v>179</v>
      </c>
      <c r="C126" s="26"/>
      <c r="G126" s="87">
        <f>MAX($G$116:G125)+1</f>
        <v>11</v>
      </c>
      <c r="H126" s="172" t="b">
        <f>IF(VLOOKUP($G126,Allocators!$D$75:$AU$94,N$15+1,FALSE)="Yes",TRUE,FALSE)</f>
        <v>1</v>
      </c>
      <c r="I126" s="81" t="b">
        <f>IF(VLOOKUP($G126,Allocators!$D$75:$AU$94,O$15+1,FALSE)="Yes",TRUE,FALSE)</f>
        <v>1</v>
      </c>
      <c r="J126" s="81" t="b">
        <f>IF(VLOOKUP($G126,Allocators!$D$75:$AU$94,P$15+1,FALSE)="Yes",TRUE,FALSE)</f>
        <v>1</v>
      </c>
      <c r="K126" s="81" t="b">
        <f>IF(VLOOKUP($G126,Allocators!$D$75:$AU$94,Q$15+1,FALSE)="Yes",TRUE,FALSE)</f>
        <v>1</v>
      </c>
      <c r="L126" s="81" t="b">
        <f>IF(VLOOKUP($G126,Allocators!$D$75:$AU$94,R$15+1,FALSE)="Yes",TRUE,FALSE)</f>
        <v>1</v>
      </c>
      <c r="M126" s="81" t="b">
        <f>IF(VLOOKUP($G126,Allocators!$D$75:$AU$94,S$15+1,FALSE)="Yes",TRUE,FALSE)</f>
        <v>1</v>
      </c>
      <c r="N126" s="81" t="b">
        <f>IF(VLOOKUP($G126,Allocators!$D$75:$AU$94,T$15+1,FALSE)="Yes",TRUE,FALSE)</f>
        <v>1</v>
      </c>
      <c r="O126" s="81" t="b">
        <f>IF(VLOOKUP($G126,Allocators!$D$75:$AU$94,U$15+1,FALSE)="Yes",TRUE,FALSE)</f>
        <v>1</v>
      </c>
      <c r="P126" s="81" t="b">
        <f>IF(VLOOKUP($G126,Allocators!$D$75:$AU$94,V$15+1,FALSE)="Yes",TRUE,FALSE)</f>
        <v>1</v>
      </c>
      <c r="Q126" s="81" t="b">
        <f>IF(VLOOKUP($G126,Allocators!$D$75:$AU$94,W$15+1,FALSE)="Yes",TRUE,FALSE)</f>
        <v>1</v>
      </c>
      <c r="R126" s="81" t="b">
        <f>IF(VLOOKUP($G126,Allocators!$D$75:$AU$94,X$15+1,FALSE)="Yes",TRUE,FALSE)</f>
        <v>1</v>
      </c>
      <c r="S126" s="81" t="b">
        <f>IF(VLOOKUP($G126,Allocators!$D$75:$AU$94,Y$15+1,FALSE)="Yes",TRUE,FALSE)</f>
        <v>1</v>
      </c>
      <c r="T126" s="81" t="b">
        <f>IF(VLOOKUP($G126,Allocators!$D$75:$AU$94,Z$15+1,FALSE)="Yes",TRUE,FALSE)</f>
        <v>1</v>
      </c>
      <c r="U126" s="81" t="b">
        <f>IF(VLOOKUP($G126,Allocators!$D$75:$AU$94,AA$15+1,FALSE)="Yes",TRUE,FALSE)</f>
        <v>1</v>
      </c>
      <c r="V126" s="81" t="b">
        <f>IF(VLOOKUP($G126,Allocators!$D$75:$AU$94,AB$15+1,FALSE)="Yes",TRUE,FALSE)</f>
        <v>1</v>
      </c>
      <c r="W126" s="81" t="b">
        <f>IF(VLOOKUP($G126,Allocators!$D$75:$AU$94,AC$15+1,FALSE)="Yes",TRUE,FALSE)</f>
        <v>1</v>
      </c>
      <c r="X126" s="81" t="b">
        <f>IF(VLOOKUP($G126,Allocators!$D$75:$AU$94,AD$15+1,FALSE)="Yes",TRUE,FALSE)</f>
        <v>1</v>
      </c>
      <c r="Y126" s="81" t="b">
        <f>IF(VLOOKUP($G126,Allocators!$D$75:$AU$94,AE$15+1,FALSE)="Yes",TRUE,FALSE)</f>
        <v>1</v>
      </c>
      <c r="Z126" s="81" t="b">
        <f>IF(VLOOKUP($G126,Allocators!$D$75:$AU$94,AF$15+1,FALSE)="Yes",TRUE,FALSE)</f>
        <v>1</v>
      </c>
      <c r="AA126" s="81" t="b">
        <f>IF(VLOOKUP($G126,Allocators!$D$75:$AU$94,AG$15+1,FALSE)="Yes",TRUE,FALSE)</f>
        <v>1</v>
      </c>
      <c r="AB126" s="81" t="b">
        <f>IF(VLOOKUP($G126,Allocators!$D$75:$AU$94,AH$15+1,FALSE)="Yes",TRUE,FALSE)</f>
        <v>1</v>
      </c>
      <c r="AC126" s="81" t="b">
        <f>IF(VLOOKUP($G126,Allocators!$D$75:$AU$94,AI$15+1,FALSE)="Yes",TRUE,FALSE)</f>
        <v>1</v>
      </c>
      <c r="AD126" s="81" t="b">
        <f>IF(VLOOKUP($G126,Allocators!$D$75:$AU$94,AJ$15+1,FALSE)="Yes",TRUE,FALSE)</f>
        <v>1</v>
      </c>
      <c r="AE126" s="81" t="b">
        <f>IF(VLOOKUP($G126,Allocators!$D$75:$AU$94,AK$15+1,FALSE)="Yes",TRUE,FALSE)</f>
        <v>1</v>
      </c>
      <c r="AF126" s="81" t="b">
        <f>IF(VLOOKUP($G126,Allocators!$D$75:$AU$94,AL$15+1,FALSE)="Yes",TRUE,FALSE)</f>
        <v>1</v>
      </c>
      <c r="AG126" s="81" t="b">
        <f>IF(VLOOKUP($G126,Allocators!$D$75:$AU$94,AM$15+1,FALSE)="Yes",TRUE,FALSE)</f>
        <v>1</v>
      </c>
      <c r="AH126" s="81" t="b">
        <f>IF(VLOOKUP($G126,Allocators!$D$75:$AU$94,AN$15+1,FALSE)="Yes",TRUE,FALSE)</f>
        <v>1</v>
      </c>
      <c r="AI126" s="81" t="b">
        <f>IF(VLOOKUP($G126,Allocators!$D$75:$AU$94,AO$15+1,FALSE)="Yes",TRUE,FALSE)</f>
        <v>1</v>
      </c>
      <c r="AJ126" s="81" t="b">
        <f>IF(VLOOKUP($G126,Allocators!$D$75:$AU$94,AP$15+1,FALSE)="Yes",TRUE,FALSE)</f>
        <v>1</v>
      </c>
      <c r="AK126" s="81" t="b">
        <f>IF(VLOOKUP($G126,Allocators!$D$75:$AU$94,AQ$15+1,FALSE)="Yes",TRUE,FALSE)</f>
        <v>1</v>
      </c>
      <c r="AL126" s="81" t="b">
        <f>IF(VLOOKUP($G126,Allocators!$D$75:$AU$94,AR$15+1,FALSE)="Yes",TRUE,FALSE)</f>
        <v>1</v>
      </c>
      <c r="AM126" s="81" t="b">
        <f>IF(VLOOKUP($G126,Allocators!$D$75:$AU$94,AS$15+1,FALSE)="Yes",TRUE,FALSE)</f>
        <v>1</v>
      </c>
      <c r="AN126" s="81" t="b">
        <f>IF(VLOOKUP($G126,Allocators!$D$75:$AU$94,AT$15+1,FALSE)="Yes",TRUE,FALSE)</f>
        <v>1</v>
      </c>
      <c r="AO126" s="81" t="b">
        <f>IF(VLOOKUP($G126,Allocators!$D$75:$AU$94,AU$15+1,FALSE)="Yes",TRUE,FALSE)</f>
        <v>1</v>
      </c>
      <c r="AP126" s="81" t="b">
        <f>IF(VLOOKUP($G126,Allocators!$D$75:$AU$94,AV$15+1,FALSE)="Yes",TRUE,FALSE)</f>
        <v>1</v>
      </c>
      <c r="AQ126" s="81" t="b">
        <f>IF(VLOOKUP($G126,Allocators!$D$75:$AU$94,AW$15+1,FALSE)="Yes",TRUE,FALSE)</f>
        <v>1</v>
      </c>
      <c r="AR126" s="81" t="b">
        <f>IF(VLOOKUP($G126,Allocators!$D$75:$AU$94,AX$15+1,FALSE)="Yes",TRUE,FALSE)</f>
        <v>0</v>
      </c>
      <c r="AS126" s="81" t="b">
        <f>IF(VLOOKUP($G126,Allocators!$D$75:$AU$94,AY$15+1,FALSE)="Yes",TRUE,FALSE)</f>
        <v>0</v>
      </c>
      <c r="AT126" s="81" t="b">
        <f>IF(VLOOKUP($G126,Allocators!$D$75:$AU$94,AZ$15+1,FALSE)="Yes",TRUE,FALSE)</f>
        <v>0</v>
      </c>
      <c r="AU126" s="81" t="b">
        <f>IF(VLOOKUP($G126,Allocators!$D$75:$AU$94,BA$15+1,FALSE)="Yes",TRUE,FALSE)</f>
        <v>0</v>
      </c>
      <c r="AV126" s="81" t="b">
        <f>IF(VLOOKUP($G126,Allocators!$D$75:$AU$94,BB$15+1,FALSE)="Yes",TRUE,FALSE)</f>
        <v>0</v>
      </c>
      <c r="AW126" s="81" t="b">
        <f>IF(VLOOKUP($G126,Allocators!$D$75:$AU$94,BC$15+1,FALSE)="Yes",TRUE,FALSE)</f>
        <v>0</v>
      </c>
      <c r="AX126" s="173" t="b">
        <f>IF(VLOOKUP($G126,Allocators!$D$75:$AU$94,BD$15+1,FALSE)="Yes",TRUE,FALSE)</f>
        <v>1</v>
      </c>
      <c r="BD126" s="81"/>
    </row>
    <row r="127" spans="1:99" hidden="1" outlineLevel="1" x14ac:dyDescent="0.2">
      <c r="B127" s="52" t="s">
        <v>180</v>
      </c>
      <c r="C127" s="26"/>
      <c r="G127" s="87">
        <f>MAX($G$116:G126)+1</f>
        <v>12</v>
      </c>
      <c r="H127" s="172" t="b">
        <f>IF(VLOOKUP($G127,Allocators!$D$75:$AU$94,N$15+1,FALSE)="Yes",TRUE,FALSE)</f>
        <v>1</v>
      </c>
      <c r="I127" s="81" t="b">
        <f>IF(VLOOKUP($G127,Allocators!$D$75:$AU$94,O$15+1,FALSE)="Yes",TRUE,FALSE)</f>
        <v>1</v>
      </c>
      <c r="J127" s="81" t="b">
        <f>IF(VLOOKUP($G127,Allocators!$D$75:$AU$94,P$15+1,FALSE)="Yes",TRUE,FALSE)</f>
        <v>1</v>
      </c>
      <c r="K127" s="81" t="b">
        <f>IF(VLOOKUP($G127,Allocators!$D$75:$AU$94,Q$15+1,FALSE)="Yes",TRUE,FALSE)</f>
        <v>1</v>
      </c>
      <c r="L127" s="81" t="b">
        <f>IF(VLOOKUP($G127,Allocators!$D$75:$AU$94,R$15+1,FALSE)="Yes",TRUE,FALSE)</f>
        <v>1</v>
      </c>
      <c r="M127" s="81" t="b">
        <f>IF(VLOOKUP($G127,Allocators!$D$75:$AU$94,S$15+1,FALSE)="Yes",TRUE,FALSE)</f>
        <v>1</v>
      </c>
      <c r="N127" s="81" t="b">
        <f>IF(VLOOKUP($G127,Allocators!$D$75:$AU$94,T$15+1,FALSE)="Yes",TRUE,FALSE)</f>
        <v>1</v>
      </c>
      <c r="O127" s="81" t="b">
        <f>IF(VLOOKUP($G127,Allocators!$D$75:$AU$94,U$15+1,FALSE)="Yes",TRUE,FALSE)</f>
        <v>1</v>
      </c>
      <c r="P127" s="81" t="b">
        <f>IF(VLOOKUP($G127,Allocators!$D$75:$AU$94,V$15+1,FALSE)="Yes",TRUE,FALSE)</f>
        <v>1</v>
      </c>
      <c r="Q127" s="81" t="b">
        <f>IF(VLOOKUP($G127,Allocators!$D$75:$AU$94,W$15+1,FALSE)="Yes",TRUE,FALSE)</f>
        <v>1</v>
      </c>
      <c r="R127" s="81" t="b">
        <f>IF(VLOOKUP($G127,Allocators!$D$75:$AU$94,X$15+1,FALSE)="Yes",TRUE,FALSE)</f>
        <v>1</v>
      </c>
      <c r="S127" s="81" t="b">
        <f>IF(VLOOKUP($G127,Allocators!$D$75:$AU$94,Y$15+1,FALSE)="Yes",TRUE,FALSE)</f>
        <v>1</v>
      </c>
      <c r="T127" s="81" t="b">
        <f>IF(VLOOKUP($G127,Allocators!$D$75:$AU$94,Z$15+1,FALSE)="Yes",TRUE,FALSE)</f>
        <v>1</v>
      </c>
      <c r="U127" s="81" t="b">
        <f>IF(VLOOKUP($G127,Allocators!$D$75:$AU$94,AA$15+1,FALSE)="Yes",TRUE,FALSE)</f>
        <v>1</v>
      </c>
      <c r="V127" s="81" t="b">
        <f>IF(VLOOKUP($G127,Allocators!$D$75:$AU$94,AB$15+1,FALSE)="Yes",TRUE,FALSE)</f>
        <v>0</v>
      </c>
      <c r="W127" s="81" t="b">
        <f>IF(VLOOKUP($G127,Allocators!$D$75:$AU$94,AC$15+1,FALSE)="Yes",TRUE,FALSE)</f>
        <v>0</v>
      </c>
      <c r="X127" s="81" t="b">
        <f>IF(VLOOKUP($G127,Allocators!$D$75:$AU$94,AD$15+1,FALSE)="Yes",TRUE,FALSE)</f>
        <v>0</v>
      </c>
      <c r="Y127" s="81" t="b">
        <f>IF(VLOOKUP($G127,Allocators!$D$75:$AU$94,AE$15+1,FALSE)="Yes",TRUE,FALSE)</f>
        <v>0</v>
      </c>
      <c r="Z127" s="81" t="b">
        <f>IF(VLOOKUP($G127,Allocators!$D$75:$AU$94,AF$15+1,FALSE)="Yes",TRUE,FALSE)</f>
        <v>0</v>
      </c>
      <c r="AA127" s="81" t="b">
        <f>IF(VLOOKUP($G127,Allocators!$D$75:$AU$94,AG$15+1,FALSE)="Yes",TRUE,FALSE)</f>
        <v>0</v>
      </c>
      <c r="AB127" s="81" t="b">
        <f>IF(VLOOKUP($G127,Allocators!$D$75:$AU$94,AH$15+1,FALSE)="Yes",TRUE,FALSE)</f>
        <v>0</v>
      </c>
      <c r="AC127" s="81" t="b">
        <f>IF(VLOOKUP($G127,Allocators!$D$75:$AU$94,AI$15+1,FALSE)="Yes",TRUE,FALSE)</f>
        <v>0</v>
      </c>
      <c r="AD127" s="81" t="b">
        <f>IF(VLOOKUP($G127,Allocators!$D$75:$AU$94,AJ$15+1,FALSE)="Yes",TRUE,FALSE)</f>
        <v>0</v>
      </c>
      <c r="AE127" s="81" t="b">
        <f>IF(VLOOKUP($G127,Allocators!$D$75:$AU$94,AK$15+1,FALSE)="Yes",TRUE,FALSE)</f>
        <v>0</v>
      </c>
      <c r="AF127" s="81" t="b">
        <f>IF(VLOOKUP($G127,Allocators!$D$75:$AU$94,AL$15+1,FALSE)="Yes",TRUE,FALSE)</f>
        <v>0</v>
      </c>
      <c r="AG127" s="81" t="b">
        <f>IF(VLOOKUP($G127,Allocators!$D$75:$AU$94,AM$15+1,FALSE)="Yes",TRUE,FALSE)</f>
        <v>0</v>
      </c>
      <c r="AH127" s="81" t="b">
        <f>IF(VLOOKUP($G127,Allocators!$D$75:$AU$94,AN$15+1,FALSE)="Yes",TRUE,FALSE)</f>
        <v>1</v>
      </c>
      <c r="AI127" s="81" t="b">
        <f>IF(VLOOKUP($G127,Allocators!$D$75:$AU$94,AO$15+1,FALSE)="Yes",TRUE,FALSE)</f>
        <v>1</v>
      </c>
      <c r="AJ127" s="81" t="b">
        <f>IF(VLOOKUP($G127,Allocators!$D$75:$AU$94,AP$15+1,FALSE)="Yes",TRUE,FALSE)</f>
        <v>1</v>
      </c>
      <c r="AK127" s="81" t="b">
        <f>IF(VLOOKUP($G127,Allocators!$D$75:$AU$94,AQ$15+1,FALSE)="Yes",TRUE,FALSE)</f>
        <v>1</v>
      </c>
      <c r="AL127" s="81" t="b">
        <f>IF(VLOOKUP($G127,Allocators!$D$75:$AU$94,AR$15+1,FALSE)="Yes",TRUE,FALSE)</f>
        <v>1</v>
      </c>
      <c r="AM127" s="81" t="b">
        <f>IF(VLOOKUP($G127,Allocators!$D$75:$AU$94,AS$15+1,FALSE)="Yes",TRUE,FALSE)</f>
        <v>1</v>
      </c>
      <c r="AN127" s="81" t="b">
        <f>IF(VLOOKUP($G127,Allocators!$D$75:$AU$94,AT$15+1,FALSE)="Yes",TRUE,FALSE)</f>
        <v>0</v>
      </c>
      <c r="AO127" s="81" t="b">
        <f>IF(VLOOKUP($G127,Allocators!$D$75:$AU$94,AU$15+1,FALSE)="Yes",TRUE,FALSE)</f>
        <v>0</v>
      </c>
      <c r="AP127" s="81" t="b">
        <f>IF(VLOOKUP($G127,Allocators!$D$75:$AU$94,AV$15+1,FALSE)="Yes",TRUE,FALSE)</f>
        <v>0</v>
      </c>
      <c r="AQ127" s="81" t="b">
        <f>IF(VLOOKUP($G127,Allocators!$D$75:$AU$94,AW$15+1,FALSE)="Yes",TRUE,FALSE)</f>
        <v>0</v>
      </c>
      <c r="AR127" s="81" t="b">
        <f>IF(VLOOKUP($G127,Allocators!$D$75:$AU$94,AX$15+1,FALSE)="Yes",TRUE,FALSE)</f>
        <v>0</v>
      </c>
      <c r="AS127" s="81" t="b">
        <f>IF(VLOOKUP($G127,Allocators!$D$75:$AU$94,AY$15+1,FALSE)="Yes",TRUE,FALSE)</f>
        <v>0</v>
      </c>
      <c r="AT127" s="81" t="b">
        <f>IF(VLOOKUP($G127,Allocators!$D$75:$AU$94,AZ$15+1,FALSE)="Yes",TRUE,FALSE)</f>
        <v>0</v>
      </c>
      <c r="AU127" s="81" t="b">
        <f>IF(VLOOKUP($G127,Allocators!$D$75:$AU$94,BA$15+1,FALSE)="Yes",TRUE,FALSE)</f>
        <v>0</v>
      </c>
      <c r="AV127" s="81" t="b">
        <f>IF(VLOOKUP($G127,Allocators!$D$75:$AU$94,BB$15+1,FALSE)="Yes",TRUE,FALSE)</f>
        <v>0</v>
      </c>
      <c r="AW127" s="81" t="b">
        <f>IF(VLOOKUP($G127,Allocators!$D$75:$AU$94,BC$15+1,FALSE)="Yes",TRUE,FALSE)</f>
        <v>0</v>
      </c>
      <c r="AX127" s="173" t="b">
        <f>IF(VLOOKUP($G127,Allocators!$D$75:$AU$94,BD$15+1,FALSE)="Yes",TRUE,FALSE)</f>
        <v>1</v>
      </c>
      <c r="BD127" s="81"/>
    </row>
    <row r="128" spans="1:99" hidden="1" outlineLevel="1" x14ac:dyDescent="0.2">
      <c r="B128" s="52" t="s">
        <v>181</v>
      </c>
      <c r="C128" s="26"/>
      <c r="G128" s="87">
        <f>MAX($G$116:G127)+1</f>
        <v>13</v>
      </c>
      <c r="H128" s="172" t="b">
        <f>IF(VLOOKUP($G128,Allocators!$D$75:$AU$94,N$15+1,FALSE)="Yes",TRUE,FALSE)</f>
        <v>1</v>
      </c>
      <c r="I128" s="81" t="b">
        <f>IF(VLOOKUP($G128,Allocators!$D$75:$AU$94,O$15+1,FALSE)="Yes",TRUE,FALSE)</f>
        <v>1</v>
      </c>
      <c r="J128" s="81" t="b">
        <f>IF(VLOOKUP($G128,Allocators!$D$75:$AU$94,P$15+1,FALSE)="Yes",TRUE,FALSE)</f>
        <v>1</v>
      </c>
      <c r="K128" s="81" t="b">
        <f>IF(VLOOKUP($G128,Allocators!$D$75:$AU$94,Q$15+1,FALSE)="Yes",TRUE,FALSE)</f>
        <v>1</v>
      </c>
      <c r="L128" s="81" t="b">
        <f>IF(VLOOKUP($G128,Allocators!$D$75:$AU$94,R$15+1,FALSE)="Yes",TRUE,FALSE)</f>
        <v>1</v>
      </c>
      <c r="M128" s="81" t="b">
        <f>IF(VLOOKUP($G128,Allocators!$D$75:$AU$94,S$15+1,FALSE)="Yes",TRUE,FALSE)</f>
        <v>1</v>
      </c>
      <c r="N128" s="81" t="b">
        <f>IF(VLOOKUP($G128,Allocators!$D$75:$AU$94,T$15+1,FALSE)="Yes",TRUE,FALSE)</f>
        <v>1</v>
      </c>
      <c r="O128" s="81" t="b">
        <f>IF(VLOOKUP($G128,Allocators!$D$75:$AU$94,U$15+1,FALSE)="Yes",TRUE,FALSE)</f>
        <v>1</v>
      </c>
      <c r="P128" s="81" t="b">
        <f>IF(VLOOKUP($G128,Allocators!$D$75:$AU$94,V$15+1,FALSE)="Yes",TRUE,FALSE)</f>
        <v>1</v>
      </c>
      <c r="Q128" s="81" t="b">
        <f>IF(VLOOKUP($G128,Allocators!$D$75:$AU$94,W$15+1,FALSE)="Yes",TRUE,FALSE)</f>
        <v>1</v>
      </c>
      <c r="R128" s="81" t="b">
        <f>IF(VLOOKUP($G128,Allocators!$D$75:$AU$94,X$15+1,FALSE)="Yes",TRUE,FALSE)</f>
        <v>1</v>
      </c>
      <c r="S128" s="81" t="b">
        <f>IF(VLOOKUP($G128,Allocators!$D$75:$AU$94,Y$15+1,FALSE)="Yes",TRUE,FALSE)</f>
        <v>1</v>
      </c>
      <c r="T128" s="81" t="b">
        <f>IF(VLOOKUP($G128,Allocators!$D$75:$AU$94,Z$15+1,FALSE)="Yes",TRUE,FALSE)</f>
        <v>1</v>
      </c>
      <c r="U128" s="81" t="b">
        <f>IF(VLOOKUP($G128,Allocators!$D$75:$AU$94,AA$15+1,FALSE)="Yes",TRUE,FALSE)</f>
        <v>1</v>
      </c>
      <c r="V128" s="81" t="b">
        <f>IF(VLOOKUP($G128,Allocators!$D$75:$AU$94,AB$15+1,FALSE)="Yes",TRUE,FALSE)</f>
        <v>0</v>
      </c>
      <c r="W128" s="81" t="b">
        <f>IF(VLOOKUP($G128,Allocators!$D$75:$AU$94,AC$15+1,FALSE)="Yes",TRUE,FALSE)</f>
        <v>0</v>
      </c>
      <c r="X128" s="81" t="b">
        <f>IF(VLOOKUP($G128,Allocators!$D$75:$AU$94,AD$15+1,FALSE)="Yes",TRUE,FALSE)</f>
        <v>0</v>
      </c>
      <c r="Y128" s="81" t="b">
        <f>IF(VLOOKUP($G128,Allocators!$D$75:$AU$94,AE$15+1,FALSE)="Yes",TRUE,FALSE)</f>
        <v>0</v>
      </c>
      <c r="Z128" s="81" t="b">
        <f>IF(VLOOKUP($G128,Allocators!$D$75:$AU$94,AF$15+1,FALSE)="Yes",TRUE,FALSE)</f>
        <v>0</v>
      </c>
      <c r="AA128" s="81" t="b">
        <f>IF(VLOOKUP($G128,Allocators!$D$75:$AU$94,AG$15+1,FALSE)="Yes",TRUE,FALSE)</f>
        <v>0</v>
      </c>
      <c r="AB128" s="81" t="b">
        <f>IF(VLOOKUP($G128,Allocators!$D$75:$AU$94,AH$15+1,FALSE)="Yes",TRUE,FALSE)</f>
        <v>0</v>
      </c>
      <c r="AC128" s="81" t="b">
        <f>IF(VLOOKUP($G128,Allocators!$D$75:$AU$94,AI$15+1,FALSE)="Yes",TRUE,FALSE)</f>
        <v>0</v>
      </c>
      <c r="AD128" s="81" t="b">
        <f>IF(VLOOKUP($G128,Allocators!$D$75:$AU$94,AJ$15+1,FALSE)="Yes",TRUE,FALSE)</f>
        <v>0</v>
      </c>
      <c r="AE128" s="81" t="b">
        <f>IF(VLOOKUP($G128,Allocators!$D$75:$AU$94,AK$15+1,FALSE)="Yes",TRUE,FALSE)</f>
        <v>0</v>
      </c>
      <c r="AF128" s="81" t="b">
        <f>IF(VLOOKUP($G128,Allocators!$D$75:$AU$94,AL$15+1,FALSE)="Yes",TRUE,FALSE)</f>
        <v>0</v>
      </c>
      <c r="AG128" s="81" t="b">
        <f>IF(VLOOKUP($G128,Allocators!$D$75:$AU$94,AM$15+1,FALSE)="Yes",TRUE,FALSE)</f>
        <v>0</v>
      </c>
      <c r="AH128" s="81" t="b">
        <f>IF(VLOOKUP($G128,Allocators!$D$75:$AU$94,AN$15+1,FALSE)="Yes",TRUE,FALSE)</f>
        <v>0</v>
      </c>
      <c r="AI128" s="81" t="b">
        <f>IF(VLOOKUP($G128,Allocators!$D$75:$AU$94,AO$15+1,FALSE)="Yes",TRUE,FALSE)</f>
        <v>0</v>
      </c>
      <c r="AJ128" s="81" t="b">
        <f>IF(VLOOKUP($G128,Allocators!$D$75:$AU$94,AP$15+1,FALSE)="Yes",TRUE,FALSE)</f>
        <v>0</v>
      </c>
      <c r="AK128" s="81" t="b">
        <f>IF(VLOOKUP($G128,Allocators!$D$75:$AU$94,AQ$15+1,FALSE)="Yes",TRUE,FALSE)</f>
        <v>0</v>
      </c>
      <c r="AL128" s="81" t="b">
        <f>IF(VLOOKUP($G128,Allocators!$D$75:$AU$94,AR$15+1,FALSE)="Yes",TRUE,FALSE)</f>
        <v>0</v>
      </c>
      <c r="AM128" s="81" t="b">
        <f>IF(VLOOKUP($G128,Allocators!$D$75:$AU$94,AS$15+1,FALSE)="Yes",TRUE,FALSE)</f>
        <v>0</v>
      </c>
      <c r="AN128" s="81" t="b">
        <f>IF(VLOOKUP($G128,Allocators!$D$75:$AU$94,AT$15+1,FALSE)="Yes",TRUE,FALSE)</f>
        <v>0</v>
      </c>
      <c r="AO128" s="81" t="b">
        <f>IF(VLOOKUP($G128,Allocators!$D$75:$AU$94,AU$15+1,FALSE)="Yes",TRUE,FALSE)</f>
        <v>0</v>
      </c>
      <c r="AP128" s="81" t="b">
        <f>IF(VLOOKUP($G128,Allocators!$D$75:$AU$94,AV$15+1,FALSE)="Yes",TRUE,FALSE)</f>
        <v>0</v>
      </c>
      <c r="AQ128" s="81" t="b">
        <f>IF(VLOOKUP($G128,Allocators!$D$75:$AU$94,AW$15+1,FALSE)="Yes",TRUE,FALSE)</f>
        <v>0</v>
      </c>
      <c r="AR128" s="81" t="b">
        <f>IF(VLOOKUP($G128,Allocators!$D$75:$AU$94,AX$15+1,FALSE)="Yes",TRUE,FALSE)</f>
        <v>0</v>
      </c>
      <c r="AS128" s="81" t="b">
        <f>IF(VLOOKUP($G128,Allocators!$D$75:$AU$94,AY$15+1,FALSE)="Yes",TRUE,FALSE)</f>
        <v>0</v>
      </c>
      <c r="AT128" s="81" t="b">
        <f>IF(VLOOKUP($G128,Allocators!$D$75:$AU$94,AZ$15+1,FALSE)="Yes",TRUE,FALSE)</f>
        <v>0</v>
      </c>
      <c r="AU128" s="81" t="b">
        <f>IF(VLOOKUP($G128,Allocators!$D$75:$AU$94,BA$15+1,FALSE)="Yes",TRUE,FALSE)</f>
        <v>0</v>
      </c>
      <c r="AV128" s="81" t="b">
        <f>IF(VLOOKUP($G128,Allocators!$D$75:$AU$94,BB$15+1,FALSE)="Yes",TRUE,FALSE)</f>
        <v>0</v>
      </c>
      <c r="AW128" s="81" t="b">
        <f>IF(VLOOKUP($G128,Allocators!$D$75:$AU$94,BC$15+1,FALSE)="Yes",TRUE,FALSE)</f>
        <v>0</v>
      </c>
      <c r="AX128" s="173" t="b">
        <f>IF(VLOOKUP($G128,Allocators!$D$75:$AU$94,BD$15+1,FALSE)="Yes",TRUE,FALSE)</f>
        <v>1</v>
      </c>
      <c r="BD128" s="81"/>
    </row>
    <row r="129" spans="1:58" hidden="1" outlineLevel="1" x14ac:dyDescent="0.2">
      <c r="B129" s="52" t="s">
        <v>182</v>
      </c>
      <c r="C129" s="26"/>
      <c r="G129" s="87">
        <f>MAX($G$116:G128)+1</f>
        <v>14</v>
      </c>
      <c r="H129" s="172" t="b">
        <f>IF(VLOOKUP($G129,Allocators!$D$75:$AU$94,N$15+1,FALSE)="Yes",TRUE,FALSE)</f>
        <v>1</v>
      </c>
      <c r="I129" s="81" t="b">
        <f>IF(VLOOKUP($G129,Allocators!$D$75:$AU$94,O$15+1,FALSE)="Yes",TRUE,FALSE)</f>
        <v>1</v>
      </c>
      <c r="J129" s="81" t="b">
        <f>IF(VLOOKUP($G129,Allocators!$D$75:$AU$94,P$15+1,FALSE)="Yes",TRUE,FALSE)</f>
        <v>1</v>
      </c>
      <c r="K129" s="81" t="b">
        <f>IF(VLOOKUP($G129,Allocators!$D$75:$AU$94,Q$15+1,FALSE)="Yes",TRUE,FALSE)</f>
        <v>1</v>
      </c>
      <c r="L129" s="81" t="b">
        <f>IF(VLOOKUP($G129,Allocators!$D$75:$AU$94,R$15+1,FALSE)="Yes",TRUE,FALSE)</f>
        <v>1</v>
      </c>
      <c r="M129" s="81" t="b">
        <f>IF(VLOOKUP($G129,Allocators!$D$75:$AU$94,S$15+1,FALSE)="Yes",TRUE,FALSE)</f>
        <v>1</v>
      </c>
      <c r="N129" s="81" t="b">
        <f>IF(VLOOKUP($G129,Allocators!$D$75:$AU$94,T$15+1,FALSE)="Yes",TRUE,FALSE)</f>
        <v>1</v>
      </c>
      <c r="O129" s="81" t="b">
        <f>IF(VLOOKUP($G129,Allocators!$D$75:$AU$94,U$15+1,FALSE)="Yes",TRUE,FALSE)</f>
        <v>1</v>
      </c>
      <c r="P129" s="81" t="b">
        <f>IF(VLOOKUP($G129,Allocators!$D$75:$AU$94,V$15+1,FALSE)="Yes",TRUE,FALSE)</f>
        <v>1</v>
      </c>
      <c r="Q129" s="81" t="b">
        <f>IF(VLOOKUP($G129,Allocators!$D$75:$AU$94,W$15+1,FALSE)="Yes",TRUE,FALSE)</f>
        <v>1</v>
      </c>
      <c r="R129" s="81" t="b">
        <f>IF(VLOOKUP($G129,Allocators!$D$75:$AU$94,X$15+1,FALSE)="Yes",TRUE,FALSE)</f>
        <v>1</v>
      </c>
      <c r="S129" s="81" t="b">
        <f>IF(VLOOKUP($G129,Allocators!$D$75:$AU$94,Y$15+1,FALSE)="Yes",TRUE,FALSE)</f>
        <v>1</v>
      </c>
      <c r="T129" s="81" t="b">
        <f>IF(VLOOKUP($G129,Allocators!$D$75:$AU$94,Z$15+1,FALSE)="Yes",TRUE,FALSE)</f>
        <v>1</v>
      </c>
      <c r="U129" s="81" t="b">
        <f>IF(VLOOKUP($G129,Allocators!$D$75:$AU$94,AA$15+1,FALSE)="Yes",TRUE,FALSE)</f>
        <v>1</v>
      </c>
      <c r="V129" s="81" t="b">
        <f>IF(VLOOKUP($G129,Allocators!$D$75:$AU$94,AB$15+1,FALSE)="Yes",TRUE,FALSE)</f>
        <v>0</v>
      </c>
      <c r="W129" s="81" t="b">
        <f>IF(VLOOKUP($G129,Allocators!$D$75:$AU$94,AC$15+1,FALSE)="Yes",TRUE,FALSE)</f>
        <v>0</v>
      </c>
      <c r="X129" s="81" t="b">
        <f>IF(VLOOKUP($G129,Allocators!$D$75:$AU$94,AD$15+1,FALSE)="Yes",TRUE,FALSE)</f>
        <v>0</v>
      </c>
      <c r="Y129" s="81" t="b">
        <f>IF(VLOOKUP($G129,Allocators!$D$75:$AU$94,AE$15+1,FALSE)="Yes",TRUE,FALSE)</f>
        <v>0</v>
      </c>
      <c r="Z129" s="81" t="b">
        <f>IF(VLOOKUP($G129,Allocators!$D$75:$AU$94,AF$15+1,FALSE)="Yes",TRUE,FALSE)</f>
        <v>0</v>
      </c>
      <c r="AA129" s="81" t="b">
        <f>IF(VLOOKUP($G129,Allocators!$D$75:$AU$94,AG$15+1,FALSE)="Yes",TRUE,FALSE)</f>
        <v>0</v>
      </c>
      <c r="AB129" s="81" t="b">
        <f>IF(VLOOKUP($G129,Allocators!$D$75:$AU$94,AH$15+1,FALSE)="Yes",TRUE,FALSE)</f>
        <v>0</v>
      </c>
      <c r="AC129" s="81" t="b">
        <f>IF(VLOOKUP($G129,Allocators!$D$75:$AU$94,AI$15+1,FALSE)="Yes",TRUE,FALSE)</f>
        <v>0</v>
      </c>
      <c r="AD129" s="81" t="b">
        <f>IF(VLOOKUP($G129,Allocators!$D$75:$AU$94,AJ$15+1,FALSE)="Yes",TRUE,FALSE)</f>
        <v>0</v>
      </c>
      <c r="AE129" s="81" t="b">
        <f>IF(VLOOKUP($G129,Allocators!$D$75:$AU$94,AK$15+1,FALSE)="Yes",TRUE,FALSE)</f>
        <v>0</v>
      </c>
      <c r="AF129" s="81" t="b">
        <f>IF(VLOOKUP($G129,Allocators!$D$75:$AU$94,AL$15+1,FALSE)="Yes",TRUE,FALSE)</f>
        <v>0</v>
      </c>
      <c r="AG129" s="81" t="b">
        <f>IF(VLOOKUP($G129,Allocators!$D$75:$AU$94,AM$15+1,FALSE)="Yes",TRUE,FALSE)</f>
        <v>0</v>
      </c>
      <c r="AH129" s="81" t="b">
        <f>IF(VLOOKUP($G129,Allocators!$D$75:$AU$94,AN$15+1,FALSE)="Yes",TRUE,FALSE)</f>
        <v>0</v>
      </c>
      <c r="AI129" s="81" t="b">
        <f>IF(VLOOKUP($G129,Allocators!$D$75:$AU$94,AO$15+1,FALSE)="Yes",TRUE,FALSE)</f>
        <v>0</v>
      </c>
      <c r="AJ129" s="81" t="b">
        <f>IF(VLOOKUP($G129,Allocators!$D$75:$AU$94,AP$15+1,FALSE)="Yes",TRUE,FALSE)</f>
        <v>0</v>
      </c>
      <c r="AK129" s="81" t="b">
        <f>IF(VLOOKUP($G129,Allocators!$D$75:$AU$94,AQ$15+1,FALSE)="Yes",TRUE,FALSE)</f>
        <v>0</v>
      </c>
      <c r="AL129" s="81" t="b">
        <f>IF(VLOOKUP($G129,Allocators!$D$75:$AU$94,AR$15+1,FALSE)="Yes",TRUE,FALSE)</f>
        <v>0</v>
      </c>
      <c r="AM129" s="81" t="b">
        <f>IF(VLOOKUP($G129,Allocators!$D$75:$AU$94,AS$15+1,FALSE)="Yes",TRUE,FALSE)</f>
        <v>0</v>
      </c>
      <c r="AN129" s="81" t="b">
        <f>IF(VLOOKUP($G129,Allocators!$D$75:$AU$94,AT$15+1,FALSE)="Yes",TRUE,FALSE)</f>
        <v>0</v>
      </c>
      <c r="AO129" s="81" t="b">
        <f>IF(VLOOKUP($G129,Allocators!$D$75:$AU$94,AU$15+1,FALSE)="Yes",TRUE,FALSE)</f>
        <v>0</v>
      </c>
      <c r="AP129" s="81" t="b">
        <f>IF(VLOOKUP($G129,Allocators!$D$75:$AU$94,AV$15+1,FALSE)="Yes",TRUE,FALSE)</f>
        <v>0</v>
      </c>
      <c r="AQ129" s="81" t="b">
        <f>IF(VLOOKUP($G129,Allocators!$D$75:$AU$94,AW$15+1,FALSE)="Yes",TRUE,FALSE)</f>
        <v>0</v>
      </c>
      <c r="AR129" s="81" t="b">
        <f>IF(VLOOKUP($G129,Allocators!$D$75:$AU$94,AX$15+1,FALSE)="Yes",TRUE,FALSE)</f>
        <v>0</v>
      </c>
      <c r="AS129" s="81" t="b">
        <f>IF(VLOOKUP($G129,Allocators!$D$75:$AU$94,AY$15+1,FALSE)="Yes",TRUE,FALSE)</f>
        <v>0</v>
      </c>
      <c r="AT129" s="81" t="b">
        <f>IF(VLOOKUP($G129,Allocators!$D$75:$AU$94,AZ$15+1,FALSE)="Yes",TRUE,FALSE)</f>
        <v>0</v>
      </c>
      <c r="AU129" s="81" t="b">
        <f>IF(VLOOKUP($G129,Allocators!$D$75:$AU$94,BA$15+1,FALSE)="Yes",TRUE,FALSE)</f>
        <v>0</v>
      </c>
      <c r="AV129" s="81" t="b">
        <f>IF(VLOOKUP($G129,Allocators!$D$75:$AU$94,BB$15+1,FALSE)="Yes",TRUE,FALSE)</f>
        <v>0</v>
      </c>
      <c r="AW129" s="81" t="b">
        <f>IF(VLOOKUP($G129,Allocators!$D$75:$AU$94,BC$15+1,FALSE)="Yes",TRUE,FALSE)</f>
        <v>0</v>
      </c>
      <c r="AX129" s="173" t="b">
        <f>IF(VLOOKUP($G129,Allocators!$D$75:$AU$94,BD$15+1,FALSE)="Yes",TRUE,FALSE)</f>
        <v>1</v>
      </c>
      <c r="BD129" s="81"/>
    </row>
    <row r="130" spans="1:58" hidden="1" outlineLevel="1" x14ac:dyDescent="0.2">
      <c r="B130" s="52" t="s">
        <v>183</v>
      </c>
      <c r="C130" s="26"/>
      <c r="G130" s="87">
        <f>MAX($G$116:G129)+1</f>
        <v>15</v>
      </c>
      <c r="H130" s="172" t="b">
        <f>IF(VLOOKUP($G130,Allocators!$D$75:$AU$94,N$15+1,FALSE)="Yes",TRUE,FALSE)</f>
        <v>1</v>
      </c>
      <c r="I130" s="81" t="b">
        <f>IF(VLOOKUP($G130,Allocators!$D$75:$AU$94,O$15+1,FALSE)="Yes",TRUE,FALSE)</f>
        <v>1</v>
      </c>
      <c r="J130" s="81" t="b">
        <f>IF(VLOOKUP($G130,Allocators!$D$75:$AU$94,P$15+1,FALSE)="Yes",TRUE,FALSE)</f>
        <v>1</v>
      </c>
      <c r="K130" s="81" t="b">
        <f>IF(VLOOKUP($G130,Allocators!$D$75:$AU$94,Q$15+1,FALSE)="Yes",TRUE,FALSE)</f>
        <v>1</v>
      </c>
      <c r="L130" s="81" t="b">
        <f>IF(VLOOKUP($G130,Allocators!$D$75:$AU$94,R$15+1,FALSE)="Yes",TRUE,FALSE)</f>
        <v>1</v>
      </c>
      <c r="M130" s="81" t="b">
        <f>IF(VLOOKUP($G130,Allocators!$D$75:$AU$94,S$15+1,FALSE)="Yes",TRUE,FALSE)</f>
        <v>1</v>
      </c>
      <c r="N130" s="81" t="b">
        <f>IF(VLOOKUP($G130,Allocators!$D$75:$AU$94,T$15+1,FALSE)="Yes",TRUE,FALSE)</f>
        <v>1</v>
      </c>
      <c r="O130" s="81" t="b">
        <f>IF(VLOOKUP($G130,Allocators!$D$75:$AU$94,U$15+1,FALSE)="Yes",TRUE,FALSE)</f>
        <v>1</v>
      </c>
      <c r="P130" s="81" t="b">
        <f>IF(VLOOKUP($G130,Allocators!$D$75:$AU$94,V$15+1,FALSE)="Yes",TRUE,FALSE)</f>
        <v>1</v>
      </c>
      <c r="Q130" s="81" t="b">
        <f>IF(VLOOKUP($G130,Allocators!$D$75:$AU$94,W$15+1,FALSE)="Yes",TRUE,FALSE)</f>
        <v>1</v>
      </c>
      <c r="R130" s="81" t="b">
        <f>IF(VLOOKUP($G130,Allocators!$D$75:$AU$94,X$15+1,FALSE)="Yes",TRUE,FALSE)</f>
        <v>1</v>
      </c>
      <c r="S130" s="81" t="b">
        <f>IF(VLOOKUP($G130,Allocators!$D$75:$AU$94,Y$15+1,FALSE)="Yes",TRUE,FALSE)</f>
        <v>1</v>
      </c>
      <c r="T130" s="81" t="b">
        <f>IF(VLOOKUP($G130,Allocators!$D$75:$AU$94,Z$15+1,FALSE)="Yes",TRUE,FALSE)</f>
        <v>1</v>
      </c>
      <c r="U130" s="81" t="b">
        <f>IF(VLOOKUP($G130,Allocators!$D$75:$AU$94,AA$15+1,FALSE)="Yes",TRUE,FALSE)</f>
        <v>1</v>
      </c>
      <c r="V130" s="81" t="b">
        <f>IF(VLOOKUP($G130,Allocators!$D$75:$AU$94,AB$15+1,FALSE)="Yes",TRUE,FALSE)</f>
        <v>0</v>
      </c>
      <c r="W130" s="81" t="b">
        <f>IF(VLOOKUP($G130,Allocators!$D$75:$AU$94,AC$15+1,FALSE)="Yes",TRUE,FALSE)</f>
        <v>0</v>
      </c>
      <c r="X130" s="81" t="b">
        <f>IF(VLOOKUP($G130,Allocators!$D$75:$AU$94,AD$15+1,FALSE)="Yes",TRUE,FALSE)</f>
        <v>0</v>
      </c>
      <c r="Y130" s="81" t="b">
        <f>IF(VLOOKUP($G130,Allocators!$D$75:$AU$94,AE$15+1,FALSE)="Yes",TRUE,FALSE)</f>
        <v>0</v>
      </c>
      <c r="Z130" s="81" t="b">
        <f>IF(VLOOKUP($G130,Allocators!$D$75:$AU$94,AF$15+1,FALSE)="Yes",TRUE,FALSE)</f>
        <v>0</v>
      </c>
      <c r="AA130" s="81" t="b">
        <f>IF(VLOOKUP($G130,Allocators!$D$75:$AU$94,AG$15+1,FALSE)="Yes",TRUE,FALSE)</f>
        <v>0</v>
      </c>
      <c r="AB130" s="81" t="b">
        <f>IF(VLOOKUP($G130,Allocators!$D$75:$AU$94,AH$15+1,FALSE)="Yes",TRUE,FALSE)</f>
        <v>0</v>
      </c>
      <c r="AC130" s="81" t="b">
        <f>IF(VLOOKUP($G130,Allocators!$D$75:$AU$94,AI$15+1,FALSE)="Yes",TRUE,FALSE)</f>
        <v>0</v>
      </c>
      <c r="AD130" s="81" t="b">
        <f>IF(VLOOKUP($G130,Allocators!$D$75:$AU$94,AJ$15+1,FALSE)="Yes",TRUE,FALSE)</f>
        <v>0</v>
      </c>
      <c r="AE130" s="81" t="b">
        <f>IF(VLOOKUP($G130,Allocators!$D$75:$AU$94,AK$15+1,FALSE)="Yes",TRUE,FALSE)</f>
        <v>0</v>
      </c>
      <c r="AF130" s="81" t="b">
        <f>IF(VLOOKUP($G130,Allocators!$D$75:$AU$94,AL$15+1,FALSE)="Yes",TRUE,FALSE)</f>
        <v>0</v>
      </c>
      <c r="AG130" s="81" t="b">
        <f>IF(VLOOKUP($G130,Allocators!$D$75:$AU$94,AM$15+1,FALSE)="Yes",TRUE,FALSE)</f>
        <v>0</v>
      </c>
      <c r="AH130" s="81" t="b">
        <f>IF(VLOOKUP($G130,Allocators!$D$75:$AU$94,AN$15+1,FALSE)="Yes",TRUE,FALSE)</f>
        <v>0</v>
      </c>
      <c r="AI130" s="81" t="b">
        <f>IF(VLOOKUP($G130,Allocators!$D$75:$AU$94,AO$15+1,FALSE)="Yes",TRUE,FALSE)</f>
        <v>0</v>
      </c>
      <c r="AJ130" s="81" t="b">
        <f>IF(VLOOKUP($G130,Allocators!$D$75:$AU$94,AP$15+1,FALSE)="Yes",TRUE,FALSE)</f>
        <v>0</v>
      </c>
      <c r="AK130" s="81" t="b">
        <f>IF(VLOOKUP($G130,Allocators!$D$75:$AU$94,AQ$15+1,FALSE)="Yes",TRUE,FALSE)</f>
        <v>0</v>
      </c>
      <c r="AL130" s="81" t="b">
        <f>IF(VLOOKUP($G130,Allocators!$D$75:$AU$94,AR$15+1,FALSE)="Yes",TRUE,FALSE)</f>
        <v>0</v>
      </c>
      <c r="AM130" s="81" t="b">
        <f>IF(VLOOKUP($G130,Allocators!$D$75:$AU$94,AS$15+1,FALSE)="Yes",TRUE,FALSE)</f>
        <v>0</v>
      </c>
      <c r="AN130" s="81" t="b">
        <f>IF(VLOOKUP($G130,Allocators!$D$75:$AU$94,AT$15+1,FALSE)="Yes",TRUE,FALSE)</f>
        <v>0</v>
      </c>
      <c r="AO130" s="81" t="b">
        <f>IF(VLOOKUP($G130,Allocators!$D$75:$AU$94,AU$15+1,FALSE)="Yes",TRUE,FALSE)</f>
        <v>0</v>
      </c>
      <c r="AP130" s="81" t="b">
        <f>IF(VLOOKUP($G130,Allocators!$D$75:$AU$94,AV$15+1,FALSE)="Yes",TRUE,FALSE)</f>
        <v>0</v>
      </c>
      <c r="AQ130" s="81" t="b">
        <f>IF(VLOOKUP($G130,Allocators!$D$75:$AU$94,AW$15+1,FALSE)="Yes",TRUE,FALSE)</f>
        <v>0</v>
      </c>
      <c r="AR130" s="81" t="b">
        <f>IF(VLOOKUP($G130,Allocators!$D$75:$AU$94,AX$15+1,FALSE)="Yes",TRUE,FALSE)</f>
        <v>0</v>
      </c>
      <c r="AS130" s="81" t="b">
        <f>IF(VLOOKUP($G130,Allocators!$D$75:$AU$94,AY$15+1,FALSE)="Yes",TRUE,FALSE)</f>
        <v>0</v>
      </c>
      <c r="AT130" s="81" t="b">
        <f>IF(VLOOKUP($G130,Allocators!$D$75:$AU$94,AZ$15+1,FALSE)="Yes",TRUE,FALSE)</f>
        <v>0</v>
      </c>
      <c r="AU130" s="81" t="b">
        <f>IF(VLOOKUP($G130,Allocators!$D$75:$AU$94,BA$15+1,FALSE)="Yes",TRUE,FALSE)</f>
        <v>0</v>
      </c>
      <c r="AV130" s="81" t="b">
        <f>IF(VLOOKUP($G130,Allocators!$D$75:$AU$94,BB$15+1,FALSE)="Yes",TRUE,FALSE)</f>
        <v>0</v>
      </c>
      <c r="AW130" s="81" t="b">
        <f>IF(VLOOKUP($G130,Allocators!$D$75:$AU$94,BC$15+1,FALSE)="Yes",TRUE,FALSE)</f>
        <v>0</v>
      </c>
      <c r="AX130" s="173" t="b">
        <f>IF(VLOOKUP($G130,Allocators!$D$75:$AU$94,BD$15+1,FALSE)="Yes",TRUE,FALSE)</f>
        <v>1</v>
      </c>
      <c r="BD130" s="81"/>
    </row>
    <row r="131" spans="1:58" hidden="1" outlineLevel="1" x14ac:dyDescent="0.2">
      <c r="B131" s="52" t="s">
        <v>184</v>
      </c>
      <c r="C131" s="26"/>
      <c r="G131" s="87">
        <f>MAX($G$116:G130)+1</f>
        <v>16</v>
      </c>
      <c r="H131" s="172" t="b">
        <f>IF(VLOOKUP($G131,Allocators!$D$75:$AU$94,N$15+1,FALSE)="Yes",TRUE,FALSE)</f>
        <v>0</v>
      </c>
      <c r="I131" s="81" t="b">
        <f>IF(VLOOKUP($G131,Allocators!$D$75:$AU$94,O$15+1,FALSE)="Yes",TRUE,FALSE)</f>
        <v>0</v>
      </c>
      <c r="J131" s="81" t="b">
        <f>IF(VLOOKUP($G131,Allocators!$D$75:$AU$94,P$15+1,FALSE)="Yes",TRUE,FALSE)</f>
        <v>0</v>
      </c>
      <c r="K131" s="81" t="b">
        <f>IF(VLOOKUP($G131,Allocators!$D$75:$AU$94,Q$15+1,FALSE)="Yes",TRUE,FALSE)</f>
        <v>0</v>
      </c>
      <c r="L131" s="81" t="b">
        <f>IF(VLOOKUP($G131,Allocators!$D$75:$AU$94,R$15+1,FALSE)="Yes",TRUE,FALSE)</f>
        <v>0</v>
      </c>
      <c r="M131" s="81" t="b">
        <f>IF(VLOOKUP($G131,Allocators!$D$75:$AU$94,S$15+1,FALSE)="Yes",TRUE,FALSE)</f>
        <v>0</v>
      </c>
      <c r="N131" s="81" t="b">
        <f>IF(VLOOKUP($G131,Allocators!$D$75:$AU$94,T$15+1,FALSE)="Yes",TRUE,FALSE)</f>
        <v>0</v>
      </c>
      <c r="O131" s="81" t="b">
        <f>IF(VLOOKUP($G131,Allocators!$D$75:$AU$94,U$15+1,FALSE)="Yes",TRUE,FALSE)</f>
        <v>0</v>
      </c>
      <c r="P131" s="81" t="b">
        <f>IF(VLOOKUP($G131,Allocators!$D$75:$AU$94,V$15+1,FALSE)="Yes",TRUE,FALSE)</f>
        <v>0</v>
      </c>
      <c r="Q131" s="81" t="b">
        <f>IF(VLOOKUP($G131,Allocators!$D$75:$AU$94,W$15+1,FALSE)="Yes",TRUE,FALSE)</f>
        <v>0</v>
      </c>
      <c r="R131" s="81" t="b">
        <f>IF(VLOOKUP($G131,Allocators!$D$75:$AU$94,X$15+1,FALSE)="Yes",TRUE,FALSE)</f>
        <v>0</v>
      </c>
      <c r="S131" s="81" t="b">
        <f>IF(VLOOKUP($G131,Allocators!$D$75:$AU$94,Y$15+1,FALSE)="Yes",TRUE,FALSE)</f>
        <v>0</v>
      </c>
      <c r="T131" s="81" t="b">
        <f>IF(VLOOKUP($G131,Allocators!$D$75:$AU$94,Z$15+1,FALSE)="Yes",TRUE,FALSE)</f>
        <v>0</v>
      </c>
      <c r="U131" s="81" t="b">
        <f>IF(VLOOKUP($G131,Allocators!$D$75:$AU$94,AA$15+1,FALSE)="Yes",TRUE,FALSE)</f>
        <v>0</v>
      </c>
      <c r="V131" s="81" t="b">
        <f>IF(VLOOKUP($G131,Allocators!$D$75:$AU$94,AB$15+1,FALSE)="Yes",TRUE,FALSE)</f>
        <v>1</v>
      </c>
      <c r="W131" s="81" t="b">
        <f>IF(VLOOKUP($G131,Allocators!$D$75:$AU$94,AC$15+1,FALSE)="Yes",TRUE,FALSE)</f>
        <v>1</v>
      </c>
      <c r="X131" s="81" t="b">
        <f>IF(VLOOKUP($G131,Allocators!$D$75:$AU$94,AD$15+1,FALSE)="Yes",TRUE,FALSE)</f>
        <v>1</v>
      </c>
      <c r="Y131" s="81" t="b">
        <f>IF(VLOOKUP($G131,Allocators!$D$75:$AU$94,AE$15+1,FALSE)="Yes",TRUE,FALSE)</f>
        <v>1</v>
      </c>
      <c r="Z131" s="81" t="b">
        <f>IF(VLOOKUP($G131,Allocators!$D$75:$AU$94,AF$15+1,FALSE)="Yes",TRUE,FALSE)</f>
        <v>1</v>
      </c>
      <c r="AA131" s="81" t="b">
        <f>IF(VLOOKUP($G131,Allocators!$D$75:$AU$94,AG$15+1,FALSE)="Yes",TRUE,FALSE)</f>
        <v>1</v>
      </c>
      <c r="AB131" s="81" t="b">
        <f>IF(VLOOKUP($G131,Allocators!$D$75:$AU$94,AH$15+1,FALSE)="Yes",TRUE,FALSE)</f>
        <v>1</v>
      </c>
      <c r="AC131" s="81" t="b">
        <f>IF(VLOOKUP($G131,Allocators!$D$75:$AU$94,AI$15+1,FALSE)="Yes",TRUE,FALSE)</f>
        <v>1</v>
      </c>
      <c r="AD131" s="81" t="b">
        <f>IF(VLOOKUP($G131,Allocators!$D$75:$AU$94,AJ$15+1,FALSE)="Yes",TRUE,FALSE)</f>
        <v>0</v>
      </c>
      <c r="AE131" s="81" t="b">
        <f>IF(VLOOKUP($G131,Allocators!$D$75:$AU$94,AK$15+1,FALSE)="Yes",TRUE,FALSE)</f>
        <v>0</v>
      </c>
      <c r="AF131" s="81" t="b">
        <f>IF(VLOOKUP($G131,Allocators!$D$75:$AU$94,AL$15+1,FALSE)="Yes",TRUE,FALSE)</f>
        <v>0</v>
      </c>
      <c r="AG131" s="81" t="b">
        <f>IF(VLOOKUP($G131,Allocators!$D$75:$AU$94,AM$15+1,FALSE)="Yes",TRUE,FALSE)</f>
        <v>0</v>
      </c>
      <c r="AH131" s="81" t="b">
        <f>IF(VLOOKUP($G131,Allocators!$D$75:$AU$94,AN$15+1,FALSE)="Yes",TRUE,FALSE)</f>
        <v>0</v>
      </c>
      <c r="AI131" s="81" t="b">
        <f>IF(VLOOKUP($G131,Allocators!$D$75:$AU$94,AO$15+1,FALSE)="Yes",TRUE,FALSE)</f>
        <v>0</v>
      </c>
      <c r="AJ131" s="81" t="b">
        <f>IF(VLOOKUP($G131,Allocators!$D$75:$AU$94,AP$15+1,FALSE)="Yes",TRUE,FALSE)</f>
        <v>0</v>
      </c>
      <c r="AK131" s="81" t="b">
        <f>IF(VLOOKUP($G131,Allocators!$D$75:$AU$94,AQ$15+1,FALSE)="Yes",TRUE,FALSE)</f>
        <v>0</v>
      </c>
      <c r="AL131" s="81" t="b">
        <f>IF(VLOOKUP($G131,Allocators!$D$75:$AU$94,AR$15+1,FALSE)="Yes",TRUE,FALSE)</f>
        <v>0</v>
      </c>
      <c r="AM131" s="81" t="b">
        <f>IF(VLOOKUP($G131,Allocators!$D$75:$AU$94,AS$15+1,FALSE)="Yes",TRUE,FALSE)</f>
        <v>0</v>
      </c>
      <c r="AN131" s="81" t="b">
        <f>IF(VLOOKUP($G131,Allocators!$D$75:$AU$94,AT$15+1,FALSE)="Yes",TRUE,FALSE)</f>
        <v>0</v>
      </c>
      <c r="AO131" s="81" t="b">
        <f>IF(VLOOKUP($G131,Allocators!$D$75:$AU$94,AU$15+1,FALSE)="Yes",TRUE,FALSE)</f>
        <v>0</v>
      </c>
      <c r="AP131" s="81" t="b">
        <f>IF(VLOOKUP($G131,Allocators!$D$75:$AU$94,AV$15+1,FALSE)="Yes",TRUE,FALSE)</f>
        <v>0</v>
      </c>
      <c r="AQ131" s="81" t="b">
        <f>IF(VLOOKUP($G131,Allocators!$D$75:$AU$94,AW$15+1,FALSE)="Yes",TRUE,FALSE)</f>
        <v>0</v>
      </c>
      <c r="AR131" s="81" t="b">
        <f>IF(VLOOKUP($G131,Allocators!$D$75:$AU$94,AX$15+1,FALSE)="Yes",TRUE,FALSE)</f>
        <v>0</v>
      </c>
      <c r="AS131" s="81" t="b">
        <f>IF(VLOOKUP($G131,Allocators!$D$75:$AU$94,AY$15+1,FALSE)="Yes",TRUE,FALSE)</f>
        <v>0</v>
      </c>
      <c r="AT131" s="81" t="b">
        <f>IF(VLOOKUP($G131,Allocators!$D$75:$AU$94,AZ$15+1,FALSE)="Yes",TRUE,FALSE)</f>
        <v>0</v>
      </c>
      <c r="AU131" s="81" t="b">
        <f>IF(VLOOKUP($G131,Allocators!$D$75:$AU$94,BA$15+1,FALSE)="Yes",TRUE,FALSE)</f>
        <v>0</v>
      </c>
      <c r="AV131" s="81" t="b">
        <f>IF(VLOOKUP($G131,Allocators!$D$75:$AU$94,BB$15+1,FALSE)="Yes",TRUE,FALSE)</f>
        <v>0</v>
      </c>
      <c r="AW131" s="81" t="b">
        <f>IF(VLOOKUP($G131,Allocators!$D$75:$AU$94,BC$15+1,FALSE)="Yes",TRUE,FALSE)</f>
        <v>0</v>
      </c>
      <c r="AX131" s="173" t="b">
        <f>IF(VLOOKUP($G131,Allocators!$D$75:$AU$94,BD$15+1,FALSE)="Yes",TRUE,FALSE)</f>
        <v>1</v>
      </c>
      <c r="BD131" s="81"/>
    </row>
    <row r="132" spans="1:58" hidden="1" outlineLevel="1" x14ac:dyDescent="0.2">
      <c r="B132" s="52" t="s">
        <v>185</v>
      </c>
      <c r="C132" s="26"/>
      <c r="G132" s="87">
        <f>MAX($G$116:G131)+1</f>
        <v>17</v>
      </c>
      <c r="H132" s="172" t="b">
        <f>IF(VLOOKUP($G132,Allocators!$D$75:$AU$94,N$15+1,FALSE)="Yes",TRUE,FALSE)</f>
        <v>1</v>
      </c>
      <c r="I132" s="81" t="b">
        <f>IF(VLOOKUP($G132,Allocators!$D$75:$AU$94,O$15+1,FALSE)="Yes",TRUE,FALSE)</f>
        <v>1</v>
      </c>
      <c r="J132" s="81" t="b">
        <f>IF(VLOOKUP($G132,Allocators!$D$75:$AU$94,P$15+1,FALSE)="Yes",TRUE,FALSE)</f>
        <v>1</v>
      </c>
      <c r="K132" s="81" t="b">
        <f>IF(VLOOKUP($G132,Allocators!$D$75:$AU$94,Q$15+1,FALSE)="Yes",TRUE,FALSE)</f>
        <v>1</v>
      </c>
      <c r="L132" s="81" t="b">
        <f>IF(VLOOKUP($G132,Allocators!$D$75:$AU$94,R$15+1,FALSE)="Yes",TRUE,FALSE)</f>
        <v>1</v>
      </c>
      <c r="M132" s="81" t="b">
        <f>IF(VLOOKUP($G132,Allocators!$D$75:$AU$94,S$15+1,FALSE)="Yes",TRUE,FALSE)</f>
        <v>1</v>
      </c>
      <c r="N132" s="81" t="b">
        <f>IF(VLOOKUP($G132,Allocators!$D$75:$AU$94,T$15+1,FALSE)="Yes",TRUE,FALSE)</f>
        <v>1</v>
      </c>
      <c r="O132" s="81" t="b">
        <f>IF(VLOOKUP($G132,Allocators!$D$75:$AU$94,U$15+1,FALSE)="Yes",TRUE,FALSE)</f>
        <v>1</v>
      </c>
      <c r="P132" s="81" t="b">
        <f>IF(VLOOKUP($G132,Allocators!$D$75:$AU$94,V$15+1,FALSE)="Yes",TRUE,FALSE)</f>
        <v>1</v>
      </c>
      <c r="Q132" s="81" t="b">
        <f>IF(VLOOKUP($G132,Allocators!$D$75:$AU$94,W$15+1,FALSE)="Yes",TRUE,FALSE)</f>
        <v>1</v>
      </c>
      <c r="R132" s="81" t="b">
        <f>IF(VLOOKUP($G132,Allocators!$D$75:$AU$94,X$15+1,FALSE)="Yes",TRUE,FALSE)</f>
        <v>1</v>
      </c>
      <c r="S132" s="81" t="b">
        <f>IF(VLOOKUP($G132,Allocators!$D$75:$AU$94,Y$15+1,FALSE)="Yes",TRUE,FALSE)</f>
        <v>1</v>
      </c>
      <c r="T132" s="81" t="b">
        <f>IF(VLOOKUP($G132,Allocators!$D$75:$AU$94,Z$15+1,FALSE)="Yes",TRUE,FALSE)</f>
        <v>1</v>
      </c>
      <c r="U132" s="81" t="b">
        <f>IF(VLOOKUP($G132,Allocators!$D$75:$AU$94,AA$15+1,FALSE)="Yes",TRUE,FALSE)</f>
        <v>1</v>
      </c>
      <c r="V132" s="81" t="b">
        <f>IF(VLOOKUP($G132,Allocators!$D$75:$AU$94,AB$15+1,FALSE)="Yes",TRUE,FALSE)</f>
        <v>0</v>
      </c>
      <c r="W132" s="81" t="b">
        <f>IF(VLOOKUP($G132,Allocators!$D$75:$AU$94,AC$15+1,FALSE)="Yes",TRUE,FALSE)</f>
        <v>0</v>
      </c>
      <c r="X132" s="81" t="b">
        <f>IF(VLOOKUP($G132,Allocators!$D$75:$AU$94,AD$15+1,FALSE)="Yes",TRUE,FALSE)</f>
        <v>0</v>
      </c>
      <c r="Y132" s="81" t="b">
        <f>IF(VLOOKUP($G132,Allocators!$D$75:$AU$94,AE$15+1,FALSE)="Yes",TRUE,FALSE)</f>
        <v>0</v>
      </c>
      <c r="Z132" s="81" t="b">
        <f>IF(VLOOKUP($G132,Allocators!$D$75:$AU$94,AF$15+1,FALSE)="Yes",TRUE,FALSE)</f>
        <v>0</v>
      </c>
      <c r="AA132" s="81" t="b">
        <f>IF(VLOOKUP($G132,Allocators!$D$75:$AU$94,AG$15+1,FALSE)="Yes",TRUE,FALSE)</f>
        <v>0</v>
      </c>
      <c r="AB132" s="81" t="b">
        <f>IF(VLOOKUP($G132,Allocators!$D$75:$AU$94,AH$15+1,FALSE)="Yes",TRUE,FALSE)</f>
        <v>0</v>
      </c>
      <c r="AC132" s="81" t="b">
        <f>IF(VLOOKUP($G132,Allocators!$D$75:$AU$94,AI$15+1,FALSE)="Yes",TRUE,FALSE)</f>
        <v>0</v>
      </c>
      <c r="AD132" s="81" t="b">
        <f>IF(VLOOKUP($G132,Allocators!$D$75:$AU$94,AJ$15+1,FALSE)="Yes",TRUE,FALSE)</f>
        <v>0</v>
      </c>
      <c r="AE132" s="81" t="b">
        <f>IF(VLOOKUP($G132,Allocators!$D$75:$AU$94,AK$15+1,FALSE)="Yes",TRUE,FALSE)</f>
        <v>0</v>
      </c>
      <c r="AF132" s="81" t="b">
        <f>IF(VLOOKUP($G132,Allocators!$D$75:$AU$94,AL$15+1,FALSE)="Yes",TRUE,FALSE)</f>
        <v>0</v>
      </c>
      <c r="AG132" s="81" t="b">
        <f>IF(VLOOKUP($G132,Allocators!$D$75:$AU$94,AM$15+1,FALSE)="Yes",TRUE,FALSE)</f>
        <v>0</v>
      </c>
      <c r="AH132" s="81" t="b">
        <f>IF(VLOOKUP($G132,Allocators!$D$75:$AU$94,AN$15+1,FALSE)="Yes",TRUE,FALSE)</f>
        <v>0</v>
      </c>
      <c r="AI132" s="81" t="b">
        <f>IF(VLOOKUP($G132,Allocators!$D$75:$AU$94,AO$15+1,FALSE)="Yes",TRUE,FALSE)</f>
        <v>0</v>
      </c>
      <c r="AJ132" s="81" t="b">
        <f>IF(VLOOKUP($G132,Allocators!$D$75:$AU$94,AP$15+1,FALSE)="Yes",TRUE,FALSE)</f>
        <v>0</v>
      </c>
      <c r="AK132" s="81" t="b">
        <f>IF(VLOOKUP($G132,Allocators!$D$75:$AU$94,AQ$15+1,FALSE)="Yes",TRUE,FALSE)</f>
        <v>0</v>
      </c>
      <c r="AL132" s="81" t="b">
        <f>IF(VLOOKUP($G132,Allocators!$D$75:$AU$94,AR$15+1,FALSE)="Yes",TRUE,FALSE)</f>
        <v>0</v>
      </c>
      <c r="AM132" s="81" t="b">
        <f>IF(VLOOKUP($G132,Allocators!$D$75:$AU$94,AS$15+1,FALSE)="Yes",TRUE,FALSE)</f>
        <v>0</v>
      </c>
      <c r="AN132" s="81" t="b">
        <f>IF(VLOOKUP($G132,Allocators!$D$75:$AU$94,AT$15+1,FALSE)="Yes",TRUE,FALSE)</f>
        <v>0</v>
      </c>
      <c r="AO132" s="81" t="b">
        <f>IF(VLOOKUP($G132,Allocators!$D$75:$AU$94,AU$15+1,FALSE)="Yes",TRUE,FALSE)</f>
        <v>0</v>
      </c>
      <c r="AP132" s="81" t="b">
        <f>IF(VLOOKUP($G132,Allocators!$D$75:$AU$94,AV$15+1,FALSE)="Yes",TRUE,FALSE)</f>
        <v>0</v>
      </c>
      <c r="AQ132" s="81" t="b">
        <f>IF(VLOOKUP($G132,Allocators!$D$75:$AU$94,AW$15+1,FALSE)="Yes",TRUE,FALSE)</f>
        <v>0</v>
      </c>
      <c r="AR132" s="81" t="b">
        <f>IF(VLOOKUP($G132,Allocators!$D$75:$AU$94,AX$15+1,FALSE)="Yes",TRUE,FALSE)</f>
        <v>0</v>
      </c>
      <c r="AS132" s="81" t="b">
        <f>IF(VLOOKUP($G132,Allocators!$D$75:$AU$94,AY$15+1,FALSE)="Yes",TRUE,FALSE)</f>
        <v>0</v>
      </c>
      <c r="AT132" s="81" t="b">
        <f>IF(VLOOKUP($G132,Allocators!$D$75:$AU$94,AZ$15+1,FALSE)="Yes",TRUE,FALSE)</f>
        <v>0</v>
      </c>
      <c r="AU132" s="81" t="b">
        <f>IF(VLOOKUP($G132,Allocators!$D$75:$AU$94,BA$15+1,FALSE)="Yes",TRUE,FALSE)</f>
        <v>0</v>
      </c>
      <c r="AV132" s="81" t="b">
        <f>IF(VLOOKUP($G132,Allocators!$D$75:$AU$94,BB$15+1,FALSE)="Yes",TRUE,FALSE)</f>
        <v>0</v>
      </c>
      <c r="AW132" s="81" t="b">
        <f>IF(VLOOKUP($G132,Allocators!$D$75:$AU$94,BC$15+1,FALSE)="Yes",TRUE,FALSE)</f>
        <v>0</v>
      </c>
      <c r="AX132" s="173" t="b">
        <f>IF(VLOOKUP($G132,Allocators!$D$75:$AU$94,BD$15+1,FALSE)="Yes",TRUE,FALSE)</f>
        <v>1</v>
      </c>
      <c r="BD132" s="81"/>
    </row>
    <row r="133" spans="1:58" hidden="1" outlineLevel="1" x14ac:dyDescent="0.2">
      <c r="B133" s="52" t="s">
        <v>186</v>
      </c>
      <c r="C133" s="26"/>
      <c r="G133" s="87">
        <f>MAX($G$116:G132)+1</f>
        <v>18</v>
      </c>
      <c r="H133" s="172" t="b">
        <f>IF(VLOOKUP($G133,Allocators!$D$75:$AU$94,N$15+1,FALSE)="Yes",TRUE,FALSE)</f>
        <v>1</v>
      </c>
      <c r="I133" s="81" t="b">
        <f>IF(VLOOKUP($G133,Allocators!$D$75:$AU$94,O$15+1,FALSE)="Yes",TRUE,FALSE)</f>
        <v>1</v>
      </c>
      <c r="J133" s="81" t="b">
        <f>IF(VLOOKUP($G133,Allocators!$D$75:$AU$94,P$15+1,FALSE)="Yes",TRUE,FALSE)</f>
        <v>1</v>
      </c>
      <c r="K133" s="81" t="b">
        <f>IF(VLOOKUP($G133,Allocators!$D$75:$AU$94,Q$15+1,FALSE)="Yes",TRUE,FALSE)</f>
        <v>1</v>
      </c>
      <c r="L133" s="81" t="b">
        <f>IF(VLOOKUP($G133,Allocators!$D$75:$AU$94,R$15+1,FALSE)="Yes",TRUE,FALSE)</f>
        <v>1</v>
      </c>
      <c r="M133" s="81" t="b">
        <f>IF(VLOOKUP($G133,Allocators!$D$75:$AU$94,S$15+1,FALSE)="Yes",TRUE,FALSE)</f>
        <v>1</v>
      </c>
      <c r="N133" s="81" t="b">
        <f>IF(VLOOKUP($G133,Allocators!$D$75:$AU$94,T$15+1,FALSE)="Yes",TRUE,FALSE)</f>
        <v>1</v>
      </c>
      <c r="O133" s="81" t="b">
        <f>IF(VLOOKUP($G133,Allocators!$D$75:$AU$94,U$15+1,FALSE)="Yes",TRUE,FALSE)</f>
        <v>1</v>
      </c>
      <c r="P133" s="81" t="b">
        <f>IF(VLOOKUP($G133,Allocators!$D$75:$AU$94,V$15+1,FALSE)="Yes",TRUE,FALSE)</f>
        <v>1</v>
      </c>
      <c r="Q133" s="81" t="b">
        <f>IF(VLOOKUP($G133,Allocators!$D$75:$AU$94,W$15+1,FALSE)="Yes",TRUE,FALSE)</f>
        <v>1</v>
      </c>
      <c r="R133" s="81" t="b">
        <f>IF(VLOOKUP($G133,Allocators!$D$75:$AU$94,X$15+1,FALSE)="Yes",TRUE,FALSE)</f>
        <v>1</v>
      </c>
      <c r="S133" s="81" t="b">
        <f>IF(VLOOKUP($G133,Allocators!$D$75:$AU$94,Y$15+1,FALSE)="Yes",TRUE,FALSE)</f>
        <v>1</v>
      </c>
      <c r="T133" s="81" t="b">
        <f>IF(VLOOKUP($G133,Allocators!$D$75:$AU$94,Z$15+1,FALSE)="Yes",TRUE,FALSE)</f>
        <v>1</v>
      </c>
      <c r="U133" s="81" t="b">
        <f>IF(VLOOKUP($G133,Allocators!$D$75:$AU$94,AA$15+1,FALSE)="Yes",TRUE,FALSE)</f>
        <v>1</v>
      </c>
      <c r="V133" s="81" t="b">
        <f>IF(VLOOKUP($G133,Allocators!$D$75:$AU$94,AB$15+1,FALSE)="Yes",TRUE,FALSE)</f>
        <v>0</v>
      </c>
      <c r="W133" s="81" t="b">
        <f>IF(VLOOKUP($G133,Allocators!$D$75:$AU$94,AC$15+1,FALSE)="Yes",TRUE,FALSE)</f>
        <v>0</v>
      </c>
      <c r="X133" s="81" t="b">
        <f>IF(VLOOKUP($G133,Allocators!$D$75:$AU$94,AD$15+1,FALSE)="Yes",TRUE,FALSE)</f>
        <v>0</v>
      </c>
      <c r="Y133" s="81" t="b">
        <f>IF(VLOOKUP($G133,Allocators!$D$75:$AU$94,AE$15+1,FALSE)="Yes",TRUE,FALSE)</f>
        <v>0</v>
      </c>
      <c r="Z133" s="81" t="b">
        <f>IF(VLOOKUP($G133,Allocators!$D$75:$AU$94,AF$15+1,FALSE)="Yes",TRUE,FALSE)</f>
        <v>0</v>
      </c>
      <c r="AA133" s="81" t="b">
        <f>IF(VLOOKUP($G133,Allocators!$D$75:$AU$94,AG$15+1,FALSE)="Yes",TRUE,FALSE)</f>
        <v>0</v>
      </c>
      <c r="AB133" s="81" t="b">
        <f>IF(VLOOKUP($G133,Allocators!$D$75:$AU$94,AH$15+1,FALSE)="Yes",TRUE,FALSE)</f>
        <v>0</v>
      </c>
      <c r="AC133" s="81" t="b">
        <f>IF(VLOOKUP($G133,Allocators!$D$75:$AU$94,AI$15+1,FALSE)="Yes",TRUE,FALSE)</f>
        <v>0</v>
      </c>
      <c r="AD133" s="81" t="b">
        <f>IF(VLOOKUP($G133,Allocators!$D$75:$AU$94,AJ$15+1,FALSE)="Yes",TRUE,FALSE)</f>
        <v>0</v>
      </c>
      <c r="AE133" s="81" t="b">
        <f>IF(VLOOKUP($G133,Allocators!$D$75:$AU$94,AK$15+1,FALSE)="Yes",TRUE,FALSE)</f>
        <v>0</v>
      </c>
      <c r="AF133" s="81" t="b">
        <f>IF(VLOOKUP($G133,Allocators!$D$75:$AU$94,AL$15+1,FALSE)="Yes",TRUE,FALSE)</f>
        <v>0</v>
      </c>
      <c r="AG133" s="81" t="b">
        <f>IF(VLOOKUP($G133,Allocators!$D$75:$AU$94,AM$15+1,FALSE)="Yes",TRUE,FALSE)</f>
        <v>0</v>
      </c>
      <c r="AH133" s="81" t="b">
        <f>IF(VLOOKUP($G133,Allocators!$D$75:$AU$94,AN$15+1,FALSE)="Yes",TRUE,FALSE)</f>
        <v>0</v>
      </c>
      <c r="AI133" s="81" t="b">
        <f>IF(VLOOKUP($G133,Allocators!$D$75:$AU$94,AO$15+1,FALSE)="Yes",TRUE,FALSE)</f>
        <v>0</v>
      </c>
      <c r="AJ133" s="81" t="b">
        <f>IF(VLOOKUP($G133,Allocators!$D$75:$AU$94,AP$15+1,FALSE)="Yes",TRUE,FALSE)</f>
        <v>0</v>
      </c>
      <c r="AK133" s="81" t="b">
        <f>IF(VLOOKUP($G133,Allocators!$D$75:$AU$94,AQ$15+1,FALSE)="Yes",TRUE,FALSE)</f>
        <v>0</v>
      </c>
      <c r="AL133" s="81" t="b">
        <f>IF(VLOOKUP($G133,Allocators!$D$75:$AU$94,AR$15+1,FALSE)="Yes",TRUE,FALSE)</f>
        <v>0</v>
      </c>
      <c r="AM133" s="81" t="b">
        <f>IF(VLOOKUP($G133,Allocators!$D$75:$AU$94,AS$15+1,FALSE)="Yes",TRUE,FALSE)</f>
        <v>0</v>
      </c>
      <c r="AN133" s="81" t="b">
        <f>IF(VLOOKUP($G133,Allocators!$D$75:$AU$94,AT$15+1,FALSE)="Yes",TRUE,FALSE)</f>
        <v>0</v>
      </c>
      <c r="AO133" s="81" t="b">
        <f>IF(VLOOKUP($G133,Allocators!$D$75:$AU$94,AU$15+1,FALSE)="Yes",TRUE,FALSE)</f>
        <v>0</v>
      </c>
      <c r="AP133" s="81" t="b">
        <f>IF(VLOOKUP($G133,Allocators!$D$75:$AU$94,AV$15+1,FALSE)="Yes",TRUE,FALSE)</f>
        <v>0</v>
      </c>
      <c r="AQ133" s="81" t="b">
        <f>IF(VLOOKUP($G133,Allocators!$D$75:$AU$94,AW$15+1,FALSE)="Yes",TRUE,FALSE)</f>
        <v>0</v>
      </c>
      <c r="AR133" s="81" t="b">
        <f>IF(VLOOKUP($G133,Allocators!$D$75:$AU$94,AX$15+1,FALSE)="Yes",TRUE,FALSE)</f>
        <v>0</v>
      </c>
      <c r="AS133" s="81" t="b">
        <f>IF(VLOOKUP($G133,Allocators!$D$75:$AU$94,AY$15+1,FALSE)="Yes",TRUE,FALSE)</f>
        <v>0</v>
      </c>
      <c r="AT133" s="81" t="b">
        <f>IF(VLOOKUP($G133,Allocators!$D$75:$AU$94,AZ$15+1,FALSE)="Yes",TRUE,FALSE)</f>
        <v>0</v>
      </c>
      <c r="AU133" s="81" t="b">
        <f>IF(VLOOKUP($G133,Allocators!$D$75:$AU$94,BA$15+1,FALSE)="Yes",TRUE,FALSE)</f>
        <v>0</v>
      </c>
      <c r="AV133" s="81" t="b">
        <f>IF(VLOOKUP($G133,Allocators!$D$75:$AU$94,BB$15+1,FALSE)="Yes",TRUE,FALSE)</f>
        <v>0</v>
      </c>
      <c r="AW133" s="81" t="b">
        <f>IF(VLOOKUP($G133,Allocators!$D$75:$AU$94,BC$15+1,FALSE)="Yes",TRUE,FALSE)</f>
        <v>0</v>
      </c>
      <c r="AX133" s="173" t="b">
        <f>IF(VLOOKUP($G133,Allocators!$D$75:$AU$94,BD$15+1,FALSE)="Yes",TRUE,FALSE)</f>
        <v>1</v>
      </c>
      <c r="BD133" s="81"/>
    </row>
    <row r="134" spans="1:58" hidden="1" outlineLevel="1" x14ac:dyDescent="0.2">
      <c r="B134" s="52" t="s">
        <v>187</v>
      </c>
      <c r="C134" s="26"/>
      <c r="G134" s="87">
        <f>MAX($G$116:G133)+1</f>
        <v>19</v>
      </c>
      <c r="H134" s="172" t="b">
        <f>IF(VLOOKUP($G134,Allocators!$D$75:$AU$94,N$15+1,FALSE)="Yes",TRUE,FALSE)</f>
        <v>1</v>
      </c>
      <c r="I134" s="81" t="b">
        <f>IF(VLOOKUP($G134,Allocators!$D$75:$AU$94,O$15+1,FALSE)="Yes",TRUE,FALSE)</f>
        <v>1</v>
      </c>
      <c r="J134" s="81" t="b">
        <f>IF(VLOOKUP($G134,Allocators!$D$75:$AU$94,P$15+1,FALSE)="Yes",TRUE,FALSE)</f>
        <v>1</v>
      </c>
      <c r="K134" s="81" t="b">
        <f>IF(VLOOKUP($G134,Allocators!$D$75:$AU$94,Q$15+1,FALSE)="Yes",TRUE,FALSE)</f>
        <v>1</v>
      </c>
      <c r="L134" s="81" t="b">
        <f>IF(VLOOKUP($G134,Allocators!$D$75:$AU$94,R$15+1,FALSE)="Yes",TRUE,FALSE)</f>
        <v>1</v>
      </c>
      <c r="M134" s="81" t="b">
        <f>IF(VLOOKUP($G134,Allocators!$D$75:$AU$94,S$15+1,FALSE)="Yes",TRUE,FALSE)</f>
        <v>1</v>
      </c>
      <c r="N134" s="81" t="b">
        <f>IF(VLOOKUP($G134,Allocators!$D$75:$AU$94,T$15+1,FALSE)="Yes",TRUE,FALSE)</f>
        <v>1</v>
      </c>
      <c r="O134" s="81" t="b">
        <f>IF(VLOOKUP($G134,Allocators!$D$75:$AU$94,U$15+1,FALSE)="Yes",TRUE,FALSE)</f>
        <v>1</v>
      </c>
      <c r="P134" s="81" t="b">
        <f>IF(VLOOKUP($G134,Allocators!$D$75:$AU$94,V$15+1,FALSE)="Yes",TRUE,FALSE)</f>
        <v>1</v>
      </c>
      <c r="Q134" s="81" t="b">
        <f>IF(VLOOKUP($G134,Allocators!$D$75:$AU$94,W$15+1,FALSE)="Yes",TRUE,FALSE)</f>
        <v>1</v>
      </c>
      <c r="R134" s="81" t="b">
        <f>IF(VLOOKUP($G134,Allocators!$D$75:$AU$94,X$15+1,FALSE)="Yes",TRUE,FALSE)</f>
        <v>1</v>
      </c>
      <c r="S134" s="81" t="b">
        <f>IF(VLOOKUP($G134,Allocators!$D$75:$AU$94,Y$15+1,FALSE)="Yes",TRUE,FALSE)</f>
        <v>1</v>
      </c>
      <c r="T134" s="81" t="b">
        <f>IF(VLOOKUP($G134,Allocators!$D$75:$AU$94,Z$15+1,FALSE)="Yes",TRUE,FALSE)</f>
        <v>1</v>
      </c>
      <c r="U134" s="81" t="b">
        <f>IF(VLOOKUP($G134,Allocators!$D$75:$AU$94,AA$15+1,FALSE)="Yes",TRUE,FALSE)</f>
        <v>1</v>
      </c>
      <c r="V134" s="81" t="b">
        <f>IF(VLOOKUP($G134,Allocators!$D$75:$AU$94,AB$15+1,FALSE)="Yes",TRUE,FALSE)</f>
        <v>1</v>
      </c>
      <c r="W134" s="81" t="b">
        <f>IF(VLOOKUP($G134,Allocators!$D$75:$AU$94,AC$15+1,FALSE)="Yes",TRUE,FALSE)</f>
        <v>1</v>
      </c>
      <c r="X134" s="81" t="b">
        <f>IF(VLOOKUP($G134,Allocators!$D$75:$AU$94,AD$15+1,FALSE)="Yes",TRUE,FALSE)</f>
        <v>1</v>
      </c>
      <c r="Y134" s="81" t="b">
        <f>IF(VLOOKUP($G134,Allocators!$D$75:$AU$94,AE$15+1,FALSE)="Yes",TRUE,FALSE)</f>
        <v>1</v>
      </c>
      <c r="Z134" s="81" t="b">
        <f>IF(VLOOKUP($G134,Allocators!$D$75:$AU$94,AF$15+1,FALSE)="Yes",TRUE,FALSE)</f>
        <v>1</v>
      </c>
      <c r="AA134" s="81" t="b">
        <f>IF(VLOOKUP($G134,Allocators!$D$75:$AU$94,AG$15+1,FALSE)="Yes",TRUE,FALSE)</f>
        <v>1</v>
      </c>
      <c r="AB134" s="81" t="b">
        <f>IF(VLOOKUP($G134,Allocators!$D$75:$AU$94,AH$15+1,FALSE)="Yes",TRUE,FALSE)</f>
        <v>1</v>
      </c>
      <c r="AC134" s="81" t="b">
        <f>IF(VLOOKUP($G134,Allocators!$D$75:$AU$94,AI$15+1,FALSE)="Yes",TRUE,FALSE)</f>
        <v>1</v>
      </c>
      <c r="AD134" s="81" t="b">
        <f>IF(VLOOKUP($G134,Allocators!$D$75:$AU$94,AJ$15+1,FALSE)="Yes",TRUE,FALSE)</f>
        <v>1</v>
      </c>
      <c r="AE134" s="81" t="b">
        <f>IF(VLOOKUP($G134,Allocators!$D$75:$AU$94,AK$15+1,FALSE)="Yes",TRUE,FALSE)</f>
        <v>1</v>
      </c>
      <c r="AF134" s="81" t="b">
        <f>IF(VLOOKUP($G134,Allocators!$D$75:$AU$94,AL$15+1,FALSE)="Yes",TRUE,FALSE)</f>
        <v>1</v>
      </c>
      <c r="AG134" s="81" t="b">
        <f>IF(VLOOKUP($G134,Allocators!$D$75:$AU$94,AM$15+1,FALSE)="Yes",TRUE,FALSE)</f>
        <v>1</v>
      </c>
      <c r="AH134" s="81" t="b">
        <f>IF(VLOOKUP($G134,Allocators!$D$75:$AU$94,AN$15+1,FALSE)="Yes",TRUE,FALSE)</f>
        <v>1</v>
      </c>
      <c r="AI134" s="81" t="b">
        <f>IF(VLOOKUP($G134,Allocators!$D$75:$AU$94,AO$15+1,FALSE)="Yes",TRUE,FALSE)</f>
        <v>1</v>
      </c>
      <c r="AJ134" s="81" t="b">
        <f>IF(VLOOKUP($G134,Allocators!$D$75:$AU$94,AP$15+1,FALSE)="Yes",TRUE,FALSE)</f>
        <v>1</v>
      </c>
      <c r="AK134" s="81" t="b">
        <f>IF(VLOOKUP($G134,Allocators!$D$75:$AU$94,AQ$15+1,FALSE)="Yes",TRUE,FALSE)</f>
        <v>1</v>
      </c>
      <c r="AL134" s="81" t="b">
        <f>IF(VLOOKUP($G134,Allocators!$D$75:$AU$94,AR$15+1,FALSE)="Yes",TRUE,FALSE)</f>
        <v>1</v>
      </c>
      <c r="AM134" s="81" t="b">
        <f>IF(VLOOKUP($G134,Allocators!$D$75:$AU$94,AS$15+1,FALSE)="Yes",TRUE,FALSE)</f>
        <v>1</v>
      </c>
      <c r="AN134" s="81" t="b">
        <f>IF(VLOOKUP($G134,Allocators!$D$75:$AU$94,AT$15+1,FALSE)="Yes",TRUE,FALSE)</f>
        <v>0</v>
      </c>
      <c r="AO134" s="81" t="b">
        <f>IF(VLOOKUP($G134,Allocators!$D$75:$AU$94,AU$15+1,FALSE)="Yes",TRUE,FALSE)</f>
        <v>0</v>
      </c>
      <c r="AP134" s="81" t="b">
        <f>IF(VLOOKUP($G134,Allocators!$D$75:$AU$94,AV$15+1,FALSE)="Yes",TRUE,FALSE)</f>
        <v>0</v>
      </c>
      <c r="AQ134" s="81" t="b">
        <f>IF(VLOOKUP($G134,Allocators!$D$75:$AU$94,AW$15+1,FALSE)="Yes",TRUE,FALSE)</f>
        <v>0</v>
      </c>
      <c r="AR134" s="81" t="b">
        <f>IF(VLOOKUP($G134,Allocators!$D$75:$AU$94,AX$15+1,FALSE)="Yes",TRUE,FALSE)</f>
        <v>0</v>
      </c>
      <c r="AS134" s="81" t="b">
        <f>IF(VLOOKUP($G134,Allocators!$D$75:$AU$94,AY$15+1,FALSE)="Yes",TRUE,FALSE)</f>
        <v>0</v>
      </c>
      <c r="AT134" s="81" t="b">
        <f>IF(VLOOKUP($G134,Allocators!$D$75:$AU$94,AZ$15+1,FALSE)="Yes",TRUE,FALSE)</f>
        <v>0</v>
      </c>
      <c r="AU134" s="81" t="b">
        <f>IF(VLOOKUP($G134,Allocators!$D$75:$AU$94,BA$15+1,FALSE)="Yes",TRUE,FALSE)</f>
        <v>0</v>
      </c>
      <c r="AV134" s="81" t="b">
        <f>IF(VLOOKUP($G134,Allocators!$D$75:$AU$94,BB$15+1,FALSE)="Yes",TRUE,FALSE)</f>
        <v>0</v>
      </c>
      <c r="AW134" s="81" t="b">
        <f>IF(VLOOKUP($G134,Allocators!$D$75:$AU$94,BC$15+1,FALSE)="Yes",TRUE,FALSE)</f>
        <v>0</v>
      </c>
      <c r="AX134" s="173" t="b">
        <f>IF(VLOOKUP($G134,Allocators!$D$75:$AU$94,BD$15+1,FALSE)="Yes",TRUE,FALSE)</f>
        <v>1</v>
      </c>
      <c r="BD134" s="81"/>
    </row>
    <row r="135" spans="1:58" ht="13.5" hidden="1" outlineLevel="1" thickBot="1" x14ac:dyDescent="0.25">
      <c r="B135" s="52" t="s">
        <v>188</v>
      </c>
      <c r="C135" s="26"/>
      <c r="G135" s="87">
        <f>MAX($G$116:G134)+1</f>
        <v>20</v>
      </c>
      <c r="H135" s="174" t="b">
        <f>IF(VLOOKUP($G135,Allocators!$D$75:$AU$94,N$15+1,FALSE)="Yes",TRUE,FALSE)</f>
        <v>1</v>
      </c>
      <c r="I135" s="175" t="b">
        <f>IF(VLOOKUP($G135,Allocators!$D$75:$AU$94,O$15+1,FALSE)="Yes",TRUE,FALSE)</f>
        <v>0</v>
      </c>
      <c r="J135" s="175" t="b">
        <f>IF(VLOOKUP($G135,Allocators!$D$75:$AU$94,P$15+1,FALSE)="Yes",TRUE,FALSE)</f>
        <v>0</v>
      </c>
      <c r="K135" s="175" t="b">
        <f>IF(VLOOKUP($G135,Allocators!$D$75:$AU$94,Q$15+1,FALSE)="Yes",TRUE,FALSE)</f>
        <v>0</v>
      </c>
      <c r="L135" s="175" t="b">
        <f>IF(VLOOKUP($G135,Allocators!$D$75:$AU$94,R$15+1,FALSE)="Yes",TRUE,FALSE)</f>
        <v>0</v>
      </c>
      <c r="M135" s="175" t="b">
        <f>IF(VLOOKUP($G135,Allocators!$D$75:$AU$94,S$15+1,FALSE)="Yes",TRUE,FALSE)</f>
        <v>0</v>
      </c>
      <c r="N135" s="175" t="b">
        <f>IF(VLOOKUP($G135,Allocators!$D$75:$AU$94,T$15+1,FALSE)="Yes",TRUE,FALSE)</f>
        <v>0</v>
      </c>
      <c r="O135" s="175" t="b">
        <f>IF(VLOOKUP($G135,Allocators!$D$75:$AU$94,U$15+1,FALSE)="Yes",TRUE,FALSE)</f>
        <v>0</v>
      </c>
      <c r="P135" s="175" t="b">
        <f>IF(VLOOKUP($G135,Allocators!$D$75:$AU$94,V$15+1,FALSE)="Yes",TRUE,FALSE)</f>
        <v>0</v>
      </c>
      <c r="Q135" s="175" t="b">
        <f>IF(VLOOKUP($G135,Allocators!$D$75:$AU$94,W$15+1,FALSE)="Yes",TRUE,FALSE)</f>
        <v>0</v>
      </c>
      <c r="R135" s="175" t="b">
        <f>IF(VLOOKUP($G135,Allocators!$D$75:$AU$94,X$15+1,FALSE)="Yes",TRUE,FALSE)</f>
        <v>0</v>
      </c>
      <c r="S135" s="175" t="b">
        <f>IF(VLOOKUP($G135,Allocators!$D$75:$AU$94,Y$15+1,FALSE)="Yes",TRUE,FALSE)</f>
        <v>0</v>
      </c>
      <c r="T135" s="175" t="b">
        <f>IF(VLOOKUP($G135,Allocators!$D$75:$AU$94,Z$15+1,FALSE)="Yes",TRUE,FALSE)</f>
        <v>0</v>
      </c>
      <c r="U135" s="175" t="b">
        <f>IF(VLOOKUP($G135,Allocators!$D$75:$AU$94,AA$15+1,FALSE)="Yes",TRUE,FALSE)</f>
        <v>0</v>
      </c>
      <c r="V135" s="175" t="b">
        <f>IF(VLOOKUP($G135,Allocators!$D$75:$AU$94,AB$15+1,FALSE)="Yes",TRUE,FALSE)</f>
        <v>0</v>
      </c>
      <c r="W135" s="175" t="b">
        <f>IF(VLOOKUP($G135,Allocators!$D$75:$AU$94,AC$15+1,FALSE)="Yes",TRUE,FALSE)</f>
        <v>0</v>
      </c>
      <c r="X135" s="175" t="b">
        <f>IF(VLOOKUP($G135,Allocators!$D$75:$AU$94,AD$15+1,FALSE)="Yes",TRUE,FALSE)</f>
        <v>0</v>
      </c>
      <c r="Y135" s="175" t="b">
        <f>IF(VLOOKUP($G135,Allocators!$D$75:$AU$94,AE$15+1,FALSE)="Yes",TRUE,FALSE)</f>
        <v>0</v>
      </c>
      <c r="Z135" s="175" t="b">
        <f>IF(VLOOKUP($G135,Allocators!$D$75:$AU$94,AF$15+1,FALSE)="Yes",TRUE,FALSE)</f>
        <v>0</v>
      </c>
      <c r="AA135" s="175" t="b">
        <f>IF(VLOOKUP($G135,Allocators!$D$75:$AU$94,AG$15+1,FALSE)="Yes",TRUE,FALSE)</f>
        <v>0</v>
      </c>
      <c r="AB135" s="175" t="b">
        <f>IF(VLOOKUP($G135,Allocators!$D$75:$AU$94,AH$15+1,FALSE)="Yes",TRUE,FALSE)</f>
        <v>0</v>
      </c>
      <c r="AC135" s="175" t="b">
        <f>IF(VLOOKUP($G135,Allocators!$D$75:$AU$94,AI$15+1,FALSE)="Yes",TRUE,FALSE)</f>
        <v>0</v>
      </c>
      <c r="AD135" s="175" t="b">
        <f>IF(VLOOKUP($G135,Allocators!$D$75:$AU$94,AJ$15+1,FALSE)="Yes",TRUE,FALSE)</f>
        <v>0</v>
      </c>
      <c r="AE135" s="175" t="b">
        <f>IF(VLOOKUP($G135,Allocators!$D$75:$AU$94,AK$15+1,FALSE)="Yes",TRUE,FALSE)</f>
        <v>0</v>
      </c>
      <c r="AF135" s="175" t="b">
        <f>IF(VLOOKUP($G135,Allocators!$D$75:$AU$94,AL$15+1,FALSE)="Yes",TRUE,FALSE)</f>
        <v>0</v>
      </c>
      <c r="AG135" s="175" t="b">
        <f>IF(VLOOKUP($G135,Allocators!$D$75:$AU$94,AM$15+1,FALSE)="Yes",TRUE,FALSE)</f>
        <v>0</v>
      </c>
      <c r="AH135" s="175" t="b">
        <f>IF(VLOOKUP($G135,Allocators!$D$75:$AU$94,AN$15+1,FALSE)="Yes",TRUE,FALSE)</f>
        <v>0</v>
      </c>
      <c r="AI135" s="175" t="b">
        <f>IF(VLOOKUP($G135,Allocators!$D$75:$AU$94,AO$15+1,FALSE)="Yes",TRUE,FALSE)</f>
        <v>0</v>
      </c>
      <c r="AJ135" s="175" t="b">
        <f>IF(VLOOKUP($G135,Allocators!$D$75:$AU$94,AP$15+1,FALSE)="Yes",TRUE,FALSE)</f>
        <v>0</v>
      </c>
      <c r="AK135" s="175" t="b">
        <f>IF(VLOOKUP($G135,Allocators!$D$75:$AU$94,AQ$15+1,FALSE)="Yes",TRUE,FALSE)</f>
        <v>0</v>
      </c>
      <c r="AL135" s="175" t="b">
        <f>IF(VLOOKUP($G135,Allocators!$D$75:$AU$94,AR$15+1,FALSE)="Yes",TRUE,FALSE)</f>
        <v>0</v>
      </c>
      <c r="AM135" s="175" t="b">
        <f>IF(VLOOKUP($G135,Allocators!$D$75:$AU$94,AS$15+1,FALSE)="Yes",TRUE,FALSE)</f>
        <v>0</v>
      </c>
      <c r="AN135" s="175" t="b">
        <f>IF(VLOOKUP($G135,Allocators!$D$75:$AU$94,AT$15+1,FALSE)="Yes",TRUE,FALSE)</f>
        <v>0</v>
      </c>
      <c r="AO135" s="175" t="b">
        <f>IF(VLOOKUP($G135,Allocators!$D$75:$AU$94,AU$15+1,FALSE)="Yes",TRUE,FALSE)</f>
        <v>0</v>
      </c>
      <c r="AP135" s="175" t="b">
        <f>IF(VLOOKUP($G135,Allocators!$D$75:$AU$94,AV$15+1,FALSE)="Yes",TRUE,FALSE)</f>
        <v>0</v>
      </c>
      <c r="AQ135" s="175" t="b">
        <f>IF(VLOOKUP($G135,Allocators!$D$75:$AU$94,AW$15+1,FALSE)="Yes",TRUE,FALSE)</f>
        <v>0</v>
      </c>
      <c r="AR135" s="175" t="b">
        <f>IF(VLOOKUP($G135,Allocators!$D$75:$AU$94,AX$15+1,FALSE)="Yes",TRUE,FALSE)</f>
        <v>0</v>
      </c>
      <c r="AS135" s="175" t="b">
        <f>IF(VLOOKUP($G135,Allocators!$D$75:$AU$94,AY$15+1,FALSE)="Yes",TRUE,FALSE)</f>
        <v>0</v>
      </c>
      <c r="AT135" s="175" t="b">
        <f>IF(VLOOKUP($G135,Allocators!$D$75:$AU$94,AZ$15+1,FALSE)="Yes",TRUE,FALSE)</f>
        <v>0</v>
      </c>
      <c r="AU135" s="175" t="b">
        <f>IF(VLOOKUP($G135,Allocators!$D$75:$AU$94,BA$15+1,FALSE)="Yes",TRUE,FALSE)</f>
        <v>0</v>
      </c>
      <c r="AV135" s="175" t="b">
        <f>IF(VLOOKUP($G135,Allocators!$D$75:$AU$94,BB$15+1,FALSE)="Yes",TRUE,FALSE)</f>
        <v>0</v>
      </c>
      <c r="AW135" s="175" t="b">
        <f>IF(VLOOKUP($G135,Allocators!$D$75:$AU$94,BC$15+1,FALSE)="Yes",TRUE,FALSE)</f>
        <v>0</v>
      </c>
      <c r="AX135" s="176" t="b">
        <f>IF(VLOOKUP($G135,Allocators!$D$75:$AU$94,BD$15+1,FALSE)="Yes",TRUE,FALSE)</f>
        <v>1</v>
      </c>
      <c r="BD135" s="81"/>
    </row>
    <row r="136" spans="1:58" hidden="1" outlineLevel="1" x14ac:dyDescent="0.2">
      <c r="M136" s="81"/>
    </row>
    <row r="137" spans="1:58" hidden="1" outlineLevel="1" x14ac:dyDescent="0.2">
      <c r="A137" s="164"/>
      <c r="B137" s="165" t="s">
        <v>243</v>
      </c>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row>
    <row r="138" spans="1:58" hidden="1" outlineLevel="1" x14ac:dyDescent="0.2">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row>
    <row r="139" spans="1:58" hidden="1" outlineLevel="1" x14ac:dyDescent="0.2">
      <c r="B139" s="80" t="s">
        <v>244</v>
      </c>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58" hidden="1" outlineLevel="1" x14ac:dyDescent="0.2">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58" hidden="1" outlineLevel="1" x14ac:dyDescent="0.2">
      <c r="H141" s="59" t="s">
        <v>242</v>
      </c>
      <c r="J141" s="298" t="s">
        <v>232</v>
      </c>
      <c r="K141" s="298"/>
      <c r="L141" s="298"/>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58" ht="13.5" hidden="1" outlineLevel="1" thickBot="1" x14ac:dyDescent="0.25">
      <c r="G142" s="59" t="s">
        <v>231</v>
      </c>
      <c r="H142" s="87">
        <v>1</v>
      </c>
      <c r="I142" s="87">
        <v>2</v>
      </c>
      <c r="J142" s="87">
        <v>3</v>
      </c>
      <c r="K142" s="87">
        <v>4</v>
      </c>
      <c r="L142" s="87">
        <v>5</v>
      </c>
      <c r="M142" s="87">
        <v>6</v>
      </c>
      <c r="N142" s="87">
        <v>7</v>
      </c>
      <c r="O142" s="87">
        <v>8</v>
      </c>
      <c r="P142" s="87">
        <v>9</v>
      </c>
      <c r="Q142" s="87">
        <v>10</v>
      </c>
      <c r="R142" s="87">
        <v>11</v>
      </c>
      <c r="S142" s="87">
        <v>12</v>
      </c>
      <c r="T142" s="87">
        <v>13</v>
      </c>
      <c r="U142" s="87">
        <v>14</v>
      </c>
      <c r="V142" s="87">
        <v>15</v>
      </c>
      <c r="W142" s="87">
        <v>16</v>
      </c>
      <c r="X142" s="87">
        <v>17</v>
      </c>
      <c r="Y142" s="87">
        <v>18</v>
      </c>
      <c r="Z142" s="87">
        <v>19</v>
      </c>
      <c r="AA142" s="87">
        <v>20</v>
      </c>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row>
    <row r="143" spans="1:58" hidden="1" outlineLevel="1" x14ac:dyDescent="0.2">
      <c r="B143" s="52"/>
      <c r="C143" s="26"/>
      <c r="G143" s="87">
        <v>1</v>
      </c>
      <c r="H143" s="177" t="b">
        <f t="array" ref="H143:AA185">TRANSPOSE(H116:AX135)</f>
        <v>0</v>
      </c>
      <c r="I143" s="178" t="b">
        <v>0</v>
      </c>
      <c r="J143" s="178" t="b">
        <v>0</v>
      </c>
      <c r="K143" s="178" t="b">
        <v>0</v>
      </c>
      <c r="L143" s="178" t="b">
        <v>0</v>
      </c>
      <c r="M143" s="187" t="b">
        <v>0</v>
      </c>
      <c r="N143" s="187" t="b">
        <v>0</v>
      </c>
      <c r="O143" s="187" t="b">
        <v>0</v>
      </c>
      <c r="P143" s="187" t="b">
        <v>1</v>
      </c>
      <c r="Q143" s="187" t="b">
        <v>1</v>
      </c>
      <c r="R143" s="187" t="b">
        <v>1</v>
      </c>
      <c r="S143" s="187" t="b">
        <v>1</v>
      </c>
      <c r="T143" s="187" t="b">
        <v>1</v>
      </c>
      <c r="U143" s="187" t="b">
        <v>1</v>
      </c>
      <c r="V143" s="187" t="b">
        <v>1</v>
      </c>
      <c r="W143" s="187" t="b">
        <v>0</v>
      </c>
      <c r="X143" s="187" t="b">
        <v>1</v>
      </c>
      <c r="Y143" s="187" t="b">
        <v>1</v>
      </c>
      <c r="Z143" s="187" t="b">
        <v>1</v>
      </c>
      <c r="AA143" s="188" t="b">
        <v>1</v>
      </c>
      <c r="AB143" s="136"/>
      <c r="AC143" s="136"/>
      <c r="AD143" s="136"/>
      <c r="AE143" s="136"/>
      <c r="AF143" s="136"/>
      <c r="AG143" s="136"/>
      <c r="AH143" s="136"/>
      <c r="AI143" s="136"/>
      <c r="AJ143" s="81"/>
      <c r="AK143" s="81"/>
      <c r="AL143" s="81"/>
      <c r="AM143" s="81"/>
      <c r="AN143" s="81"/>
      <c r="AO143" s="81"/>
      <c r="AP143" s="81"/>
      <c r="AQ143" s="81"/>
      <c r="AR143" s="81"/>
      <c r="AS143" s="81"/>
      <c r="AT143" s="81"/>
      <c r="AU143" s="81"/>
      <c r="AV143" s="81"/>
      <c r="AW143" s="81"/>
      <c r="AX143" s="81"/>
      <c r="AY143" s="81"/>
      <c r="AZ143" s="81"/>
      <c r="BA143" s="81"/>
      <c r="BB143" s="81"/>
      <c r="BC143" s="81"/>
      <c r="BD143" s="81"/>
    </row>
    <row r="144" spans="1:58" hidden="1" outlineLevel="1" x14ac:dyDescent="0.2">
      <c r="B144" s="52"/>
      <c r="C144" s="26"/>
      <c r="G144" s="87">
        <v>2</v>
      </c>
      <c r="H144" s="180" t="b">
        <v>0</v>
      </c>
      <c r="I144" s="10" t="b">
        <v>0</v>
      </c>
      <c r="J144" s="10" t="b">
        <v>0</v>
      </c>
      <c r="K144" s="10" t="b">
        <v>0</v>
      </c>
      <c r="L144" s="10" t="b">
        <v>0</v>
      </c>
      <c r="M144" s="136" t="b">
        <v>0</v>
      </c>
      <c r="N144" s="136" t="b">
        <v>0</v>
      </c>
      <c r="O144" s="136" t="b">
        <v>0</v>
      </c>
      <c r="P144" s="136" t="b">
        <v>1</v>
      </c>
      <c r="Q144" s="136" t="b">
        <v>1</v>
      </c>
      <c r="R144" s="136" t="b">
        <v>1</v>
      </c>
      <c r="S144" s="136" t="b">
        <v>1</v>
      </c>
      <c r="T144" s="136" t="b">
        <v>1</v>
      </c>
      <c r="U144" s="136" t="b">
        <v>1</v>
      </c>
      <c r="V144" s="136" t="b">
        <v>1</v>
      </c>
      <c r="W144" s="136" t="b">
        <v>0</v>
      </c>
      <c r="X144" s="136" t="b">
        <v>1</v>
      </c>
      <c r="Y144" s="136" t="b">
        <v>1</v>
      </c>
      <c r="Z144" s="136" t="b">
        <v>1</v>
      </c>
      <c r="AA144" s="189" t="b">
        <v>0</v>
      </c>
      <c r="AB144" s="136"/>
      <c r="AC144" s="136"/>
      <c r="AD144" s="136"/>
      <c r="AE144" s="136"/>
      <c r="AF144" s="136"/>
      <c r="AG144" s="136"/>
      <c r="AH144" s="136"/>
      <c r="AI144" s="136"/>
      <c r="AJ144" s="81"/>
      <c r="AK144" s="81"/>
      <c r="AL144" s="81"/>
      <c r="AM144" s="81"/>
      <c r="AN144" s="81"/>
      <c r="AO144" s="81"/>
      <c r="AP144" s="81"/>
      <c r="AQ144" s="81"/>
      <c r="AR144" s="81"/>
      <c r="AS144" s="81"/>
      <c r="AT144" s="81"/>
      <c r="AU144" s="81"/>
      <c r="AV144" s="81"/>
      <c r="AW144" s="81"/>
      <c r="AX144" s="81"/>
      <c r="AY144" s="81"/>
      <c r="AZ144" s="81"/>
      <c r="BA144" s="81"/>
      <c r="BB144" s="81"/>
      <c r="BC144" s="81"/>
      <c r="BD144" s="81"/>
    </row>
    <row r="145" spans="7:27" hidden="1" outlineLevel="1" x14ac:dyDescent="0.2">
      <c r="G145" s="87">
        <v>3</v>
      </c>
      <c r="H145" s="180" t="b">
        <v>0</v>
      </c>
      <c r="I145" s="10" t="b">
        <v>0</v>
      </c>
      <c r="J145" s="10" t="b">
        <v>0</v>
      </c>
      <c r="K145" s="10" t="b">
        <v>0</v>
      </c>
      <c r="L145" s="10" t="b">
        <v>0</v>
      </c>
      <c r="M145" s="1" t="b">
        <v>0</v>
      </c>
      <c r="N145" s="1" t="b">
        <v>0</v>
      </c>
      <c r="O145" s="1" t="b">
        <v>0</v>
      </c>
      <c r="P145" s="1" t="b">
        <v>1</v>
      </c>
      <c r="Q145" s="1" t="b">
        <v>1</v>
      </c>
      <c r="R145" s="1" t="b">
        <v>1</v>
      </c>
      <c r="S145" s="1" t="b">
        <v>1</v>
      </c>
      <c r="T145" s="1" t="b">
        <v>1</v>
      </c>
      <c r="U145" s="1" t="b">
        <v>1</v>
      </c>
      <c r="V145" s="1" t="b">
        <v>1</v>
      </c>
      <c r="W145" s="1" t="b">
        <v>0</v>
      </c>
      <c r="X145" s="1" t="b">
        <v>1</v>
      </c>
      <c r="Y145" s="1" t="b">
        <v>1</v>
      </c>
      <c r="Z145" s="1" t="b">
        <v>1</v>
      </c>
      <c r="AA145" s="190" t="b">
        <v>0</v>
      </c>
    </row>
    <row r="146" spans="7:27" hidden="1" outlineLevel="1" x14ac:dyDescent="0.2">
      <c r="G146" s="87">
        <v>4</v>
      </c>
      <c r="H146" s="180" t="b">
        <v>0</v>
      </c>
      <c r="I146" s="10" t="b">
        <v>0</v>
      </c>
      <c r="J146" s="10" t="b">
        <v>0</v>
      </c>
      <c r="K146" s="10" t="b">
        <v>0</v>
      </c>
      <c r="L146" s="10" t="b">
        <v>0</v>
      </c>
      <c r="M146" s="1" t="b">
        <v>0</v>
      </c>
      <c r="N146" s="1" t="b">
        <v>0</v>
      </c>
      <c r="O146" s="1" t="b">
        <v>0</v>
      </c>
      <c r="P146" s="1" t="b">
        <v>1</v>
      </c>
      <c r="Q146" s="1" t="b">
        <v>1</v>
      </c>
      <c r="R146" s="1" t="b">
        <v>1</v>
      </c>
      <c r="S146" s="1" t="b">
        <v>1</v>
      </c>
      <c r="T146" s="1" t="b">
        <v>1</v>
      </c>
      <c r="U146" s="1" t="b">
        <v>1</v>
      </c>
      <c r="V146" s="1" t="b">
        <v>1</v>
      </c>
      <c r="W146" s="1" t="b">
        <v>0</v>
      </c>
      <c r="X146" s="1" t="b">
        <v>1</v>
      </c>
      <c r="Y146" s="1" t="b">
        <v>1</v>
      </c>
      <c r="Z146" s="1" t="b">
        <v>1</v>
      </c>
      <c r="AA146" s="190" t="b">
        <v>0</v>
      </c>
    </row>
    <row r="147" spans="7:27" hidden="1" outlineLevel="1" x14ac:dyDescent="0.2">
      <c r="G147" s="87">
        <v>5</v>
      </c>
      <c r="H147" s="180" t="b">
        <v>0</v>
      </c>
      <c r="I147" s="10" t="b">
        <v>0</v>
      </c>
      <c r="J147" s="10" t="b">
        <v>0</v>
      </c>
      <c r="K147" s="10" t="b">
        <v>0</v>
      </c>
      <c r="L147" s="10" t="b">
        <v>0</v>
      </c>
      <c r="M147" s="1" t="b">
        <v>0</v>
      </c>
      <c r="N147" s="1" t="b">
        <v>0</v>
      </c>
      <c r="O147" s="1" t="b">
        <v>0</v>
      </c>
      <c r="P147" s="1" t="b">
        <v>1</v>
      </c>
      <c r="Q147" s="1" t="b">
        <v>1</v>
      </c>
      <c r="R147" s="1" t="b">
        <v>1</v>
      </c>
      <c r="S147" s="1" t="b">
        <v>1</v>
      </c>
      <c r="T147" s="1" t="b">
        <v>1</v>
      </c>
      <c r="U147" s="1" t="b">
        <v>1</v>
      </c>
      <c r="V147" s="1" t="b">
        <v>1</v>
      </c>
      <c r="W147" s="1" t="b">
        <v>0</v>
      </c>
      <c r="X147" s="1" t="b">
        <v>1</v>
      </c>
      <c r="Y147" s="1" t="b">
        <v>1</v>
      </c>
      <c r="Z147" s="1" t="b">
        <v>1</v>
      </c>
      <c r="AA147" s="190" t="b">
        <v>0</v>
      </c>
    </row>
    <row r="148" spans="7:27" hidden="1" outlineLevel="1" x14ac:dyDescent="0.2">
      <c r="G148" s="87">
        <v>6</v>
      </c>
      <c r="H148" s="180" t="b">
        <v>0</v>
      </c>
      <c r="I148" s="10" t="b">
        <v>0</v>
      </c>
      <c r="J148" s="10" t="b">
        <v>0</v>
      </c>
      <c r="K148" s="10" t="b">
        <v>0</v>
      </c>
      <c r="L148" s="10" t="b">
        <v>0</v>
      </c>
      <c r="M148" s="1" t="b">
        <v>0</v>
      </c>
      <c r="N148" s="1" t="b">
        <v>0</v>
      </c>
      <c r="O148" s="1" t="b">
        <v>0</v>
      </c>
      <c r="P148" s="1" t="b">
        <v>1</v>
      </c>
      <c r="Q148" s="1" t="b">
        <v>1</v>
      </c>
      <c r="R148" s="1" t="b">
        <v>1</v>
      </c>
      <c r="S148" s="1" t="b">
        <v>1</v>
      </c>
      <c r="T148" s="1" t="b">
        <v>1</v>
      </c>
      <c r="U148" s="1" t="b">
        <v>1</v>
      </c>
      <c r="V148" s="1" t="b">
        <v>1</v>
      </c>
      <c r="W148" s="1" t="b">
        <v>0</v>
      </c>
      <c r="X148" s="1" t="b">
        <v>1</v>
      </c>
      <c r="Y148" s="1" t="b">
        <v>1</v>
      </c>
      <c r="Z148" s="1" t="b">
        <v>1</v>
      </c>
      <c r="AA148" s="190" t="b">
        <v>0</v>
      </c>
    </row>
    <row r="149" spans="7:27" hidden="1" outlineLevel="1" x14ac:dyDescent="0.2">
      <c r="G149" s="87">
        <v>7</v>
      </c>
      <c r="H149" s="180" t="b">
        <v>0</v>
      </c>
      <c r="I149" s="10" t="b">
        <v>0</v>
      </c>
      <c r="J149" s="10" t="b">
        <v>0</v>
      </c>
      <c r="K149" s="10" t="b">
        <v>0</v>
      </c>
      <c r="L149" s="10" t="b">
        <v>0</v>
      </c>
      <c r="M149" s="1" t="b">
        <v>0</v>
      </c>
      <c r="N149" s="1" t="b">
        <v>0</v>
      </c>
      <c r="O149" s="1" t="b">
        <v>0</v>
      </c>
      <c r="P149" s="1" t="b">
        <v>1</v>
      </c>
      <c r="Q149" s="1" t="b">
        <v>1</v>
      </c>
      <c r="R149" s="1" t="b">
        <v>1</v>
      </c>
      <c r="S149" s="1" t="b">
        <v>1</v>
      </c>
      <c r="T149" s="1" t="b">
        <v>1</v>
      </c>
      <c r="U149" s="1" t="b">
        <v>1</v>
      </c>
      <c r="V149" s="1" t="b">
        <v>1</v>
      </c>
      <c r="W149" s="1" t="b">
        <v>0</v>
      </c>
      <c r="X149" s="1" t="b">
        <v>1</v>
      </c>
      <c r="Y149" s="1" t="b">
        <v>1</v>
      </c>
      <c r="Z149" s="1" t="b">
        <v>1</v>
      </c>
      <c r="AA149" s="190" t="b">
        <v>0</v>
      </c>
    </row>
    <row r="150" spans="7:27" hidden="1" outlineLevel="1" x14ac:dyDescent="0.2">
      <c r="G150" s="87">
        <v>8</v>
      </c>
      <c r="H150" s="180" t="b">
        <v>0</v>
      </c>
      <c r="I150" s="10" t="b">
        <v>0</v>
      </c>
      <c r="J150" s="10" t="b">
        <v>0</v>
      </c>
      <c r="K150" s="10" t="b">
        <v>0</v>
      </c>
      <c r="L150" s="10" t="b">
        <v>0</v>
      </c>
      <c r="M150" s="1" t="b">
        <v>0</v>
      </c>
      <c r="N150" s="1" t="b">
        <v>0</v>
      </c>
      <c r="O150" s="1" t="b">
        <v>0</v>
      </c>
      <c r="P150" s="1" t="b">
        <v>1</v>
      </c>
      <c r="Q150" s="1" t="b">
        <v>1</v>
      </c>
      <c r="R150" s="1" t="b">
        <v>1</v>
      </c>
      <c r="S150" s="1" t="b">
        <v>1</v>
      </c>
      <c r="T150" s="1" t="b">
        <v>1</v>
      </c>
      <c r="U150" s="1" t="b">
        <v>1</v>
      </c>
      <c r="V150" s="1" t="b">
        <v>1</v>
      </c>
      <c r="W150" s="1" t="b">
        <v>0</v>
      </c>
      <c r="X150" s="1" t="b">
        <v>1</v>
      </c>
      <c r="Y150" s="1" t="b">
        <v>1</v>
      </c>
      <c r="Z150" s="1" t="b">
        <v>1</v>
      </c>
      <c r="AA150" s="190" t="b">
        <v>0</v>
      </c>
    </row>
    <row r="151" spans="7:27" hidden="1" outlineLevel="1" x14ac:dyDescent="0.2">
      <c r="G151" s="87">
        <v>9</v>
      </c>
      <c r="H151" s="180" t="b">
        <v>0</v>
      </c>
      <c r="I151" s="10" t="b">
        <v>0</v>
      </c>
      <c r="J151" s="10" t="b">
        <v>0</v>
      </c>
      <c r="K151" s="10" t="b">
        <v>0</v>
      </c>
      <c r="L151" s="10" t="b">
        <v>0</v>
      </c>
      <c r="M151" s="1" t="b">
        <v>0</v>
      </c>
      <c r="N151" s="1" t="b">
        <v>0</v>
      </c>
      <c r="O151" s="1" t="b">
        <v>0</v>
      </c>
      <c r="P151" s="1" t="b">
        <v>1</v>
      </c>
      <c r="Q151" s="1" t="b">
        <v>1</v>
      </c>
      <c r="R151" s="1" t="b">
        <v>1</v>
      </c>
      <c r="S151" s="1" t="b">
        <v>1</v>
      </c>
      <c r="T151" s="1" t="b">
        <v>1</v>
      </c>
      <c r="U151" s="1" t="b">
        <v>1</v>
      </c>
      <c r="V151" s="1" t="b">
        <v>1</v>
      </c>
      <c r="W151" s="1" t="b">
        <v>0</v>
      </c>
      <c r="X151" s="1" t="b">
        <v>1</v>
      </c>
      <c r="Y151" s="1" t="b">
        <v>1</v>
      </c>
      <c r="Z151" s="1" t="b">
        <v>1</v>
      </c>
      <c r="AA151" s="190" t="b">
        <v>0</v>
      </c>
    </row>
    <row r="152" spans="7:27" hidden="1" outlineLevel="1" x14ac:dyDescent="0.2">
      <c r="G152" s="87">
        <v>10</v>
      </c>
      <c r="H152" s="180" t="b">
        <v>0</v>
      </c>
      <c r="I152" s="10" t="b">
        <v>0</v>
      </c>
      <c r="J152" s="10" t="b">
        <v>0</v>
      </c>
      <c r="K152" s="10" t="b">
        <v>0</v>
      </c>
      <c r="L152" s="10" t="b">
        <v>0</v>
      </c>
      <c r="M152" s="1" t="b">
        <v>0</v>
      </c>
      <c r="N152" s="1" t="b">
        <v>0</v>
      </c>
      <c r="O152" s="1" t="b">
        <v>0</v>
      </c>
      <c r="P152" s="1" t="b">
        <v>1</v>
      </c>
      <c r="Q152" s="1" t="b">
        <v>1</v>
      </c>
      <c r="R152" s="1" t="b">
        <v>1</v>
      </c>
      <c r="S152" s="1" t="b">
        <v>1</v>
      </c>
      <c r="T152" s="1" t="b">
        <v>1</v>
      </c>
      <c r="U152" s="1" t="b">
        <v>1</v>
      </c>
      <c r="V152" s="1" t="b">
        <v>1</v>
      </c>
      <c r="W152" s="1" t="b">
        <v>0</v>
      </c>
      <c r="X152" s="1" t="b">
        <v>1</v>
      </c>
      <c r="Y152" s="1" t="b">
        <v>1</v>
      </c>
      <c r="Z152" s="1" t="b">
        <v>1</v>
      </c>
      <c r="AA152" s="190" t="b">
        <v>0</v>
      </c>
    </row>
    <row r="153" spans="7:27" hidden="1" outlineLevel="1" x14ac:dyDescent="0.2">
      <c r="G153" s="87">
        <v>11</v>
      </c>
      <c r="H153" s="180" t="b">
        <v>0</v>
      </c>
      <c r="I153" s="10" t="b">
        <v>0</v>
      </c>
      <c r="J153" s="10" t="b">
        <v>0</v>
      </c>
      <c r="K153" s="10" t="b">
        <v>0</v>
      </c>
      <c r="L153" s="10" t="b">
        <v>0</v>
      </c>
      <c r="M153" s="1" t="b">
        <v>0</v>
      </c>
      <c r="N153" s="1" t="b">
        <v>0</v>
      </c>
      <c r="O153" s="1" t="b">
        <v>0</v>
      </c>
      <c r="P153" s="1" t="b">
        <v>1</v>
      </c>
      <c r="Q153" s="1" t="b">
        <v>1</v>
      </c>
      <c r="R153" s="1" t="b">
        <v>1</v>
      </c>
      <c r="S153" s="1" t="b">
        <v>1</v>
      </c>
      <c r="T153" s="1" t="b">
        <v>1</v>
      </c>
      <c r="U153" s="1" t="b">
        <v>1</v>
      </c>
      <c r="V153" s="1" t="b">
        <v>1</v>
      </c>
      <c r="W153" s="1" t="b">
        <v>0</v>
      </c>
      <c r="X153" s="1" t="b">
        <v>1</v>
      </c>
      <c r="Y153" s="1" t="b">
        <v>1</v>
      </c>
      <c r="Z153" s="1" t="b">
        <v>1</v>
      </c>
      <c r="AA153" s="190" t="b">
        <v>0</v>
      </c>
    </row>
    <row r="154" spans="7:27" hidden="1" outlineLevel="1" x14ac:dyDescent="0.2">
      <c r="G154" s="87">
        <v>12</v>
      </c>
      <c r="H154" s="180" t="b">
        <v>0</v>
      </c>
      <c r="I154" s="10" t="b">
        <v>0</v>
      </c>
      <c r="J154" s="10" t="b">
        <v>0</v>
      </c>
      <c r="K154" s="10" t="b">
        <v>0</v>
      </c>
      <c r="L154" s="10" t="b">
        <v>0</v>
      </c>
      <c r="M154" s="1" t="b">
        <v>0</v>
      </c>
      <c r="N154" s="1" t="b">
        <v>0</v>
      </c>
      <c r="O154" s="1" t="b">
        <v>0</v>
      </c>
      <c r="P154" s="1" t="b">
        <v>1</v>
      </c>
      <c r="Q154" s="1" t="b">
        <v>1</v>
      </c>
      <c r="R154" s="1" t="b">
        <v>1</v>
      </c>
      <c r="S154" s="1" t="b">
        <v>1</v>
      </c>
      <c r="T154" s="1" t="b">
        <v>1</v>
      </c>
      <c r="U154" s="1" t="b">
        <v>1</v>
      </c>
      <c r="V154" s="1" t="b">
        <v>1</v>
      </c>
      <c r="W154" s="1" t="b">
        <v>0</v>
      </c>
      <c r="X154" s="1" t="b">
        <v>1</v>
      </c>
      <c r="Y154" s="1" t="b">
        <v>1</v>
      </c>
      <c r="Z154" s="1" t="b">
        <v>1</v>
      </c>
      <c r="AA154" s="190" t="b">
        <v>0</v>
      </c>
    </row>
    <row r="155" spans="7:27" hidden="1" outlineLevel="1" x14ac:dyDescent="0.2">
      <c r="G155" s="87">
        <v>13</v>
      </c>
      <c r="H155" s="180" t="b">
        <v>0</v>
      </c>
      <c r="I155" s="10" t="b">
        <v>0</v>
      </c>
      <c r="J155" s="10" t="b">
        <v>0</v>
      </c>
      <c r="K155" s="10" t="b">
        <v>0</v>
      </c>
      <c r="L155" s="10" t="b">
        <v>0</v>
      </c>
      <c r="M155" s="1" t="b">
        <v>0</v>
      </c>
      <c r="N155" s="1" t="b">
        <v>0</v>
      </c>
      <c r="O155" s="1" t="b">
        <v>0</v>
      </c>
      <c r="P155" s="1" t="b">
        <v>1</v>
      </c>
      <c r="Q155" s="1" t="b">
        <v>1</v>
      </c>
      <c r="R155" s="1" t="b">
        <v>1</v>
      </c>
      <c r="S155" s="1" t="b">
        <v>1</v>
      </c>
      <c r="T155" s="1" t="b">
        <v>1</v>
      </c>
      <c r="U155" s="1" t="b">
        <v>1</v>
      </c>
      <c r="V155" s="1" t="b">
        <v>1</v>
      </c>
      <c r="W155" s="1" t="b">
        <v>0</v>
      </c>
      <c r="X155" s="1" t="b">
        <v>1</v>
      </c>
      <c r="Y155" s="1" t="b">
        <v>1</v>
      </c>
      <c r="Z155" s="1" t="b">
        <v>1</v>
      </c>
      <c r="AA155" s="190" t="b">
        <v>0</v>
      </c>
    </row>
    <row r="156" spans="7:27" hidden="1" outlineLevel="1" x14ac:dyDescent="0.2">
      <c r="G156" s="87">
        <v>14</v>
      </c>
      <c r="H156" s="180" t="b">
        <v>0</v>
      </c>
      <c r="I156" s="10" t="b">
        <v>0</v>
      </c>
      <c r="J156" s="10" t="b">
        <v>0</v>
      </c>
      <c r="K156" s="10" t="b">
        <v>0</v>
      </c>
      <c r="L156" s="10" t="b">
        <v>0</v>
      </c>
      <c r="M156" s="1" t="b">
        <v>0</v>
      </c>
      <c r="N156" s="1" t="b">
        <v>0</v>
      </c>
      <c r="O156" s="1" t="b">
        <v>0</v>
      </c>
      <c r="P156" s="1" t="b">
        <v>1</v>
      </c>
      <c r="Q156" s="1" t="b">
        <v>1</v>
      </c>
      <c r="R156" s="1" t="b">
        <v>1</v>
      </c>
      <c r="S156" s="1" t="b">
        <v>1</v>
      </c>
      <c r="T156" s="1" t="b">
        <v>1</v>
      </c>
      <c r="U156" s="1" t="b">
        <v>1</v>
      </c>
      <c r="V156" s="1" t="b">
        <v>1</v>
      </c>
      <c r="W156" s="1" t="b">
        <v>0</v>
      </c>
      <c r="X156" s="1" t="b">
        <v>1</v>
      </c>
      <c r="Y156" s="1" t="b">
        <v>1</v>
      </c>
      <c r="Z156" s="1" t="b">
        <v>1</v>
      </c>
      <c r="AA156" s="190" t="b">
        <v>0</v>
      </c>
    </row>
    <row r="157" spans="7:27" hidden="1" outlineLevel="1" x14ac:dyDescent="0.2">
      <c r="G157" s="87">
        <v>15</v>
      </c>
      <c r="H157" s="180" t="b">
        <v>1</v>
      </c>
      <c r="I157" s="10" t="b">
        <v>1</v>
      </c>
      <c r="J157" s="10" t="b">
        <v>0</v>
      </c>
      <c r="K157" s="10" t="b">
        <v>0</v>
      </c>
      <c r="L157" s="10" t="b">
        <v>1</v>
      </c>
      <c r="M157" s="1" t="b">
        <v>1</v>
      </c>
      <c r="N157" s="1" t="b">
        <v>0</v>
      </c>
      <c r="O157" s="1" t="b">
        <v>0</v>
      </c>
      <c r="P157" s="1" t="b">
        <v>0</v>
      </c>
      <c r="Q157" s="1" t="b">
        <v>0</v>
      </c>
      <c r="R157" s="1" t="b">
        <v>1</v>
      </c>
      <c r="S157" s="1" t="b">
        <v>0</v>
      </c>
      <c r="T157" s="1" t="b">
        <v>0</v>
      </c>
      <c r="U157" s="1" t="b">
        <v>0</v>
      </c>
      <c r="V157" s="1" t="b">
        <v>0</v>
      </c>
      <c r="W157" s="1" t="b">
        <v>1</v>
      </c>
      <c r="X157" s="1" t="b">
        <v>0</v>
      </c>
      <c r="Y157" s="1" t="b">
        <v>0</v>
      </c>
      <c r="Z157" s="1" t="b">
        <v>1</v>
      </c>
      <c r="AA157" s="190" t="b">
        <v>0</v>
      </c>
    </row>
    <row r="158" spans="7:27" hidden="1" outlineLevel="1" x14ac:dyDescent="0.2">
      <c r="G158" s="87">
        <v>16</v>
      </c>
      <c r="H158" s="180" t="b">
        <v>0</v>
      </c>
      <c r="I158" s="10" t="b">
        <v>0</v>
      </c>
      <c r="J158" s="10" t="b">
        <v>1</v>
      </c>
      <c r="K158" s="10" t="b">
        <v>1</v>
      </c>
      <c r="L158" s="10" t="b">
        <v>1</v>
      </c>
      <c r="M158" s="1" t="b">
        <v>1</v>
      </c>
      <c r="N158" s="1" t="b">
        <v>0</v>
      </c>
      <c r="O158" s="1" t="b">
        <v>0</v>
      </c>
      <c r="P158" s="1" t="b">
        <v>0</v>
      </c>
      <c r="Q158" s="1" t="b">
        <v>0</v>
      </c>
      <c r="R158" s="1" t="b">
        <v>1</v>
      </c>
      <c r="S158" s="1" t="b">
        <v>0</v>
      </c>
      <c r="T158" s="1" t="b">
        <v>0</v>
      </c>
      <c r="U158" s="1" t="b">
        <v>0</v>
      </c>
      <c r="V158" s="1" t="b">
        <v>0</v>
      </c>
      <c r="W158" s="1" t="b">
        <v>1</v>
      </c>
      <c r="X158" s="1" t="b">
        <v>0</v>
      </c>
      <c r="Y158" s="1" t="b">
        <v>0</v>
      </c>
      <c r="Z158" s="1" t="b">
        <v>1</v>
      </c>
      <c r="AA158" s="190" t="b">
        <v>0</v>
      </c>
    </row>
    <row r="159" spans="7:27" hidden="1" outlineLevel="1" x14ac:dyDescent="0.2">
      <c r="G159" s="87">
        <v>17</v>
      </c>
      <c r="H159" s="180" t="b">
        <v>1</v>
      </c>
      <c r="I159" s="10" t="b">
        <v>1</v>
      </c>
      <c r="J159" s="10" t="b">
        <v>0</v>
      </c>
      <c r="K159" s="10" t="b">
        <v>0</v>
      </c>
      <c r="L159" s="10" t="b">
        <v>1</v>
      </c>
      <c r="M159" s="1" t="b">
        <v>1</v>
      </c>
      <c r="N159" s="1" t="b">
        <v>0</v>
      </c>
      <c r="O159" s="1" t="b">
        <v>0</v>
      </c>
      <c r="P159" s="1" t="b">
        <v>0</v>
      </c>
      <c r="Q159" s="1" t="b">
        <v>0</v>
      </c>
      <c r="R159" s="1" t="b">
        <v>1</v>
      </c>
      <c r="S159" s="1" t="b">
        <v>0</v>
      </c>
      <c r="T159" s="1" t="b">
        <v>0</v>
      </c>
      <c r="U159" s="1" t="b">
        <v>0</v>
      </c>
      <c r="V159" s="1" t="b">
        <v>0</v>
      </c>
      <c r="W159" s="1" t="b">
        <v>1</v>
      </c>
      <c r="X159" s="1" t="b">
        <v>0</v>
      </c>
      <c r="Y159" s="1" t="b">
        <v>0</v>
      </c>
      <c r="Z159" s="1" t="b">
        <v>1</v>
      </c>
      <c r="AA159" s="190" t="b">
        <v>0</v>
      </c>
    </row>
    <row r="160" spans="7:27" hidden="1" outlineLevel="1" x14ac:dyDescent="0.2">
      <c r="G160" s="87">
        <v>18</v>
      </c>
      <c r="H160" s="180" t="b">
        <v>0</v>
      </c>
      <c r="I160" s="10" t="b">
        <v>0</v>
      </c>
      <c r="J160" s="10" t="b">
        <v>1</v>
      </c>
      <c r="K160" s="10" t="b">
        <v>1</v>
      </c>
      <c r="L160" s="10" t="b">
        <v>1</v>
      </c>
      <c r="M160" s="1" t="b">
        <v>1</v>
      </c>
      <c r="N160" s="1" t="b">
        <v>0</v>
      </c>
      <c r="O160" s="1" t="b">
        <v>0</v>
      </c>
      <c r="P160" s="1" t="b">
        <v>0</v>
      </c>
      <c r="Q160" s="1" t="b">
        <v>0</v>
      </c>
      <c r="R160" s="1" t="b">
        <v>1</v>
      </c>
      <c r="S160" s="1" t="b">
        <v>0</v>
      </c>
      <c r="T160" s="1" t="b">
        <v>0</v>
      </c>
      <c r="U160" s="1" t="b">
        <v>0</v>
      </c>
      <c r="V160" s="1" t="b">
        <v>0</v>
      </c>
      <c r="W160" s="1" t="b">
        <v>1</v>
      </c>
      <c r="X160" s="1" t="b">
        <v>0</v>
      </c>
      <c r="Y160" s="1" t="b">
        <v>0</v>
      </c>
      <c r="Z160" s="1" t="b">
        <v>1</v>
      </c>
      <c r="AA160" s="190" t="b">
        <v>0</v>
      </c>
    </row>
    <row r="161" spans="7:27" hidden="1" outlineLevel="1" x14ac:dyDescent="0.2">
      <c r="G161" s="87">
        <v>19</v>
      </c>
      <c r="H161" s="180" t="b">
        <v>1</v>
      </c>
      <c r="I161" s="10" t="b">
        <v>1</v>
      </c>
      <c r="J161" s="10" t="b">
        <v>1</v>
      </c>
      <c r="K161" s="10" t="b">
        <v>1</v>
      </c>
      <c r="L161" s="10" t="b">
        <v>1</v>
      </c>
      <c r="M161" s="1" t="b">
        <v>1</v>
      </c>
      <c r="N161" s="1" t="b">
        <v>0</v>
      </c>
      <c r="O161" s="1" t="b">
        <v>0</v>
      </c>
      <c r="P161" s="1" t="b">
        <v>0</v>
      </c>
      <c r="Q161" s="1" t="b">
        <v>0</v>
      </c>
      <c r="R161" s="1" t="b">
        <v>1</v>
      </c>
      <c r="S161" s="1" t="b">
        <v>0</v>
      </c>
      <c r="T161" s="1" t="b">
        <v>0</v>
      </c>
      <c r="U161" s="1" t="b">
        <v>0</v>
      </c>
      <c r="V161" s="1" t="b">
        <v>0</v>
      </c>
      <c r="W161" s="1" t="b">
        <v>1</v>
      </c>
      <c r="X161" s="1" t="b">
        <v>0</v>
      </c>
      <c r="Y161" s="1" t="b">
        <v>0</v>
      </c>
      <c r="Z161" s="1" t="b">
        <v>1</v>
      </c>
      <c r="AA161" s="190" t="b">
        <v>0</v>
      </c>
    </row>
    <row r="162" spans="7:27" hidden="1" outlineLevel="1" x14ac:dyDescent="0.2">
      <c r="G162" s="87">
        <v>20</v>
      </c>
      <c r="H162" s="180" t="b">
        <v>1</v>
      </c>
      <c r="I162" s="10" t="b">
        <v>1</v>
      </c>
      <c r="J162" s="10" t="b">
        <v>1</v>
      </c>
      <c r="K162" s="10" t="b">
        <v>1</v>
      </c>
      <c r="L162" s="10" t="b">
        <v>1</v>
      </c>
      <c r="M162" s="1" t="b">
        <v>1</v>
      </c>
      <c r="N162" s="1" t="b">
        <v>0</v>
      </c>
      <c r="O162" s="1" t="b">
        <v>0</v>
      </c>
      <c r="P162" s="1" t="b">
        <v>0</v>
      </c>
      <c r="Q162" s="1" t="b">
        <v>0</v>
      </c>
      <c r="R162" s="1" t="b">
        <v>1</v>
      </c>
      <c r="S162" s="1" t="b">
        <v>0</v>
      </c>
      <c r="T162" s="1" t="b">
        <v>0</v>
      </c>
      <c r="U162" s="1" t="b">
        <v>0</v>
      </c>
      <c r="V162" s="1" t="b">
        <v>0</v>
      </c>
      <c r="W162" s="1" t="b">
        <v>1</v>
      </c>
      <c r="X162" s="1" t="b">
        <v>0</v>
      </c>
      <c r="Y162" s="1" t="b">
        <v>0</v>
      </c>
      <c r="Z162" s="1" t="b">
        <v>1</v>
      </c>
      <c r="AA162" s="190" t="b">
        <v>0</v>
      </c>
    </row>
    <row r="163" spans="7:27" hidden="1" outlineLevel="1" x14ac:dyDescent="0.2">
      <c r="G163" s="87">
        <v>21</v>
      </c>
      <c r="H163" s="180" t="b">
        <v>1</v>
      </c>
      <c r="I163" s="10" t="b">
        <v>1</v>
      </c>
      <c r="J163" s="10" t="b">
        <v>1</v>
      </c>
      <c r="K163" s="10" t="b">
        <v>1</v>
      </c>
      <c r="L163" s="10" t="b">
        <v>1</v>
      </c>
      <c r="M163" s="1" t="b">
        <v>1</v>
      </c>
      <c r="N163" s="1" t="b">
        <v>0</v>
      </c>
      <c r="O163" s="1" t="b">
        <v>0</v>
      </c>
      <c r="P163" s="1" t="b">
        <v>0</v>
      </c>
      <c r="Q163" s="1" t="b">
        <v>0</v>
      </c>
      <c r="R163" s="1" t="b">
        <v>1</v>
      </c>
      <c r="S163" s="1" t="b">
        <v>0</v>
      </c>
      <c r="T163" s="1" t="b">
        <v>0</v>
      </c>
      <c r="U163" s="1" t="b">
        <v>0</v>
      </c>
      <c r="V163" s="1" t="b">
        <v>0</v>
      </c>
      <c r="W163" s="1" t="b">
        <v>1</v>
      </c>
      <c r="X163" s="1" t="b">
        <v>0</v>
      </c>
      <c r="Y163" s="1" t="b">
        <v>0</v>
      </c>
      <c r="Z163" s="1" t="b">
        <v>1</v>
      </c>
      <c r="AA163" s="190" t="b">
        <v>0</v>
      </c>
    </row>
    <row r="164" spans="7:27" hidden="1" outlineLevel="1" x14ac:dyDescent="0.2">
      <c r="G164" s="87">
        <v>22</v>
      </c>
      <c r="H164" s="180" t="b">
        <v>1</v>
      </c>
      <c r="I164" s="10" t="b">
        <v>1</v>
      </c>
      <c r="J164" s="10" t="b">
        <v>1</v>
      </c>
      <c r="K164" s="10" t="b">
        <v>1</v>
      </c>
      <c r="L164" s="10" t="b">
        <v>1</v>
      </c>
      <c r="M164" s="1" t="b">
        <v>1</v>
      </c>
      <c r="N164" s="1" t="b">
        <v>0</v>
      </c>
      <c r="O164" s="1" t="b">
        <v>0</v>
      </c>
      <c r="P164" s="1" t="b">
        <v>0</v>
      </c>
      <c r="Q164" s="1" t="b">
        <v>0</v>
      </c>
      <c r="R164" s="1" t="b">
        <v>1</v>
      </c>
      <c r="S164" s="1" t="b">
        <v>0</v>
      </c>
      <c r="T164" s="1" t="b">
        <v>0</v>
      </c>
      <c r="U164" s="1" t="b">
        <v>0</v>
      </c>
      <c r="V164" s="1" t="b">
        <v>0</v>
      </c>
      <c r="W164" s="1" t="b">
        <v>1</v>
      </c>
      <c r="X164" s="1" t="b">
        <v>0</v>
      </c>
      <c r="Y164" s="1" t="b">
        <v>0</v>
      </c>
      <c r="Z164" s="1" t="b">
        <v>1</v>
      </c>
      <c r="AA164" s="190" t="b">
        <v>0</v>
      </c>
    </row>
    <row r="165" spans="7:27" hidden="1" outlineLevel="1" x14ac:dyDescent="0.2">
      <c r="G165" s="87">
        <v>23</v>
      </c>
      <c r="H165" s="180" t="b">
        <v>0</v>
      </c>
      <c r="I165" s="10" t="b">
        <v>0</v>
      </c>
      <c r="J165" s="10" t="b">
        <v>0</v>
      </c>
      <c r="K165" s="10" t="b">
        <v>0</v>
      </c>
      <c r="L165" s="10" t="b">
        <v>0</v>
      </c>
      <c r="M165" s="1" t="b">
        <v>0</v>
      </c>
      <c r="N165" s="1" t="b">
        <v>0</v>
      </c>
      <c r="O165" s="1" t="b">
        <v>0</v>
      </c>
      <c r="P165" s="1" t="b">
        <v>0</v>
      </c>
      <c r="Q165" s="1" t="b">
        <v>0</v>
      </c>
      <c r="R165" s="1" t="b">
        <v>1</v>
      </c>
      <c r="S165" s="1" t="b">
        <v>0</v>
      </c>
      <c r="T165" s="1" t="b">
        <v>0</v>
      </c>
      <c r="U165" s="1" t="b">
        <v>0</v>
      </c>
      <c r="V165" s="1" t="b">
        <v>0</v>
      </c>
      <c r="W165" s="1" t="b">
        <v>0</v>
      </c>
      <c r="X165" s="1" t="b">
        <v>0</v>
      </c>
      <c r="Y165" s="1" t="b">
        <v>0</v>
      </c>
      <c r="Z165" s="1" t="b">
        <v>1</v>
      </c>
      <c r="AA165" s="190" t="b">
        <v>0</v>
      </c>
    </row>
    <row r="166" spans="7:27" hidden="1" outlineLevel="1" x14ac:dyDescent="0.2">
      <c r="G166" s="87">
        <v>24</v>
      </c>
      <c r="H166" s="180" t="b">
        <v>0</v>
      </c>
      <c r="I166" s="10" t="b">
        <v>0</v>
      </c>
      <c r="J166" s="10" t="b">
        <v>0</v>
      </c>
      <c r="K166" s="10" t="b">
        <v>0</v>
      </c>
      <c r="L166" s="10" t="b">
        <v>0</v>
      </c>
      <c r="M166" s="1" t="b">
        <v>0</v>
      </c>
      <c r="N166" s="1" t="b">
        <v>0</v>
      </c>
      <c r="O166" s="1" t="b">
        <v>0</v>
      </c>
      <c r="P166" s="1" t="b">
        <v>0</v>
      </c>
      <c r="Q166" s="1" t="b">
        <v>0</v>
      </c>
      <c r="R166" s="1" t="b">
        <v>1</v>
      </c>
      <c r="S166" s="1" t="b">
        <v>0</v>
      </c>
      <c r="T166" s="1" t="b">
        <v>0</v>
      </c>
      <c r="U166" s="1" t="b">
        <v>0</v>
      </c>
      <c r="V166" s="1" t="b">
        <v>0</v>
      </c>
      <c r="W166" s="1" t="b">
        <v>0</v>
      </c>
      <c r="X166" s="1" t="b">
        <v>0</v>
      </c>
      <c r="Y166" s="1" t="b">
        <v>0</v>
      </c>
      <c r="Z166" s="1" t="b">
        <v>1</v>
      </c>
      <c r="AA166" s="190" t="b">
        <v>0</v>
      </c>
    </row>
    <row r="167" spans="7:27" hidden="1" outlineLevel="1" x14ac:dyDescent="0.2">
      <c r="G167" s="87">
        <v>25</v>
      </c>
      <c r="H167" s="180" t="b">
        <v>0</v>
      </c>
      <c r="I167" s="10" t="b">
        <v>0</v>
      </c>
      <c r="J167" s="10" t="b">
        <v>0</v>
      </c>
      <c r="K167" s="10" t="b">
        <v>0</v>
      </c>
      <c r="L167" s="10" t="b">
        <v>0</v>
      </c>
      <c r="M167" s="1" t="b">
        <v>0</v>
      </c>
      <c r="N167" s="1" t="b">
        <v>0</v>
      </c>
      <c r="O167" s="1" t="b">
        <v>0</v>
      </c>
      <c r="P167" s="1" t="b">
        <v>0</v>
      </c>
      <c r="Q167" s="1" t="b">
        <v>0</v>
      </c>
      <c r="R167" s="1" t="b">
        <v>1</v>
      </c>
      <c r="S167" s="1" t="b">
        <v>0</v>
      </c>
      <c r="T167" s="1" t="b">
        <v>0</v>
      </c>
      <c r="U167" s="1" t="b">
        <v>0</v>
      </c>
      <c r="V167" s="1" t="b">
        <v>0</v>
      </c>
      <c r="W167" s="1" t="b">
        <v>0</v>
      </c>
      <c r="X167" s="1" t="b">
        <v>0</v>
      </c>
      <c r="Y167" s="1" t="b">
        <v>0</v>
      </c>
      <c r="Z167" s="1" t="b">
        <v>1</v>
      </c>
      <c r="AA167" s="190" t="b">
        <v>0</v>
      </c>
    </row>
    <row r="168" spans="7:27" hidden="1" outlineLevel="1" x14ac:dyDescent="0.2">
      <c r="G168" s="87">
        <v>26</v>
      </c>
      <c r="H168" s="180" t="b">
        <v>0</v>
      </c>
      <c r="I168" s="10" t="b">
        <v>0</v>
      </c>
      <c r="J168" s="10" t="b">
        <v>0</v>
      </c>
      <c r="K168" s="10" t="b">
        <v>0</v>
      </c>
      <c r="L168" s="10" t="b">
        <v>0</v>
      </c>
      <c r="M168" s="1" t="b">
        <v>0</v>
      </c>
      <c r="N168" s="1" t="b">
        <v>0</v>
      </c>
      <c r="O168" s="1" t="b">
        <v>0</v>
      </c>
      <c r="P168" s="1" t="b">
        <v>0</v>
      </c>
      <c r="Q168" s="1" t="b">
        <v>0</v>
      </c>
      <c r="R168" s="1" t="b">
        <v>1</v>
      </c>
      <c r="S168" s="1" t="b">
        <v>0</v>
      </c>
      <c r="T168" s="1" t="b">
        <v>0</v>
      </c>
      <c r="U168" s="1" t="b">
        <v>0</v>
      </c>
      <c r="V168" s="1" t="b">
        <v>0</v>
      </c>
      <c r="W168" s="1" t="b">
        <v>0</v>
      </c>
      <c r="X168" s="1" t="b">
        <v>0</v>
      </c>
      <c r="Y168" s="1" t="b">
        <v>0</v>
      </c>
      <c r="Z168" s="1" t="b">
        <v>1</v>
      </c>
      <c r="AA168" s="190" t="b">
        <v>0</v>
      </c>
    </row>
    <row r="169" spans="7:27" hidden="1" outlineLevel="1" x14ac:dyDescent="0.2">
      <c r="G169" s="87">
        <v>27</v>
      </c>
      <c r="H169" s="180" t="b">
        <v>0</v>
      </c>
      <c r="I169" s="10" t="b">
        <v>0</v>
      </c>
      <c r="J169" s="10" t="b">
        <v>0</v>
      </c>
      <c r="K169" s="10" t="b">
        <v>0</v>
      </c>
      <c r="L169" s="10" t="b">
        <v>0</v>
      </c>
      <c r="M169" s="1" t="b">
        <v>0</v>
      </c>
      <c r="N169" s="1" t="b">
        <v>1</v>
      </c>
      <c r="O169" s="1" t="b">
        <v>1</v>
      </c>
      <c r="P169" s="1" t="b">
        <v>0</v>
      </c>
      <c r="Q169" s="1" t="b">
        <v>0</v>
      </c>
      <c r="R169" s="1" t="b">
        <v>1</v>
      </c>
      <c r="S169" s="1" t="b">
        <v>1</v>
      </c>
      <c r="T169" s="1" t="b">
        <v>0</v>
      </c>
      <c r="U169" s="1" t="b">
        <v>0</v>
      </c>
      <c r="V169" s="1" t="b">
        <v>0</v>
      </c>
      <c r="W169" s="1" t="b">
        <v>0</v>
      </c>
      <c r="X169" s="1" t="b">
        <v>0</v>
      </c>
      <c r="Y169" s="1" t="b">
        <v>0</v>
      </c>
      <c r="Z169" s="1" t="b">
        <v>1</v>
      </c>
      <c r="AA169" s="190" t="b">
        <v>0</v>
      </c>
    </row>
    <row r="170" spans="7:27" hidden="1" outlineLevel="1" x14ac:dyDescent="0.2">
      <c r="G170" s="87">
        <v>28</v>
      </c>
      <c r="H170" s="180" t="b">
        <v>0</v>
      </c>
      <c r="I170" s="10" t="b">
        <v>0</v>
      </c>
      <c r="J170" s="10" t="b">
        <v>0</v>
      </c>
      <c r="K170" s="10" t="b">
        <v>0</v>
      </c>
      <c r="L170" s="10" t="b">
        <v>0</v>
      </c>
      <c r="M170" s="1" t="b">
        <v>0</v>
      </c>
      <c r="N170" s="1" t="b">
        <v>0</v>
      </c>
      <c r="O170" s="1" t="b">
        <v>0</v>
      </c>
      <c r="P170" s="1" t="b">
        <v>0</v>
      </c>
      <c r="Q170" s="1" t="b">
        <v>0</v>
      </c>
      <c r="R170" s="1" t="b">
        <v>1</v>
      </c>
      <c r="S170" s="1" t="b">
        <v>1</v>
      </c>
      <c r="T170" s="1" t="b">
        <v>0</v>
      </c>
      <c r="U170" s="1" t="b">
        <v>0</v>
      </c>
      <c r="V170" s="1" t="b">
        <v>0</v>
      </c>
      <c r="W170" s="1" t="b">
        <v>0</v>
      </c>
      <c r="X170" s="1" t="b">
        <v>0</v>
      </c>
      <c r="Y170" s="1" t="b">
        <v>0</v>
      </c>
      <c r="Z170" s="1" t="b">
        <v>1</v>
      </c>
      <c r="AA170" s="190" t="b">
        <v>0</v>
      </c>
    </row>
    <row r="171" spans="7:27" hidden="1" outlineLevel="1" x14ac:dyDescent="0.2">
      <c r="G171" s="87">
        <v>29</v>
      </c>
      <c r="H171" s="180" t="b">
        <v>0</v>
      </c>
      <c r="I171" s="10" t="b">
        <v>0</v>
      </c>
      <c r="J171" s="10" t="b">
        <v>0</v>
      </c>
      <c r="K171" s="10" t="b">
        <v>0</v>
      </c>
      <c r="L171" s="10" t="b">
        <v>0</v>
      </c>
      <c r="M171" s="1" t="b">
        <v>0</v>
      </c>
      <c r="N171" s="1" t="b">
        <v>0</v>
      </c>
      <c r="O171" s="1" t="b">
        <v>0</v>
      </c>
      <c r="P171" s="1" t="b">
        <v>0</v>
      </c>
      <c r="Q171" s="1" t="b">
        <v>0</v>
      </c>
      <c r="R171" s="1" t="b">
        <v>1</v>
      </c>
      <c r="S171" s="1" t="b">
        <v>1</v>
      </c>
      <c r="T171" s="1" t="b">
        <v>0</v>
      </c>
      <c r="U171" s="1" t="b">
        <v>0</v>
      </c>
      <c r="V171" s="1" t="b">
        <v>0</v>
      </c>
      <c r="W171" s="1" t="b">
        <v>0</v>
      </c>
      <c r="X171" s="1" t="b">
        <v>0</v>
      </c>
      <c r="Y171" s="1" t="b">
        <v>0</v>
      </c>
      <c r="Z171" s="1" t="b">
        <v>1</v>
      </c>
      <c r="AA171" s="190" t="b">
        <v>0</v>
      </c>
    </row>
    <row r="172" spans="7:27" hidden="1" outlineLevel="1" x14ac:dyDescent="0.2">
      <c r="G172" s="87">
        <v>30</v>
      </c>
      <c r="H172" s="180" t="b">
        <v>0</v>
      </c>
      <c r="I172" s="10" t="b">
        <v>0</v>
      </c>
      <c r="J172" s="10" t="b">
        <v>0</v>
      </c>
      <c r="K172" s="10" t="b">
        <v>0</v>
      </c>
      <c r="L172" s="10" t="b">
        <v>0</v>
      </c>
      <c r="M172" s="1" t="b">
        <v>0</v>
      </c>
      <c r="N172" s="1" t="b">
        <v>1</v>
      </c>
      <c r="O172" s="1" t="b">
        <v>1</v>
      </c>
      <c r="P172" s="1" t="b">
        <v>0</v>
      </c>
      <c r="Q172" s="1" t="b">
        <v>0</v>
      </c>
      <c r="R172" s="1" t="b">
        <v>1</v>
      </c>
      <c r="S172" s="1" t="b">
        <v>1</v>
      </c>
      <c r="T172" s="1" t="b">
        <v>0</v>
      </c>
      <c r="U172" s="1" t="b">
        <v>0</v>
      </c>
      <c r="V172" s="1" t="b">
        <v>0</v>
      </c>
      <c r="W172" s="1" t="b">
        <v>0</v>
      </c>
      <c r="X172" s="1" t="b">
        <v>0</v>
      </c>
      <c r="Y172" s="1" t="b">
        <v>0</v>
      </c>
      <c r="Z172" s="1" t="b">
        <v>1</v>
      </c>
      <c r="AA172" s="190" t="b">
        <v>0</v>
      </c>
    </row>
    <row r="173" spans="7:27" hidden="1" outlineLevel="1" x14ac:dyDescent="0.2">
      <c r="G173" s="87">
        <v>31</v>
      </c>
      <c r="H173" s="180" t="b">
        <v>0</v>
      </c>
      <c r="I173" s="10" t="b">
        <v>0</v>
      </c>
      <c r="J173" s="10" t="b">
        <v>0</v>
      </c>
      <c r="K173" s="10" t="b">
        <v>0</v>
      </c>
      <c r="L173" s="10" t="b">
        <v>0</v>
      </c>
      <c r="M173" s="1" t="b">
        <v>0</v>
      </c>
      <c r="N173" s="1" t="b">
        <v>1</v>
      </c>
      <c r="O173" s="1" t="b">
        <v>1</v>
      </c>
      <c r="P173" s="1" t="b">
        <v>0</v>
      </c>
      <c r="Q173" s="1" t="b">
        <v>0</v>
      </c>
      <c r="R173" s="1" t="b">
        <v>1</v>
      </c>
      <c r="S173" s="1" t="b">
        <v>1</v>
      </c>
      <c r="T173" s="1" t="b">
        <v>0</v>
      </c>
      <c r="U173" s="1" t="b">
        <v>0</v>
      </c>
      <c r="V173" s="1" t="b">
        <v>0</v>
      </c>
      <c r="W173" s="1" t="b">
        <v>0</v>
      </c>
      <c r="X173" s="1" t="b">
        <v>0</v>
      </c>
      <c r="Y173" s="1" t="b">
        <v>0</v>
      </c>
      <c r="Z173" s="1" t="b">
        <v>1</v>
      </c>
      <c r="AA173" s="190" t="b">
        <v>0</v>
      </c>
    </row>
    <row r="174" spans="7:27" hidden="1" outlineLevel="1" x14ac:dyDescent="0.2">
      <c r="G174" s="87">
        <v>32</v>
      </c>
      <c r="H174" s="180" t="b">
        <v>0</v>
      </c>
      <c r="I174" s="10" t="b">
        <v>0</v>
      </c>
      <c r="J174" s="10" t="b">
        <v>0</v>
      </c>
      <c r="K174" s="10" t="b">
        <v>0</v>
      </c>
      <c r="L174" s="10" t="b">
        <v>0</v>
      </c>
      <c r="M174" s="1" t="b">
        <v>0</v>
      </c>
      <c r="N174" s="1" t="b">
        <v>1</v>
      </c>
      <c r="O174" s="1" t="b">
        <v>1</v>
      </c>
      <c r="P174" s="1" t="b">
        <v>0</v>
      </c>
      <c r="Q174" s="1" t="b">
        <v>0</v>
      </c>
      <c r="R174" s="1" t="b">
        <v>1</v>
      </c>
      <c r="S174" s="1" t="b">
        <v>1</v>
      </c>
      <c r="T174" s="1" t="b">
        <v>0</v>
      </c>
      <c r="U174" s="1" t="b">
        <v>0</v>
      </c>
      <c r="V174" s="1" t="b">
        <v>0</v>
      </c>
      <c r="W174" s="1" t="b">
        <v>0</v>
      </c>
      <c r="X174" s="1" t="b">
        <v>0</v>
      </c>
      <c r="Y174" s="1" t="b">
        <v>0</v>
      </c>
      <c r="Z174" s="1" t="b">
        <v>1</v>
      </c>
      <c r="AA174" s="190" t="b">
        <v>0</v>
      </c>
    </row>
    <row r="175" spans="7:27" hidden="1" outlineLevel="1" x14ac:dyDescent="0.2">
      <c r="G175" s="87">
        <v>33</v>
      </c>
      <c r="H175" s="180" t="b">
        <v>0</v>
      </c>
      <c r="I175" s="10" t="b">
        <v>0</v>
      </c>
      <c r="J175" s="10" t="b">
        <v>0</v>
      </c>
      <c r="K175" s="10" t="b">
        <v>0</v>
      </c>
      <c r="L175" s="10" t="b">
        <v>0</v>
      </c>
      <c r="M175" s="1" t="b">
        <v>0</v>
      </c>
      <c r="N175" s="1" t="b">
        <v>0</v>
      </c>
      <c r="O175" s="1" t="b">
        <v>0</v>
      </c>
      <c r="P175" s="1" t="b">
        <v>0</v>
      </c>
      <c r="Q175" s="1" t="b">
        <v>0</v>
      </c>
      <c r="R175" s="1" t="b">
        <v>1</v>
      </c>
      <c r="S175" s="1" t="b">
        <v>0</v>
      </c>
      <c r="T175" s="1" t="b">
        <v>0</v>
      </c>
      <c r="U175" s="1" t="b">
        <v>0</v>
      </c>
      <c r="V175" s="1" t="b">
        <v>0</v>
      </c>
      <c r="W175" s="1" t="b">
        <v>0</v>
      </c>
      <c r="X175" s="1" t="b">
        <v>0</v>
      </c>
      <c r="Y175" s="1" t="b">
        <v>0</v>
      </c>
      <c r="Z175" s="1" t="b">
        <v>0</v>
      </c>
      <c r="AA175" s="190" t="b">
        <v>0</v>
      </c>
    </row>
    <row r="176" spans="7:27" hidden="1" outlineLevel="1" x14ac:dyDescent="0.2">
      <c r="G176" s="87">
        <v>34</v>
      </c>
      <c r="H176" s="180" t="b">
        <v>0</v>
      </c>
      <c r="I176" s="10" t="b">
        <v>0</v>
      </c>
      <c r="J176" s="10" t="b">
        <v>0</v>
      </c>
      <c r="K176" s="10" t="b">
        <v>0</v>
      </c>
      <c r="L176" s="10" t="b">
        <v>0</v>
      </c>
      <c r="M176" s="1" t="b">
        <v>0</v>
      </c>
      <c r="N176" s="1" t="b">
        <v>0</v>
      </c>
      <c r="O176" s="1" t="b">
        <v>0</v>
      </c>
      <c r="P176" s="1" t="b">
        <v>0</v>
      </c>
      <c r="Q176" s="1" t="b">
        <v>0</v>
      </c>
      <c r="R176" s="1" t="b">
        <v>1</v>
      </c>
      <c r="S176" s="1" t="b">
        <v>0</v>
      </c>
      <c r="T176" s="1" t="b">
        <v>0</v>
      </c>
      <c r="U176" s="1" t="b">
        <v>0</v>
      </c>
      <c r="V176" s="1" t="b">
        <v>0</v>
      </c>
      <c r="W176" s="1" t="b">
        <v>0</v>
      </c>
      <c r="X176" s="1" t="b">
        <v>0</v>
      </c>
      <c r="Y176" s="1" t="b">
        <v>0</v>
      </c>
      <c r="Z176" s="1" t="b">
        <v>0</v>
      </c>
      <c r="AA176" s="190" t="b">
        <v>0</v>
      </c>
    </row>
    <row r="177" spans="1:58" hidden="1" outlineLevel="1" x14ac:dyDescent="0.2">
      <c r="G177" s="87">
        <v>35</v>
      </c>
      <c r="H177" s="180" t="b">
        <v>0</v>
      </c>
      <c r="I177" s="10" t="b">
        <v>0</v>
      </c>
      <c r="J177" s="10" t="b">
        <v>0</v>
      </c>
      <c r="K177" s="10" t="b">
        <v>0</v>
      </c>
      <c r="L177" s="10" t="b">
        <v>0</v>
      </c>
      <c r="M177" s="1" t="b">
        <v>0</v>
      </c>
      <c r="N177" s="1" t="b">
        <v>0</v>
      </c>
      <c r="O177" s="1" t="b">
        <v>0</v>
      </c>
      <c r="P177" s="1" t="b">
        <v>0</v>
      </c>
      <c r="Q177" s="1" t="b">
        <v>0</v>
      </c>
      <c r="R177" s="1" t="b">
        <v>1</v>
      </c>
      <c r="S177" s="1" t="b">
        <v>0</v>
      </c>
      <c r="T177" s="1" t="b">
        <v>0</v>
      </c>
      <c r="U177" s="1" t="b">
        <v>0</v>
      </c>
      <c r="V177" s="1" t="b">
        <v>0</v>
      </c>
      <c r="W177" s="1" t="b">
        <v>0</v>
      </c>
      <c r="X177" s="1" t="b">
        <v>0</v>
      </c>
      <c r="Y177" s="1" t="b">
        <v>0</v>
      </c>
      <c r="Z177" s="1" t="b">
        <v>0</v>
      </c>
      <c r="AA177" s="190" t="b">
        <v>0</v>
      </c>
    </row>
    <row r="178" spans="1:58" hidden="1" outlineLevel="1" x14ac:dyDescent="0.2">
      <c r="G178" s="87">
        <v>36</v>
      </c>
      <c r="H178" s="180" t="b">
        <v>0</v>
      </c>
      <c r="I178" s="10" t="b">
        <v>0</v>
      </c>
      <c r="J178" s="10" t="b">
        <v>0</v>
      </c>
      <c r="K178" s="10" t="b">
        <v>0</v>
      </c>
      <c r="L178" s="10" t="b">
        <v>0</v>
      </c>
      <c r="M178" s="1" t="b">
        <v>0</v>
      </c>
      <c r="N178" s="1" t="b">
        <v>0</v>
      </c>
      <c r="O178" s="1" t="b">
        <v>0</v>
      </c>
      <c r="P178" s="1" t="b">
        <v>0</v>
      </c>
      <c r="Q178" s="1" t="b">
        <v>0</v>
      </c>
      <c r="R178" s="1" t="b">
        <v>1</v>
      </c>
      <c r="S178" s="1" t="b">
        <v>0</v>
      </c>
      <c r="T178" s="1" t="b">
        <v>0</v>
      </c>
      <c r="U178" s="1" t="b">
        <v>0</v>
      </c>
      <c r="V178" s="1" t="b">
        <v>0</v>
      </c>
      <c r="W178" s="1" t="b">
        <v>0</v>
      </c>
      <c r="X178" s="1" t="b">
        <v>0</v>
      </c>
      <c r="Y178" s="1" t="b">
        <v>0</v>
      </c>
      <c r="Z178" s="1" t="b">
        <v>0</v>
      </c>
      <c r="AA178" s="190" t="b">
        <v>0</v>
      </c>
    </row>
    <row r="179" spans="1:58" hidden="1" outlineLevel="1" x14ac:dyDescent="0.2">
      <c r="G179" s="87">
        <v>37</v>
      </c>
      <c r="H179" s="180" t="b">
        <v>0</v>
      </c>
      <c r="I179" s="10" t="b">
        <v>0</v>
      </c>
      <c r="J179" s="10" t="b">
        <v>0</v>
      </c>
      <c r="K179" s="10" t="b">
        <v>0</v>
      </c>
      <c r="L179" s="10" t="b">
        <v>0</v>
      </c>
      <c r="M179" s="1" t="b">
        <v>0</v>
      </c>
      <c r="N179" s="1" t="b">
        <v>0</v>
      </c>
      <c r="O179" s="1" t="b">
        <v>0</v>
      </c>
      <c r="P179" s="1" t="b">
        <v>0</v>
      </c>
      <c r="Q179" s="1" t="b">
        <v>0</v>
      </c>
      <c r="R179" s="1" t="b">
        <v>0</v>
      </c>
      <c r="S179" s="1" t="b">
        <v>0</v>
      </c>
      <c r="T179" s="1" t="b">
        <v>0</v>
      </c>
      <c r="U179" s="1" t="b">
        <v>0</v>
      </c>
      <c r="V179" s="1" t="b">
        <v>0</v>
      </c>
      <c r="W179" s="1" t="b">
        <v>0</v>
      </c>
      <c r="X179" s="1" t="b">
        <v>0</v>
      </c>
      <c r="Y179" s="1" t="b">
        <v>0</v>
      </c>
      <c r="Z179" s="1" t="b">
        <v>0</v>
      </c>
      <c r="AA179" s="190" t="b">
        <v>0</v>
      </c>
    </row>
    <row r="180" spans="1:58" hidden="1" outlineLevel="1" x14ac:dyDescent="0.2">
      <c r="G180" s="87">
        <v>38</v>
      </c>
      <c r="H180" s="180" t="b">
        <v>0</v>
      </c>
      <c r="I180" s="10" t="b">
        <v>0</v>
      </c>
      <c r="J180" s="10" t="b">
        <v>0</v>
      </c>
      <c r="K180" s="10" t="b">
        <v>0</v>
      </c>
      <c r="L180" s="10" t="b">
        <v>0</v>
      </c>
      <c r="M180" s="1" t="b">
        <v>0</v>
      </c>
      <c r="N180" s="1" t="b">
        <v>0</v>
      </c>
      <c r="O180" s="1" t="b">
        <v>0</v>
      </c>
      <c r="P180" s="1" t="b">
        <v>0</v>
      </c>
      <c r="Q180" s="1" t="b">
        <v>0</v>
      </c>
      <c r="R180" s="1" t="b">
        <v>0</v>
      </c>
      <c r="S180" s="1" t="b">
        <v>0</v>
      </c>
      <c r="T180" s="1" t="b">
        <v>0</v>
      </c>
      <c r="U180" s="1" t="b">
        <v>0</v>
      </c>
      <c r="V180" s="1" t="b">
        <v>0</v>
      </c>
      <c r="W180" s="1" t="b">
        <v>0</v>
      </c>
      <c r="X180" s="1" t="b">
        <v>0</v>
      </c>
      <c r="Y180" s="1" t="b">
        <v>0</v>
      </c>
      <c r="Z180" s="1" t="b">
        <v>0</v>
      </c>
      <c r="AA180" s="190" t="b">
        <v>0</v>
      </c>
    </row>
    <row r="181" spans="1:58" hidden="1" outlineLevel="1" x14ac:dyDescent="0.2">
      <c r="G181" s="87">
        <v>39</v>
      </c>
      <c r="H181" s="180" t="b">
        <v>0</v>
      </c>
      <c r="I181" s="10" t="b">
        <v>0</v>
      </c>
      <c r="J181" s="10" t="b">
        <v>0</v>
      </c>
      <c r="K181" s="10" t="b">
        <v>0</v>
      </c>
      <c r="L181" s="10" t="b">
        <v>0</v>
      </c>
      <c r="M181" s="1" t="b">
        <v>0</v>
      </c>
      <c r="N181" s="1" t="b">
        <v>0</v>
      </c>
      <c r="O181" s="1" t="b">
        <v>0</v>
      </c>
      <c r="P181" s="1" t="b">
        <v>0</v>
      </c>
      <c r="Q181" s="1" t="b">
        <v>0</v>
      </c>
      <c r="R181" s="1" t="b">
        <v>0</v>
      </c>
      <c r="S181" s="1" t="b">
        <v>0</v>
      </c>
      <c r="T181" s="1" t="b">
        <v>0</v>
      </c>
      <c r="U181" s="1" t="b">
        <v>0</v>
      </c>
      <c r="V181" s="1" t="b">
        <v>0</v>
      </c>
      <c r="W181" s="1" t="b">
        <v>0</v>
      </c>
      <c r="X181" s="1" t="b">
        <v>0</v>
      </c>
      <c r="Y181" s="1" t="b">
        <v>0</v>
      </c>
      <c r="Z181" s="1" t="b">
        <v>0</v>
      </c>
      <c r="AA181" s="190" t="b">
        <v>0</v>
      </c>
    </row>
    <row r="182" spans="1:58" hidden="1" outlineLevel="1" x14ac:dyDescent="0.2">
      <c r="G182" s="87">
        <v>40</v>
      </c>
      <c r="H182" s="180" t="b">
        <v>0</v>
      </c>
      <c r="I182" s="10" t="b">
        <v>0</v>
      </c>
      <c r="J182" s="10" t="b">
        <v>0</v>
      </c>
      <c r="K182" s="10" t="b">
        <v>0</v>
      </c>
      <c r="L182" s="10" t="b">
        <v>0</v>
      </c>
      <c r="M182" s="1" t="b">
        <v>0</v>
      </c>
      <c r="N182" s="1" t="b">
        <v>0</v>
      </c>
      <c r="O182" s="1" t="b">
        <v>0</v>
      </c>
      <c r="P182" s="1" t="b">
        <v>0</v>
      </c>
      <c r="Q182" s="1" t="b">
        <v>0</v>
      </c>
      <c r="R182" s="1" t="b">
        <v>0</v>
      </c>
      <c r="S182" s="1" t="b">
        <v>0</v>
      </c>
      <c r="T182" s="1" t="b">
        <v>0</v>
      </c>
      <c r="U182" s="1" t="b">
        <v>0</v>
      </c>
      <c r="V182" s="1" t="b">
        <v>0</v>
      </c>
      <c r="W182" s="1" t="b">
        <v>0</v>
      </c>
      <c r="X182" s="1" t="b">
        <v>0</v>
      </c>
      <c r="Y182" s="1" t="b">
        <v>0</v>
      </c>
      <c r="Z182" s="1" t="b">
        <v>0</v>
      </c>
      <c r="AA182" s="190" t="b">
        <v>0</v>
      </c>
    </row>
    <row r="183" spans="1:58" hidden="1" outlineLevel="1" x14ac:dyDescent="0.2">
      <c r="G183" s="87">
        <v>41</v>
      </c>
      <c r="H183" s="180" t="b">
        <v>0</v>
      </c>
      <c r="I183" s="10" t="b">
        <v>0</v>
      </c>
      <c r="J183" s="10" t="b">
        <v>0</v>
      </c>
      <c r="K183" s="10" t="b">
        <v>0</v>
      </c>
      <c r="L183" s="10" t="b">
        <v>0</v>
      </c>
      <c r="M183" s="1" t="b">
        <v>0</v>
      </c>
      <c r="N183" s="1" t="b">
        <v>0</v>
      </c>
      <c r="O183" s="1" t="b">
        <v>0</v>
      </c>
      <c r="P183" s="1" t="b">
        <v>0</v>
      </c>
      <c r="Q183" s="1" t="b">
        <v>0</v>
      </c>
      <c r="R183" s="1" t="b">
        <v>0</v>
      </c>
      <c r="S183" s="1" t="b">
        <v>0</v>
      </c>
      <c r="T183" s="1" t="b">
        <v>0</v>
      </c>
      <c r="U183" s="1" t="b">
        <v>0</v>
      </c>
      <c r="V183" s="1" t="b">
        <v>0</v>
      </c>
      <c r="W183" s="1" t="b">
        <v>0</v>
      </c>
      <c r="X183" s="1" t="b">
        <v>0</v>
      </c>
      <c r="Y183" s="1" t="b">
        <v>0</v>
      </c>
      <c r="Z183" s="1" t="b">
        <v>0</v>
      </c>
      <c r="AA183" s="190" t="b">
        <v>0</v>
      </c>
    </row>
    <row r="184" spans="1:58" hidden="1" outlineLevel="1" x14ac:dyDescent="0.2">
      <c r="G184" s="87">
        <v>42</v>
      </c>
      <c r="H184" s="180" t="b">
        <v>0</v>
      </c>
      <c r="I184" s="10" t="b">
        <v>0</v>
      </c>
      <c r="J184" s="10" t="b">
        <v>0</v>
      </c>
      <c r="K184" s="10" t="b">
        <v>0</v>
      </c>
      <c r="L184" s="10" t="b">
        <v>0</v>
      </c>
      <c r="M184" s="1" t="b">
        <v>0</v>
      </c>
      <c r="N184" s="1" t="b">
        <v>0</v>
      </c>
      <c r="O184" s="1" t="b">
        <v>0</v>
      </c>
      <c r="P184" s="1" t="b">
        <v>0</v>
      </c>
      <c r="Q184" s="1" t="b">
        <v>0</v>
      </c>
      <c r="R184" s="1" t="b">
        <v>0</v>
      </c>
      <c r="S184" s="1" t="b">
        <v>0</v>
      </c>
      <c r="T184" s="1" t="b">
        <v>0</v>
      </c>
      <c r="U184" s="1" t="b">
        <v>0</v>
      </c>
      <c r="V184" s="1" t="b">
        <v>0</v>
      </c>
      <c r="W184" s="1" t="b">
        <v>0</v>
      </c>
      <c r="X184" s="1" t="b">
        <v>0</v>
      </c>
      <c r="Y184" s="1" t="b">
        <v>0</v>
      </c>
      <c r="Z184" s="1" t="b">
        <v>0</v>
      </c>
      <c r="AA184" s="190" t="b">
        <v>0</v>
      </c>
    </row>
    <row r="185" spans="1:58" ht="13.5" hidden="1" outlineLevel="1" thickBot="1" x14ac:dyDescent="0.25">
      <c r="G185" s="87">
        <v>43</v>
      </c>
      <c r="H185" s="182" t="b">
        <v>1</v>
      </c>
      <c r="I185" s="183" t="b">
        <v>1</v>
      </c>
      <c r="J185" s="183" t="b">
        <v>1</v>
      </c>
      <c r="K185" s="183" t="b">
        <v>1</v>
      </c>
      <c r="L185" s="183" t="b">
        <v>1</v>
      </c>
      <c r="M185" s="191" t="b">
        <v>1</v>
      </c>
      <c r="N185" s="191" t="b">
        <v>1</v>
      </c>
      <c r="O185" s="191" t="b">
        <v>1</v>
      </c>
      <c r="P185" s="191" t="b">
        <v>1</v>
      </c>
      <c r="Q185" s="191" t="b">
        <v>1</v>
      </c>
      <c r="R185" s="191" t="b">
        <v>1</v>
      </c>
      <c r="S185" s="191" t="b">
        <v>1</v>
      </c>
      <c r="T185" s="191" t="b">
        <v>1</v>
      </c>
      <c r="U185" s="191" t="b">
        <v>1</v>
      </c>
      <c r="V185" s="191" t="b">
        <v>1</v>
      </c>
      <c r="W185" s="191" t="b">
        <v>1</v>
      </c>
      <c r="X185" s="191" t="b">
        <v>1</v>
      </c>
      <c r="Y185" s="191" t="b">
        <v>1</v>
      </c>
      <c r="Z185" s="191" t="b">
        <v>1</v>
      </c>
      <c r="AA185" s="192" t="b">
        <v>1</v>
      </c>
    </row>
    <row r="186" spans="1:58" hidden="1" outlineLevel="1" x14ac:dyDescent="0.2"/>
    <row r="187" spans="1:58" collapsed="1" x14ac:dyDescent="0.2">
      <c r="A187" s="6"/>
      <c r="B187" s="6" t="s">
        <v>22</v>
      </c>
      <c r="C187" s="6"/>
      <c r="D187" s="6"/>
      <c r="E187" s="6"/>
      <c r="F187" s="7"/>
      <c r="G187" s="7"/>
      <c r="H187" s="7"/>
      <c r="I187" s="7"/>
      <c r="J187" s="7"/>
      <c r="K187" s="7"/>
      <c r="L187" s="7"/>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54"/>
      <c r="BC187" s="54"/>
      <c r="BD187" s="54"/>
      <c r="BE187" s="54"/>
      <c r="BF187" s="54"/>
    </row>
  </sheetData>
  <sheetProtection formatCells="0" formatColumns="0" formatRows="0" insertColumns="0" insertRows="0" insertHyperlinks="0" deleteColumns="0" deleteRows="0" sort="0" autoFilter="0" pivotTables="0"/>
  <dataConsolidate link="1"/>
  <mergeCells count="5">
    <mergeCell ref="I61:K61"/>
    <mergeCell ref="I114:K114"/>
    <mergeCell ref="J141:L141"/>
    <mergeCell ref="H14:J14"/>
    <mergeCell ref="O14:Q14"/>
  </mergeCells>
  <conditionalFormatting sqref="B3">
    <cfRule type="expression" dxfId="222" priority="1">
      <formula>$B$3="The model contains one or more errors"</formula>
    </cfRule>
  </conditionalFormatting>
  <dataValidations disablePrompts="1" count="1">
    <dataValidation type="list" allowBlank="1" showInputMessage="1" showErrorMessage="1" sqref="BI21:CT27 BI29:CT29 BJ36:CR52 BI36:BI51" xr:uid="{00000000-0002-0000-0600-000000000000}">
      <formula1>"Yes,No"</formula1>
    </dataValidation>
  </dataValidations>
  <hyperlinks>
    <hyperlink ref="B5" location="Contents!A1" display="[To Contents]" xr:uid="{00000000-0004-0000-06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81BD"/>
    <pageSetUpPr fitToPage="1"/>
  </sheetPr>
  <dimension ref="A1:BI317"/>
  <sheetViews>
    <sheetView showGridLines="0" zoomScaleNormal="100" zoomScaleSheetLayoutView="100" zoomScalePageLayoutView="90" workbookViewId="0">
      <pane xSplit="6" ySplit="15" topLeftCell="G1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19" t="str">
        <f>Model_Name</f>
        <v>Cost Allocation Model</v>
      </c>
      <c r="B1" s="120"/>
      <c r="C1" s="120"/>
      <c r="D1" s="120"/>
      <c r="E1" s="120"/>
      <c r="F1" s="121"/>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row>
    <row r="2" spans="1:61" s="3" customFormat="1" x14ac:dyDescent="0.2">
      <c r="A2" s="123">
        <f>MATCH(B2,Contents!$D$8:$D$20,0)</f>
        <v>7</v>
      </c>
      <c r="B2" s="124" t="str">
        <f>PROPER(MID(CELL("filename", A1), FIND("]", CELL("filename", A1))+1, 100))</f>
        <v>Opex</v>
      </c>
      <c r="C2" s="124"/>
      <c r="D2" s="124"/>
      <c r="E2" s="124"/>
      <c r="F2" s="118"/>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row>
    <row r="3" spans="1:61" s="3" customFormat="1" x14ac:dyDescent="0.2">
      <c r="A3" s="193">
        <f>SUM(A7:A15,A17:A30,A32:A130,A132:A142,A144:A162,A164:A256,A258:A316)</f>
        <v>0</v>
      </c>
      <c r="B3" s="194" t="str">
        <f>Error_Message</f>
        <v>No errors identified</v>
      </c>
      <c r="C3" s="127"/>
      <c r="D3" s="127"/>
      <c r="E3" s="127"/>
      <c r="F3" s="118"/>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row>
    <row r="4" spans="1:61" s="3" customFormat="1" x14ac:dyDescent="0.2">
      <c r="A4" s="126"/>
      <c r="B4" s="127"/>
      <c r="C4" s="127"/>
      <c r="D4" s="127"/>
      <c r="E4" s="127"/>
      <c r="F4" s="118"/>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row>
    <row r="5" spans="1:61" x14ac:dyDescent="0.2">
      <c r="A5" s="4"/>
      <c r="B5" s="45" t="s">
        <v>23</v>
      </c>
      <c r="C5" s="45"/>
      <c r="D5" s="45"/>
      <c r="E5" s="45"/>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MAX($A$1:A5)+Subsection</f>
        <v>7.01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8"/>
      <c r="H7" s="48"/>
    </row>
    <row r="8" spans="1:61" ht="15.75" customHeight="1" x14ac:dyDescent="0.2">
      <c r="A8" s="9"/>
      <c r="C8" s="13"/>
      <c r="D8" s="48"/>
      <c r="E8" s="48"/>
      <c r="F8" s="48"/>
      <c r="G8" s="48"/>
      <c r="H8" s="48"/>
      <c r="I8" s="95"/>
      <c r="J8" s="111" t="str">
        <f t="shared" ref="J8:BH8" si="0">IF(J13=1,"Actual","Forecast")</f>
        <v>Actual</v>
      </c>
      <c r="K8" s="111" t="str">
        <f t="shared" si="0"/>
        <v>Actual</v>
      </c>
      <c r="L8" s="111" t="str">
        <f t="shared" si="0"/>
        <v>Actual</v>
      </c>
      <c r="M8" s="111" t="str">
        <f t="shared" si="0"/>
        <v>Actual</v>
      </c>
      <c r="N8" s="111" t="str">
        <f t="shared" si="0"/>
        <v>Actual</v>
      </c>
      <c r="O8" s="111" t="str">
        <f t="shared" si="0"/>
        <v>Forecast</v>
      </c>
      <c r="P8" s="111" t="str">
        <f t="shared" si="0"/>
        <v>Forecast</v>
      </c>
      <c r="Q8" s="111" t="str">
        <f t="shared" si="0"/>
        <v>Forecast</v>
      </c>
      <c r="R8" s="111" t="str">
        <f t="shared" si="0"/>
        <v>Forecast</v>
      </c>
      <c r="S8" s="111" t="str">
        <f t="shared" si="0"/>
        <v>Forecast</v>
      </c>
      <c r="T8" s="111" t="str">
        <f t="shared" si="0"/>
        <v>Forecast</v>
      </c>
      <c r="U8" s="111" t="str">
        <f t="shared" si="0"/>
        <v>Forecast</v>
      </c>
      <c r="V8" s="111" t="str">
        <f t="shared" si="0"/>
        <v>Forecast</v>
      </c>
      <c r="W8" s="111" t="str">
        <f t="shared" si="0"/>
        <v>Forecast</v>
      </c>
      <c r="X8" s="111" t="str">
        <f t="shared" si="0"/>
        <v>Forecast</v>
      </c>
      <c r="Y8" s="111" t="str">
        <f t="shared" si="0"/>
        <v>Forecast</v>
      </c>
      <c r="Z8" s="111" t="str">
        <f t="shared" si="0"/>
        <v>Forecast</v>
      </c>
      <c r="AA8" s="111" t="str">
        <f t="shared" si="0"/>
        <v>Forecast</v>
      </c>
      <c r="AB8" s="111" t="str">
        <f t="shared" si="0"/>
        <v>Forecast</v>
      </c>
      <c r="AC8" s="111" t="str">
        <f t="shared" si="0"/>
        <v>Forecast</v>
      </c>
      <c r="AD8" s="111" t="str">
        <f t="shared" si="0"/>
        <v>Forecast</v>
      </c>
      <c r="AE8" s="111" t="str">
        <f t="shared" si="0"/>
        <v>Forecast</v>
      </c>
      <c r="AF8" s="111" t="str">
        <f t="shared" si="0"/>
        <v>Forecast</v>
      </c>
      <c r="AG8" s="111" t="str">
        <f t="shared" si="0"/>
        <v>Forecast</v>
      </c>
      <c r="AH8" s="111" t="str">
        <f t="shared" si="0"/>
        <v>Forecast</v>
      </c>
      <c r="AI8" s="111" t="str">
        <f t="shared" si="0"/>
        <v>Forecast</v>
      </c>
      <c r="AJ8" s="111" t="str">
        <f t="shared" si="0"/>
        <v>Forecast</v>
      </c>
      <c r="AK8" s="111" t="str">
        <f t="shared" si="0"/>
        <v>Forecast</v>
      </c>
      <c r="AL8" s="111" t="str">
        <f t="shared" si="0"/>
        <v>Forecast</v>
      </c>
      <c r="AM8" s="111" t="str">
        <f t="shared" si="0"/>
        <v>Forecast</v>
      </c>
      <c r="AN8" s="111" t="str">
        <f t="shared" si="0"/>
        <v>Forecast</v>
      </c>
      <c r="AO8" s="111" t="str">
        <f t="shared" si="0"/>
        <v>Forecast</v>
      </c>
      <c r="AP8" s="111" t="str">
        <f t="shared" si="0"/>
        <v>Forecast</v>
      </c>
      <c r="AQ8" s="111" t="str">
        <f t="shared" si="0"/>
        <v>Forecast</v>
      </c>
      <c r="AR8" s="111" t="str">
        <f t="shared" si="0"/>
        <v>Forecast</v>
      </c>
      <c r="AS8" s="111" t="str">
        <f t="shared" si="0"/>
        <v>Forecast</v>
      </c>
      <c r="AT8" s="111" t="str">
        <f t="shared" si="0"/>
        <v>Forecast</v>
      </c>
      <c r="AU8" s="111" t="str">
        <f t="shared" si="0"/>
        <v>Forecast</v>
      </c>
      <c r="AV8" s="111" t="str">
        <f t="shared" si="0"/>
        <v>Forecast</v>
      </c>
      <c r="AW8" s="111" t="str">
        <f t="shared" si="0"/>
        <v>Forecast</v>
      </c>
      <c r="AX8" s="111" t="str">
        <f t="shared" si="0"/>
        <v>Forecast</v>
      </c>
      <c r="AY8" s="111" t="str">
        <f t="shared" si="0"/>
        <v>Forecast</v>
      </c>
      <c r="AZ8" s="111" t="str">
        <f t="shared" si="0"/>
        <v>Forecast</v>
      </c>
      <c r="BA8" s="111" t="str">
        <f t="shared" si="0"/>
        <v>Forecast</v>
      </c>
      <c r="BB8" s="111" t="str">
        <f t="shared" si="0"/>
        <v>Forecast</v>
      </c>
      <c r="BC8" s="111" t="str">
        <f t="shared" si="0"/>
        <v>Forecast</v>
      </c>
      <c r="BD8" s="111" t="str">
        <f t="shared" si="0"/>
        <v>Forecast</v>
      </c>
      <c r="BE8" s="111" t="str">
        <f t="shared" si="0"/>
        <v>Forecast</v>
      </c>
      <c r="BF8" s="111" t="str">
        <f t="shared" si="0"/>
        <v>Forecast</v>
      </c>
      <c r="BG8" s="111" t="str">
        <f t="shared" si="0"/>
        <v>Forecast</v>
      </c>
      <c r="BH8" s="111" t="str">
        <f t="shared" si="0"/>
        <v>Forecast</v>
      </c>
    </row>
    <row r="9" spans="1:61" s="18" customFormat="1" ht="28.5" customHeight="1" x14ac:dyDescent="0.2">
      <c r="A9" s="15"/>
      <c r="B9" s="60" t="s">
        <v>190</v>
      </c>
      <c r="C9" s="16"/>
      <c r="D9" s="17"/>
      <c r="E9" s="17"/>
      <c r="F9" s="17"/>
      <c r="G9" s="17"/>
      <c r="H9" s="17"/>
      <c r="I9" s="61">
        <f>Base_Year</f>
        <v>2015</v>
      </c>
      <c r="J9" s="62">
        <f>I9+1</f>
        <v>2016</v>
      </c>
      <c r="K9" s="62">
        <f>J9+1</f>
        <v>2017</v>
      </c>
      <c r="L9" s="62">
        <f>K9+1</f>
        <v>2018</v>
      </c>
      <c r="M9" s="62">
        <f>L9+1</f>
        <v>2019</v>
      </c>
      <c r="N9" s="62">
        <f t="shared" ref="N9:BH9" si="1">M9+1</f>
        <v>2020</v>
      </c>
      <c r="O9" s="62">
        <f t="shared" si="1"/>
        <v>2021</v>
      </c>
      <c r="P9" s="62">
        <f t="shared" si="1"/>
        <v>2022</v>
      </c>
      <c r="Q9" s="62">
        <f t="shared" si="1"/>
        <v>2023</v>
      </c>
      <c r="R9" s="62">
        <f t="shared" si="1"/>
        <v>2024</v>
      </c>
      <c r="S9" s="62">
        <f t="shared" si="1"/>
        <v>2025</v>
      </c>
      <c r="T9" s="62">
        <f t="shared" si="1"/>
        <v>2026</v>
      </c>
      <c r="U9" s="62">
        <f t="shared" si="1"/>
        <v>2027</v>
      </c>
      <c r="V9" s="62">
        <f t="shared" si="1"/>
        <v>2028</v>
      </c>
      <c r="W9" s="62">
        <f t="shared" si="1"/>
        <v>2029</v>
      </c>
      <c r="X9" s="62">
        <f t="shared" si="1"/>
        <v>2030</v>
      </c>
      <c r="Y9" s="62">
        <f t="shared" si="1"/>
        <v>2031</v>
      </c>
      <c r="Z9" s="62">
        <f t="shared" si="1"/>
        <v>2032</v>
      </c>
      <c r="AA9" s="62">
        <f t="shared" si="1"/>
        <v>2033</v>
      </c>
      <c r="AB9" s="62">
        <f t="shared" si="1"/>
        <v>2034</v>
      </c>
      <c r="AC9" s="62">
        <f t="shared" si="1"/>
        <v>2035</v>
      </c>
      <c r="AD9" s="62">
        <f t="shared" si="1"/>
        <v>2036</v>
      </c>
      <c r="AE9" s="62">
        <f t="shared" si="1"/>
        <v>2037</v>
      </c>
      <c r="AF9" s="62">
        <f t="shared" si="1"/>
        <v>2038</v>
      </c>
      <c r="AG9" s="62">
        <f t="shared" si="1"/>
        <v>2039</v>
      </c>
      <c r="AH9" s="62">
        <f t="shared" si="1"/>
        <v>2040</v>
      </c>
      <c r="AI9" s="62">
        <f t="shared" si="1"/>
        <v>2041</v>
      </c>
      <c r="AJ9" s="62">
        <f t="shared" si="1"/>
        <v>2042</v>
      </c>
      <c r="AK9" s="62">
        <f t="shared" si="1"/>
        <v>2043</v>
      </c>
      <c r="AL9" s="62">
        <f t="shared" si="1"/>
        <v>2044</v>
      </c>
      <c r="AM9" s="62">
        <f t="shared" si="1"/>
        <v>2045</v>
      </c>
      <c r="AN9" s="62">
        <f t="shared" si="1"/>
        <v>2046</v>
      </c>
      <c r="AO9" s="62">
        <f t="shared" si="1"/>
        <v>2047</v>
      </c>
      <c r="AP9" s="62">
        <f t="shared" si="1"/>
        <v>2048</v>
      </c>
      <c r="AQ9" s="62">
        <f t="shared" si="1"/>
        <v>2049</v>
      </c>
      <c r="AR9" s="62">
        <f t="shared" si="1"/>
        <v>2050</v>
      </c>
      <c r="AS9" s="62">
        <f t="shared" si="1"/>
        <v>2051</v>
      </c>
      <c r="AT9" s="62">
        <f t="shared" si="1"/>
        <v>2052</v>
      </c>
      <c r="AU9" s="62">
        <f t="shared" si="1"/>
        <v>2053</v>
      </c>
      <c r="AV9" s="62">
        <f t="shared" si="1"/>
        <v>2054</v>
      </c>
      <c r="AW9" s="62">
        <f t="shared" si="1"/>
        <v>2055</v>
      </c>
      <c r="AX9" s="62">
        <f t="shared" si="1"/>
        <v>2056</v>
      </c>
      <c r="AY9" s="62">
        <f t="shared" si="1"/>
        <v>2057</v>
      </c>
      <c r="AZ9" s="62">
        <f t="shared" si="1"/>
        <v>2058</v>
      </c>
      <c r="BA9" s="62">
        <f t="shared" si="1"/>
        <v>2059</v>
      </c>
      <c r="BB9" s="62">
        <f t="shared" si="1"/>
        <v>2060</v>
      </c>
      <c r="BC9" s="62">
        <f t="shared" si="1"/>
        <v>2061</v>
      </c>
      <c r="BD9" s="62">
        <f t="shared" si="1"/>
        <v>2062</v>
      </c>
      <c r="BE9" s="62">
        <f t="shared" si="1"/>
        <v>2063</v>
      </c>
      <c r="BF9" s="62">
        <f t="shared" si="1"/>
        <v>2064</v>
      </c>
      <c r="BG9" s="62">
        <f t="shared" si="1"/>
        <v>2065</v>
      </c>
      <c r="BH9" s="62">
        <f t="shared" si="1"/>
        <v>2066</v>
      </c>
      <c r="BI9" s="14"/>
    </row>
    <row r="10" spans="1:61" s="18" customFormat="1" ht="14.25" hidden="1" customHeight="1" outlineLevel="1" x14ac:dyDescent="0.2">
      <c r="A10" s="15"/>
      <c r="B10" s="60" t="s">
        <v>55</v>
      </c>
      <c r="C10" s="19"/>
      <c r="D10" s="20"/>
      <c r="E10" s="20"/>
      <c r="F10" s="20"/>
      <c r="G10" s="20"/>
      <c r="H10" s="20"/>
      <c r="I10" s="63">
        <f>Base_Year_Start_Date</f>
        <v>41821</v>
      </c>
      <c r="J10" s="64">
        <f>I11+1</f>
        <v>42186</v>
      </c>
      <c r="K10" s="64">
        <f>J11+1</f>
        <v>42552</v>
      </c>
      <c r="L10" s="64">
        <f>K11+1</f>
        <v>42917</v>
      </c>
      <c r="M10" s="64">
        <f>L11+1</f>
        <v>43282</v>
      </c>
      <c r="N10" s="64">
        <f t="shared" ref="N10:BH10" si="2">M11+1</f>
        <v>43647</v>
      </c>
      <c r="O10" s="64">
        <f t="shared" si="2"/>
        <v>44013</v>
      </c>
      <c r="P10" s="64">
        <f t="shared" si="2"/>
        <v>44378</v>
      </c>
      <c r="Q10" s="64">
        <f t="shared" si="2"/>
        <v>44743</v>
      </c>
      <c r="R10" s="64">
        <f t="shared" si="2"/>
        <v>45108</v>
      </c>
      <c r="S10" s="64">
        <f t="shared" si="2"/>
        <v>45474</v>
      </c>
      <c r="T10" s="64">
        <f t="shared" si="2"/>
        <v>45839</v>
      </c>
      <c r="U10" s="64">
        <f t="shared" si="2"/>
        <v>46204</v>
      </c>
      <c r="V10" s="64">
        <f t="shared" si="2"/>
        <v>46569</v>
      </c>
      <c r="W10" s="64">
        <f t="shared" si="2"/>
        <v>46935</v>
      </c>
      <c r="X10" s="64">
        <f t="shared" si="2"/>
        <v>47300</v>
      </c>
      <c r="Y10" s="64">
        <f t="shared" si="2"/>
        <v>47665</v>
      </c>
      <c r="Z10" s="64">
        <f t="shared" si="2"/>
        <v>48030</v>
      </c>
      <c r="AA10" s="64">
        <f t="shared" si="2"/>
        <v>48396</v>
      </c>
      <c r="AB10" s="64">
        <f t="shared" si="2"/>
        <v>48761</v>
      </c>
      <c r="AC10" s="64">
        <f t="shared" si="2"/>
        <v>49126</v>
      </c>
      <c r="AD10" s="64">
        <f t="shared" si="2"/>
        <v>49491</v>
      </c>
      <c r="AE10" s="64">
        <f t="shared" si="2"/>
        <v>49857</v>
      </c>
      <c r="AF10" s="64">
        <f t="shared" si="2"/>
        <v>50222</v>
      </c>
      <c r="AG10" s="64">
        <f t="shared" si="2"/>
        <v>50587</v>
      </c>
      <c r="AH10" s="64">
        <f t="shared" si="2"/>
        <v>50952</v>
      </c>
      <c r="AI10" s="64">
        <f t="shared" si="2"/>
        <v>51318</v>
      </c>
      <c r="AJ10" s="64">
        <f t="shared" si="2"/>
        <v>51683</v>
      </c>
      <c r="AK10" s="64">
        <f t="shared" si="2"/>
        <v>52048</v>
      </c>
      <c r="AL10" s="64">
        <f t="shared" si="2"/>
        <v>52413</v>
      </c>
      <c r="AM10" s="64">
        <f t="shared" si="2"/>
        <v>52779</v>
      </c>
      <c r="AN10" s="64">
        <f t="shared" si="2"/>
        <v>53144</v>
      </c>
      <c r="AO10" s="64">
        <f t="shared" si="2"/>
        <v>53509</v>
      </c>
      <c r="AP10" s="64">
        <f t="shared" si="2"/>
        <v>53874</v>
      </c>
      <c r="AQ10" s="64">
        <f t="shared" si="2"/>
        <v>54240</v>
      </c>
      <c r="AR10" s="64">
        <f t="shared" si="2"/>
        <v>54605</v>
      </c>
      <c r="AS10" s="64">
        <f t="shared" si="2"/>
        <v>54970</v>
      </c>
      <c r="AT10" s="64">
        <f t="shared" si="2"/>
        <v>55335</v>
      </c>
      <c r="AU10" s="64">
        <f t="shared" si="2"/>
        <v>55701</v>
      </c>
      <c r="AV10" s="64">
        <f t="shared" si="2"/>
        <v>56066</v>
      </c>
      <c r="AW10" s="64">
        <f t="shared" si="2"/>
        <v>56431</v>
      </c>
      <c r="AX10" s="64">
        <f t="shared" si="2"/>
        <v>56796</v>
      </c>
      <c r="AY10" s="64">
        <f t="shared" si="2"/>
        <v>57162</v>
      </c>
      <c r="AZ10" s="64">
        <f t="shared" si="2"/>
        <v>57527</v>
      </c>
      <c r="BA10" s="64">
        <f t="shared" si="2"/>
        <v>57892</v>
      </c>
      <c r="BB10" s="64">
        <f t="shared" si="2"/>
        <v>58257</v>
      </c>
      <c r="BC10" s="64">
        <f t="shared" si="2"/>
        <v>58623</v>
      </c>
      <c r="BD10" s="64">
        <f t="shared" si="2"/>
        <v>58988</v>
      </c>
      <c r="BE10" s="64">
        <f t="shared" si="2"/>
        <v>59353</v>
      </c>
      <c r="BF10" s="64">
        <f t="shared" si="2"/>
        <v>59718</v>
      </c>
      <c r="BG10" s="64">
        <f t="shared" si="2"/>
        <v>60084</v>
      </c>
      <c r="BH10" s="64">
        <f t="shared" si="2"/>
        <v>60449</v>
      </c>
    </row>
    <row r="11" spans="1:61" hidden="1" outlineLevel="1" x14ac:dyDescent="0.2">
      <c r="A11" s="21"/>
      <c r="B11" s="60" t="s">
        <v>57</v>
      </c>
      <c r="C11" s="10"/>
      <c r="F11" s="1"/>
      <c r="I11" s="63">
        <f>Base_Year_End_Date</f>
        <v>42185</v>
      </c>
      <c r="J11" s="64">
        <f>EOMONTH(I11,12)</f>
        <v>42551</v>
      </c>
      <c r="K11" s="64">
        <f>EOMONTH(J11,12)</f>
        <v>42916</v>
      </c>
      <c r="L11" s="64">
        <f>EOMONTH(K11,12)</f>
        <v>43281</v>
      </c>
      <c r="M11" s="64">
        <f>EOMONTH(L11,12)</f>
        <v>43646</v>
      </c>
      <c r="N11" s="64">
        <f t="shared" ref="N11:BH11" si="3">EOMONTH(M11,12)</f>
        <v>44012</v>
      </c>
      <c r="O11" s="64">
        <f t="shared" si="3"/>
        <v>44377</v>
      </c>
      <c r="P11" s="64">
        <f t="shared" si="3"/>
        <v>44742</v>
      </c>
      <c r="Q11" s="64">
        <f t="shared" si="3"/>
        <v>45107</v>
      </c>
      <c r="R11" s="64">
        <f t="shared" si="3"/>
        <v>45473</v>
      </c>
      <c r="S11" s="64">
        <f t="shared" si="3"/>
        <v>45838</v>
      </c>
      <c r="T11" s="64">
        <f t="shared" si="3"/>
        <v>46203</v>
      </c>
      <c r="U11" s="64">
        <f t="shared" si="3"/>
        <v>46568</v>
      </c>
      <c r="V11" s="64">
        <f t="shared" si="3"/>
        <v>46934</v>
      </c>
      <c r="W11" s="64">
        <f t="shared" si="3"/>
        <v>47299</v>
      </c>
      <c r="X11" s="64">
        <f t="shared" si="3"/>
        <v>47664</v>
      </c>
      <c r="Y11" s="64">
        <f t="shared" si="3"/>
        <v>48029</v>
      </c>
      <c r="Z11" s="64">
        <f t="shared" si="3"/>
        <v>48395</v>
      </c>
      <c r="AA11" s="64">
        <f t="shared" si="3"/>
        <v>48760</v>
      </c>
      <c r="AB11" s="64">
        <f t="shared" si="3"/>
        <v>49125</v>
      </c>
      <c r="AC11" s="64">
        <f t="shared" si="3"/>
        <v>49490</v>
      </c>
      <c r="AD11" s="64">
        <f t="shared" si="3"/>
        <v>49856</v>
      </c>
      <c r="AE11" s="64">
        <f t="shared" si="3"/>
        <v>50221</v>
      </c>
      <c r="AF11" s="64">
        <f t="shared" si="3"/>
        <v>50586</v>
      </c>
      <c r="AG11" s="64">
        <f t="shared" si="3"/>
        <v>50951</v>
      </c>
      <c r="AH11" s="64">
        <f t="shared" si="3"/>
        <v>51317</v>
      </c>
      <c r="AI11" s="64">
        <f t="shared" si="3"/>
        <v>51682</v>
      </c>
      <c r="AJ11" s="64">
        <f t="shared" si="3"/>
        <v>52047</v>
      </c>
      <c r="AK11" s="64">
        <f t="shared" si="3"/>
        <v>52412</v>
      </c>
      <c r="AL11" s="64">
        <f t="shared" si="3"/>
        <v>52778</v>
      </c>
      <c r="AM11" s="64">
        <f t="shared" si="3"/>
        <v>53143</v>
      </c>
      <c r="AN11" s="64">
        <f t="shared" si="3"/>
        <v>53508</v>
      </c>
      <c r="AO11" s="64">
        <f t="shared" si="3"/>
        <v>53873</v>
      </c>
      <c r="AP11" s="64">
        <f t="shared" si="3"/>
        <v>54239</v>
      </c>
      <c r="AQ11" s="64">
        <f t="shared" si="3"/>
        <v>54604</v>
      </c>
      <c r="AR11" s="64">
        <f t="shared" si="3"/>
        <v>54969</v>
      </c>
      <c r="AS11" s="64">
        <f t="shared" si="3"/>
        <v>55334</v>
      </c>
      <c r="AT11" s="64">
        <f t="shared" si="3"/>
        <v>55700</v>
      </c>
      <c r="AU11" s="64">
        <f t="shared" si="3"/>
        <v>56065</v>
      </c>
      <c r="AV11" s="64">
        <f t="shared" si="3"/>
        <v>56430</v>
      </c>
      <c r="AW11" s="64">
        <f t="shared" si="3"/>
        <v>56795</v>
      </c>
      <c r="AX11" s="64">
        <f t="shared" si="3"/>
        <v>57161</v>
      </c>
      <c r="AY11" s="64">
        <f t="shared" si="3"/>
        <v>57526</v>
      </c>
      <c r="AZ11" s="64">
        <f t="shared" si="3"/>
        <v>57891</v>
      </c>
      <c r="BA11" s="64">
        <f t="shared" si="3"/>
        <v>58256</v>
      </c>
      <c r="BB11" s="64">
        <f t="shared" si="3"/>
        <v>58622</v>
      </c>
      <c r="BC11" s="64">
        <f t="shared" si="3"/>
        <v>58987</v>
      </c>
      <c r="BD11" s="64">
        <f t="shared" si="3"/>
        <v>59352</v>
      </c>
      <c r="BE11" s="64">
        <f t="shared" si="3"/>
        <v>59717</v>
      </c>
      <c r="BF11" s="64">
        <f t="shared" si="3"/>
        <v>60083</v>
      </c>
      <c r="BG11" s="64">
        <f t="shared" si="3"/>
        <v>60448</v>
      </c>
      <c r="BH11" s="64">
        <f t="shared" si="3"/>
        <v>60813</v>
      </c>
      <c r="BI11" s="18"/>
    </row>
    <row r="12" spans="1:61" hidden="1" outlineLevel="1" x14ac:dyDescent="0.2">
      <c r="B12" s="60" t="s">
        <v>191</v>
      </c>
      <c r="C12" s="10"/>
      <c r="F12" s="1"/>
      <c r="I12" s="65">
        <v>0</v>
      </c>
      <c r="J12" s="65">
        <v>0</v>
      </c>
      <c r="K12" s="66">
        <f>J12+1</f>
        <v>1</v>
      </c>
      <c r="L12" s="66">
        <f>K12+1</f>
        <v>2</v>
      </c>
      <c r="M12" s="66">
        <f>L12+1</f>
        <v>3</v>
      </c>
      <c r="N12" s="66">
        <f t="shared" ref="N12:BH12" si="4">M12+1</f>
        <v>4</v>
      </c>
      <c r="O12" s="66">
        <f t="shared" si="4"/>
        <v>5</v>
      </c>
      <c r="P12" s="66">
        <f t="shared" si="4"/>
        <v>6</v>
      </c>
      <c r="Q12" s="66">
        <f t="shared" si="4"/>
        <v>7</v>
      </c>
      <c r="R12" s="66">
        <f t="shared" si="4"/>
        <v>8</v>
      </c>
      <c r="S12" s="66">
        <f t="shared" si="4"/>
        <v>9</v>
      </c>
      <c r="T12" s="66">
        <f t="shared" si="4"/>
        <v>10</v>
      </c>
      <c r="U12" s="66">
        <f t="shared" si="4"/>
        <v>11</v>
      </c>
      <c r="V12" s="66">
        <f t="shared" si="4"/>
        <v>12</v>
      </c>
      <c r="W12" s="66">
        <f t="shared" si="4"/>
        <v>13</v>
      </c>
      <c r="X12" s="66">
        <f t="shared" si="4"/>
        <v>14</v>
      </c>
      <c r="Y12" s="66">
        <f t="shared" si="4"/>
        <v>15</v>
      </c>
      <c r="Z12" s="66">
        <f t="shared" si="4"/>
        <v>16</v>
      </c>
      <c r="AA12" s="66">
        <f t="shared" si="4"/>
        <v>17</v>
      </c>
      <c r="AB12" s="66">
        <f t="shared" si="4"/>
        <v>18</v>
      </c>
      <c r="AC12" s="66">
        <f t="shared" si="4"/>
        <v>19</v>
      </c>
      <c r="AD12" s="66">
        <f t="shared" si="4"/>
        <v>20</v>
      </c>
      <c r="AE12" s="66">
        <f t="shared" si="4"/>
        <v>21</v>
      </c>
      <c r="AF12" s="66">
        <f t="shared" si="4"/>
        <v>22</v>
      </c>
      <c r="AG12" s="66">
        <f t="shared" si="4"/>
        <v>23</v>
      </c>
      <c r="AH12" s="66">
        <f t="shared" si="4"/>
        <v>24</v>
      </c>
      <c r="AI12" s="66">
        <f t="shared" si="4"/>
        <v>25</v>
      </c>
      <c r="AJ12" s="66">
        <f t="shared" si="4"/>
        <v>26</v>
      </c>
      <c r="AK12" s="66">
        <f t="shared" si="4"/>
        <v>27</v>
      </c>
      <c r="AL12" s="66">
        <f t="shared" si="4"/>
        <v>28</v>
      </c>
      <c r="AM12" s="66">
        <f t="shared" si="4"/>
        <v>29</v>
      </c>
      <c r="AN12" s="66">
        <f t="shared" si="4"/>
        <v>30</v>
      </c>
      <c r="AO12" s="66">
        <f t="shared" si="4"/>
        <v>31</v>
      </c>
      <c r="AP12" s="66">
        <f t="shared" si="4"/>
        <v>32</v>
      </c>
      <c r="AQ12" s="66">
        <f t="shared" si="4"/>
        <v>33</v>
      </c>
      <c r="AR12" s="66">
        <f t="shared" si="4"/>
        <v>34</v>
      </c>
      <c r="AS12" s="66">
        <f t="shared" si="4"/>
        <v>35</v>
      </c>
      <c r="AT12" s="66">
        <f t="shared" si="4"/>
        <v>36</v>
      </c>
      <c r="AU12" s="66">
        <f t="shared" si="4"/>
        <v>37</v>
      </c>
      <c r="AV12" s="66">
        <f t="shared" si="4"/>
        <v>38</v>
      </c>
      <c r="AW12" s="66">
        <f t="shared" si="4"/>
        <v>39</v>
      </c>
      <c r="AX12" s="66">
        <f t="shared" si="4"/>
        <v>40</v>
      </c>
      <c r="AY12" s="66">
        <f t="shared" si="4"/>
        <v>41</v>
      </c>
      <c r="AZ12" s="66">
        <f t="shared" si="4"/>
        <v>42</v>
      </c>
      <c r="BA12" s="66">
        <f t="shared" si="4"/>
        <v>43</v>
      </c>
      <c r="BB12" s="66">
        <f t="shared" si="4"/>
        <v>44</v>
      </c>
      <c r="BC12" s="66">
        <f t="shared" si="4"/>
        <v>45</v>
      </c>
      <c r="BD12" s="66">
        <f t="shared" si="4"/>
        <v>46</v>
      </c>
      <c r="BE12" s="66">
        <f t="shared" si="4"/>
        <v>47</v>
      </c>
      <c r="BF12" s="66">
        <f t="shared" si="4"/>
        <v>48</v>
      </c>
      <c r="BG12" s="66">
        <f t="shared" si="4"/>
        <v>49</v>
      </c>
      <c r="BH12" s="66">
        <f t="shared" si="4"/>
        <v>50</v>
      </c>
    </row>
    <row r="13" spans="1:61" hidden="1" outlineLevel="1" x14ac:dyDescent="0.2">
      <c r="B13" s="60" t="s">
        <v>192</v>
      </c>
      <c r="C13" s="10"/>
      <c r="F13" s="1"/>
      <c r="I13" s="65">
        <f t="shared" ref="I13:AN13" si="5">IF(I9&gt;Actual_End_Year,0,1)</f>
        <v>1</v>
      </c>
      <c r="J13" s="65">
        <f t="shared" si="5"/>
        <v>1</v>
      </c>
      <c r="K13" s="65">
        <f t="shared" si="5"/>
        <v>1</v>
      </c>
      <c r="L13" s="65">
        <f t="shared" si="5"/>
        <v>1</v>
      </c>
      <c r="M13" s="65">
        <f t="shared" si="5"/>
        <v>1</v>
      </c>
      <c r="N13" s="65">
        <f t="shared" si="5"/>
        <v>1</v>
      </c>
      <c r="O13" s="65">
        <f t="shared" si="5"/>
        <v>0</v>
      </c>
      <c r="P13" s="65">
        <f t="shared" si="5"/>
        <v>0</v>
      </c>
      <c r="Q13" s="65">
        <f t="shared" si="5"/>
        <v>0</v>
      </c>
      <c r="R13" s="65">
        <f t="shared" si="5"/>
        <v>0</v>
      </c>
      <c r="S13" s="65">
        <f t="shared" si="5"/>
        <v>0</v>
      </c>
      <c r="T13" s="65">
        <f t="shared" si="5"/>
        <v>0</v>
      </c>
      <c r="U13" s="65">
        <f t="shared" si="5"/>
        <v>0</v>
      </c>
      <c r="V13" s="65">
        <f t="shared" si="5"/>
        <v>0</v>
      </c>
      <c r="W13" s="65">
        <f t="shared" si="5"/>
        <v>0</v>
      </c>
      <c r="X13" s="65">
        <f t="shared" si="5"/>
        <v>0</v>
      </c>
      <c r="Y13" s="65">
        <f t="shared" si="5"/>
        <v>0</v>
      </c>
      <c r="Z13" s="65">
        <f t="shared" si="5"/>
        <v>0</v>
      </c>
      <c r="AA13" s="65">
        <f t="shared" si="5"/>
        <v>0</v>
      </c>
      <c r="AB13" s="65">
        <f t="shared" si="5"/>
        <v>0</v>
      </c>
      <c r="AC13" s="65">
        <f t="shared" si="5"/>
        <v>0</v>
      </c>
      <c r="AD13" s="65">
        <f t="shared" si="5"/>
        <v>0</v>
      </c>
      <c r="AE13" s="65">
        <f t="shared" si="5"/>
        <v>0</v>
      </c>
      <c r="AF13" s="65">
        <f t="shared" si="5"/>
        <v>0</v>
      </c>
      <c r="AG13" s="65">
        <f t="shared" si="5"/>
        <v>0</v>
      </c>
      <c r="AH13" s="65">
        <f t="shared" si="5"/>
        <v>0</v>
      </c>
      <c r="AI13" s="65">
        <f t="shared" si="5"/>
        <v>0</v>
      </c>
      <c r="AJ13" s="65">
        <f t="shared" si="5"/>
        <v>0</v>
      </c>
      <c r="AK13" s="65">
        <f t="shared" si="5"/>
        <v>0</v>
      </c>
      <c r="AL13" s="65">
        <f t="shared" si="5"/>
        <v>0</v>
      </c>
      <c r="AM13" s="65">
        <f t="shared" si="5"/>
        <v>0</v>
      </c>
      <c r="AN13" s="65">
        <f t="shared" si="5"/>
        <v>0</v>
      </c>
      <c r="AO13" s="65">
        <f t="shared" ref="AO13:BH13" si="6">IF(AO9&gt;Actual_End_Year,0,1)</f>
        <v>0</v>
      </c>
      <c r="AP13" s="65">
        <f t="shared" si="6"/>
        <v>0</v>
      </c>
      <c r="AQ13" s="65">
        <f t="shared" si="6"/>
        <v>0</v>
      </c>
      <c r="AR13" s="65">
        <f t="shared" si="6"/>
        <v>0</v>
      </c>
      <c r="AS13" s="65">
        <f t="shared" si="6"/>
        <v>0</v>
      </c>
      <c r="AT13" s="65">
        <f t="shared" si="6"/>
        <v>0</v>
      </c>
      <c r="AU13" s="65">
        <f t="shared" si="6"/>
        <v>0</v>
      </c>
      <c r="AV13" s="65">
        <f t="shared" si="6"/>
        <v>0</v>
      </c>
      <c r="AW13" s="65">
        <f t="shared" si="6"/>
        <v>0</v>
      </c>
      <c r="AX13" s="65">
        <f t="shared" si="6"/>
        <v>0</v>
      </c>
      <c r="AY13" s="65">
        <f t="shared" si="6"/>
        <v>0</v>
      </c>
      <c r="AZ13" s="65">
        <f t="shared" si="6"/>
        <v>0</v>
      </c>
      <c r="BA13" s="65">
        <f t="shared" si="6"/>
        <v>0</v>
      </c>
      <c r="BB13" s="65">
        <f t="shared" si="6"/>
        <v>0</v>
      </c>
      <c r="BC13" s="65">
        <f t="shared" si="6"/>
        <v>0</v>
      </c>
      <c r="BD13" s="65">
        <f t="shared" si="6"/>
        <v>0</v>
      </c>
      <c r="BE13" s="65">
        <f t="shared" si="6"/>
        <v>0</v>
      </c>
      <c r="BF13" s="65">
        <f t="shared" si="6"/>
        <v>0</v>
      </c>
      <c r="BG13" s="65">
        <f t="shared" si="6"/>
        <v>0</v>
      </c>
      <c r="BH13" s="65">
        <f t="shared" si="6"/>
        <v>0</v>
      </c>
    </row>
    <row r="14" spans="1:61" hidden="1" outlineLevel="1" x14ac:dyDescent="0.2">
      <c r="B14" s="60" t="s">
        <v>193</v>
      </c>
      <c r="C14" s="10"/>
      <c r="F14" s="1"/>
      <c r="I14" s="65">
        <f t="shared" ref="I14:AN14" si="7">IF(AND(I9&gt;=Actual_Start_Year,I9&lt;=Display_Year_End),1,0)</f>
        <v>0</v>
      </c>
      <c r="J14" s="65">
        <f t="shared" si="7"/>
        <v>1</v>
      </c>
      <c r="K14" s="66">
        <f t="shared" si="7"/>
        <v>1</v>
      </c>
      <c r="L14" s="66">
        <f t="shared" si="7"/>
        <v>1</v>
      </c>
      <c r="M14" s="66">
        <f t="shared" si="7"/>
        <v>1</v>
      </c>
      <c r="N14" s="66">
        <f t="shared" si="7"/>
        <v>1</v>
      </c>
      <c r="O14" s="66">
        <f t="shared" si="7"/>
        <v>1</v>
      </c>
      <c r="P14" s="66">
        <f t="shared" si="7"/>
        <v>1</v>
      </c>
      <c r="Q14" s="66">
        <f t="shared" si="7"/>
        <v>0</v>
      </c>
      <c r="R14" s="66">
        <f t="shared" si="7"/>
        <v>0</v>
      </c>
      <c r="S14" s="66">
        <f t="shared" si="7"/>
        <v>0</v>
      </c>
      <c r="T14" s="66">
        <f t="shared" si="7"/>
        <v>0</v>
      </c>
      <c r="U14" s="66">
        <f t="shared" si="7"/>
        <v>0</v>
      </c>
      <c r="V14" s="66">
        <f t="shared" si="7"/>
        <v>0</v>
      </c>
      <c r="W14" s="66">
        <f t="shared" si="7"/>
        <v>0</v>
      </c>
      <c r="X14" s="66">
        <f t="shared" si="7"/>
        <v>0</v>
      </c>
      <c r="Y14" s="66">
        <f t="shared" si="7"/>
        <v>0</v>
      </c>
      <c r="Z14" s="66">
        <f t="shared" si="7"/>
        <v>0</v>
      </c>
      <c r="AA14" s="66">
        <f t="shared" si="7"/>
        <v>0</v>
      </c>
      <c r="AB14" s="66">
        <f t="shared" si="7"/>
        <v>0</v>
      </c>
      <c r="AC14" s="66">
        <f t="shared" si="7"/>
        <v>0</v>
      </c>
      <c r="AD14" s="66">
        <f t="shared" si="7"/>
        <v>0</v>
      </c>
      <c r="AE14" s="66">
        <f t="shared" si="7"/>
        <v>0</v>
      </c>
      <c r="AF14" s="66">
        <f t="shared" si="7"/>
        <v>0</v>
      </c>
      <c r="AG14" s="66">
        <f t="shared" si="7"/>
        <v>0</v>
      </c>
      <c r="AH14" s="66">
        <f t="shared" si="7"/>
        <v>0</v>
      </c>
      <c r="AI14" s="66">
        <f t="shared" si="7"/>
        <v>0</v>
      </c>
      <c r="AJ14" s="66">
        <f t="shared" si="7"/>
        <v>0</v>
      </c>
      <c r="AK14" s="66">
        <f t="shared" si="7"/>
        <v>0</v>
      </c>
      <c r="AL14" s="66">
        <f t="shared" si="7"/>
        <v>0</v>
      </c>
      <c r="AM14" s="66">
        <f t="shared" si="7"/>
        <v>0</v>
      </c>
      <c r="AN14" s="66">
        <f t="shared" si="7"/>
        <v>0</v>
      </c>
      <c r="AO14" s="66">
        <f t="shared" ref="AO14:BH14" si="8">IF(AND(AO9&gt;=Actual_Start_Year,AO9&lt;=Display_Year_End),1,0)</f>
        <v>0</v>
      </c>
      <c r="AP14" s="66">
        <f t="shared" si="8"/>
        <v>0</v>
      </c>
      <c r="AQ14" s="66">
        <f t="shared" si="8"/>
        <v>0</v>
      </c>
      <c r="AR14" s="66">
        <f t="shared" si="8"/>
        <v>0</v>
      </c>
      <c r="AS14" s="66">
        <f t="shared" si="8"/>
        <v>0</v>
      </c>
      <c r="AT14" s="66">
        <f t="shared" si="8"/>
        <v>0</v>
      </c>
      <c r="AU14" s="66">
        <f t="shared" si="8"/>
        <v>0</v>
      </c>
      <c r="AV14" s="66">
        <f t="shared" si="8"/>
        <v>0</v>
      </c>
      <c r="AW14" s="66">
        <f t="shared" si="8"/>
        <v>0</v>
      </c>
      <c r="AX14" s="66">
        <f t="shared" si="8"/>
        <v>0</v>
      </c>
      <c r="AY14" s="66">
        <f t="shared" si="8"/>
        <v>0</v>
      </c>
      <c r="AZ14" s="66">
        <f t="shared" si="8"/>
        <v>0</v>
      </c>
      <c r="BA14" s="66">
        <f t="shared" si="8"/>
        <v>0</v>
      </c>
      <c r="BB14" s="66">
        <f t="shared" si="8"/>
        <v>0</v>
      </c>
      <c r="BC14" s="66">
        <f t="shared" si="8"/>
        <v>0</v>
      </c>
      <c r="BD14" s="66">
        <f t="shared" si="8"/>
        <v>0</v>
      </c>
      <c r="BE14" s="66">
        <f t="shared" si="8"/>
        <v>0</v>
      </c>
      <c r="BF14" s="66">
        <f t="shared" si="8"/>
        <v>0</v>
      </c>
      <c r="BG14" s="66">
        <f t="shared" si="8"/>
        <v>0</v>
      </c>
      <c r="BH14" s="66">
        <f t="shared" si="8"/>
        <v>0</v>
      </c>
    </row>
    <row r="15" spans="1:61" collapsed="1" x14ac:dyDescent="0.2">
      <c r="G15" s="9"/>
      <c r="H15" s="9"/>
      <c r="BI15" s="23"/>
    </row>
    <row r="16" spans="1:61" x14ac:dyDescent="0.2">
      <c r="A16" s="6">
        <f>MAX($A$1:A15)+Subsection</f>
        <v>7.02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hidden="1" outlineLevel="1" x14ac:dyDescent="0.2">
      <c r="B18" s="53" t="s">
        <v>246</v>
      </c>
      <c r="C18" s="53"/>
      <c r="D18" s="53"/>
      <c r="E18" s="53"/>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hidden="1" outlineLevel="1" x14ac:dyDescent="0.2">
      <c r="F19" s="59"/>
      <c r="G19" s="17"/>
      <c r="H19" s="7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hidden="1" outlineLevel="1" x14ac:dyDescent="0.2">
      <c r="B20" s="53" t="s">
        <v>247</v>
      </c>
      <c r="F20" s="59"/>
      <c r="G20" s="59"/>
      <c r="H20" s="77"/>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idden="1" outlineLevel="1" x14ac:dyDescent="0.2">
      <c r="F21" s="59"/>
      <c r="G21" s="59"/>
      <c r="H21" s="7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hidden="1" outlineLevel="1" x14ac:dyDescent="0.2">
      <c r="B22" s="159" t="s">
        <v>248</v>
      </c>
      <c r="F22" s="59"/>
      <c r="G22" s="59"/>
      <c r="H22" s="77"/>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hidden="1" outlineLevel="1" x14ac:dyDescent="0.2">
      <c r="F23" s="59"/>
      <c r="G23" s="59"/>
      <c r="H23" s="7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hidden="1" outlineLevel="1" x14ac:dyDescent="0.2">
      <c r="B24" s="159" t="s">
        <v>249</v>
      </c>
      <c r="F24" s="59"/>
      <c r="G24" s="59"/>
      <c r="H24" s="77"/>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hidden="1" outlineLevel="1" x14ac:dyDescent="0.2">
      <c r="F25" s="59"/>
      <c r="G25" s="59"/>
      <c r="H25" s="7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hidden="1" outlineLevel="1" x14ac:dyDescent="0.2">
      <c r="B26" s="159" t="s">
        <v>250</v>
      </c>
      <c r="F26" s="59"/>
      <c r="G26" s="59"/>
      <c r="H26" s="77"/>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idden="1" outlineLevel="1" x14ac:dyDescent="0.2">
      <c r="F27" s="59"/>
      <c r="G27" s="59"/>
      <c r="H27" s="7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hidden="1" outlineLevel="1" x14ac:dyDescent="0.2">
      <c r="B28" s="53" t="s">
        <v>251</v>
      </c>
      <c r="F28" s="59"/>
      <c r="G28" s="59"/>
      <c r="H28" s="77"/>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hidden="1" outlineLevel="1" x14ac:dyDescent="0.2">
      <c r="F29" s="59"/>
      <c r="G29" s="59"/>
      <c r="H29" s="77"/>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hidden="1" outlineLevel="1" x14ac:dyDescent="0.2">
      <c r="F30" s="59"/>
      <c r="G30" s="59"/>
      <c r="H30" s="77"/>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collapsed="1" x14ac:dyDescent="0.2">
      <c r="A31" s="6">
        <f>MAX($A$1:A30)+Subsection</f>
        <v>7.0299999999999994</v>
      </c>
      <c r="B31" s="6" t="s">
        <v>252</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26"/>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outlineLevel="1" x14ac:dyDescent="0.2">
      <c r="A33" s="160"/>
      <c r="B33" s="163" t="s">
        <v>253</v>
      </c>
      <c r="C33" s="160"/>
      <c r="D33" s="160"/>
      <c r="E33" s="160"/>
      <c r="F33" s="161"/>
      <c r="G33" s="160"/>
      <c r="H33" s="160"/>
      <c r="I33" s="160"/>
      <c r="J33" s="160"/>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outlineLevel="1" x14ac:dyDescent="0.2">
      <c r="B35" s="53" t="s">
        <v>254</v>
      </c>
      <c r="C35" s="53"/>
      <c r="D35" s="53"/>
      <c r="E35" s="53"/>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outlineLevel="1" x14ac:dyDescent="0.2">
      <c r="F36" s="59"/>
      <c r="G36" s="59" t="s">
        <v>135</v>
      </c>
      <c r="H36" s="7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outlineLevel="1" x14ac:dyDescent="0.2">
      <c r="B37" s="51" t="s">
        <v>196</v>
      </c>
      <c r="C37" s="88" t="s">
        <v>255</v>
      </c>
      <c r="D37" s="89" t="s">
        <v>76</v>
      </c>
      <c r="E37" s="9" t="s">
        <v>94</v>
      </c>
      <c r="F37" s="26" t="s">
        <v>198</v>
      </c>
      <c r="G37" s="87">
        <v>1</v>
      </c>
      <c r="H37" s="87"/>
      <c r="I37" s="115">
        <f>INDEX(Data!E$23:E$108,MATCH($G37,Data!$D$23:$D$108,0))</f>
        <v>0</v>
      </c>
      <c r="J37" s="115">
        <f>INDEX(Data!F$23:F$108,MATCH($G37,Data!$D$23:$D$108,0))</f>
        <v>0</v>
      </c>
      <c r="K37" s="115">
        <f>INDEX(Data!G$23:G$108,MATCH($G37,Data!$D$23:$D$108,0))</f>
        <v>71.406459639999994</v>
      </c>
      <c r="L37" s="115">
        <f>INDEX(Data!H$23:H$108,MATCH($G37,Data!$D$23:$D$108,0))</f>
        <v>74.601841540000009</v>
      </c>
      <c r="M37" s="115">
        <f>INDEX(Data!I$23:I$108,MATCH($G37,Data!$D$23:$D$108,0))</f>
        <v>67.047929199999999</v>
      </c>
      <c r="N37" s="115">
        <f>INDEX(Data!J$23:J$108,MATCH($G37,Data!$D$23:$D$108,0))</f>
        <v>63.928402849999991</v>
      </c>
      <c r="O37" s="115">
        <f>INDEX(Data!K$23:K$108,MATCH($G37,Data!$D$23:$D$108,0))</f>
        <v>62.901120762751411</v>
      </c>
      <c r="P37" s="115">
        <f>INDEX(Data!L$23:L$108,MATCH($G37,Data!$D$23:$D$108,0))</f>
        <v>71.802000143773554</v>
      </c>
      <c r="Q37" s="115">
        <f>INDEX(Data!M$23:M$108,MATCH($G37,Data!$D$23:$D$108,0))</f>
        <v>0</v>
      </c>
      <c r="R37" s="115">
        <f>INDEX(Data!N$23:N$108,MATCH($G37,Data!$D$23:$D$108,0))</f>
        <v>0</v>
      </c>
      <c r="S37" s="115">
        <f>INDEX(Data!O$23:O$108,MATCH($G37,Data!$D$23:$D$108,0))</f>
        <v>0</v>
      </c>
      <c r="T37" s="115">
        <f>INDEX(Data!P$23:P$108,MATCH($G37,Data!$D$23:$D$108,0))</f>
        <v>0</v>
      </c>
      <c r="U37" s="115">
        <f>INDEX(Data!Q$23:Q$108,MATCH($G37,Data!$D$23:$D$108,0))</f>
        <v>0</v>
      </c>
      <c r="V37" s="115">
        <f>INDEX(Data!R$23:R$108,MATCH($G37,Data!$D$23:$D$108,0))</f>
        <v>0</v>
      </c>
      <c r="W37" s="115">
        <f>INDEX(Data!S$23:S$108,MATCH($G37,Data!$D$23:$D$108,0))</f>
        <v>0</v>
      </c>
      <c r="X37" s="115">
        <f>INDEX(Data!T$23:T$108,MATCH($G37,Data!$D$23:$D$108,0))</f>
        <v>0</v>
      </c>
      <c r="Y37" s="115">
        <f>INDEX(Data!U$23:U$108,MATCH($G37,Data!$D$23:$D$108,0))</f>
        <v>0</v>
      </c>
      <c r="Z37" s="115">
        <f>INDEX(Data!V$23:V$108,MATCH($G37,Data!$D$23:$D$108,0))</f>
        <v>0</v>
      </c>
      <c r="AA37" s="115">
        <f>INDEX(Data!W$23:W$108,MATCH($G37,Data!$D$23:$D$108,0))</f>
        <v>0</v>
      </c>
      <c r="AB37" s="115">
        <f>INDEX(Data!X$23:X$108,MATCH($G37,Data!$D$23:$D$108,0))</f>
        <v>0</v>
      </c>
      <c r="AC37" s="115">
        <f>INDEX(Data!Y$23:Y$108,MATCH($G37,Data!$D$23:$D$108,0))</f>
        <v>0</v>
      </c>
      <c r="AD37" s="115">
        <f>INDEX(Data!Z$23:Z$108,MATCH($G37,Data!$D$23:$D$108,0))</f>
        <v>0</v>
      </c>
      <c r="AE37" s="115">
        <f>INDEX(Data!AA$23:AA$108,MATCH($G37,Data!$D$23:$D$108,0))</f>
        <v>0</v>
      </c>
      <c r="AF37" s="115">
        <f>INDEX(Data!AB$23:AB$108,MATCH($G37,Data!$D$23:$D$108,0))</f>
        <v>0</v>
      </c>
      <c r="AG37" s="115">
        <f>INDEX(Data!AC$23:AC$108,MATCH($G37,Data!$D$23:$D$108,0))</f>
        <v>0</v>
      </c>
      <c r="AH37" s="115">
        <f>INDEX(Data!AD$23:AD$108,MATCH($G37,Data!$D$23:$D$108,0))</f>
        <v>0</v>
      </c>
      <c r="AI37" s="115">
        <f>INDEX(Data!AE$23:AE$108,MATCH($G37,Data!$D$23:$D$108,0))</f>
        <v>0</v>
      </c>
      <c r="AJ37" s="115">
        <f>INDEX(Data!AF$23:AF$108,MATCH($G37,Data!$D$23:$D$108,0))</f>
        <v>0</v>
      </c>
      <c r="AK37" s="115">
        <f>INDEX(Data!AG$23:AG$108,MATCH($G37,Data!$D$23:$D$108,0))</f>
        <v>0</v>
      </c>
      <c r="AL37" s="115">
        <f>INDEX(Data!AH$23:AH$108,MATCH($G37,Data!$D$23:$D$108,0))</f>
        <v>0</v>
      </c>
      <c r="AM37" s="115">
        <f>INDEX(Data!AI$23:AI$108,MATCH($G37,Data!$D$23:$D$108,0))</f>
        <v>0</v>
      </c>
      <c r="AN37" s="115">
        <f>INDEX(Data!AJ$23:AJ$108,MATCH($G37,Data!$D$23:$D$108,0))</f>
        <v>0</v>
      </c>
      <c r="AO37" s="115">
        <f>INDEX(Data!AK$23:AK$108,MATCH($G37,Data!$D$23:$D$108,0))</f>
        <v>0</v>
      </c>
      <c r="AP37" s="115">
        <f>INDEX(Data!AL$23:AL$108,MATCH($G37,Data!$D$23:$D$108,0))</f>
        <v>0</v>
      </c>
      <c r="AQ37" s="115">
        <f>INDEX(Data!AM$23:AM$108,MATCH($G37,Data!$D$23:$D$108,0))</f>
        <v>0</v>
      </c>
      <c r="AR37" s="115">
        <f>INDEX(Data!AN$23:AN$108,MATCH($G37,Data!$D$23:$D$108,0))</f>
        <v>0</v>
      </c>
      <c r="AS37" s="115">
        <f>INDEX(Data!AO$23:AO$108,MATCH($G37,Data!$D$23:$D$108,0))</f>
        <v>0</v>
      </c>
      <c r="AT37" s="115">
        <f>INDEX(Data!AP$23:AP$108,MATCH($G37,Data!$D$23:$D$108,0))</f>
        <v>0</v>
      </c>
      <c r="AU37" s="115">
        <f>INDEX(Data!AQ$23:AQ$108,MATCH($G37,Data!$D$23:$D$108,0))</f>
        <v>0</v>
      </c>
      <c r="AV37" s="115">
        <f>INDEX(Data!AR$23:AR$108,MATCH($G37,Data!$D$23:$D$108,0))</f>
        <v>0</v>
      </c>
      <c r="AW37" s="115">
        <f>INDEX(Data!AS$23:AS$108,MATCH($G37,Data!$D$23:$D$108,0))</f>
        <v>0</v>
      </c>
      <c r="AX37" s="115">
        <f>INDEX(Data!AT$23:AT$108,MATCH($G37,Data!$D$23:$D$108,0))</f>
        <v>0</v>
      </c>
      <c r="AY37" s="115">
        <f>INDEX(Data!AU$23:AU$108,MATCH($G37,Data!$D$23:$D$108,0))</f>
        <v>0</v>
      </c>
      <c r="AZ37" s="115">
        <f>INDEX(Data!AV$23:AV$108,MATCH($G37,Data!$D$23:$D$108,0))</f>
        <v>0</v>
      </c>
      <c r="BA37" s="115">
        <f>INDEX(Data!AW$23:AW$108,MATCH($G37,Data!$D$23:$D$108,0))</f>
        <v>0</v>
      </c>
      <c r="BB37" s="115">
        <f>INDEX(Data!AX$23:AX$108,MATCH($G37,Data!$D$23:$D$108,0))</f>
        <v>0</v>
      </c>
      <c r="BC37" s="115">
        <f>INDEX(Data!AY$23:AY$108,MATCH($G37,Data!$D$23:$D$108,0))</f>
        <v>0</v>
      </c>
      <c r="BD37" s="115">
        <f>INDEX(Data!AZ$23:AZ$108,MATCH($G37,Data!$D$23:$D$108,0))</f>
        <v>0</v>
      </c>
      <c r="BE37" s="115">
        <f>INDEX(Data!BA$23:BA$108,MATCH($G37,Data!$D$23:$D$108,0))</f>
        <v>0</v>
      </c>
      <c r="BF37" s="115">
        <f>INDEX(Data!BB$23:BB$108,MATCH($G37,Data!$D$23:$D$108,0))</f>
        <v>0</v>
      </c>
      <c r="BG37" s="115">
        <f>INDEX(Data!BC$23:BC$108,MATCH($G37,Data!$D$23:$D$108,0))</f>
        <v>0</v>
      </c>
      <c r="BH37" s="115">
        <f>INDEX(Data!BD$23:BD$108,MATCH($G37,Data!$D$23:$D$108,0))</f>
        <v>0</v>
      </c>
    </row>
    <row r="38" spans="1:60" outlineLevel="1" x14ac:dyDescent="0.2">
      <c r="B38" s="51" t="s">
        <v>196</v>
      </c>
      <c r="C38" s="88" t="s">
        <v>255</v>
      </c>
      <c r="D38" s="89" t="s">
        <v>76</v>
      </c>
      <c r="E38" s="9" t="s">
        <v>95</v>
      </c>
      <c r="F38" s="26" t="s">
        <v>198</v>
      </c>
      <c r="G38" s="87">
        <v>2</v>
      </c>
      <c r="H38" s="87"/>
      <c r="I38" s="115">
        <f>INDEX(Data!E$23:E$108,MATCH($G38,Data!$D$23:$D$108,0))</f>
        <v>0</v>
      </c>
      <c r="J38" s="115">
        <f>INDEX(Data!F$23:F$108,MATCH($G38,Data!$D$23:$D$108,0))</f>
        <v>0</v>
      </c>
      <c r="K38" s="115">
        <f>INDEX(Data!G$23:G$108,MATCH($G38,Data!$D$23:$D$108,0))</f>
        <v>116.15795880000002</v>
      </c>
      <c r="L38" s="115">
        <f>INDEX(Data!H$23:H$108,MATCH($G38,Data!$D$23:$D$108,0))</f>
        <v>128.68581187999999</v>
      </c>
      <c r="M38" s="115">
        <f>INDEX(Data!I$23:I$108,MATCH($G38,Data!$D$23:$D$108,0))</f>
        <v>133.68481828</v>
      </c>
      <c r="N38" s="115">
        <f>INDEX(Data!J$23:J$108,MATCH($G38,Data!$D$23:$D$108,0))</f>
        <v>132.13879863</v>
      </c>
      <c r="O38" s="115">
        <f>INDEX(Data!K$23:K$108,MATCH($G38,Data!$D$23:$D$108,0))</f>
        <v>136.81049325749692</v>
      </c>
      <c r="P38" s="115">
        <f>INDEX(Data!L$23:L$108,MATCH($G38,Data!$D$23:$D$108,0))</f>
        <v>164.44272675583335</v>
      </c>
      <c r="Q38" s="115">
        <f>INDEX(Data!M$23:M$108,MATCH($G38,Data!$D$23:$D$108,0))</f>
        <v>0</v>
      </c>
      <c r="R38" s="115">
        <f>INDEX(Data!N$23:N$108,MATCH($G38,Data!$D$23:$D$108,0))</f>
        <v>0</v>
      </c>
      <c r="S38" s="115">
        <f>INDEX(Data!O$23:O$108,MATCH($G38,Data!$D$23:$D$108,0))</f>
        <v>0</v>
      </c>
      <c r="T38" s="115">
        <f>INDEX(Data!P$23:P$108,MATCH($G38,Data!$D$23:$D$108,0))</f>
        <v>0</v>
      </c>
      <c r="U38" s="115">
        <f>INDEX(Data!Q$23:Q$108,MATCH($G38,Data!$D$23:$D$108,0))</f>
        <v>0</v>
      </c>
      <c r="V38" s="115">
        <f>INDEX(Data!R$23:R$108,MATCH($G38,Data!$D$23:$D$108,0))</f>
        <v>0</v>
      </c>
      <c r="W38" s="115">
        <f>INDEX(Data!S$23:S$108,MATCH($G38,Data!$D$23:$D$108,0))</f>
        <v>0</v>
      </c>
      <c r="X38" s="115">
        <f>INDEX(Data!T$23:T$108,MATCH($G38,Data!$D$23:$D$108,0))</f>
        <v>0</v>
      </c>
      <c r="Y38" s="115">
        <f>INDEX(Data!U$23:U$108,MATCH($G38,Data!$D$23:$D$108,0))</f>
        <v>0</v>
      </c>
      <c r="Z38" s="115">
        <f>INDEX(Data!V$23:V$108,MATCH($G38,Data!$D$23:$D$108,0))</f>
        <v>0</v>
      </c>
      <c r="AA38" s="115">
        <f>INDEX(Data!W$23:W$108,MATCH($G38,Data!$D$23:$D$108,0))</f>
        <v>0</v>
      </c>
      <c r="AB38" s="115">
        <f>INDEX(Data!X$23:X$108,MATCH($G38,Data!$D$23:$D$108,0))</f>
        <v>0</v>
      </c>
      <c r="AC38" s="115">
        <f>INDEX(Data!Y$23:Y$108,MATCH($G38,Data!$D$23:$D$108,0))</f>
        <v>0</v>
      </c>
      <c r="AD38" s="115">
        <f>INDEX(Data!Z$23:Z$108,MATCH($G38,Data!$D$23:$D$108,0))</f>
        <v>0</v>
      </c>
      <c r="AE38" s="115">
        <f>INDEX(Data!AA$23:AA$108,MATCH($G38,Data!$D$23:$D$108,0))</f>
        <v>0</v>
      </c>
      <c r="AF38" s="115">
        <f>INDEX(Data!AB$23:AB$108,MATCH($G38,Data!$D$23:$D$108,0))</f>
        <v>0</v>
      </c>
      <c r="AG38" s="115">
        <f>INDEX(Data!AC$23:AC$108,MATCH($G38,Data!$D$23:$D$108,0))</f>
        <v>0</v>
      </c>
      <c r="AH38" s="115">
        <f>INDEX(Data!AD$23:AD$108,MATCH($G38,Data!$D$23:$D$108,0))</f>
        <v>0</v>
      </c>
      <c r="AI38" s="115">
        <f>INDEX(Data!AE$23:AE$108,MATCH($G38,Data!$D$23:$D$108,0))</f>
        <v>0</v>
      </c>
      <c r="AJ38" s="115">
        <f>INDEX(Data!AF$23:AF$108,MATCH($G38,Data!$D$23:$D$108,0))</f>
        <v>0</v>
      </c>
      <c r="AK38" s="115">
        <f>INDEX(Data!AG$23:AG$108,MATCH($G38,Data!$D$23:$D$108,0))</f>
        <v>0</v>
      </c>
      <c r="AL38" s="115">
        <f>INDEX(Data!AH$23:AH$108,MATCH($G38,Data!$D$23:$D$108,0))</f>
        <v>0</v>
      </c>
      <c r="AM38" s="115">
        <f>INDEX(Data!AI$23:AI$108,MATCH($G38,Data!$D$23:$D$108,0))</f>
        <v>0</v>
      </c>
      <c r="AN38" s="115">
        <f>INDEX(Data!AJ$23:AJ$108,MATCH($G38,Data!$D$23:$D$108,0))</f>
        <v>0</v>
      </c>
      <c r="AO38" s="115">
        <f>INDEX(Data!AK$23:AK$108,MATCH($G38,Data!$D$23:$D$108,0))</f>
        <v>0</v>
      </c>
      <c r="AP38" s="115">
        <f>INDEX(Data!AL$23:AL$108,MATCH($G38,Data!$D$23:$D$108,0))</f>
        <v>0</v>
      </c>
      <c r="AQ38" s="115">
        <f>INDEX(Data!AM$23:AM$108,MATCH($G38,Data!$D$23:$D$108,0))</f>
        <v>0</v>
      </c>
      <c r="AR38" s="115">
        <f>INDEX(Data!AN$23:AN$108,MATCH($G38,Data!$D$23:$D$108,0))</f>
        <v>0</v>
      </c>
      <c r="AS38" s="115">
        <f>INDEX(Data!AO$23:AO$108,MATCH($G38,Data!$D$23:$D$108,0))</f>
        <v>0</v>
      </c>
      <c r="AT38" s="115">
        <f>INDEX(Data!AP$23:AP$108,MATCH($G38,Data!$D$23:$D$108,0))</f>
        <v>0</v>
      </c>
      <c r="AU38" s="115">
        <f>INDEX(Data!AQ$23:AQ$108,MATCH($G38,Data!$D$23:$D$108,0))</f>
        <v>0</v>
      </c>
      <c r="AV38" s="115">
        <f>INDEX(Data!AR$23:AR$108,MATCH($G38,Data!$D$23:$D$108,0))</f>
        <v>0</v>
      </c>
      <c r="AW38" s="115">
        <f>INDEX(Data!AS$23:AS$108,MATCH($G38,Data!$D$23:$D$108,0))</f>
        <v>0</v>
      </c>
      <c r="AX38" s="115">
        <f>INDEX(Data!AT$23:AT$108,MATCH($G38,Data!$D$23:$D$108,0))</f>
        <v>0</v>
      </c>
      <c r="AY38" s="115">
        <f>INDEX(Data!AU$23:AU$108,MATCH($G38,Data!$D$23:$D$108,0))</f>
        <v>0</v>
      </c>
      <c r="AZ38" s="115">
        <f>INDEX(Data!AV$23:AV$108,MATCH($G38,Data!$D$23:$D$108,0))</f>
        <v>0</v>
      </c>
      <c r="BA38" s="115">
        <f>INDEX(Data!AW$23:AW$108,MATCH($G38,Data!$D$23:$D$108,0))</f>
        <v>0</v>
      </c>
      <c r="BB38" s="115">
        <f>INDEX(Data!AX$23:AX$108,MATCH($G38,Data!$D$23:$D$108,0))</f>
        <v>0</v>
      </c>
      <c r="BC38" s="115">
        <f>INDEX(Data!AY$23:AY$108,MATCH($G38,Data!$D$23:$D$108,0))</f>
        <v>0</v>
      </c>
      <c r="BD38" s="115">
        <f>INDEX(Data!AZ$23:AZ$108,MATCH($G38,Data!$D$23:$D$108,0))</f>
        <v>0</v>
      </c>
      <c r="BE38" s="115">
        <f>INDEX(Data!BA$23:BA$108,MATCH($G38,Data!$D$23:$D$108,0))</f>
        <v>0</v>
      </c>
      <c r="BF38" s="115">
        <f>INDEX(Data!BB$23:BB$108,MATCH($G38,Data!$D$23:$D$108,0))</f>
        <v>0</v>
      </c>
      <c r="BG38" s="115">
        <f>INDEX(Data!BC$23:BC$108,MATCH($G38,Data!$D$23:$D$108,0))</f>
        <v>0</v>
      </c>
      <c r="BH38" s="115">
        <f>INDEX(Data!BD$23:BD$108,MATCH($G38,Data!$D$23:$D$108,0))</f>
        <v>0</v>
      </c>
    </row>
    <row r="39" spans="1:60" outlineLevel="1" x14ac:dyDescent="0.2">
      <c r="B39" s="51" t="s">
        <v>196</v>
      </c>
      <c r="C39" s="88" t="s">
        <v>255</v>
      </c>
      <c r="D39" s="89" t="s">
        <v>76</v>
      </c>
      <c r="E39" s="9" t="s">
        <v>96</v>
      </c>
      <c r="F39" s="26" t="s">
        <v>198</v>
      </c>
      <c r="G39" s="87">
        <v>3</v>
      </c>
      <c r="H39" s="87"/>
      <c r="I39" s="115">
        <f>INDEX(Data!E$23:E$108,MATCH($G39,Data!$D$23:$D$108,0))</f>
        <v>0</v>
      </c>
      <c r="J39" s="115">
        <f>INDEX(Data!F$23:F$108,MATCH($G39,Data!$D$23:$D$108,0))</f>
        <v>0</v>
      </c>
      <c r="K39" s="115">
        <f>INDEX(Data!G$23:G$108,MATCH($G39,Data!$D$23:$D$108,0))</f>
        <v>13.345397519999999</v>
      </c>
      <c r="L39" s="115">
        <f>INDEX(Data!H$23:H$108,MATCH($G39,Data!$D$23:$D$108,0))</f>
        <v>14.24226453</v>
      </c>
      <c r="M39" s="115">
        <f>INDEX(Data!I$23:I$108,MATCH($G39,Data!$D$23:$D$108,0))</f>
        <v>14.76025677</v>
      </c>
      <c r="N39" s="115">
        <f>INDEX(Data!J$23:J$108,MATCH($G39,Data!$D$23:$D$108,0))</f>
        <v>14.387438799999998</v>
      </c>
      <c r="O39" s="115">
        <f>INDEX(Data!K$23:K$108,MATCH($G39,Data!$D$23:$D$108,0))</f>
        <v>14.239235325358935</v>
      </c>
      <c r="P39" s="115">
        <f>INDEX(Data!L$23:L$108,MATCH($G39,Data!$D$23:$D$108,0))</f>
        <v>16.493837221394898</v>
      </c>
      <c r="Q39" s="115">
        <f>INDEX(Data!M$23:M$108,MATCH($G39,Data!$D$23:$D$108,0))</f>
        <v>0</v>
      </c>
      <c r="R39" s="115">
        <f>INDEX(Data!N$23:N$108,MATCH($G39,Data!$D$23:$D$108,0))</f>
        <v>0</v>
      </c>
      <c r="S39" s="115">
        <f>INDEX(Data!O$23:O$108,MATCH($G39,Data!$D$23:$D$108,0))</f>
        <v>0</v>
      </c>
      <c r="T39" s="115">
        <f>INDEX(Data!P$23:P$108,MATCH($G39,Data!$D$23:$D$108,0))</f>
        <v>0</v>
      </c>
      <c r="U39" s="115">
        <f>INDEX(Data!Q$23:Q$108,MATCH($G39,Data!$D$23:$D$108,0))</f>
        <v>0</v>
      </c>
      <c r="V39" s="115">
        <f>INDEX(Data!R$23:R$108,MATCH($G39,Data!$D$23:$D$108,0))</f>
        <v>0</v>
      </c>
      <c r="W39" s="115">
        <f>INDEX(Data!S$23:S$108,MATCH($G39,Data!$D$23:$D$108,0))</f>
        <v>0</v>
      </c>
      <c r="X39" s="115">
        <f>INDEX(Data!T$23:T$108,MATCH($G39,Data!$D$23:$D$108,0))</f>
        <v>0</v>
      </c>
      <c r="Y39" s="115">
        <f>INDEX(Data!U$23:U$108,MATCH($G39,Data!$D$23:$D$108,0))</f>
        <v>0</v>
      </c>
      <c r="Z39" s="115">
        <f>INDEX(Data!V$23:V$108,MATCH($G39,Data!$D$23:$D$108,0))</f>
        <v>0</v>
      </c>
      <c r="AA39" s="115">
        <f>INDEX(Data!W$23:W$108,MATCH($G39,Data!$D$23:$D$108,0))</f>
        <v>0</v>
      </c>
      <c r="AB39" s="115">
        <f>INDEX(Data!X$23:X$108,MATCH($G39,Data!$D$23:$D$108,0))</f>
        <v>0</v>
      </c>
      <c r="AC39" s="115">
        <f>INDEX(Data!Y$23:Y$108,MATCH($G39,Data!$D$23:$D$108,0))</f>
        <v>0</v>
      </c>
      <c r="AD39" s="115">
        <f>INDEX(Data!Z$23:Z$108,MATCH($G39,Data!$D$23:$D$108,0))</f>
        <v>0</v>
      </c>
      <c r="AE39" s="115">
        <f>INDEX(Data!AA$23:AA$108,MATCH($G39,Data!$D$23:$D$108,0))</f>
        <v>0</v>
      </c>
      <c r="AF39" s="115">
        <f>INDEX(Data!AB$23:AB$108,MATCH($G39,Data!$D$23:$D$108,0))</f>
        <v>0</v>
      </c>
      <c r="AG39" s="115">
        <f>INDEX(Data!AC$23:AC$108,MATCH($G39,Data!$D$23:$D$108,0))</f>
        <v>0</v>
      </c>
      <c r="AH39" s="115">
        <f>INDEX(Data!AD$23:AD$108,MATCH($G39,Data!$D$23:$D$108,0))</f>
        <v>0</v>
      </c>
      <c r="AI39" s="115">
        <f>INDEX(Data!AE$23:AE$108,MATCH($G39,Data!$D$23:$D$108,0))</f>
        <v>0</v>
      </c>
      <c r="AJ39" s="115">
        <f>INDEX(Data!AF$23:AF$108,MATCH($G39,Data!$D$23:$D$108,0))</f>
        <v>0</v>
      </c>
      <c r="AK39" s="115">
        <f>INDEX(Data!AG$23:AG$108,MATCH($G39,Data!$D$23:$D$108,0))</f>
        <v>0</v>
      </c>
      <c r="AL39" s="115">
        <f>INDEX(Data!AH$23:AH$108,MATCH($G39,Data!$D$23:$D$108,0))</f>
        <v>0</v>
      </c>
      <c r="AM39" s="115">
        <f>INDEX(Data!AI$23:AI$108,MATCH($G39,Data!$D$23:$D$108,0))</f>
        <v>0</v>
      </c>
      <c r="AN39" s="115">
        <f>INDEX(Data!AJ$23:AJ$108,MATCH($G39,Data!$D$23:$D$108,0))</f>
        <v>0</v>
      </c>
      <c r="AO39" s="115">
        <f>INDEX(Data!AK$23:AK$108,MATCH($G39,Data!$D$23:$D$108,0))</f>
        <v>0</v>
      </c>
      <c r="AP39" s="115">
        <f>INDEX(Data!AL$23:AL$108,MATCH($G39,Data!$D$23:$D$108,0))</f>
        <v>0</v>
      </c>
      <c r="AQ39" s="115">
        <f>INDEX(Data!AM$23:AM$108,MATCH($G39,Data!$D$23:$D$108,0))</f>
        <v>0</v>
      </c>
      <c r="AR39" s="115">
        <f>INDEX(Data!AN$23:AN$108,MATCH($G39,Data!$D$23:$D$108,0))</f>
        <v>0</v>
      </c>
      <c r="AS39" s="115">
        <f>INDEX(Data!AO$23:AO$108,MATCH($G39,Data!$D$23:$D$108,0))</f>
        <v>0</v>
      </c>
      <c r="AT39" s="115">
        <f>INDEX(Data!AP$23:AP$108,MATCH($G39,Data!$D$23:$D$108,0))</f>
        <v>0</v>
      </c>
      <c r="AU39" s="115">
        <f>INDEX(Data!AQ$23:AQ$108,MATCH($G39,Data!$D$23:$D$108,0))</f>
        <v>0</v>
      </c>
      <c r="AV39" s="115">
        <f>INDEX(Data!AR$23:AR$108,MATCH($G39,Data!$D$23:$D$108,0))</f>
        <v>0</v>
      </c>
      <c r="AW39" s="115">
        <f>INDEX(Data!AS$23:AS$108,MATCH($G39,Data!$D$23:$D$108,0))</f>
        <v>0</v>
      </c>
      <c r="AX39" s="115">
        <f>INDEX(Data!AT$23:AT$108,MATCH($G39,Data!$D$23:$D$108,0))</f>
        <v>0</v>
      </c>
      <c r="AY39" s="115">
        <f>INDEX(Data!AU$23:AU$108,MATCH($G39,Data!$D$23:$D$108,0))</f>
        <v>0</v>
      </c>
      <c r="AZ39" s="115">
        <f>INDEX(Data!AV$23:AV$108,MATCH($G39,Data!$D$23:$D$108,0))</f>
        <v>0</v>
      </c>
      <c r="BA39" s="115">
        <f>INDEX(Data!AW$23:AW$108,MATCH($G39,Data!$D$23:$D$108,0))</f>
        <v>0</v>
      </c>
      <c r="BB39" s="115">
        <f>INDEX(Data!AX$23:AX$108,MATCH($G39,Data!$D$23:$D$108,0))</f>
        <v>0</v>
      </c>
      <c r="BC39" s="115">
        <f>INDEX(Data!AY$23:AY$108,MATCH($G39,Data!$D$23:$D$108,0))</f>
        <v>0</v>
      </c>
      <c r="BD39" s="115">
        <f>INDEX(Data!AZ$23:AZ$108,MATCH($G39,Data!$D$23:$D$108,0))</f>
        <v>0</v>
      </c>
      <c r="BE39" s="115">
        <f>INDEX(Data!BA$23:BA$108,MATCH($G39,Data!$D$23:$D$108,0))</f>
        <v>0</v>
      </c>
      <c r="BF39" s="115">
        <f>INDEX(Data!BB$23:BB$108,MATCH($G39,Data!$D$23:$D$108,0))</f>
        <v>0</v>
      </c>
      <c r="BG39" s="115">
        <f>INDEX(Data!BC$23:BC$108,MATCH($G39,Data!$D$23:$D$108,0))</f>
        <v>0</v>
      </c>
      <c r="BH39" s="115">
        <f>INDEX(Data!BD$23:BD$108,MATCH($G39,Data!$D$23:$D$108,0))</f>
        <v>0</v>
      </c>
    </row>
    <row r="40" spans="1:60" outlineLevel="1" x14ac:dyDescent="0.2">
      <c r="B40" s="51" t="s">
        <v>196</v>
      </c>
      <c r="C40" s="88" t="s">
        <v>255</v>
      </c>
      <c r="D40" s="89" t="s">
        <v>76</v>
      </c>
      <c r="E40" s="9" t="s">
        <v>97</v>
      </c>
      <c r="F40" s="26" t="s">
        <v>198</v>
      </c>
      <c r="G40" s="87">
        <v>4</v>
      </c>
      <c r="H40" s="87"/>
      <c r="I40" s="115">
        <f>INDEX(Data!E$23:E$108,MATCH($G40,Data!$D$23:$D$108,0))</f>
        <v>0</v>
      </c>
      <c r="J40" s="115">
        <f>INDEX(Data!F$23:F$108,MATCH($G40,Data!$D$23:$D$108,0))</f>
        <v>0</v>
      </c>
      <c r="K40" s="115">
        <f>INDEX(Data!G$23:G$108,MATCH($G40,Data!$D$23:$D$108,0))</f>
        <v>7.6203530000000006</v>
      </c>
      <c r="L40" s="115">
        <f>INDEX(Data!H$23:H$108,MATCH($G40,Data!$D$23:$D$108,0))</f>
        <v>8.4795359999999995</v>
      </c>
      <c r="M40" s="115">
        <f>INDEX(Data!I$23:I$108,MATCH($G40,Data!$D$23:$D$108,0))</f>
        <v>10.766967680000002</v>
      </c>
      <c r="N40" s="115">
        <f>INDEX(Data!J$23:J$108,MATCH($G40,Data!$D$23:$D$108,0))</f>
        <v>10.003004670000001</v>
      </c>
      <c r="O40" s="115">
        <f>INDEX(Data!K$23:K$108,MATCH($G40,Data!$D$23:$D$108,0))</f>
        <v>13.97597297976189</v>
      </c>
      <c r="P40" s="115">
        <f>INDEX(Data!L$23:L$108,MATCH($G40,Data!$D$23:$D$108,0))</f>
        <v>11.748027930476065</v>
      </c>
      <c r="Q40" s="115">
        <f>INDEX(Data!M$23:M$108,MATCH($G40,Data!$D$23:$D$108,0))</f>
        <v>0</v>
      </c>
      <c r="R40" s="115">
        <f>INDEX(Data!N$23:N$108,MATCH($G40,Data!$D$23:$D$108,0))</f>
        <v>0</v>
      </c>
      <c r="S40" s="115">
        <f>INDEX(Data!O$23:O$108,MATCH($G40,Data!$D$23:$D$108,0))</f>
        <v>0</v>
      </c>
      <c r="T40" s="115">
        <f>INDEX(Data!P$23:P$108,MATCH($G40,Data!$D$23:$D$108,0))</f>
        <v>0</v>
      </c>
      <c r="U40" s="115">
        <f>INDEX(Data!Q$23:Q$108,MATCH($G40,Data!$D$23:$D$108,0))</f>
        <v>0</v>
      </c>
      <c r="V40" s="115">
        <f>INDEX(Data!R$23:R$108,MATCH($G40,Data!$D$23:$D$108,0))</f>
        <v>0</v>
      </c>
      <c r="W40" s="115">
        <f>INDEX(Data!S$23:S$108,MATCH($G40,Data!$D$23:$D$108,0))</f>
        <v>0</v>
      </c>
      <c r="X40" s="115">
        <f>INDEX(Data!T$23:T$108,MATCH($G40,Data!$D$23:$D$108,0))</f>
        <v>0</v>
      </c>
      <c r="Y40" s="115">
        <f>INDEX(Data!U$23:U$108,MATCH($G40,Data!$D$23:$D$108,0))</f>
        <v>0</v>
      </c>
      <c r="Z40" s="115">
        <f>INDEX(Data!V$23:V$108,MATCH($G40,Data!$D$23:$D$108,0))</f>
        <v>0</v>
      </c>
      <c r="AA40" s="115">
        <f>INDEX(Data!W$23:W$108,MATCH($G40,Data!$D$23:$D$108,0))</f>
        <v>0</v>
      </c>
      <c r="AB40" s="115">
        <f>INDEX(Data!X$23:X$108,MATCH($G40,Data!$D$23:$D$108,0))</f>
        <v>0</v>
      </c>
      <c r="AC40" s="115">
        <f>INDEX(Data!Y$23:Y$108,MATCH($G40,Data!$D$23:$D$108,0))</f>
        <v>0</v>
      </c>
      <c r="AD40" s="115">
        <f>INDEX(Data!Z$23:Z$108,MATCH($G40,Data!$D$23:$D$108,0))</f>
        <v>0</v>
      </c>
      <c r="AE40" s="115">
        <f>INDEX(Data!AA$23:AA$108,MATCH($G40,Data!$D$23:$D$108,0))</f>
        <v>0</v>
      </c>
      <c r="AF40" s="115">
        <f>INDEX(Data!AB$23:AB$108,MATCH($G40,Data!$D$23:$D$108,0))</f>
        <v>0</v>
      </c>
      <c r="AG40" s="115">
        <f>INDEX(Data!AC$23:AC$108,MATCH($G40,Data!$D$23:$D$108,0))</f>
        <v>0</v>
      </c>
      <c r="AH40" s="115">
        <f>INDEX(Data!AD$23:AD$108,MATCH($G40,Data!$D$23:$D$108,0))</f>
        <v>0</v>
      </c>
      <c r="AI40" s="115">
        <f>INDEX(Data!AE$23:AE$108,MATCH($G40,Data!$D$23:$D$108,0))</f>
        <v>0</v>
      </c>
      <c r="AJ40" s="115">
        <f>INDEX(Data!AF$23:AF$108,MATCH($G40,Data!$D$23:$D$108,0))</f>
        <v>0</v>
      </c>
      <c r="AK40" s="115">
        <f>INDEX(Data!AG$23:AG$108,MATCH($G40,Data!$D$23:$D$108,0))</f>
        <v>0</v>
      </c>
      <c r="AL40" s="115">
        <f>INDEX(Data!AH$23:AH$108,MATCH($G40,Data!$D$23:$D$108,0))</f>
        <v>0</v>
      </c>
      <c r="AM40" s="115">
        <f>INDEX(Data!AI$23:AI$108,MATCH($G40,Data!$D$23:$D$108,0))</f>
        <v>0</v>
      </c>
      <c r="AN40" s="115">
        <f>INDEX(Data!AJ$23:AJ$108,MATCH($G40,Data!$D$23:$D$108,0))</f>
        <v>0</v>
      </c>
      <c r="AO40" s="115">
        <f>INDEX(Data!AK$23:AK$108,MATCH($G40,Data!$D$23:$D$108,0))</f>
        <v>0</v>
      </c>
      <c r="AP40" s="115">
        <f>INDEX(Data!AL$23:AL$108,MATCH($G40,Data!$D$23:$D$108,0))</f>
        <v>0</v>
      </c>
      <c r="AQ40" s="115">
        <f>INDEX(Data!AM$23:AM$108,MATCH($G40,Data!$D$23:$D$108,0))</f>
        <v>0</v>
      </c>
      <c r="AR40" s="115">
        <f>INDEX(Data!AN$23:AN$108,MATCH($G40,Data!$D$23:$D$108,0))</f>
        <v>0</v>
      </c>
      <c r="AS40" s="115">
        <f>INDEX(Data!AO$23:AO$108,MATCH($G40,Data!$D$23:$D$108,0))</f>
        <v>0</v>
      </c>
      <c r="AT40" s="115">
        <f>INDEX(Data!AP$23:AP$108,MATCH($G40,Data!$D$23:$D$108,0))</f>
        <v>0</v>
      </c>
      <c r="AU40" s="115">
        <f>INDEX(Data!AQ$23:AQ$108,MATCH($G40,Data!$D$23:$D$108,0))</f>
        <v>0</v>
      </c>
      <c r="AV40" s="115">
        <f>INDEX(Data!AR$23:AR$108,MATCH($G40,Data!$D$23:$D$108,0))</f>
        <v>0</v>
      </c>
      <c r="AW40" s="115">
        <f>INDEX(Data!AS$23:AS$108,MATCH($G40,Data!$D$23:$D$108,0))</f>
        <v>0</v>
      </c>
      <c r="AX40" s="115">
        <f>INDEX(Data!AT$23:AT$108,MATCH($G40,Data!$D$23:$D$108,0))</f>
        <v>0</v>
      </c>
      <c r="AY40" s="115">
        <f>INDEX(Data!AU$23:AU$108,MATCH($G40,Data!$D$23:$D$108,0))</f>
        <v>0</v>
      </c>
      <c r="AZ40" s="115">
        <f>INDEX(Data!AV$23:AV$108,MATCH($G40,Data!$D$23:$D$108,0))</f>
        <v>0</v>
      </c>
      <c r="BA40" s="115">
        <f>INDEX(Data!AW$23:AW$108,MATCH($G40,Data!$D$23:$D$108,0))</f>
        <v>0</v>
      </c>
      <c r="BB40" s="115">
        <f>INDEX(Data!AX$23:AX$108,MATCH($G40,Data!$D$23:$D$108,0))</f>
        <v>0</v>
      </c>
      <c r="BC40" s="115">
        <f>INDEX(Data!AY$23:AY$108,MATCH($G40,Data!$D$23:$D$108,0))</f>
        <v>0</v>
      </c>
      <c r="BD40" s="115">
        <f>INDEX(Data!AZ$23:AZ$108,MATCH($G40,Data!$D$23:$D$108,0))</f>
        <v>0</v>
      </c>
      <c r="BE40" s="115">
        <f>INDEX(Data!BA$23:BA$108,MATCH($G40,Data!$D$23:$D$108,0))</f>
        <v>0</v>
      </c>
      <c r="BF40" s="115">
        <f>INDEX(Data!BB$23:BB$108,MATCH($G40,Data!$D$23:$D$108,0))</f>
        <v>0</v>
      </c>
      <c r="BG40" s="115">
        <f>INDEX(Data!BC$23:BC$108,MATCH($G40,Data!$D$23:$D$108,0))</f>
        <v>0</v>
      </c>
      <c r="BH40" s="115">
        <f>INDEX(Data!BD$23:BD$108,MATCH($G40,Data!$D$23:$D$108,0))</f>
        <v>0</v>
      </c>
    </row>
    <row r="41" spans="1:60" outlineLevel="1" x14ac:dyDescent="0.2">
      <c r="B41" s="51" t="s">
        <v>196</v>
      </c>
      <c r="C41" s="88" t="s">
        <v>255</v>
      </c>
      <c r="D41" s="89" t="s">
        <v>76</v>
      </c>
      <c r="E41" s="9" t="s">
        <v>98</v>
      </c>
      <c r="F41" s="26" t="s">
        <v>198</v>
      </c>
      <c r="G41" s="87">
        <v>5</v>
      </c>
      <c r="H41" s="87"/>
      <c r="I41" s="115">
        <f>INDEX(Data!E$23:E$108,MATCH($G41,Data!$D$23:$D$108,0))</f>
        <v>0</v>
      </c>
      <c r="J41" s="115">
        <f>INDEX(Data!F$23:F$108,MATCH($G41,Data!$D$23:$D$108,0))</f>
        <v>0</v>
      </c>
      <c r="K41" s="115">
        <f>INDEX(Data!G$23:G$108,MATCH($G41,Data!$D$23:$D$108,0))</f>
        <v>9.8858500000000002E-2</v>
      </c>
      <c r="L41" s="115">
        <f>INDEX(Data!H$23:H$108,MATCH($G41,Data!$D$23:$D$108,0))</f>
        <v>4.5054570000000002E-2</v>
      </c>
      <c r="M41" s="115">
        <f>INDEX(Data!I$23:I$108,MATCH($G41,Data!$D$23:$D$108,0))</f>
        <v>1.6593360000000001E-2</v>
      </c>
      <c r="N41" s="115">
        <f>INDEX(Data!J$23:J$108,MATCH($G41,Data!$D$23:$D$108,0))</f>
        <v>2.1233329999999998E-2</v>
      </c>
      <c r="O41" s="115">
        <f>INDEX(Data!K$23:K$108,MATCH($G41,Data!$D$23:$D$108,0))</f>
        <v>0.14282522659200844</v>
      </c>
      <c r="P41" s="115">
        <f>INDEX(Data!L$23:L$108,MATCH($G41,Data!$D$23:$D$108,0))</f>
        <v>1.2775246514880743E-2</v>
      </c>
      <c r="Q41" s="115">
        <f>INDEX(Data!M$23:M$108,MATCH($G41,Data!$D$23:$D$108,0))</f>
        <v>0</v>
      </c>
      <c r="R41" s="115">
        <f>INDEX(Data!N$23:N$108,MATCH($G41,Data!$D$23:$D$108,0))</f>
        <v>0</v>
      </c>
      <c r="S41" s="115">
        <f>INDEX(Data!O$23:O$108,MATCH($G41,Data!$D$23:$D$108,0))</f>
        <v>0</v>
      </c>
      <c r="T41" s="115">
        <f>INDEX(Data!P$23:P$108,MATCH($G41,Data!$D$23:$D$108,0))</f>
        <v>0</v>
      </c>
      <c r="U41" s="115">
        <f>INDEX(Data!Q$23:Q$108,MATCH($G41,Data!$D$23:$D$108,0))</f>
        <v>0</v>
      </c>
      <c r="V41" s="115">
        <f>INDEX(Data!R$23:R$108,MATCH($G41,Data!$D$23:$D$108,0))</f>
        <v>0</v>
      </c>
      <c r="W41" s="115">
        <f>INDEX(Data!S$23:S$108,MATCH($G41,Data!$D$23:$D$108,0))</f>
        <v>0</v>
      </c>
      <c r="X41" s="115">
        <f>INDEX(Data!T$23:T$108,MATCH($G41,Data!$D$23:$D$108,0))</f>
        <v>0</v>
      </c>
      <c r="Y41" s="115">
        <f>INDEX(Data!U$23:U$108,MATCH($G41,Data!$D$23:$D$108,0))</f>
        <v>0</v>
      </c>
      <c r="Z41" s="115">
        <f>INDEX(Data!V$23:V$108,MATCH($G41,Data!$D$23:$D$108,0))</f>
        <v>0</v>
      </c>
      <c r="AA41" s="115">
        <f>INDEX(Data!W$23:W$108,MATCH($G41,Data!$D$23:$D$108,0))</f>
        <v>0</v>
      </c>
      <c r="AB41" s="115">
        <f>INDEX(Data!X$23:X$108,MATCH($G41,Data!$D$23:$D$108,0))</f>
        <v>0</v>
      </c>
      <c r="AC41" s="115">
        <f>INDEX(Data!Y$23:Y$108,MATCH($G41,Data!$D$23:$D$108,0))</f>
        <v>0</v>
      </c>
      <c r="AD41" s="115">
        <f>INDEX(Data!Z$23:Z$108,MATCH($G41,Data!$D$23:$D$108,0))</f>
        <v>0</v>
      </c>
      <c r="AE41" s="115">
        <f>INDEX(Data!AA$23:AA$108,MATCH($G41,Data!$D$23:$D$108,0))</f>
        <v>0</v>
      </c>
      <c r="AF41" s="115">
        <f>INDEX(Data!AB$23:AB$108,MATCH($G41,Data!$D$23:$D$108,0))</f>
        <v>0</v>
      </c>
      <c r="AG41" s="115">
        <f>INDEX(Data!AC$23:AC$108,MATCH($G41,Data!$D$23:$D$108,0))</f>
        <v>0</v>
      </c>
      <c r="AH41" s="115">
        <f>INDEX(Data!AD$23:AD$108,MATCH($G41,Data!$D$23:$D$108,0))</f>
        <v>0</v>
      </c>
      <c r="AI41" s="115">
        <f>INDEX(Data!AE$23:AE$108,MATCH($G41,Data!$D$23:$D$108,0))</f>
        <v>0</v>
      </c>
      <c r="AJ41" s="115">
        <f>INDEX(Data!AF$23:AF$108,MATCH($G41,Data!$D$23:$D$108,0))</f>
        <v>0</v>
      </c>
      <c r="AK41" s="115">
        <f>INDEX(Data!AG$23:AG$108,MATCH($G41,Data!$D$23:$D$108,0))</f>
        <v>0</v>
      </c>
      <c r="AL41" s="115">
        <f>INDEX(Data!AH$23:AH$108,MATCH($G41,Data!$D$23:$D$108,0))</f>
        <v>0</v>
      </c>
      <c r="AM41" s="115">
        <f>INDEX(Data!AI$23:AI$108,MATCH($G41,Data!$D$23:$D$108,0))</f>
        <v>0</v>
      </c>
      <c r="AN41" s="115">
        <f>INDEX(Data!AJ$23:AJ$108,MATCH($G41,Data!$D$23:$D$108,0))</f>
        <v>0</v>
      </c>
      <c r="AO41" s="115">
        <f>INDEX(Data!AK$23:AK$108,MATCH($G41,Data!$D$23:$D$108,0))</f>
        <v>0</v>
      </c>
      <c r="AP41" s="115">
        <f>INDEX(Data!AL$23:AL$108,MATCH($G41,Data!$D$23:$D$108,0))</f>
        <v>0</v>
      </c>
      <c r="AQ41" s="115">
        <f>INDEX(Data!AM$23:AM$108,MATCH($G41,Data!$D$23:$D$108,0))</f>
        <v>0</v>
      </c>
      <c r="AR41" s="115">
        <f>INDEX(Data!AN$23:AN$108,MATCH($G41,Data!$D$23:$D$108,0))</f>
        <v>0</v>
      </c>
      <c r="AS41" s="115">
        <f>INDEX(Data!AO$23:AO$108,MATCH($G41,Data!$D$23:$D$108,0))</f>
        <v>0</v>
      </c>
      <c r="AT41" s="115">
        <f>INDEX(Data!AP$23:AP$108,MATCH($G41,Data!$D$23:$D$108,0))</f>
        <v>0</v>
      </c>
      <c r="AU41" s="115">
        <f>INDEX(Data!AQ$23:AQ$108,MATCH($G41,Data!$D$23:$D$108,0))</f>
        <v>0</v>
      </c>
      <c r="AV41" s="115">
        <f>INDEX(Data!AR$23:AR$108,MATCH($G41,Data!$D$23:$D$108,0))</f>
        <v>0</v>
      </c>
      <c r="AW41" s="115">
        <f>INDEX(Data!AS$23:AS$108,MATCH($G41,Data!$D$23:$D$108,0))</f>
        <v>0</v>
      </c>
      <c r="AX41" s="115">
        <f>INDEX(Data!AT$23:AT$108,MATCH($G41,Data!$D$23:$D$108,0))</f>
        <v>0</v>
      </c>
      <c r="AY41" s="115">
        <f>INDEX(Data!AU$23:AU$108,MATCH($G41,Data!$D$23:$D$108,0))</f>
        <v>0</v>
      </c>
      <c r="AZ41" s="115">
        <f>INDEX(Data!AV$23:AV$108,MATCH($G41,Data!$D$23:$D$108,0))</f>
        <v>0</v>
      </c>
      <c r="BA41" s="115">
        <f>INDEX(Data!AW$23:AW$108,MATCH($G41,Data!$D$23:$D$108,0))</f>
        <v>0</v>
      </c>
      <c r="BB41" s="115">
        <f>INDEX(Data!AX$23:AX$108,MATCH($G41,Data!$D$23:$D$108,0))</f>
        <v>0</v>
      </c>
      <c r="BC41" s="115">
        <f>INDEX(Data!AY$23:AY$108,MATCH($G41,Data!$D$23:$D$108,0))</f>
        <v>0</v>
      </c>
      <c r="BD41" s="115">
        <f>INDEX(Data!AZ$23:AZ$108,MATCH($G41,Data!$D$23:$D$108,0))</f>
        <v>0</v>
      </c>
      <c r="BE41" s="115">
        <f>INDEX(Data!BA$23:BA$108,MATCH($G41,Data!$D$23:$D$108,0))</f>
        <v>0</v>
      </c>
      <c r="BF41" s="115">
        <f>INDEX(Data!BB$23:BB$108,MATCH($G41,Data!$D$23:$D$108,0))</f>
        <v>0</v>
      </c>
      <c r="BG41" s="115">
        <f>INDEX(Data!BC$23:BC$108,MATCH($G41,Data!$D$23:$D$108,0))</f>
        <v>0</v>
      </c>
      <c r="BH41" s="115">
        <f>INDEX(Data!BD$23:BD$108,MATCH($G41,Data!$D$23:$D$108,0))</f>
        <v>0</v>
      </c>
    </row>
    <row r="42" spans="1:60" outlineLevel="1" x14ac:dyDescent="0.2">
      <c r="B42" s="51" t="s">
        <v>196</v>
      </c>
      <c r="C42" s="88" t="s">
        <v>255</v>
      </c>
      <c r="D42" s="9" t="s">
        <v>77</v>
      </c>
      <c r="E42" s="73"/>
      <c r="F42" s="26" t="s">
        <v>198</v>
      </c>
      <c r="G42" s="87">
        <v>6</v>
      </c>
      <c r="H42" s="87"/>
      <c r="I42" s="115">
        <f>INDEX(Data!E$23:E$108,MATCH($G42,Data!$D$23:$D$108,0))</f>
        <v>0</v>
      </c>
      <c r="J42" s="115">
        <f>INDEX(Data!F$23:F$108,MATCH($G42,Data!$D$23:$D$108,0))</f>
        <v>0</v>
      </c>
      <c r="K42" s="115">
        <f>INDEX(Data!G$23:G$108,MATCH($G42,Data!$D$23:$D$108,0))</f>
        <v>7.2969216100000001</v>
      </c>
      <c r="L42" s="115">
        <f>INDEX(Data!H$23:H$108,MATCH($G42,Data!$D$23:$D$108,0))</f>
        <v>9.3451877799999998</v>
      </c>
      <c r="M42" s="115">
        <f>INDEX(Data!I$23:I$108,MATCH($G42,Data!$D$23:$D$108,0))</f>
        <v>10.409857979999998</v>
      </c>
      <c r="N42" s="115">
        <f>INDEX(Data!J$23:J$108,MATCH($G42,Data!$D$23:$D$108,0))</f>
        <v>8.4504963399999991</v>
      </c>
      <c r="O42" s="115">
        <f>INDEX(Data!K$23:K$108,MATCH($G42,Data!$D$23:$D$108,0))</f>
        <v>9.0010673308962179</v>
      </c>
      <c r="P42" s="115">
        <f>INDEX(Data!L$23:L$108,MATCH($G42,Data!$D$23:$D$108,0))</f>
        <v>10.106854855276115</v>
      </c>
      <c r="Q42" s="115">
        <f>INDEX(Data!M$23:M$108,MATCH($G42,Data!$D$23:$D$108,0))</f>
        <v>0</v>
      </c>
      <c r="R42" s="115">
        <f>INDEX(Data!N$23:N$108,MATCH($G42,Data!$D$23:$D$108,0))</f>
        <v>0</v>
      </c>
      <c r="S42" s="115">
        <f>INDEX(Data!O$23:O$108,MATCH($G42,Data!$D$23:$D$108,0))</f>
        <v>0</v>
      </c>
      <c r="T42" s="115">
        <f>INDEX(Data!P$23:P$108,MATCH($G42,Data!$D$23:$D$108,0))</f>
        <v>0</v>
      </c>
      <c r="U42" s="115">
        <f>INDEX(Data!Q$23:Q$108,MATCH($G42,Data!$D$23:$D$108,0))</f>
        <v>0</v>
      </c>
      <c r="V42" s="115">
        <f>INDEX(Data!R$23:R$108,MATCH($G42,Data!$D$23:$D$108,0))</f>
        <v>0</v>
      </c>
      <c r="W42" s="115">
        <f>INDEX(Data!S$23:S$108,MATCH($G42,Data!$D$23:$D$108,0))</f>
        <v>0</v>
      </c>
      <c r="X42" s="115">
        <f>INDEX(Data!T$23:T$108,MATCH($G42,Data!$D$23:$D$108,0))</f>
        <v>0</v>
      </c>
      <c r="Y42" s="115">
        <f>INDEX(Data!U$23:U$108,MATCH($G42,Data!$D$23:$D$108,0))</f>
        <v>0</v>
      </c>
      <c r="Z42" s="115">
        <f>INDEX(Data!V$23:V$108,MATCH($G42,Data!$D$23:$D$108,0))</f>
        <v>0</v>
      </c>
      <c r="AA42" s="115">
        <f>INDEX(Data!W$23:W$108,MATCH($G42,Data!$D$23:$D$108,0))</f>
        <v>0</v>
      </c>
      <c r="AB42" s="115">
        <f>INDEX(Data!X$23:X$108,MATCH($G42,Data!$D$23:$D$108,0))</f>
        <v>0</v>
      </c>
      <c r="AC42" s="115">
        <f>INDEX(Data!Y$23:Y$108,MATCH($G42,Data!$D$23:$D$108,0))</f>
        <v>0</v>
      </c>
      <c r="AD42" s="115">
        <f>INDEX(Data!Z$23:Z$108,MATCH($G42,Data!$D$23:$D$108,0))</f>
        <v>0</v>
      </c>
      <c r="AE42" s="115">
        <f>INDEX(Data!AA$23:AA$108,MATCH($G42,Data!$D$23:$D$108,0))</f>
        <v>0</v>
      </c>
      <c r="AF42" s="115">
        <f>INDEX(Data!AB$23:AB$108,MATCH($G42,Data!$D$23:$D$108,0))</f>
        <v>0</v>
      </c>
      <c r="AG42" s="115">
        <f>INDEX(Data!AC$23:AC$108,MATCH($G42,Data!$D$23:$D$108,0))</f>
        <v>0</v>
      </c>
      <c r="AH42" s="115">
        <f>INDEX(Data!AD$23:AD$108,MATCH($G42,Data!$D$23:$D$108,0))</f>
        <v>0</v>
      </c>
      <c r="AI42" s="115">
        <f>INDEX(Data!AE$23:AE$108,MATCH($G42,Data!$D$23:$D$108,0))</f>
        <v>0</v>
      </c>
      <c r="AJ42" s="115">
        <f>INDEX(Data!AF$23:AF$108,MATCH($G42,Data!$D$23:$D$108,0))</f>
        <v>0</v>
      </c>
      <c r="AK42" s="115">
        <f>INDEX(Data!AG$23:AG$108,MATCH($G42,Data!$D$23:$D$108,0))</f>
        <v>0</v>
      </c>
      <c r="AL42" s="115">
        <f>INDEX(Data!AH$23:AH$108,MATCH($G42,Data!$D$23:$D$108,0))</f>
        <v>0</v>
      </c>
      <c r="AM42" s="115">
        <f>INDEX(Data!AI$23:AI$108,MATCH($G42,Data!$D$23:$D$108,0))</f>
        <v>0</v>
      </c>
      <c r="AN42" s="115">
        <f>INDEX(Data!AJ$23:AJ$108,MATCH($G42,Data!$D$23:$D$108,0))</f>
        <v>0</v>
      </c>
      <c r="AO42" s="115">
        <f>INDEX(Data!AK$23:AK$108,MATCH($G42,Data!$D$23:$D$108,0))</f>
        <v>0</v>
      </c>
      <c r="AP42" s="115">
        <f>INDEX(Data!AL$23:AL$108,MATCH($G42,Data!$D$23:$D$108,0))</f>
        <v>0</v>
      </c>
      <c r="AQ42" s="115">
        <f>INDEX(Data!AM$23:AM$108,MATCH($G42,Data!$D$23:$D$108,0))</f>
        <v>0</v>
      </c>
      <c r="AR42" s="115">
        <f>INDEX(Data!AN$23:AN$108,MATCH($G42,Data!$D$23:$D$108,0))</f>
        <v>0</v>
      </c>
      <c r="AS42" s="115">
        <f>INDEX(Data!AO$23:AO$108,MATCH($G42,Data!$D$23:$D$108,0))</f>
        <v>0</v>
      </c>
      <c r="AT42" s="115">
        <f>INDEX(Data!AP$23:AP$108,MATCH($G42,Data!$D$23:$D$108,0))</f>
        <v>0</v>
      </c>
      <c r="AU42" s="115">
        <f>INDEX(Data!AQ$23:AQ$108,MATCH($G42,Data!$D$23:$D$108,0))</f>
        <v>0</v>
      </c>
      <c r="AV42" s="115">
        <f>INDEX(Data!AR$23:AR$108,MATCH($G42,Data!$D$23:$D$108,0))</f>
        <v>0</v>
      </c>
      <c r="AW42" s="115">
        <f>INDEX(Data!AS$23:AS$108,MATCH($G42,Data!$D$23:$D$108,0))</f>
        <v>0</v>
      </c>
      <c r="AX42" s="115">
        <f>INDEX(Data!AT$23:AT$108,MATCH($G42,Data!$D$23:$D$108,0))</f>
        <v>0</v>
      </c>
      <c r="AY42" s="115">
        <f>INDEX(Data!AU$23:AU$108,MATCH($G42,Data!$D$23:$D$108,0))</f>
        <v>0</v>
      </c>
      <c r="AZ42" s="115">
        <f>INDEX(Data!AV$23:AV$108,MATCH($G42,Data!$D$23:$D$108,0))</f>
        <v>0</v>
      </c>
      <c r="BA42" s="115">
        <f>INDEX(Data!AW$23:AW$108,MATCH($G42,Data!$D$23:$D$108,0))</f>
        <v>0</v>
      </c>
      <c r="BB42" s="115">
        <f>INDEX(Data!AX$23:AX$108,MATCH($G42,Data!$D$23:$D$108,0))</f>
        <v>0</v>
      </c>
      <c r="BC42" s="115">
        <f>INDEX(Data!AY$23:AY$108,MATCH($G42,Data!$D$23:$D$108,0))</f>
        <v>0</v>
      </c>
      <c r="BD42" s="115">
        <f>INDEX(Data!AZ$23:AZ$108,MATCH($G42,Data!$D$23:$D$108,0))</f>
        <v>0</v>
      </c>
      <c r="BE42" s="115">
        <f>INDEX(Data!BA$23:BA$108,MATCH($G42,Data!$D$23:$D$108,0))</f>
        <v>0</v>
      </c>
      <c r="BF42" s="115">
        <f>INDEX(Data!BB$23:BB$108,MATCH($G42,Data!$D$23:$D$108,0))</f>
        <v>0</v>
      </c>
      <c r="BG42" s="115">
        <f>INDEX(Data!BC$23:BC$108,MATCH($G42,Data!$D$23:$D$108,0))</f>
        <v>0</v>
      </c>
      <c r="BH42" s="115">
        <f>INDEX(Data!BD$23:BD$108,MATCH($G42,Data!$D$23:$D$108,0))</f>
        <v>0</v>
      </c>
    </row>
    <row r="43" spans="1:60" outlineLevel="1" x14ac:dyDescent="0.2">
      <c r="B43" s="51" t="s">
        <v>196</v>
      </c>
      <c r="C43" s="88" t="s">
        <v>255</v>
      </c>
      <c r="D43" s="9" t="s">
        <v>78</v>
      </c>
      <c r="E43" s="73"/>
      <c r="F43" s="26" t="s">
        <v>198</v>
      </c>
      <c r="G43" s="87">
        <v>7</v>
      </c>
      <c r="H43" s="87"/>
      <c r="I43" s="115">
        <f>INDEX(Data!E$23:E$108,MATCH($G43,Data!$D$23:$D$108,0))</f>
        <v>0</v>
      </c>
      <c r="J43" s="115">
        <f>INDEX(Data!F$23:F$108,MATCH($G43,Data!$D$23:$D$108,0))</f>
        <v>0</v>
      </c>
      <c r="K43" s="115">
        <f>INDEX(Data!G$23:G$108,MATCH($G43,Data!$D$23:$D$108,0))</f>
        <v>0</v>
      </c>
      <c r="L43" s="115">
        <f>INDEX(Data!H$23:H$108,MATCH($G43,Data!$D$23:$D$108,0))</f>
        <v>0</v>
      </c>
      <c r="M43" s="115">
        <f>INDEX(Data!I$23:I$108,MATCH($G43,Data!$D$23:$D$108,0))</f>
        <v>0</v>
      </c>
      <c r="N43" s="115">
        <f>INDEX(Data!J$23:J$108,MATCH($G43,Data!$D$23:$D$108,0))</f>
        <v>0</v>
      </c>
      <c r="O43" s="115">
        <f>INDEX(Data!K$23:K$108,MATCH($G43,Data!$D$23:$D$108,0))</f>
        <v>0</v>
      </c>
      <c r="P43" s="115">
        <f>INDEX(Data!L$23:L$108,MATCH($G43,Data!$D$23:$D$108,0))</f>
        <v>0</v>
      </c>
      <c r="Q43" s="115">
        <f>INDEX(Data!M$23:M$108,MATCH($G43,Data!$D$23:$D$108,0))</f>
        <v>0</v>
      </c>
      <c r="R43" s="115">
        <f>INDEX(Data!N$23:N$108,MATCH($G43,Data!$D$23:$D$108,0))</f>
        <v>0</v>
      </c>
      <c r="S43" s="115">
        <f>INDEX(Data!O$23:O$108,MATCH($G43,Data!$D$23:$D$108,0))</f>
        <v>0</v>
      </c>
      <c r="T43" s="115">
        <f>INDEX(Data!P$23:P$108,MATCH($G43,Data!$D$23:$D$108,0))</f>
        <v>0</v>
      </c>
      <c r="U43" s="115">
        <f>INDEX(Data!Q$23:Q$108,MATCH($G43,Data!$D$23:$D$108,0))</f>
        <v>0</v>
      </c>
      <c r="V43" s="115">
        <f>INDEX(Data!R$23:R$108,MATCH($G43,Data!$D$23:$D$108,0))</f>
        <v>0</v>
      </c>
      <c r="W43" s="115">
        <f>INDEX(Data!S$23:S$108,MATCH($G43,Data!$D$23:$D$108,0))</f>
        <v>0</v>
      </c>
      <c r="X43" s="115">
        <f>INDEX(Data!T$23:T$108,MATCH($G43,Data!$D$23:$D$108,0))</f>
        <v>0</v>
      </c>
      <c r="Y43" s="115">
        <f>INDEX(Data!U$23:U$108,MATCH($G43,Data!$D$23:$D$108,0))</f>
        <v>0</v>
      </c>
      <c r="Z43" s="115">
        <f>INDEX(Data!V$23:V$108,MATCH($G43,Data!$D$23:$D$108,0))</f>
        <v>0</v>
      </c>
      <c r="AA43" s="115">
        <f>INDEX(Data!W$23:W$108,MATCH($G43,Data!$D$23:$D$108,0))</f>
        <v>0</v>
      </c>
      <c r="AB43" s="115">
        <f>INDEX(Data!X$23:X$108,MATCH($G43,Data!$D$23:$D$108,0))</f>
        <v>0</v>
      </c>
      <c r="AC43" s="115">
        <f>INDEX(Data!Y$23:Y$108,MATCH($G43,Data!$D$23:$D$108,0))</f>
        <v>0</v>
      </c>
      <c r="AD43" s="115">
        <f>INDEX(Data!Z$23:Z$108,MATCH($G43,Data!$D$23:$D$108,0))</f>
        <v>0</v>
      </c>
      <c r="AE43" s="115">
        <f>INDEX(Data!AA$23:AA$108,MATCH($G43,Data!$D$23:$D$108,0))</f>
        <v>0</v>
      </c>
      <c r="AF43" s="115">
        <f>INDEX(Data!AB$23:AB$108,MATCH($G43,Data!$D$23:$D$108,0))</f>
        <v>0</v>
      </c>
      <c r="AG43" s="115">
        <f>INDEX(Data!AC$23:AC$108,MATCH($G43,Data!$D$23:$D$108,0))</f>
        <v>0</v>
      </c>
      <c r="AH43" s="115">
        <f>INDEX(Data!AD$23:AD$108,MATCH($G43,Data!$D$23:$D$108,0))</f>
        <v>0</v>
      </c>
      <c r="AI43" s="115">
        <f>INDEX(Data!AE$23:AE$108,MATCH($G43,Data!$D$23:$D$108,0))</f>
        <v>0</v>
      </c>
      <c r="AJ43" s="115">
        <f>INDEX(Data!AF$23:AF$108,MATCH($G43,Data!$D$23:$D$108,0))</f>
        <v>0</v>
      </c>
      <c r="AK43" s="115">
        <f>INDEX(Data!AG$23:AG$108,MATCH($G43,Data!$D$23:$D$108,0))</f>
        <v>0</v>
      </c>
      <c r="AL43" s="115">
        <f>INDEX(Data!AH$23:AH$108,MATCH($G43,Data!$D$23:$D$108,0))</f>
        <v>0</v>
      </c>
      <c r="AM43" s="115">
        <f>INDEX(Data!AI$23:AI$108,MATCH($G43,Data!$D$23:$D$108,0))</f>
        <v>0</v>
      </c>
      <c r="AN43" s="115">
        <f>INDEX(Data!AJ$23:AJ$108,MATCH($G43,Data!$D$23:$D$108,0))</f>
        <v>0</v>
      </c>
      <c r="AO43" s="115">
        <f>INDEX(Data!AK$23:AK$108,MATCH($G43,Data!$D$23:$D$108,0))</f>
        <v>0</v>
      </c>
      <c r="AP43" s="115">
        <f>INDEX(Data!AL$23:AL$108,MATCH($G43,Data!$D$23:$D$108,0))</f>
        <v>0</v>
      </c>
      <c r="AQ43" s="115">
        <f>INDEX(Data!AM$23:AM$108,MATCH($G43,Data!$D$23:$D$108,0))</f>
        <v>0</v>
      </c>
      <c r="AR43" s="115">
        <f>INDEX(Data!AN$23:AN$108,MATCH($G43,Data!$D$23:$D$108,0))</f>
        <v>0</v>
      </c>
      <c r="AS43" s="115">
        <f>INDEX(Data!AO$23:AO$108,MATCH($G43,Data!$D$23:$D$108,0))</f>
        <v>0</v>
      </c>
      <c r="AT43" s="115">
        <f>INDEX(Data!AP$23:AP$108,MATCH($G43,Data!$D$23:$D$108,0))</f>
        <v>0</v>
      </c>
      <c r="AU43" s="115">
        <f>INDEX(Data!AQ$23:AQ$108,MATCH($G43,Data!$D$23:$D$108,0))</f>
        <v>0</v>
      </c>
      <c r="AV43" s="115">
        <f>INDEX(Data!AR$23:AR$108,MATCH($G43,Data!$D$23:$D$108,0))</f>
        <v>0</v>
      </c>
      <c r="AW43" s="115">
        <f>INDEX(Data!AS$23:AS$108,MATCH($G43,Data!$D$23:$D$108,0))</f>
        <v>0</v>
      </c>
      <c r="AX43" s="115">
        <f>INDEX(Data!AT$23:AT$108,MATCH($G43,Data!$D$23:$D$108,0))</f>
        <v>0</v>
      </c>
      <c r="AY43" s="115">
        <f>INDEX(Data!AU$23:AU$108,MATCH($G43,Data!$D$23:$D$108,0))</f>
        <v>0</v>
      </c>
      <c r="AZ43" s="115">
        <f>INDEX(Data!AV$23:AV$108,MATCH($G43,Data!$D$23:$D$108,0))</f>
        <v>0</v>
      </c>
      <c r="BA43" s="115">
        <f>INDEX(Data!AW$23:AW$108,MATCH($G43,Data!$D$23:$D$108,0))</f>
        <v>0</v>
      </c>
      <c r="BB43" s="115">
        <f>INDEX(Data!AX$23:AX$108,MATCH($G43,Data!$D$23:$D$108,0))</f>
        <v>0</v>
      </c>
      <c r="BC43" s="115">
        <f>INDEX(Data!AY$23:AY$108,MATCH($G43,Data!$D$23:$D$108,0))</f>
        <v>0</v>
      </c>
      <c r="BD43" s="115">
        <f>INDEX(Data!AZ$23:AZ$108,MATCH($G43,Data!$D$23:$D$108,0))</f>
        <v>0</v>
      </c>
      <c r="BE43" s="115">
        <f>INDEX(Data!BA$23:BA$108,MATCH($G43,Data!$D$23:$D$108,0))</f>
        <v>0</v>
      </c>
      <c r="BF43" s="115">
        <f>INDEX(Data!BB$23:BB$108,MATCH($G43,Data!$D$23:$D$108,0))</f>
        <v>0</v>
      </c>
      <c r="BG43" s="115">
        <f>INDEX(Data!BC$23:BC$108,MATCH($G43,Data!$D$23:$D$108,0))</f>
        <v>0</v>
      </c>
      <c r="BH43" s="115">
        <f>INDEX(Data!BD$23:BD$108,MATCH($G43,Data!$D$23:$D$108,0))</f>
        <v>0</v>
      </c>
    </row>
    <row r="44" spans="1:60" outlineLevel="1" x14ac:dyDescent="0.2">
      <c r="B44" s="51" t="s">
        <v>196</v>
      </c>
      <c r="C44" s="88" t="s">
        <v>255</v>
      </c>
      <c r="D44" s="9" t="s">
        <v>79</v>
      </c>
      <c r="E44" s="58"/>
      <c r="F44" s="26" t="s">
        <v>198</v>
      </c>
      <c r="G44" s="87">
        <v>8</v>
      </c>
      <c r="H44" s="87"/>
      <c r="I44" s="115">
        <f>INDEX(Data!E$23:E$108,MATCH($G44,Data!$D$23:$D$108,0))</f>
        <v>0</v>
      </c>
      <c r="J44" s="115">
        <f>INDEX(Data!F$23:F$108,MATCH($G44,Data!$D$23:$D$108,0))</f>
        <v>0</v>
      </c>
      <c r="K44" s="115">
        <f>INDEX(Data!G$23:G$108,MATCH($G44,Data!$D$23:$D$108,0))</f>
        <v>20.81596860414</v>
      </c>
      <c r="L44" s="115">
        <f>INDEX(Data!H$23:H$108,MATCH($G44,Data!$D$23:$D$108,0))</f>
        <v>22.760874849999997</v>
      </c>
      <c r="M44" s="115">
        <f>INDEX(Data!I$23:I$108,MATCH($G44,Data!$D$23:$D$108,0))</f>
        <v>21.5071668</v>
      </c>
      <c r="N44" s="115">
        <f>INDEX(Data!J$23:J$108,MATCH($G44,Data!$D$23:$D$108,0))</f>
        <v>16.916437010000003</v>
      </c>
      <c r="O44" s="115">
        <f>INDEX(Data!K$23:K$108,MATCH($G44,Data!$D$23:$D$108,0))</f>
        <v>20.731607414375535</v>
      </c>
      <c r="P44" s="115">
        <f>INDEX(Data!L$23:L$108,MATCH($G44,Data!$D$23:$D$108,0))</f>
        <v>20.080407079685543</v>
      </c>
      <c r="Q44" s="115">
        <f>INDEX(Data!M$23:M$108,MATCH($G44,Data!$D$23:$D$108,0))</f>
        <v>0</v>
      </c>
      <c r="R44" s="115">
        <f>INDEX(Data!N$23:N$108,MATCH($G44,Data!$D$23:$D$108,0))</f>
        <v>0</v>
      </c>
      <c r="S44" s="115">
        <f>INDEX(Data!O$23:O$108,MATCH($G44,Data!$D$23:$D$108,0))</f>
        <v>0</v>
      </c>
      <c r="T44" s="115">
        <f>INDEX(Data!P$23:P$108,MATCH($G44,Data!$D$23:$D$108,0))</f>
        <v>0</v>
      </c>
      <c r="U44" s="115">
        <f>INDEX(Data!Q$23:Q$108,MATCH($G44,Data!$D$23:$D$108,0))</f>
        <v>0</v>
      </c>
      <c r="V44" s="115">
        <f>INDEX(Data!R$23:R$108,MATCH($G44,Data!$D$23:$D$108,0))</f>
        <v>0</v>
      </c>
      <c r="W44" s="115">
        <f>INDEX(Data!S$23:S$108,MATCH($G44,Data!$D$23:$D$108,0))</f>
        <v>0</v>
      </c>
      <c r="X44" s="115">
        <f>INDEX(Data!T$23:T$108,MATCH($G44,Data!$D$23:$D$108,0))</f>
        <v>0</v>
      </c>
      <c r="Y44" s="115">
        <f>INDEX(Data!U$23:U$108,MATCH($G44,Data!$D$23:$D$108,0))</f>
        <v>0</v>
      </c>
      <c r="Z44" s="115">
        <f>INDEX(Data!V$23:V$108,MATCH($G44,Data!$D$23:$D$108,0))</f>
        <v>0</v>
      </c>
      <c r="AA44" s="115">
        <f>INDEX(Data!W$23:W$108,MATCH($G44,Data!$D$23:$D$108,0))</f>
        <v>0</v>
      </c>
      <c r="AB44" s="115">
        <f>INDEX(Data!X$23:X$108,MATCH($G44,Data!$D$23:$D$108,0))</f>
        <v>0</v>
      </c>
      <c r="AC44" s="115">
        <f>INDEX(Data!Y$23:Y$108,MATCH($G44,Data!$D$23:$D$108,0))</f>
        <v>0</v>
      </c>
      <c r="AD44" s="115">
        <f>INDEX(Data!Z$23:Z$108,MATCH($G44,Data!$D$23:$D$108,0))</f>
        <v>0</v>
      </c>
      <c r="AE44" s="115">
        <f>INDEX(Data!AA$23:AA$108,MATCH($G44,Data!$D$23:$D$108,0))</f>
        <v>0</v>
      </c>
      <c r="AF44" s="115">
        <f>INDEX(Data!AB$23:AB$108,MATCH($G44,Data!$D$23:$D$108,0))</f>
        <v>0</v>
      </c>
      <c r="AG44" s="115">
        <f>INDEX(Data!AC$23:AC$108,MATCH($G44,Data!$D$23:$D$108,0))</f>
        <v>0</v>
      </c>
      <c r="AH44" s="115">
        <f>INDEX(Data!AD$23:AD$108,MATCH($G44,Data!$D$23:$D$108,0))</f>
        <v>0</v>
      </c>
      <c r="AI44" s="115">
        <f>INDEX(Data!AE$23:AE$108,MATCH($G44,Data!$D$23:$D$108,0))</f>
        <v>0</v>
      </c>
      <c r="AJ44" s="115">
        <f>INDEX(Data!AF$23:AF$108,MATCH($G44,Data!$D$23:$D$108,0))</f>
        <v>0</v>
      </c>
      <c r="AK44" s="115">
        <f>INDEX(Data!AG$23:AG$108,MATCH($G44,Data!$D$23:$D$108,0))</f>
        <v>0</v>
      </c>
      <c r="AL44" s="115">
        <f>INDEX(Data!AH$23:AH$108,MATCH($G44,Data!$D$23:$D$108,0))</f>
        <v>0</v>
      </c>
      <c r="AM44" s="115">
        <f>INDEX(Data!AI$23:AI$108,MATCH($G44,Data!$D$23:$D$108,0))</f>
        <v>0</v>
      </c>
      <c r="AN44" s="115">
        <f>INDEX(Data!AJ$23:AJ$108,MATCH($G44,Data!$D$23:$D$108,0))</f>
        <v>0</v>
      </c>
      <c r="AO44" s="115">
        <f>INDEX(Data!AK$23:AK$108,MATCH($G44,Data!$D$23:$D$108,0))</f>
        <v>0</v>
      </c>
      <c r="AP44" s="115">
        <f>INDEX(Data!AL$23:AL$108,MATCH($G44,Data!$D$23:$D$108,0))</f>
        <v>0</v>
      </c>
      <c r="AQ44" s="115">
        <f>INDEX(Data!AM$23:AM$108,MATCH($G44,Data!$D$23:$D$108,0))</f>
        <v>0</v>
      </c>
      <c r="AR44" s="115">
        <f>INDEX(Data!AN$23:AN$108,MATCH($G44,Data!$D$23:$D$108,0))</f>
        <v>0</v>
      </c>
      <c r="AS44" s="115">
        <f>INDEX(Data!AO$23:AO$108,MATCH($G44,Data!$D$23:$D$108,0))</f>
        <v>0</v>
      </c>
      <c r="AT44" s="115">
        <f>INDEX(Data!AP$23:AP$108,MATCH($G44,Data!$D$23:$D$108,0))</f>
        <v>0</v>
      </c>
      <c r="AU44" s="115">
        <f>INDEX(Data!AQ$23:AQ$108,MATCH($G44,Data!$D$23:$D$108,0))</f>
        <v>0</v>
      </c>
      <c r="AV44" s="115">
        <f>INDEX(Data!AR$23:AR$108,MATCH($G44,Data!$D$23:$D$108,0))</f>
        <v>0</v>
      </c>
      <c r="AW44" s="115">
        <f>INDEX(Data!AS$23:AS$108,MATCH($G44,Data!$D$23:$D$108,0))</f>
        <v>0</v>
      </c>
      <c r="AX44" s="115">
        <f>INDEX(Data!AT$23:AT$108,MATCH($G44,Data!$D$23:$D$108,0))</f>
        <v>0</v>
      </c>
      <c r="AY44" s="115">
        <f>INDEX(Data!AU$23:AU$108,MATCH($G44,Data!$D$23:$D$108,0))</f>
        <v>0</v>
      </c>
      <c r="AZ44" s="115">
        <f>INDEX(Data!AV$23:AV$108,MATCH($G44,Data!$D$23:$D$108,0))</f>
        <v>0</v>
      </c>
      <c r="BA44" s="115">
        <f>INDEX(Data!AW$23:AW$108,MATCH($G44,Data!$D$23:$D$108,0))</f>
        <v>0</v>
      </c>
      <c r="BB44" s="115">
        <f>INDEX(Data!AX$23:AX$108,MATCH($G44,Data!$D$23:$D$108,0))</f>
        <v>0</v>
      </c>
      <c r="BC44" s="115">
        <f>INDEX(Data!AY$23:AY$108,MATCH($G44,Data!$D$23:$D$108,0))</f>
        <v>0</v>
      </c>
      <c r="BD44" s="115">
        <f>INDEX(Data!AZ$23:AZ$108,MATCH($G44,Data!$D$23:$D$108,0))</f>
        <v>0</v>
      </c>
      <c r="BE44" s="115">
        <f>INDEX(Data!BA$23:BA$108,MATCH($G44,Data!$D$23:$D$108,0))</f>
        <v>0</v>
      </c>
      <c r="BF44" s="115">
        <f>INDEX(Data!BB$23:BB$108,MATCH($G44,Data!$D$23:$D$108,0))</f>
        <v>0</v>
      </c>
      <c r="BG44" s="115">
        <f>INDEX(Data!BC$23:BC$108,MATCH($G44,Data!$D$23:$D$108,0))</f>
        <v>0</v>
      </c>
      <c r="BH44" s="115">
        <f>INDEX(Data!BD$23:BD$108,MATCH($G44,Data!$D$23:$D$108,0))</f>
        <v>0</v>
      </c>
    </row>
    <row r="45" spans="1:60" outlineLevel="1" x14ac:dyDescent="0.2">
      <c r="B45" s="51" t="s">
        <v>196</v>
      </c>
      <c r="C45" s="88" t="s">
        <v>255</v>
      </c>
      <c r="D45" s="9" t="s">
        <v>80</v>
      </c>
      <c r="E45" s="58"/>
      <c r="F45" s="26" t="s">
        <v>198</v>
      </c>
      <c r="G45" s="87">
        <v>9</v>
      </c>
      <c r="H45" s="87"/>
      <c r="I45" s="115">
        <f>INDEX(Data!E$23:E$108,MATCH($G45,Data!$D$23:$D$108,0))</f>
        <v>0</v>
      </c>
      <c r="J45" s="115">
        <f>INDEX(Data!F$23:F$108,MATCH($G45,Data!$D$23:$D$108,0))</f>
        <v>0</v>
      </c>
      <c r="K45" s="115">
        <f>INDEX(Data!G$23:G$108,MATCH($G45,Data!$D$23:$D$108,0))</f>
        <v>10.59212209</v>
      </c>
      <c r="L45" s="115">
        <f>INDEX(Data!H$23:H$108,MATCH($G45,Data!$D$23:$D$108,0))</f>
        <v>11.92005984</v>
      </c>
      <c r="M45" s="115">
        <f>INDEX(Data!I$23:I$108,MATCH($G45,Data!$D$23:$D$108,0))</f>
        <v>10.704007200000001</v>
      </c>
      <c r="N45" s="115">
        <f>INDEX(Data!J$23:J$108,MATCH($G45,Data!$D$23:$D$108,0))</f>
        <v>20.06121546</v>
      </c>
      <c r="O45" s="115">
        <f>INDEX(Data!K$23:K$108,MATCH($G45,Data!$D$23:$D$108,0))</f>
        <v>27.555712964148015</v>
      </c>
      <c r="P45" s="115">
        <f>INDEX(Data!L$23:L$108,MATCH($G45,Data!$D$23:$D$108,0))</f>
        <v>23.670897369967122</v>
      </c>
      <c r="Q45" s="115">
        <f>INDEX(Data!M$23:M$108,MATCH($G45,Data!$D$23:$D$108,0))</f>
        <v>0</v>
      </c>
      <c r="R45" s="115">
        <f>INDEX(Data!N$23:N$108,MATCH($G45,Data!$D$23:$D$108,0))</f>
        <v>0</v>
      </c>
      <c r="S45" s="115">
        <f>INDEX(Data!O$23:O$108,MATCH($G45,Data!$D$23:$D$108,0))</f>
        <v>0</v>
      </c>
      <c r="T45" s="115">
        <f>INDEX(Data!P$23:P$108,MATCH($G45,Data!$D$23:$D$108,0))</f>
        <v>0</v>
      </c>
      <c r="U45" s="115">
        <f>INDEX(Data!Q$23:Q$108,MATCH($G45,Data!$D$23:$D$108,0))</f>
        <v>0</v>
      </c>
      <c r="V45" s="115">
        <f>INDEX(Data!R$23:R$108,MATCH($G45,Data!$D$23:$D$108,0))</f>
        <v>0</v>
      </c>
      <c r="W45" s="115">
        <f>INDEX(Data!S$23:S$108,MATCH($G45,Data!$D$23:$D$108,0))</f>
        <v>0</v>
      </c>
      <c r="X45" s="115">
        <f>INDEX(Data!T$23:T$108,MATCH($G45,Data!$D$23:$D$108,0))</f>
        <v>0</v>
      </c>
      <c r="Y45" s="115">
        <f>INDEX(Data!U$23:U$108,MATCH($G45,Data!$D$23:$D$108,0))</f>
        <v>0</v>
      </c>
      <c r="Z45" s="115">
        <f>INDEX(Data!V$23:V$108,MATCH($G45,Data!$D$23:$D$108,0))</f>
        <v>0</v>
      </c>
      <c r="AA45" s="115">
        <f>INDEX(Data!W$23:W$108,MATCH($G45,Data!$D$23:$D$108,0))</f>
        <v>0</v>
      </c>
      <c r="AB45" s="115">
        <f>INDEX(Data!X$23:X$108,MATCH($G45,Data!$D$23:$D$108,0))</f>
        <v>0</v>
      </c>
      <c r="AC45" s="115">
        <f>INDEX(Data!Y$23:Y$108,MATCH($G45,Data!$D$23:$D$108,0))</f>
        <v>0</v>
      </c>
      <c r="AD45" s="115">
        <f>INDEX(Data!Z$23:Z$108,MATCH($G45,Data!$D$23:$D$108,0))</f>
        <v>0</v>
      </c>
      <c r="AE45" s="115">
        <f>INDEX(Data!AA$23:AA$108,MATCH($G45,Data!$D$23:$D$108,0))</f>
        <v>0</v>
      </c>
      <c r="AF45" s="115">
        <f>INDEX(Data!AB$23:AB$108,MATCH($G45,Data!$D$23:$D$108,0))</f>
        <v>0</v>
      </c>
      <c r="AG45" s="115">
        <f>INDEX(Data!AC$23:AC$108,MATCH($G45,Data!$D$23:$D$108,0))</f>
        <v>0</v>
      </c>
      <c r="AH45" s="115">
        <f>INDEX(Data!AD$23:AD$108,MATCH($G45,Data!$D$23:$D$108,0))</f>
        <v>0</v>
      </c>
      <c r="AI45" s="115">
        <f>INDEX(Data!AE$23:AE$108,MATCH($G45,Data!$D$23:$D$108,0))</f>
        <v>0</v>
      </c>
      <c r="AJ45" s="115">
        <f>INDEX(Data!AF$23:AF$108,MATCH($G45,Data!$D$23:$D$108,0))</f>
        <v>0</v>
      </c>
      <c r="AK45" s="115">
        <f>INDEX(Data!AG$23:AG$108,MATCH($G45,Data!$D$23:$D$108,0))</f>
        <v>0</v>
      </c>
      <c r="AL45" s="115">
        <f>INDEX(Data!AH$23:AH$108,MATCH($G45,Data!$D$23:$D$108,0))</f>
        <v>0</v>
      </c>
      <c r="AM45" s="115">
        <f>INDEX(Data!AI$23:AI$108,MATCH($G45,Data!$D$23:$D$108,0))</f>
        <v>0</v>
      </c>
      <c r="AN45" s="115">
        <f>INDEX(Data!AJ$23:AJ$108,MATCH($G45,Data!$D$23:$D$108,0))</f>
        <v>0</v>
      </c>
      <c r="AO45" s="115">
        <f>INDEX(Data!AK$23:AK$108,MATCH($G45,Data!$D$23:$D$108,0))</f>
        <v>0</v>
      </c>
      <c r="AP45" s="115">
        <f>INDEX(Data!AL$23:AL$108,MATCH($G45,Data!$D$23:$D$108,0))</f>
        <v>0</v>
      </c>
      <c r="AQ45" s="115">
        <f>INDEX(Data!AM$23:AM$108,MATCH($G45,Data!$D$23:$D$108,0))</f>
        <v>0</v>
      </c>
      <c r="AR45" s="115">
        <f>INDEX(Data!AN$23:AN$108,MATCH($G45,Data!$D$23:$D$108,0))</f>
        <v>0</v>
      </c>
      <c r="AS45" s="115">
        <f>INDEX(Data!AO$23:AO$108,MATCH($G45,Data!$D$23:$D$108,0))</f>
        <v>0</v>
      </c>
      <c r="AT45" s="115">
        <f>INDEX(Data!AP$23:AP$108,MATCH($G45,Data!$D$23:$D$108,0))</f>
        <v>0</v>
      </c>
      <c r="AU45" s="115">
        <f>INDEX(Data!AQ$23:AQ$108,MATCH($G45,Data!$D$23:$D$108,0))</f>
        <v>0</v>
      </c>
      <c r="AV45" s="115">
        <f>INDEX(Data!AR$23:AR$108,MATCH($G45,Data!$D$23:$D$108,0))</f>
        <v>0</v>
      </c>
      <c r="AW45" s="115">
        <f>INDEX(Data!AS$23:AS$108,MATCH($G45,Data!$D$23:$D$108,0))</f>
        <v>0</v>
      </c>
      <c r="AX45" s="115">
        <f>INDEX(Data!AT$23:AT$108,MATCH($G45,Data!$D$23:$D$108,0))</f>
        <v>0</v>
      </c>
      <c r="AY45" s="115">
        <f>INDEX(Data!AU$23:AU$108,MATCH($G45,Data!$D$23:$D$108,0))</f>
        <v>0</v>
      </c>
      <c r="AZ45" s="115">
        <f>INDEX(Data!AV$23:AV$108,MATCH($G45,Data!$D$23:$D$108,0))</f>
        <v>0</v>
      </c>
      <c r="BA45" s="115">
        <f>INDEX(Data!AW$23:AW$108,MATCH($G45,Data!$D$23:$D$108,0))</f>
        <v>0</v>
      </c>
      <c r="BB45" s="115">
        <f>INDEX(Data!AX$23:AX$108,MATCH($G45,Data!$D$23:$D$108,0))</f>
        <v>0</v>
      </c>
      <c r="BC45" s="115">
        <f>INDEX(Data!AY$23:AY$108,MATCH($G45,Data!$D$23:$D$108,0))</f>
        <v>0</v>
      </c>
      <c r="BD45" s="115">
        <f>INDEX(Data!AZ$23:AZ$108,MATCH($G45,Data!$D$23:$D$108,0))</f>
        <v>0</v>
      </c>
      <c r="BE45" s="115">
        <f>INDEX(Data!BA$23:BA$108,MATCH($G45,Data!$D$23:$D$108,0))</f>
        <v>0</v>
      </c>
      <c r="BF45" s="115">
        <f>INDEX(Data!BB$23:BB$108,MATCH($G45,Data!$D$23:$D$108,0))</f>
        <v>0</v>
      </c>
      <c r="BG45" s="115">
        <f>INDEX(Data!BC$23:BC$108,MATCH($G45,Data!$D$23:$D$108,0))</f>
        <v>0</v>
      </c>
      <c r="BH45" s="115">
        <f>INDEX(Data!BD$23:BD$108,MATCH($G45,Data!$D$23:$D$108,0))</f>
        <v>0</v>
      </c>
    </row>
    <row r="46" spans="1:60" outlineLevel="1" x14ac:dyDescent="0.2">
      <c r="B46" s="51" t="s">
        <v>196</v>
      </c>
      <c r="C46" s="88" t="s">
        <v>255</v>
      </c>
      <c r="D46" s="9" t="s">
        <v>81</v>
      </c>
      <c r="E46" s="9" t="s">
        <v>99</v>
      </c>
      <c r="F46" s="26" t="s">
        <v>198</v>
      </c>
      <c r="G46" s="87">
        <v>10</v>
      </c>
      <c r="H46" s="87"/>
      <c r="I46" s="115">
        <f>INDEX(Data!E$23:E$108,MATCH($G46,Data!$D$23:$D$108,0))</f>
        <v>0</v>
      </c>
      <c r="J46" s="115">
        <f>INDEX(Data!F$23:F$108,MATCH($G46,Data!$D$23:$D$108,0))</f>
        <v>0</v>
      </c>
      <c r="K46" s="115">
        <f>INDEX(Data!G$23:G$108,MATCH($G46,Data!$D$23:$D$108,0))</f>
        <v>2.2884542308499998</v>
      </c>
      <c r="L46" s="115">
        <f>INDEX(Data!H$23:H$108,MATCH($G46,Data!$D$23:$D$108,0))</f>
        <v>2.1892367999999998</v>
      </c>
      <c r="M46" s="115">
        <f>INDEX(Data!I$23:I$108,MATCH($G46,Data!$D$23:$D$108,0))</f>
        <v>0.11514020000000001</v>
      </c>
      <c r="N46" s="115">
        <f>INDEX(Data!J$23:J$108,MATCH($G46,Data!$D$23:$D$108,0))</f>
        <v>0.199764</v>
      </c>
      <c r="O46" s="115">
        <f>INDEX(Data!K$23:K$108,MATCH($G46,Data!$D$23:$D$108,0))</f>
        <v>1.1788220896163562</v>
      </c>
      <c r="P46" s="115">
        <f>INDEX(Data!L$23:L$108,MATCH($G46,Data!$D$23:$D$108,0))</f>
        <v>2.1590704446479099</v>
      </c>
      <c r="Q46" s="115">
        <f>INDEX(Data!M$23:M$108,MATCH($G46,Data!$D$23:$D$108,0))</f>
        <v>0</v>
      </c>
      <c r="R46" s="115">
        <f>INDEX(Data!N$23:N$108,MATCH($G46,Data!$D$23:$D$108,0))</f>
        <v>0</v>
      </c>
      <c r="S46" s="115">
        <f>INDEX(Data!O$23:O$108,MATCH($G46,Data!$D$23:$D$108,0))</f>
        <v>0</v>
      </c>
      <c r="T46" s="115">
        <f>INDEX(Data!P$23:P$108,MATCH($G46,Data!$D$23:$D$108,0))</f>
        <v>0</v>
      </c>
      <c r="U46" s="115">
        <f>INDEX(Data!Q$23:Q$108,MATCH($G46,Data!$D$23:$D$108,0))</f>
        <v>0</v>
      </c>
      <c r="V46" s="115">
        <f>INDEX(Data!R$23:R$108,MATCH($G46,Data!$D$23:$D$108,0))</f>
        <v>0</v>
      </c>
      <c r="W46" s="115">
        <f>INDEX(Data!S$23:S$108,MATCH($G46,Data!$D$23:$D$108,0))</f>
        <v>0</v>
      </c>
      <c r="X46" s="115">
        <f>INDEX(Data!T$23:T$108,MATCH($G46,Data!$D$23:$D$108,0))</f>
        <v>0</v>
      </c>
      <c r="Y46" s="115">
        <f>INDEX(Data!U$23:U$108,MATCH($G46,Data!$D$23:$D$108,0))</f>
        <v>0</v>
      </c>
      <c r="Z46" s="115">
        <f>INDEX(Data!V$23:V$108,MATCH($G46,Data!$D$23:$D$108,0))</f>
        <v>0</v>
      </c>
      <c r="AA46" s="115">
        <f>INDEX(Data!W$23:W$108,MATCH($G46,Data!$D$23:$D$108,0))</f>
        <v>0</v>
      </c>
      <c r="AB46" s="115">
        <f>INDEX(Data!X$23:X$108,MATCH($G46,Data!$D$23:$D$108,0))</f>
        <v>0</v>
      </c>
      <c r="AC46" s="115">
        <f>INDEX(Data!Y$23:Y$108,MATCH($G46,Data!$D$23:$D$108,0))</f>
        <v>0</v>
      </c>
      <c r="AD46" s="115">
        <f>INDEX(Data!Z$23:Z$108,MATCH($G46,Data!$D$23:$D$108,0))</f>
        <v>0</v>
      </c>
      <c r="AE46" s="115">
        <f>INDEX(Data!AA$23:AA$108,MATCH($G46,Data!$D$23:$D$108,0))</f>
        <v>0</v>
      </c>
      <c r="AF46" s="115">
        <f>INDEX(Data!AB$23:AB$108,MATCH($G46,Data!$D$23:$D$108,0))</f>
        <v>0</v>
      </c>
      <c r="AG46" s="115">
        <f>INDEX(Data!AC$23:AC$108,MATCH($G46,Data!$D$23:$D$108,0))</f>
        <v>0</v>
      </c>
      <c r="AH46" s="115">
        <f>INDEX(Data!AD$23:AD$108,MATCH($G46,Data!$D$23:$D$108,0))</f>
        <v>0</v>
      </c>
      <c r="AI46" s="115">
        <f>INDEX(Data!AE$23:AE$108,MATCH($G46,Data!$D$23:$D$108,0))</f>
        <v>0</v>
      </c>
      <c r="AJ46" s="115">
        <f>INDEX(Data!AF$23:AF$108,MATCH($G46,Data!$D$23:$D$108,0))</f>
        <v>0</v>
      </c>
      <c r="AK46" s="115">
        <f>INDEX(Data!AG$23:AG$108,MATCH($G46,Data!$D$23:$D$108,0))</f>
        <v>0</v>
      </c>
      <c r="AL46" s="115">
        <f>INDEX(Data!AH$23:AH$108,MATCH($G46,Data!$D$23:$D$108,0))</f>
        <v>0</v>
      </c>
      <c r="AM46" s="115">
        <f>INDEX(Data!AI$23:AI$108,MATCH($G46,Data!$D$23:$D$108,0))</f>
        <v>0</v>
      </c>
      <c r="AN46" s="115">
        <f>INDEX(Data!AJ$23:AJ$108,MATCH($G46,Data!$D$23:$D$108,0))</f>
        <v>0</v>
      </c>
      <c r="AO46" s="115">
        <f>INDEX(Data!AK$23:AK$108,MATCH($G46,Data!$D$23:$D$108,0))</f>
        <v>0</v>
      </c>
      <c r="AP46" s="115">
        <f>INDEX(Data!AL$23:AL$108,MATCH($G46,Data!$D$23:$D$108,0))</f>
        <v>0</v>
      </c>
      <c r="AQ46" s="115">
        <f>INDEX(Data!AM$23:AM$108,MATCH($G46,Data!$D$23:$D$108,0))</f>
        <v>0</v>
      </c>
      <c r="AR46" s="115">
        <f>INDEX(Data!AN$23:AN$108,MATCH($G46,Data!$D$23:$D$108,0))</f>
        <v>0</v>
      </c>
      <c r="AS46" s="115">
        <f>INDEX(Data!AO$23:AO$108,MATCH($G46,Data!$D$23:$D$108,0))</f>
        <v>0</v>
      </c>
      <c r="AT46" s="115">
        <f>INDEX(Data!AP$23:AP$108,MATCH($G46,Data!$D$23:$D$108,0))</f>
        <v>0</v>
      </c>
      <c r="AU46" s="115">
        <f>INDEX(Data!AQ$23:AQ$108,MATCH($G46,Data!$D$23:$D$108,0))</f>
        <v>0</v>
      </c>
      <c r="AV46" s="115">
        <f>INDEX(Data!AR$23:AR$108,MATCH($G46,Data!$D$23:$D$108,0))</f>
        <v>0</v>
      </c>
      <c r="AW46" s="115">
        <f>INDEX(Data!AS$23:AS$108,MATCH($G46,Data!$D$23:$D$108,0))</f>
        <v>0</v>
      </c>
      <c r="AX46" s="115">
        <f>INDEX(Data!AT$23:AT$108,MATCH($G46,Data!$D$23:$D$108,0))</f>
        <v>0</v>
      </c>
      <c r="AY46" s="115">
        <f>INDEX(Data!AU$23:AU$108,MATCH($G46,Data!$D$23:$D$108,0))</f>
        <v>0</v>
      </c>
      <c r="AZ46" s="115">
        <f>INDEX(Data!AV$23:AV$108,MATCH($G46,Data!$D$23:$D$108,0))</f>
        <v>0</v>
      </c>
      <c r="BA46" s="115">
        <f>INDEX(Data!AW$23:AW$108,MATCH($G46,Data!$D$23:$D$108,0))</f>
        <v>0</v>
      </c>
      <c r="BB46" s="115">
        <f>INDEX(Data!AX$23:AX$108,MATCH($G46,Data!$D$23:$D$108,0))</f>
        <v>0</v>
      </c>
      <c r="BC46" s="115">
        <f>INDEX(Data!AY$23:AY$108,MATCH($G46,Data!$D$23:$D$108,0))</f>
        <v>0</v>
      </c>
      <c r="BD46" s="115">
        <f>INDEX(Data!AZ$23:AZ$108,MATCH($G46,Data!$D$23:$D$108,0))</f>
        <v>0</v>
      </c>
      <c r="BE46" s="115">
        <f>INDEX(Data!BA$23:BA$108,MATCH($G46,Data!$D$23:$D$108,0))</f>
        <v>0</v>
      </c>
      <c r="BF46" s="115">
        <f>INDEX(Data!BB$23:BB$108,MATCH($G46,Data!$D$23:$D$108,0))</f>
        <v>0</v>
      </c>
      <c r="BG46" s="115">
        <f>INDEX(Data!BC$23:BC$108,MATCH($G46,Data!$D$23:$D$108,0))</f>
        <v>0</v>
      </c>
      <c r="BH46" s="115">
        <f>INDEX(Data!BD$23:BD$108,MATCH($G46,Data!$D$23:$D$108,0))</f>
        <v>0</v>
      </c>
    </row>
    <row r="47" spans="1:60" outlineLevel="1" x14ac:dyDescent="0.2">
      <c r="B47" s="51" t="s">
        <v>196</v>
      </c>
      <c r="C47" s="88" t="s">
        <v>255</v>
      </c>
      <c r="D47" s="9" t="s">
        <v>81</v>
      </c>
      <c r="E47" s="9" t="s">
        <v>100</v>
      </c>
      <c r="F47" s="26" t="s">
        <v>198</v>
      </c>
      <c r="G47" s="87">
        <v>11</v>
      </c>
      <c r="H47" s="87"/>
      <c r="I47" s="115">
        <f>INDEX(Data!E$23:E$108,MATCH($G47,Data!$D$23:$D$108,0))</f>
        <v>0</v>
      </c>
      <c r="J47" s="115">
        <f>INDEX(Data!F$23:F$108,MATCH($G47,Data!$D$23:$D$108,0))</f>
        <v>0</v>
      </c>
      <c r="K47" s="115">
        <f>INDEX(Data!G$23:G$108,MATCH($G47,Data!$D$23:$D$108,0))</f>
        <v>10.804955869500001</v>
      </c>
      <c r="L47" s="115">
        <f>INDEX(Data!H$23:H$108,MATCH($G47,Data!$D$23:$D$108,0))</f>
        <v>12.41359952</v>
      </c>
      <c r="M47" s="115">
        <f>INDEX(Data!I$23:I$108,MATCH($G47,Data!$D$23:$D$108,0))</f>
        <v>13.29124498</v>
      </c>
      <c r="N47" s="115">
        <f>INDEX(Data!J$23:J$108,MATCH($G47,Data!$D$23:$D$108,0))</f>
        <v>13.624268700000002</v>
      </c>
      <c r="O47" s="115">
        <f>INDEX(Data!K$23:K$108,MATCH($G47,Data!$D$23:$D$108,0))</f>
        <v>11.315779129859267</v>
      </c>
      <c r="P47" s="115">
        <f>INDEX(Data!L$23:L$108,MATCH($G47,Data!$D$23:$D$108,0))</f>
        <v>12.529253568913413</v>
      </c>
      <c r="Q47" s="115">
        <f>INDEX(Data!M$23:M$108,MATCH($G47,Data!$D$23:$D$108,0))</f>
        <v>0</v>
      </c>
      <c r="R47" s="115">
        <f>INDEX(Data!N$23:N$108,MATCH($G47,Data!$D$23:$D$108,0))</f>
        <v>0</v>
      </c>
      <c r="S47" s="115">
        <f>INDEX(Data!O$23:O$108,MATCH($G47,Data!$D$23:$D$108,0))</f>
        <v>0</v>
      </c>
      <c r="T47" s="115">
        <f>INDEX(Data!P$23:P$108,MATCH($G47,Data!$D$23:$D$108,0))</f>
        <v>0</v>
      </c>
      <c r="U47" s="115">
        <f>INDEX(Data!Q$23:Q$108,MATCH($G47,Data!$D$23:$D$108,0))</f>
        <v>0</v>
      </c>
      <c r="V47" s="115">
        <f>INDEX(Data!R$23:R$108,MATCH($G47,Data!$D$23:$D$108,0))</f>
        <v>0</v>
      </c>
      <c r="W47" s="115">
        <f>INDEX(Data!S$23:S$108,MATCH($G47,Data!$D$23:$D$108,0))</f>
        <v>0</v>
      </c>
      <c r="X47" s="115">
        <f>INDEX(Data!T$23:T$108,MATCH($G47,Data!$D$23:$D$108,0))</f>
        <v>0</v>
      </c>
      <c r="Y47" s="115">
        <f>INDEX(Data!U$23:U$108,MATCH($G47,Data!$D$23:$D$108,0))</f>
        <v>0</v>
      </c>
      <c r="Z47" s="115">
        <f>INDEX(Data!V$23:V$108,MATCH($G47,Data!$D$23:$D$108,0))</f>
        <v>0</v>
      </c>
      <c r="AA47" s="115">
        <f>INDEX(Data!W$23:W$108,MATCH($G47,Data!$D$23:$D$108,0))</f>
        <v>0</v>
      </c>
      <c r="AB47" s="115">
        <f>INDEX(Data!X$23:X$108,MATCH($G47,Data!$D$23:$D$108,0))</f>
        <v>0</v>
      </c>
      <c r="AC47" s="115">
        <f>INDEX(Data!Y$23:Y$108,MATCH($G47,Data!$D$23:$D$108,0))</f>
        <v>0</v>
      </c>
      <c r="AD47" s="115">
        <f>INDEX(Data!Z$23:Z$108,MATCH($G47,Data!$D$23:$D$108,0))</f>
        <v>0</v>
      </c>
      <c r="AE47" s="115">
        <f>INDEX(Data!AA$23:AA$108,MATCH($G47,Data!$D$23:$D$108,0))</f>
        <v>0</v>
      </c>
      <c r="AF47" s="115">
        <f>INDEX(Data!AB$23:AB$108,MATCH($G47,Data!$D$23:$D$108,0))</f>
        <v>0</v>
      </c>
      <c r="AG47" s="115">
        <f>INDEX(Data!AC$23:AC$108,MATCH($G47,Data!$D$23:$D$108,0))</f>
        <v>0</v>
      </c>
      <c r="AH47" s="115">
        <f>INDEX(Data!AD$23:AD$108,MATCH($G47,Data!$D$23:$D$108,0))</f>
        <v>0</v>
      </c>
      <c r="AI47" s="115">
        <f>INDEX(Data!AE$23:AE$108,MATCH($G47,Data!$D$23:$D$108,0))</f>
        <v>0</v>
      </c>
      <c r="AJ47" s="115">
        <f>INDEX(Data!AF$23:AF$108,MATCH($G47,Data!$D$23:$D$108,0))</f>
        <v>0</v>
      </c>
      <c r="AK47" s="115">
        <f>INDEX(Data!AG$23:AG$108,MATCH($G47,Data!$D$23:$D$108,0))</f>
        <v>0</v>
      </c>
      <c r="AL47" s="115">
        <f>INDEX(Data!AH$23:AH$108,MATCH($G47,Data!$D$23:$D$108,0))</f>
        <v>0</v>
      </c>
      <c r="AM47" s="115">
        <f>INDEX(Data!AI$23:AI$108,MATCH($G47,Data!$D$23:$D$108,0))</f>
        <v>0</v>
      </c>
      <c r="AN47" s="115">
        <f>INDEX(Data!AJ$23:AJ$108,MATCH($G47,Data!$D$23:$D$108,0))</f>
        <v>0</v>
      </c>
      <c r="AO47" s="115">
        <f>INDEX(Data!AK$23:AK$108,MATCH($G47,Data!$D$23:$D$108,0))</f>
        <v>0</v>
      </c>
      <c r="AP47" s="115">
        <f>INDEX(Data!AL$23:AL$108,MATCH($G47,Data!$D$23:$D$108,0))</f>
        <v>0</v>
      </c>
      <c r="AQ47" s="115">
        <f>INDEX(Data!AM$23:AM$108,MATCH($G47,Data!$D$23:$D$108,0))</f>
        <v>0</v>
      </c>
      <c r="AR47" s="115">
        <f>INDEX(Data!AN$23:AN$108,MATCH($G47,Data!$D$23:$D$108,0))</f>
        <v>0</v>
      </c>
      <c r="AS47" s="115">
        <f>INDEX(Data!AO$23:AO$108,MATCH($G47,Data!$D$23:$D$108,0))</f>
        <v>0</v>
      </c>
      <c r="AT47" s="115">
        <f>INDEX(Data!AP$23:AP$108,MATCH($G47,Data!$D$23:$D$108,0))</f>
        <v>0</v>
      </c>
      <c r="AU47" s="115">
        <f>INDEX(Data!AQ$23:AQ$108,MATCH($G47,Data!$D$23:$D$108,0))</f>
        <v>0</v>
      </c>
      <c r="AV47" s="115">
        <f>INDEX(Data!AR$23:AR$108,MATCH($G47,Data!$D$23:$D$108,0))</f>
        <v>0</v>
      </c>
      <c r="AW47" s="115">
        <f>INDEX(Data!AS$23:AS$108,MATCH($G47,Data!$D$23:$D$108,0))</f>
        <v>0</v>
      </c>
      <c r="AX47" s="115">
        <f>INDEX(Data!AT$23:AT$108,MATCH($G47,Data!$D$23:$D$108,0))</f>
        <v>0</v>
      </c>
      <c r="AY47" s="115">
        <f>INDEX(Data!AU$23:AU$108,MATCH($G47,Data!$D$23:$D$108,0))</f>
        <v>0</v>
      </c>
      <c r="AZ47" s="115">
        <f>INDEX(Data!AV$23:AV$108,MATCH($G47,Data!$D$23:$D$108,0))</f>
        <v>0</v>
      </c>
      <c r="BA47" s="115">
        <f>INDEX(Data!AW$23:AW$108,MATCH($G47,Data!$D$23:$D$108,0))</f>
        <v>0</v>
      </c>
      <c r="BB47" s="115">
        <f>INDEX(Data!AX$23:AX$108,MATCH($G47,Data!$D$23:$D$108,0))</f>
        <v>0</v>
      </c>
      <c r="BC47" s="115">
        <f>INDEX(Data!AY$23:AY$108,MATCH($G47,Data!$D$23:$D$108,0))</f>
        <v>0</v>
      </c>
      <c r="BD47" s="115">
        <f>INDEX(Data!AZ$23:AZ$108,MATCH($G47,Data!$D$23:$D$108,0))</f>
        <v>0</v>
      </c>
      <c r="BE47" s="115">
        <f>INDEX(Data!BA$23:BA$108,MATCH($G47,Data!$D$23:$D$108,0))</f>
        <v>0</v>
      </c>
      <c r="BF47" s="115">
        <f>INDEX(Data!BB$23:BB$108,MATCH($G47,Data!$D$23:$D$108,0))</f>
        <v>0</v>
      </c>
      <c r="BG47" s="115">
        <f>INDEX(Data!BC$23:BC$108,MATCH($G47,Data!$D$23:$D$108,0))</f>
        <v>0</v>
      </c>
      <c r="BH47" s="115">
        <f>INDEX(Data!BD$23:BD$108,MATCH($G47,Data!$D$23:$D$108,0))</f>
        <v>0</v>
      </c>
    </row>
    <row r="48" spans="1:60" outlineLevel="1" x14ac:dyDescent="0.2">
      <c r="B48" s="51" t="s">
        <v>196</v>
      </c>
      <c r="C48" s="88" t="s">
        <v>255</v>
      </c>
      <c r="D48" s="9" t="s">
        <v>82</v>
      </c>
      <c r="E48" s="9" t="s">
        <v>94</v>
      </c>
      <c r="F48" s="26" t="s">
        <v>198</v>
      </c>
      <c r="G48" s="87">
        <v>12</v>
      </c>
      <c r="H48" s="87"/>
      <c r="I48" s="115">
        <f>INDEX(Data!E$23:E$108,MATCH($G48,Data!$D$23:$D$108,0))</f>
        <v>0</v>
      </c>
      <c r="J48" s="115">
        <f>INDEX(Data!F$23:F$108,MATCH($G48,Data!$D$23:$D$108,0))</f>
        <v>0</v>
      </c>
      <c r="K48" s="115">
        <f>INDEX(Data!G$23:G$108,MATCH($G48,Data!$D$23:$D$108,0))</f>
        <v>2.4708098999999999</v>
      </c>
      <c r="L48" s="115">
        <f>INDEX(Data!H$23:H$108,MATCH($G48,Data!$D$23:$D$108,0))</f>
        <v>2.8300922100000001</v>
      </c>
      <c r="M48" s="115">
        <f>INDEX(Data!I$23:I$108,MATCH($G48,Data!$D$23:$D$108,0))</f>
        <v>3.0509524799999999</v>
      </c>
      <c r="N48" s="115">
        <f>INDEX(Data!J$23:J$108,MATCH($G48,Data!$D$23:$D$108,0))</f>
        <v>2.2131478899999997</v>
      </c>
      <c r="O48" s="115">
        <f>INDEX(Data!K$23:K$108,MATCH($G48,Data!$D$23:$D$108,0))</f>
        <v>2.5151351112775626</v>
      </c>
      <c r="P48" s="115">
        <f>INDEX(Data!L$23:L$108,MATCH($G48,Data!$D$23:$D$108,0))</f>
        <v>2.7752126006874609</v>
      </c>
      <c r="Q48" s="115">
        <f>INDEX(Data!M$23:M$108,MATCH($G48,Data!$D$23:$D$108,0))</f>
        <v>0</v>
      </c>
      <c r="R48" s="115">
        <f>INDEX(Data!N$23:N$108,MATCH($G48,Data!$D$23:$D$108,0))</f>
        <v>0</v>
      </c>
      <c r="S48" s="115">
        <f>INDEX(Data!O$23:O$108,MATCH($G48,Data!$D$23:$D$108,0))</f>
        <v>0</v>
      </c>
      <c r="T48" s="115">
        <f>INDEX(Data!P$23:P$108,MATCH($G48,Data!$D$23:$D$108,0))</f>
        <v>0</v>
      </c>
      <c r="U48" s="115">
        <f>INDEX(Data!Q$23:Q$108,MATCH($G48,Data!$D$23:$D$108,0))</f>
        <v>0</v>
      </c>
      <c r="V48" s="115">
        <f>INDEX(Data!R$23:R$108,MATCH($G48,Data!$D$23:$D$108,0))</f>
        <v>0</v>
      </c>
      <c r="W48" s="115">
        <f>INDEX(Data!S$23:S$108,MATCH($G48,Data!$D$23:$D$108,0))</f>
        <v>0</v>
      </c>
      <c r="X48" s="115">
        <f>INDEX(Data!T$23:T$108,MATCH($G48,Data!$D$23:$D$108,0))</f>
        <v>0</v>
      </c>
      <c r="Y48" s="115">
        <f>INDEX(Data!U$23:U$108,MATCH($G48,Data!$D$23:$D$108,0))</f>
        <v>0</v>
      </c>
      <c r="Z48" s="115">
        <f>INDEX(Data!V$23:V$108,MATCH($G48,Data!$D$23:$D$108,0))</f>
        <v>0</v>
      </c>
      <c r="AA48" s="115">
        <f>INDEX(Data!W$23:W$108,MATCH($G48,Data!$D$23:$D$108,0))</f>
        <v>0</v>
      </c>
      <c r="AB48" s="115">
        <f>INDEX(Data!X$23:X$108,MATCH($G48,Data!$D$23:$D$108,0))</f>
        <v>0</v>
      </c>
      <c r="AC48" s="115">
        <f>INDEX(Data!Y$23:Y$108,MATCH($G48,Data!$D$23:$D$108,0))</f>
        <v>0</v>
      </c>
      <c r="AD48" s="115">
        <f>INDEX(Data!Z$23:Z$108,MATCH($G48,Data!$D$23:$D$108,0))</f>
        <v>0</v>
      </c>
      <c r="AE48" s="115">
        <f>INDEX(Data!AA$23:AA$108,MATCH($G48,Data!$D$23:$D$108,0))</f>
        <v>0</v>
      </c>
      <c r="AF48" s="115">
        <f>INDEX(Data!AB$23:AB$108,MATCH($G48,Data!$D$23:$D$108,0))</f>
        <v>0</v>
      </c>
      <c r="AG48" s="115">
        <f>INDEX(Data!AC$23:AC$108,MATCH($G48,Data!$D$23:$D$108,0))</f>
        <v>0</v>
      </c>
      <c r="AH48" s="115">
        <f>INDEX(Data!AD$23:AD$108,MATCH($G48,Data!$D$23:$D$108,0))</f>
        <v>0</v>
      </c>
      <c r="AI48" s="115">
        <f>INDEX(Data!AE$23:AE$108,MATCH($G48,Data!$D$23:$D$108,0))</f>
        <v>0</v>
      </c>
      <c r="AJ48" s="115">
        <f>INDEX(Data!AF$23:AF$108,MATCH($G48,Data!$D$23:$D$108,0))</f>
        <v>0</v>
      </c>
      <c r="AK48" s="115">
        <f>INDEX(Data!AG$23:AG$108,MATCH($G48,Data!$D$23:$D$108,0))</f>
        <v>0</v>
      </c>
      <c r="AL48" s="115">
        <f>INDEX(Data!AH$23:AH$108,MATCH($G48,Data!$D$23:$D$108,0))</f>
        <v>0</v>
      </c>
      <c r="AM48" s="115">
        <f>INDEX(Data!AI$23:AI$108,MATCH($G48,Data!$D$23:$D$108,0))</f>
        <v>0</v>
      </c>
      <c r="AN48" s="115">
        <f>INDEX(Data!AJ$23:AJ$108,MATCH($G48,Data!$D$23:$D$108,0))</f>
        <v>0</v>
      </c>
      <c r="AO48" s="115">
        <f>INDEX(Data!AK$23:AK$108,MATCH($G48,Data!$D$23:$D$108,0))</f>
        <v>0</v>
      </c>
      <c r="AP48" s="115">
        <f>INDEX(Data!AL$23:AL$108,MATCH($G48,Data!$D$23:$D$108,0))</f>
        <v>0</v>
      </c>
      <c r="AQ48" s="115">
        <f>INDEX(Data!AM$23:AM$108,MATCH($G48,Data!$D$23:$D$108,0))</f>
        <v>0</v>
      </c>
      <c r="AR48" s="115">
        <f>INDEX(Data!AN$23:AN$108,MATCH($G48,Data!$D$23:$D$108,0))</f>
        <v>0</v>
      </c>
      <c r="AS48" s="115">
        <f>INDEX(Data!AO$23:AO$108,MATCH($G48,Data!$D$23:$D$108,0))</f>
        <v>0</v>
      </c>
      <c r="AT48" s="115">
        <f>INDEX(Data!AP$23:AP$108,MATCH($G48,Data!$D$23:$D$108,0))</f>
        <v>0</v>
      </c>
      <c r="AU48" s="115">
        <f>INDEX(Data!AQ$23:AQ$108,MATCH($G48,Data!$D$23:$D$108,0))</f>
        <v>0</v>
      </c>
      <c r="AV48" s="115">
        <f>INDEX(Data!AR$23:AR$108,MATCH($G48,Data!$D$23:$D$108,0))</f>
        <v>0</v>
      </c>
      <c r="AW48" s="115">
        <f>INDEX(Data!AS$23:AS$108,MATCH($G48,Data!$D$23:$D$108,0))</f>
        <v>0</v>
      </c>
      <c r="AX48" s="115">
        <f>INDEX(Data!AT$23:AT$108,MATCH($G48,Data!$D$23:$D$108,0))</f>
        <v>0</v>
      </c>
      <c r="AY48" s="115">
        <f>INDEX(Data!AU$23:AU$108,MATCH($G48,Data!$D$23:$D$108,0))</f>
        <v>0</v>
      </c>
      <c r="AZ48" s="115">
        <f>INDEX(Data!AV$23:AV$108,MATCH($G48,Data!$D$23:$D$108,0))</f>
        <v>0</v>
      </c>
      <c r="BA48" s="115">
        <f>INDEX(Data!AW$23:AW$108,MATCH($G48,Data!$D$23:$D$108,0))</f>
        <v>0</v>
      </c>
      <c r="BB48" s="115">
        <f>INDEX(Data!AX$23:AX$108,MATCH($G48,Data!$D$23:$D$108,0))</f>
        <v>0</v>
      </c>
      <c r="BC48" s="115">
        <f>INDEX(Data!AY$23:AY$108,MATCH($G48,Data!$D$23:$D$108,0))</f>
        <v>0</v>
      </c>
      <c r="BD48" s="115">
        <f>INDEX(Data!AZ$23:AZ$108,MATCH($G48,Data!$D$23:$D$108,0))</f>
        <v>0</v>
      </c>
      <c r="BE48" s="115">
        <f>INDEX(Data!BA$23:BA$108,MATCH($G48,Data!$D$23:$D$108,0))</f>
        <v>0</v>
      </c>
      <c r="BF48" s="115">
        <f>INDEX(Data!BB$23:BB$108,MATCH($G48,Data!$D$23:$D$108,0))</f>
        <v>0</v>
      </c>
      <c r="BG48" s="115">
        <f>INDEX(Data!BC$23:BC$108,MATCH($G48,Data!$D$23:$D$108,0))</f>
        <v>0</v>
      </c>
      <c r="BH48" s="115">
        <f>INDEX(Data!BD$23:BD$108,MATCH($G48,Data!$D$23:$D$108,0))</f>
        <v>0</v>
      </c>
    </row>
    <row r="49" spans="2:60" outlineLevel="1" x14ac:dyDescent="0.2">
      <c r="B49" s="51" t="s">
        <v>196</v>
      </c>
      <c r="C49" s="88" t="s">
        <v>255</v>
      </c>
      <c r="D49" s="9" t="s">
        <v>82</v>
      </c>
      <c r="E49" s="9" t="s">
        <v>95</v>
      </c>
      <c r="F49" s="26" t="s">
        <v>198</v>
      </c>
      <c r="G49" s="87">
        <v>13</v>
      </c>
      <c r="H49" s="87"/>
      <c r="I49" s="115">
        <f>INDEX(Data!E$23:E$108,MATCH($G49,Data!$D$23:$D$108,0))</f>
        <v>0</v>
      </c>
      <c r="J49" s="115">
        <f>INDEX(Data!F$23:F$108,MATCH($G49,Data!$D$23:$D$108,0))</f>
        <v>0</v>
      </c>
      <c r="K49" s="115">
        <f>INDEX(Data!G$23:G$108,MATCH($G49,Data!$D$23:$D$108,0))</f>
        <v>1.7850429000000001</v>
      </c>
      <c r="L49" s="115">
        <f>INDEX(Data!H$23:H$108,MATCH($G49,Data!$D$23:$D$108,0))</f>
        <v>1.9800845999999999</v>
      </c>
      <c r="M49" s="115">
        <f>INDEX(Data!I$23:I$108,MATCH($G49,Data!$D$23:$D$108,0))</f>
        <v>2.3095554899999997</v>
      </c>
      <c r="N49" s="115">
        <f>INDEX(Data!J$23:J$108,MATCH($G49,Data!$D$23:$D$108,0))</f>
        <v>1.7691366000000002</v>
      </c>
      <c r="O49" s="115">
        <f>INDEX(Data!K$23:K$108,MATCH($G49,Data!$D$23:$D$108,0))</f>
        <v>1.7972753271502964</v>
      </c>
      <c r="P49" s="115">
        <f>INDEX(Data!L$23:L$108,MATCH($G49,Data!$D$23:$D$108,0))</f>
        <v>2.6515081143950088</v>
      </c>
      <c r="Q49" s="115">
        <f>INDEX(Data!M$23:M$108,MATCH($G49,Data!$D$23:$D$108,0))</f>
        <v>0</v>
      </c>
      <c r="R49" s="115">
        <f>INDEX(Data!N$23:N$108,MATCH($G49,Data!$D$23:$D$108,0))</f>
        <v>0</v>
      </c>
      <c r="S49" s="115">
        <f>INDEX(Data!O$23:O$108,MATCH($G49,Data!$D$23:$D$108,0))</f>
        <v>0</v>
      </c>
      <c r="T49" s="115">
        <f>INDEX(Data!P$23:P$108,MATCH($G49,Data!$D$23:$D$108,0))</f>
        <v>0</v>
      </c>
      <c r="U49" s="115">
        <f>INDEX(Data!Q$23:Q$108,MATCH($G49,Data!$D$23:$D$108,0))</f>
        <v>0</v>
      </c>
      <c r="V49" s="115">
        <f>INDEX(Data!R$23:R$108,MATCH($G49,Data!$D$23:$D$108,0))</f>
        <v>0</v>
      </c>
      <c r="W49" s="115">
        <f>INDEX(Data!S$23:S$108,MATCH($G49,Data!$D$23:$D$108,0))</f>
        <v>0</v>
      </c>
      <c r="X49" s="115">
        <f>INDEX(Data!T$23:T$108,MATCH($G49,Data!$D$23:$D$108,0))</f>
        <v>0</v>
      </c>
      <c r="Y49" s="115">
        <f>INDEX(Data!U$23:U$108,MATCH($G49,Data!$D$23:$D$108,0))</f>
        <v>0</v>
      </c>
      <c r="Z49" s="115">
        <f>INDEX(Data!V$23:V$108,MATCH($G49,Data!$D$23:$D$108,0))</f>
        <v>0</v>
      </c>
      <c r="AA49" s="115">
        <f>INDEX(Data!W$23:W$108,MATCH($G49,Data!$D$23:$D$108,0))</f>
        <v>0</v>
      </c>
      <c r="AB49" s="115">
        <f>INDEX(Data!X$23:X$108,MATCH($G49,Data!$D$23:$D$108,0))</f>
        <v>0</v>
      </c>
      <c r="AC49" s="115">
        <f>INDEX(Data!Y$23:Y$108,MATCH($G49,Data!$D$23:$D$108,0))</f>
        <v>0</v>
      </c>
      <c r="AD49" s="115">
        <f>INDEX(Data!Z$23:Z$108,MATCH($G49,Data!$D$23:$D$108,0))</f>
        <v>0</v>
      </c>
      <c r="AE49" s="115">
        <f>INDEX(Data!AA$23:AA$108,MATCH($G49,Data!$D$23:$D$108,0))</f>
        <v>0</v>
      </c>
      <c r="AF49" s="115">
        <f>INDEX(Data!AB$23:AB$108,MATCH($G49,Data!$D$23:$D$108,0))</f>
        <v>0</v>
      </c>
      <c r="AG49" s="115">
        <f>INDEX(Data!AC$23:AC$108,MATCH($G49,Data!$D$23:$D$108,0))</f>
        <v>0</v>
      </c>
      <c r="AH49" s="115">
        <f>INDEX(Data!AD$23:AD$108,MATCH($G49,Data!$D$23:$D$108,0))</f>
        <v>0</v>
      </c>
      <c r="AI49" s="115">
        <f>INDEX(Data!AE$23:AE$108,MATCH($G49,Data!$D$23:$D$108,0))</f>
        <v>0</v>
      </c>
      <c r="AJ49" s="115">
        <f>INDEX(Data!AF$23:AF$108,MATCH($G49,Data!$D$23:$D$108,0))</f>
        <v>0</v>
      </c>
      <c r="AK49" s="115">
        <f>INDEX(Data!AG$23:AG$108,MATCH($G49,Data!$D$23:$D$108,0))</f>
        <v>0</v>
      </c>
      <c r="AL49" s="115">
        <f>INDEX(Data!AH$23:AH$108,MATCH($G49,Data!$D$23:$D$108,0))</f>
        <v>0</v>
      </c>
      <c r="AM49" s="115">
        <f>INDEX(Data!AI$23:AI$108,MATCH($G49,Data!$D$23:$D$108,0))</f>
        <v>0</v>
      </c>
      <c r="AN49" s="115">
        <f>INDEX(Data!AJ$23:AJ$108,MATCH($G49,Data!$D$23:$D$108,0))</f>
        <v>0</v>
      </c>
      <c r="AO49" s="115">
        <f>INDEX(Data!AK$23:AK$108,MATCH($G49,Data!$D$23:$D$108,0))</f>
        <v>0</v>
      </c>
      <c r="AP49" s="115">
        <f>INDEX(Data!AL$23:AL$108,MATCH($G49,Data!$D$23:$D$108,0))</f>
        <v>0</v>
      </c>
      <c r="AQ49" s="115">
        <f>INDEX(Data!AM$23:AM$108,MATCH($G49,Data!$D$23:$D$108,0))</f>
        <v>0</v>
      </c>
      <c r="AR49" s="115">
        <f>INDEX(Data!AN$23:AN$108,MATCH($G49,Data!$D$23:$D$108,0))</f>
        <v>0</v>
      </c>
      <c r="AS49" s="115">
        <f>INDEX(Data!AO$23:AO$108,MATCH($G49,Data!$D$23:$D$108,0))</f>
        <v>0</v>
      </c>
      <c r="AT49" s="115">
        <f>INDEX(Data!AP$23:AP$108,MATCH($G49,Data!$D$23:$D$108,0))</f>
        <v>0</v>
      </c>
      <c r="AU49" s="115">
        <f>INDEX(Data!AQ$23:AQ$108,MATCH($G49,Data!$D$23:$D$108,0))</f>
        <v>0</v>
      </c>
      <c r="AV49" s="115">
        <f>INDEX(Data!AR$23:AR$108,MATCH($G49,Data!$D$23:$D$108,0))</f>
        <v>0</v>
      </c>
      <c r="AW49" s="115">
        <f>INDEX(Data!AS$23:AS$108,MATCH($G49,Data!$D$23:$D$108,0))</f>
        <v>0</v>
      </c>
      <c r="AX49" s="115">
        <f>INDEX(Data!AT$23:AT$108,MATCH($G49,Data!$D$23:$D$108,0))</f>
        <v>0</v>
      </c>
      <c r="AY49" s="115">
        <f>INDEX(Data!AU$23:AU$108,MATCH($G49,Data!$D$23:$D$108,0))</f>
        <v>0</v>
      </c>
      <c r="AZ49" s="115">
        <f>INDEX(Data!AV$23:AV$108,MATCH($G49,Data!$D$23:$D$108,0))</f>
        <v>0</v>
      </c>
      <c r="BA49" s="115">
        <f>INDEX(Data!AW$23:AW$108,MATCH($G49,Data!$D$23:$D$108,0))</f>
        <v>0</v>
      </c>
      <c r="BB49" s="115">
        <f>INDEX(Data!AX$23:AX$108,MATCH($G49,Data!$D$23:$D$108,0))</f>
        <v>0</v>
      </c>
      <c r="BC49" s="115">
        <f>INDEX(Data!AY$23:AY$108,MATCH($G49,Data!$D$23:$D$108,0))</f>
        <v>0</v>
      </c>
      <c r="BD49" s="115">
        <f>INDEX(Data!AZ$23:AZ$108,MATCH($G49,Data!$D$23:$D$108,0))</f>
        <v>0</v>
      </c>
      <c r="BE49" s="115">
        <f>INDEX(Data!BA$23:BA$108,MATCH($G49,Data!$D$23:$D$108,0))</f>
        <v>0</v>
      </c>
      <c r="BF49" s="115">
        <f>INDEX(Data!BB$23:BB$108,MATCH($G49,Data!$D$23:$D$108,0))</f>
        <v>0</v>
      </c>
      <c r="BG49" s="115">
        <f>INDEX(Data!BC$23:BC$108,MATCH($G49,Data!$D$23:$D$108,0))</f>
        <v>0</v>
      </c>
      <c r="BH49" s="115">
        <f>INDEX(Data!BD$23:BD$108,MATCH($G49,Data!$D$23:$D$108,0))</f>
        <v>0</v>
      </c>
    </row>
    <row r="50" spans="2:60" outlineLevel="1" x14ac:dyDescent="0.2">
      <c r="B50" s="51" t="s">
        <v>196</v>
      </c>
      <c r="C50" s="88" t="s">
        <v>255</v>
      </c>
      <c r="D50" s="89" t="s">
        <v>101</v>
      </c>
      <c r="E50" s="73"/>
      <c r="F50" s="26" t="s">
        <v>198</v>
      </c>
      <c r="G50" s="87">
        <v>14</v>
      </c>
      <c r="H50" s="87"/>
      <c r="I50" s="115">
        <f>INDEX(Data!E$23:E$108,MATCH($G50,Data!$D$23:$D$108,0))</f>
        <v>0</v>
      </c>
      <c r="J50" s="115">
        <f>INDEX(Data!F$23:F$108,MATCH($G50,Data!$D$23:$D$108,0))</f>
        <v>0</v>
      </c>
      <c r="K50" s="115">
        <f>INDEX(Data!G$23:G$108,MATCH($G50,Data!$D$23:$D$108,0))</f>
        <v>1.04665465</v>
      </c>
      <c r="L50" s="115">
        <f>INDEX(Data!H$23:H$108,MATCH($G50,Data!$D$23:$D$108,0))</f>
        <v>1.2992090399999998</v>
      </c>
      <c r="M50" s="115">
        <f>INDEX(Data!I$23:I$108,MATCH($G50,Data!$D$23:$D$108,0))</f>
        <v>1.25844256</v>
      </c>
      <c r="N50" s="115">
        <f>INDEX(Data!J$23:J$108,MATCH($G50,Data!$D$23:$D$108,0))</f>
        <v>1.18078504</v>
      </c>
      <c r="O50" s="115">
        <f>INDEX(Data!K$23:K$108,MATCH($G50,Data!$D$23:$D$108,0))</f>
        <v>1.2178905083990696</v>
      </c>
      <c r="P50" s="115">
        <f>INDEX(Data!L$23:L$108,MATCH($G50,Data!$D$23:$D$108,0))</f>
        <v>1.2965194542574388</v>
      </c>
      <c r="Q50" s="115">
        <f>INDEX(Data!M$23:M$108,MATCH($G50,Data!$D$23:$D$108,0))</f>
        <v>0</v>
      </c>
      <c r="R50" s="115">
        <f>INDEX(Data!N$23:N$108,MATCH($G50,Data!$D$23:$D$108,0))</f>
        <v>0</v>
      </c>
      <c r="S50" s="115">
        <f>INDEX(Data!O$23:O$108,MATCH($G50,Data!$D$23:$D$108,0))</f>
        <v>0</v>
      </c>
      <c r="T50" s="115">
        <f>INDEX(Data!P$23:P$108,MATCH($G50,Data!$D$23:$D$108,0))</f>
        <v>0</v>
      </c>
      <c r="U50" s="115">
        <f>INDEX(Data!Q$23:Q$108,MATCH($G50,Data!$D$23:$D$108,0))</f>
        <v>0</v>
      </c>
      <c r="V50" s="115">
        <f>INDEX(Data!R$23:R$108,MATCH($G50,Data!$D$23:$D$108,0))</f>
        <v>0</v>
      </c>
      <c r="W50" s="115">
        <f>INDEX(Data!S$23:S$108,MATCH($G50,Data!$D$23:$D$108,0))</f>
        <v>0</v>
      </c>
      <c r="X50" s="115">
        <f>INDEX(Data!T$23:T$108,MATCH($G50,Data!$D$23:$D$108,0))</f>
        <v>0</v>
      </c>
      <c r="Y50" s="115">
        <f>INDEX(Data!U$23:U$108,MATCH($G50,Data!$D$23:$D$108,0))</f>
        <v>0</v>
      </c>
      <c r="Z50" s="115">
        <f>INDEX(Data!V$23:V$108,MATCH($G50,Data!$D$23:$D$108,0))</f>
        <v>0</v>
      </c>
      <c r="AA50" s="115">
        <f>INDEX(Data!W$23:W$108,MATCH($G50,Data!$D$23:$D$108,0))</f>
        <v>0</v>
      </c>
      <c r="AB50" s="115">
        <f>INDEX(Data!X$23:X$108,MATCH($G50,Data!$D$23:$D$108,0))</f>
        <v>0</v>
      </c>
      <c r="AC50" s="115">
        <f>INDEX(Data!Y$23:Y$108,MATCH($G50,Data!$D$23:$D$108,0))</f>
        <v>0</v>
      </c>
      <c r="AD50" s="115">
        <f>INDEX(Data!Z$23:Z$108,MATCH($G50,Data!$D$23:$D$108,0))</f>
        <v>0</v>
      </c>
      <c r="AE50" s="115">
        <f>INDEX(Data!AA$23:AA$108,MATCH($G50,Data!$D$23:$D$108,0))</f>
        <v>0</v>
      </c>
      <c r="AF50" s="115">
        <f>INDEX(Data!AB$23:AB$108,MATCH($G50,Data!$D$23:$D$108,0))</f>
        <v>0</v>
      </c>
      <c r="AG50" s="115">
        <f>INDEX(Data!AC$23:AC$108,MATCH($G50,Data!$D$23:$D$108,0))</f>
        <v>0</v>
      </c>
      <c r="AH50" s="115">
        <f>INDEX(Data!AD$23:AD$108,MATCH($G50,Data!$D$23:$D$108,0))</f>
        <v>0</v>
      </c>
      <c r="AI50" s="115">
        <f>INDEX(Data!AE$23:AE$108,MATCH($G50,Data!$D$23:$D$108,0))</f>
        <v>0</v>
      </c>
      <c r="AJ50" s="115">
        <f>INDEX(Data!AF$23:AF$108,MATCH($G50,Data!$D$23:$D$108,0))</f>
        <v>0</v>
      </c>
      <c r="AK50" s="115">
        <f>INDEX(Data!AG$23:AG$108,MATCH($G50,Data!$D$23:$D$108,0))</f>
        <v>0</v>
      </c>
      <c r="AL50" s="115">
        <f>INDEX(Data!AH$23:AH$108,MATCH($G50,Data!$D$23:$D$108,0))</f>
        <v>0</v>
      </c>
      <c r="AM50" s="115">
        <f>INDEX(Data!AI$23:AI$108,MATCH($G50,Data!$D$23:$D$108,0))</f>
        <v>0</v>
      </c>
      <c r="AN50" s="115">
        <f>INDEX(Data!AJ$23:AJ$108,MATCH($G50,Data!$D$23:$D$108,0))</f>
        <v>0</v>
      </c>
      <c r="AO50" s="115">
        <f>INDEX(Data!AK$23:AK$108,MATCH($G50,Data!$D$23:$D$108,0))</f>
        <v>0</v>
      </c>
      <c r="AP50" s="115">
        <f>INDEX(Data!AL$23:AL$108,MATCH($G50,Data!$D$23:$D$108,0))</f>
        <v>0</v>
      </c>
      <c r="AQ50" s="115">
        <f>INDEX(Data!AM$23:AM$108,MATCH($G50,Data!$D$23:$D$108,0))</f>
        <v>0</v>
      </c>
      <c r="AR50" s="115">
        <f>INDEX(Data!AN$23:AN$108,MATCH($G50,Data!$D$23:$D$108,0))</f>
        <v>0</v>
      </c>
      <c r="AS50" s="115">
        <f>INDEX(Data!AO$23:AO$108,MATCH($G50,Data!$D$23:$D$108,0))</f>
        <v>0</v>
      </c>
      <c r="AT50" s="115">
        <f>INDEX(Data!AP$23:AP$108,MATCH($G50,Data!$D$23:$D$108,0))</f>
        <v>0</v>
      </c>
      <c r="AU50" s="115">
        <f>INDEX(Data!AQ$23:AQ$108,MATCH($G50,Data!$D$23:$D$108,0))</f>
        <v>0</v>
      </c>
      <c r="AV50" s="115">
        <f>INDEX(Data!AR$23:AR$108,MATCH($G50,Data!$D$23:$D$108,0))</f>
        <v>0</v>
      </c>
      <c r="AW50" s="115">
        <f>INDEX(Data!AS$23:AS$108,MATCH($G50,Data!$D$23:$D$108,0))</f>
        <v>0</v>
      </c>
      <c r="AX50" s="115">
        <f>INDEX(Data!AT$23:AT$108,MATCH($G50,Data!$D$23:$D$108,0))</f>
        <v>0</v>
      </c>
      <c r="AY50" s="115">
        <f>INDEX(Data!AU$23:AU$108,MATCH($G50,Data!$D$23:$D$108,0))</f>
        <v>0</v>
      </c>
      <c r="AZ50" s="115">
        <f>INDEX(Data!AV$23:AV$108,MATCH($G50,Data!$D$23:$D$108,0))</f>
        <v>0</v>
      </c>
      <c r="BA50" s="115">
        <f>INDEX(Data!AW$23:AW$108,MATCH($G50,Data!$D$23:$D$108,0))</f>
        <v>0</v>
      </c>
      <c r="BB50" s="115">
        <f>INDEX(Data!AX$23:AX$108,MATCH($G50,Data!$D$23:$D$108,0))</f>
        <v>0</v>
      </c>
      <c r="BC50" s="115">
        <f>INDEX(Data!AY$23:AY$108,MATCH($G50,Data!$D$23:$D$108,0))</f>
        <v>0</v>
      </c>
      <c r="BD50" s="115">
        <f>INDEX(Data!AZ$23:AZ$108,MATCH($G50,Data!$D$23:$D$108,0))</f>
        <v>0</v>
      </c>
      <c r="BE50" s="115">
        <f>INDEX(Data!BA$23:BA$108,MATCH($G50,Data!$D$23:$D$108,0))</f>
        <v>0</v>
      </c>
      <c r="BF50" s="115">
        <f>INDEX(Data!BB$23:BB$108,MATCH($G50,Data!$D$23:$D$108,0))</f>
        <v>0</v>
      </c>
      <c r="BG50" s="115">
        <f>INDEX(Data!BC$23:BC$108,MATCH($G50,Data!$D$23:$D$108,0))</f>
        <v>0</v>
      </c>
      <c r="BH50" s="115">
        <f>INDEX(Data!BD$23:BD$108,MATCH($G50,Data!$D$23:$D$108,0))</f>
        <v>0</v>
      </c>
    </row>
    <row r="51" spans="2:60" outlineLevel="1" x14ac:dyDescent="0.2">
      <c r="B51" s="51" t="s">
        <v>196</v>
      </c>
      <c r="C51" s="88" t="s">
        <v>256</v>
      </c>
      <c r="D51" s="9" t="s">
        <v>83</v>
      </c>
      <c r="E51" s="9" t="s">
        <v>102</v>
      </c>
      <c r="F51" s="26" t="s">
        <v>198</v>
      </c>
      <c r="G51" s="87">
        <v>15</v>
      </c>
      <c r="H51" s="87"/>
      <c r="I51" s="115">
        <f>INDEX(Data!E$23:E$108,MATCH($G51,Data!$D$23:$D$108,0))</f>
        <v>0</v>
      </c>
      <c r="J51" s="115">
        <f>INDEX(Data!F$23:F$108,MATCH($G51,Data!$D$23:$D$108,0))</f>
        <v>0</v>
      </c>
      <c r="K51" s="115">
        <f>INDEX(Data!G$23:G$108,MATCH($G51,Data!$D$23:$D$108,0))</f>
        <v>3.3836830426000004</v>
      </c>
      <c r="L51" s="115">
        <f>INDEX(Data!H$23:H$108,MATCH($G51,Data!$D$23:$D$108,0))</f>
        <v>4.0818495489999993</v>
      </c>
      <c r="M51" s="115">
        <f>INDEX(Data!I$23:I$108,MATCH($G51,Data!$D$23:$D$108,0))</f>
        <v>3.4035278079999998</v>
      </c>
      <c r="N51" s="115">
        <f>INDEX(Data!J$23:J$108,MATCH($G51,Data!$D$23:$D$108,0))</f>
        <v>3.3534530355999999</v>
      </c>
      <c r="O51" s="115">
        <f>INDEX(Data!K$23:K$108,MATCH($G51,Data!$D$23:$D$108,0))</f>
        <v>2.1149953809457807</v>
      </c>
      <c r="P51" s="115">
        <f>INDEX(Data!L$23:L$108,MATCH($G51,Data!$D$23:$D$108,0))</f>
        <v>3.48002215382414</v>
      </c>
      <c r="Q51" s="115">
        <f>INDEX(Data!M$23:M$108,MATCH($G51,Data!$D$23:$D$108,0))</f>
        <v>0</v>
      </c>
      <c r="R51" s="115">
        <f>INDEX(Data!N$23:N$108,MATCH($G51,Data!$D$23:$D$108,0))</f>
        <v>0</v>
      </c>
      <c r="S51" s="115">
        <f>INDEX(Data!O$23:O$108,MATCH($G51,Data!$D$23:$D$108,0))</f>
        <v>0</v>
      </c>
      <c r="T51" s="115">
        <f>INDEX(Data!P$23:P$108,MATCH($G51,Data!$D$23:$D$108,0))</f>
        <v>0</v>
      </c>
      <c r="U51" s="115">
        <f>INDEX(Data!Q$23:Q$108,MATCH($G51,Data!$D$23:$D$108,0))</f>
        <v>0</v>
      </c>
      <c r="V51" s="115">
        <f>INDEX(Data!R$23:R$108,MATCH($G51,Data!$D$23:$D$108,0))</f>
        <v>0</v>
      </c>
      <c r="W51" s="115">
        <f>INDEX(Data!S$23:S$108,MATCH($G51,Data!$D$23:$D$108,0))</f>
        <v>0</v>
      </c>
      <c r="X51" s="115">
        <f>INDEX(Data!T$23:T$108,MATCH($G51,Data!$D$23:$D$108,0))</f>
        <v>0</v>
      </c>
      <c r="Y51" s="115">
        <f>INDEX(Data!U$23:U$108,MATCH($G51,Data!$D$23:$D$108,0))</f>
        <v>0</v>
      </c>
      <c r="Z51" s="115">
        <f>INDEX(Data!V$23:V$108,MATCH($G51,Data!$D$23:$D$108,0))</f>
        <v>0</v>
      </c>
      <c r="AA51" s="115">
        <f>INDEX(Data!W$23:W$108,MATCH($G51,Data!$D$23:$D$108,0))</f>
        <v>0</v>
      </c>
      <c r="AB51" s="115">
        <f>INDEX(Data!X$23:X$108,MATCH($G51,Data!$D$23:$D$108,0))</f>
        <v>0</v>
      </c>
      <c r="AC51" s="115">
        <f>INDEX(Data!Y$23:Y$108,MATCH($G51,Data!$D$23:$D$108,0))</f>
        <v>0</v>
      </c>
      <c r="AD51" s="115">
        <f>INDEX(Data!Z$23:Z$108,MATCH($G51,Data!$D$23:$D$108,0))</f>
        <v>0</v>
      </c>
      <c r="AE51" s="115">
        <f>INDEX(Data!AA$23:AA$108,MATCH($G51,Data!$D$23:$D$108,0))</f>
        <v>0</v>
      </c>
      <c r="AF51" s="115">
        <f>INDEX(Data!AB$23:AB$108,MATCH($G51,Data!$D$23:$D$108,0))</f>
        <v>0</v>
      </c>
      <c r="AG51" s="115">
        <f>INDEX(Data!AC$23:AC$108,MATCH($G51,Data!$D$23:$D$108,0))</f>
        <v>0</v>
      </c>
      <c r="AH51" s="115">
        <f>INDEX(Data!AD$23:AD$108,MATCH($G51,Data!$D$23:$D$108,0))</f>
        <v>0</v>
      </c>
      <c r="AI51" s="115">
        <f>INDEX(Data!AE$23:AE$108,MATCH($G51,Data!$D$23:$D$108,0))</f>
        <v>0</v>
      </c>
      <c r="AJ51" s="115">
        <f>INDEX(Data!AF$23:AF$108,MATCH($G51,Data!$D$23:$D$108,0))</f>
        <v>0</v>
      </c>
      <c r="AK51" s="115">
        <f>INDEX(Data!AG$23:AG$108,MATCH($G51,Data!$D$23:$D$108,0))</f>
        <v>0</v>
      </c>
      <c r="AL51" s="115">
        <f>INDEX(Data!AH$23:AH$108,MATCH($G51,Data!$D$23:$D$108,0))</f>
        <v>0</v>
      </c>
      <c r="AM51" s="115">
        <f>INDEX(Data!AI$23:AI$108,MATCH($G51,Data!$D$23:$D$108,0))</f>
        <v>0</v>
      </c>
      <c r="AN51" s="115">
        <f>INDEX(Data!AJ$23:AJ$108,MATCH($G51,Data!$D$23:$D$108,0))</f>
        <v>0</v>
      </c>
      <c r="AO51" s="115">
        <f>INDEX(Data!AK$23:AK$108,MATCH($G51,Data!$D$23:$D$108,0))</f>
        <v>0</v>
      </c>
      <c r="AP51" s="115">
        <f>INDEX(Data!AL$23:AL$108,MATCH($G51,Data!$D$23:$D$108,0))</f>
        <v>0</v>
      </c>
      <c r="AQ51" s="115">
        <f>INDEX(Data!AM$23:AM$108,MATCH($G51,Data!$D$23:$D$108,0))</f>
        <v>0</v>
      </c>
      <c r="AR51" s="115">
        <f>INDEX(Data!AN$23:AN$108,MATCH($G51,Data!$D$23:$D$108,0))</f>
        <v>0</v>
      </c>
      <c r="AS51" s="115">
        <f>INDEX(Data!AO$23:AO$108,MATCH($G51,Data!$D$23:$D$108,0))</f>
        <v>0</v>
      </c>
      <c r="AT51" s="115">
        <f>INDEX(Data!AP$23:AP$108,MATCH($G51,Data!$D$23:$D$108,0))</f>
        <v>0</v>
      </c>
      <c r="AU51" s="115">
        <f>INDEX(Data!AQ$23:AQ$108,MATCH($G51,Data!$D$23:$D$108,0))</f>
        <v>0</v>
      </c>
      <c r="AV51" s="115">
        <f>INDEX(Data!AR$23:AR$108,MATCH($G51,Data!$D$23:$D$108,0))</f>
        <v>0</v>
      </c>
      <c r="AW51" s="115">
        <f>INDEX(Data!AS$23:AS$108,MATCH($G51,Data!$D$23:$D$108,0))</f>
        <v>0</v>
      </c>
      <c r="AX51" s="115">
        <f>INDEX(Data!AT$23:AT$108,MATCH($G51,Data!$D$23:$D$108,0))</f>
        <v>0</v>
      </c>
      <c r="AY51" s="115">
        <f>INDEX(Data!AU$23:AU$108,MATCH($G51,Data!$D$23:$D$108,0))</f>
        <v>0</v>
      </c>
      <c r="AZ51" s="115">
        <f>INDEX(Data!AV$23:AV$108,MATCH($G51,Data!$D$23:$D$108,0))</f>
        <v>0</v>
      </c>
      <c r="BA51" s="115">
        <f>INDEX(Data!AW$23:AW$108,MATCH($G51,Data!$D$23:$D$108,0))</f>
        <v>0</v>
      </c>
      <c r="BB51" s="115">
        <f>INDEX(Data!AX$23:AX$108,MATCH($G51,Data!$D$23:$D$108,0))</f>
        <v>0</v>
      </c>
      <c r="BC51" s="115">
        <f>INDEX(Data!AY$23:AY$108,MATCH($G51,Data!$D$23:$D$108,0))</f>
        <v>0</v>
      </c>
      <c r="BD51" s="115">
        <f>INDEX(Data!AZ$23:AZ$108,MATCH($G51,Data!$D$23:$D$108,0))</f>
        <v>0</v>
      </c>
      <c r="BE51" s="115">
        <f>INDEX(Data!BA$23:BA$108,MATCH($G51,Data!$D$23:$D$108,0))</f>
        <v>0</v>
      </c>
      <c r="BF51" s="115">
        <f>INDEX(Data!BB$23:BB$108,MATCH($G51,Data!$D$23:$D$108,0))</f>
        <v>0</v>
      </c>
      <c r="BG51" s="115">
        <f>INDEX(Data!BC$23:BC$108,MATCH($G51,Data!$D$23:$D$108,0))</f>
        <v>0</v>
      </c>
      <c r="BH51" s="115">
        <f>INDEX(Data!BD$23:BD$108,MATCH($G51,Data!$D$23:$D$108,0))</f>
        <v>0</v>
      </c>
    </row>
    <row r="52" spans="2:60" outlineLevel="1" x14ac:dyDescent="0.2">
      <c r="B52" s="51" t="s">
        <v>196</v>
      </c>
      <c r="C52" s="89" t="s">
        <v>256</v>
      </c>
      <c r="D52" s="9" t="s">
        <v>83</v>
      </c>
      <c r="E52" s="9" t="s">
        <v>103</v>
      </c>
      <c r="F52" s="26" t="s">
        <v>198</v>
      </c>
      <c r="G52" s="87">
        <v>16</v>
      </c>
      <c r="H52" s="87"/>
      <c r="I52" s="115">
        <f>INDEX(Data!E$23:E$108,MATCH($G52,Data!$D$23:$D$108,0))</f>
        <v>0</v>
      </c>
      <c r="J52" s="115">
        <f>INDEX(Data!F$23:F$108,MATCH($G52,Data!$D$23:$D$108,0))</f>
        <v>0</v>
      </c>
      <c r="K52" s="115">
        <f>INDEX(Data!G$23:G$108,MATCH($G52,Data!$D$23:$D$108,0))</f>
        <v>4.9771276578000005</v>
      </c>
      <c r="L52" s="115">
        <f>INDEX(Data!H$23:H$108,MATCH($G52,Data!$D$23:$D$108,0))</f>
        <v>6.0436246185</v>
      </c>
      <c r="M52" s="115">
        <f>INDEX(Data!I$23:I$108,MATCH($G52,Data!$D$23:$D$108,0))</f>
        <v>4.8503371049999995</v>
      </c>
      <c r="N52" s="115">
        <f>INDEX(Data!J$23:J$108,MATCH($G52,Data!$D$23:$D$108,0))</f>
        <v>4.6403797988999997</v>
      </c>
      <c r="O52" s="115">
        <f>INDEX(Data!K$23:K$108,MATCH($G52,Data!$D$23:$D$108,0))</f>
        <v>4.1337070847027251</v>
      </c>
      <c r="P52" s="115">
        <f>INDEX(Data!L$23:L$108,MATCH($G52,Data!$D$23:$D$108,0))</f>
        <v>4.8642161488722362</v>
      </c>
      <c r="Q52" s="115">
        <f>INDEX(Data!M$23:M$108,MATCH($G52,Data!$D$23:$D$108,0))</f>
        <v>0</v>
      </c>
      <c r="R52" s="115">
        <f>INDEX(Data!N$23:N$108,MATCH($G52,Data!$D$23:$D$108,0))</f>
        <v>0</v>
      </c>
      <c r="S52" s="115">
        <f>INDEX(Data!O$23:O$108,MATCH($G52,Data!$D$23:$D$108,0))</f>
        <v>0</v>
      </c>
      <c r="T52" s="115">
        <f>INDEX(Data!P$23:P$108,MATCH($G52,Data!$D$23:$D$108,0))</f>
        <v>0</v>
      </c>
      <c r="U52" s="115">
        <f>INDEX(Data!Q$23:Q$108,MATCH($G52,Data!$D$23:$D$108,0))</f>
        <v>0</v>
      </c>
      <c r="V52" s="115">
        <f>INDEX(Data!R$23:R$108,MATCH($G52,Data!$D$23:$D$108,0))</f>
        <v>0</v>
      </c>
      <c r="W52" s="115">
        <f>INDEX(Data!S$23:S$108,MATCH($G52,Data!$D$23:$D$108,0))</f>
        <v>0</v>
      </c>
      <c r="X52" s="115">
        <f>INDEX(Data!T$23:T$108,MATCH($G52,Data!$D$23:$D$108,0))</f>
        <v>0</v>
      </c>
      <c r="Y52" s="115">
        <f>INDEX(Data!U$23:U$108,MATCH($G52,Data!$D$23:$D$108,0))</f>
        <v>0</v>
      </c>
      <c r="Z52" s="115">
        <f>INDEX(Data!V$23:V$108,MATCH($G52,Data!$D$23:$D$108,0))</f>
        <v>0</v>
      </c>
      <c r="AA52" s="115">
        <f>INDEX(Data!W$23:W$108,MATCH($G52,Data!$D$23:$D$108,0))</f>
        <v>0</v>
      </c>
      <c r="AB52" s="115">
        <f>INDEX(Data!X$23:X$108,MATCH($G52,Data!$D$23:$D$108,0))</f>
        <v>0</v>
      </c>
      <c r="AC52" s="115">
        <f>INDEX(Data!Y$23:Y$108,MATCH($G52,Data!$D$23:$D$108,0))</f>
        <v>0</v>
      </c>
      <c r="AD52" s="115">
        <f>INDEX(Data!Z$23:Z$108,MATCH($G52,Data!$D$23:$D$108,0))</f>
        <v>0</v>
      </c>
      <c r="AE52" s="115">
        <f>INDEX(Data!AA$23:AA$108,MATCH($G52,Data!$D$23:$D$108,0))</f>
        <v>0</v>
      </c>
      <c r="AF52" s="115">
        <f>INDEX(Data!AB$23:AB$108,MATCH($G52,Data!$D$23:$D$108,0))</f>
        <v>0</v>
      </c>
      <c r="AG52" s="115">
        <f>INDEX(Data!AC$23:AC$108,MATCH($G52,Data!$D$23:$D$108,0))</f>
        <v>0</v>
      </c>
      <c r="AH52" s="115">
        <f>INDEX(Data!AD$23:AD$108,MATCH($G52,Data!$D$23:$D$108,0))</f>
        <v>0</v>
      </c>
      <c r="AI52" s="115">
        <f>INDEX(Data!AE$23:AE$108,MATCH($G52,Data!$D$23:$D$108,0))</f>
        <v>0</v>
      </c>
      <c r="AJ52" s="115">
        <f>INDEX(Data!AF$23:AF$108,MATCH($G52,Data!$D$23:$D$108,0))</f>
        <v>0</v>
      </c>
      <c r="AK52" s="115">
        <f>INDEX(Data!AG$23:AG$108,MATCH($G52,Data!$D$23:$D$108,0))</f>
        <v>0</v>
      </c>
      <c r="AL52" s="115">
        <f>INDEX(Data!AH$23:AH$108,MATCH($G52,Data!$D$23:$D$108,0))</f>
        <v>0</v>
      </c>
      <c r="AM52" s="115">
        <f>INDEX(Data!AI$23:AI$108,MATCH($G52,Data!$D$23:$D$108,0))</f>
        <v>0</v>
      </c>
      <c r="AN52" s="115">
        <f>INDEX(Data!AJ$23:AJ$108,MATCH($G52,Data!$D$23:$D$108,0))</f>
        <v>0</v>
      </c>
      <c r="AO52" s="115">
        <f>INDEX(Data!AK$23:AK$108,MATCH($G52,Data!$D$23:$D$108,0))</f>
        <v>0</v>
      </c>
      <c r="AP52" s="115">
        <f>INDEX(Data!AL$23:AL$108,MATCH($G52,Data!$D$23:$D$108,0))</f>
        <v>0</v>
      </c>
      <c r="AQ52" s="115">
        <f>INDEX(Data!AM$23:AM$108,MATCH($G52,Data!$D$23:$D$108,0))</f>
        <v>0</v>
      </c>
      <c r="AR52" s="115">
        <f>INDEX(Data!AN$23:AN$108,MATCH($G52,Data!$D$23:$D$108,0))</f>
        <v>0</v>
      </c>
      <c r="AS52" s="115">
        <f>INDEX(Data!AO$23:AO$108,MATCH($G52,Data!$D$23:$D$108,0))</f>
        <v>0</v>
      </c>
      <c r="AT52" s="115">
        <f>INDEX(Data!AP$23:AP$108,MATCH($G52,Data!$D$23:$D$108,0))</f>
        <v>0</v>
      </c>
      <c r="AU52" s="115">
        <f>INDEX(Data!AQ$23:AQ$108,MATCH($G52,Data!$D$23:$D$108,0))</f>
        <v>0</v>
      </c>
      <c r="AV52" s="115">
        <f>INDEX(Data!AR$23:AR$108,MATCH($G52,Data!$D$23:$D$108,0))</f>
        <v>0</v>
      </c>
      <c r="AW52" s="115">
        <f>INDEX(Data!AS$23:AS$108,MATCH($G52,Data!$D$23:$D$108,0))</f>
        <v>0</v>
      </c>
      <c r="AX52" s="115">
        <f>INDEX(Data!AT$23:AT$108,MATCH($G52,Data!$D$23:$D$108,0))</f>
        <v>0</v>
      </c>
      <c r="AY52" s="115">
        <f>INDEX(Data!AU$23:AU$108,MATCH($G52,Data!$D$23:$D$108,0))</f>
        <v>0</v>
      </c>
      <c r="AZ52" s="115">
        <f>INDEX(Data!AV$23:AV$108,MATCH($G52,Data!$D$23:$D$108,0))</f>
        <v>0</v>
      </c>
      <c r="BA52" s="115">
        <f>INDEX(Data!AW$23:AW$108,MATCH($G52,Data!$D$23:$D$108,0))</f>
        <v>0</v>
      </c>
      <c r="BB52" s="115">
        <f>INDEX(Data!AX$23:AX$108,MATCH($G52,Data!$D$23:$D$108,0))</f>
        <v>0</v>
      </c>
      <c r="BC52" s="115">
        <f>INDEX(Data!AY$23:AY$108,MATCH($G52,Data!$D$23:$D$108,0))</f>
        <v>0</v>
      </c>
      <c r="BD52" s="115">
        <f>INDEX(Data!AZ$23:AZ$108,MATCH($G52,Data!$D$23:$D$108,0))</f>
        <v>0</v>
      </c>
      <c r="BE52" s="115">
        <f>INDEX(Data!BA$23:BA$108,MATCH($G52,Data!$D$23:$D$108,0))</f>
        <v>0</v>
      </c>
      <c r="BF52" s="115">
        <f>INDEX(Data!BB$23:BB$108,MATCH($G52,Data!$D$23:$D$108,0))</f>
        <v>0</v>
      </c>
      <c r="BG52" s="115">
        <f>INDEX(Data!BC$23:BC$108,MATCH($G52,Data!$D$23:$D$108,0))</f>
        <v>0</v>
      </c>
      <c r="BH52" s="115">
        <f>INDEX(Data!BD$23:BD$108,MATCH($G52,Data!$D$23:$D$108,0))</f>
        <v>0</v>
      </c>
    </row>
    <row r="53" spans="2:60" outlineLevel="1" x14ac:dyDescent="0.2">
      <c r="B53" s="51" t="s">
        <v>196</v>
      </c>
      <c r="C53" s="89" t="s">
        <v>256</v>
      </c>
      <c r="D53" s="89" t="s">
        <v>257</v>
      </c>
      <c r="E53" s="9" t="s">
        <v>102</v>
      </c>
      <c r="F53" s="26" t="s">
        <v>198</v>
      </c>
      <c r="G53" s="87">
        <v>17</v>
      </c>
      <c r="H53" s="87"/>
      <c r="I53" s="115">
        <f>INDEX(Data!E$23:E$108,MATCH($G53,Data!$D$23:$D$108,0))</f>
        <v>0</v>
      </c>
      <c r="J53" s="115">
        <f>INDEX(Data!F$23:F$108,MATCH($G53,Data!$D$23:$D$108,0))</f>
        <v>0</v>
      </c>
      <c r="K53" s="115">
        <f>INDEX(Data!G$23:G$108,MATCH($G53,Data!$D$23:$D$108,0))</f>
        <v>10.474854115499999</v>
      </c>
      <c r="L53" s="115">
        <f>INDEX(Data!H$23:H$108,MATCH($G53,Data!$D$23:$D$108,0))</f>
        <v>11.157134643200001</v>
      </c>
      <c r="M53" s="115">
        <f>INDEX(Data!I$23:I$108,MATCH($G53,Data!$D$23:$D$108,0))</f>
        <v>11.841501510399999</v>
      </c>
      <c r="N53" s="115">
        <f>INDEX(Data!J$23:J$108,MATCH($G53,Data!$D$23:$D$108,0))</f>
        <v>11.2133307416</v>
      </c>
      <c r="O53" s="115">
        <f>INDEX(Data!K$23:K$108,MATCH($G53,Data!$D$23:$D$108,0))</f>
        <v>10.993751768804511</v>
      </c>
      <c r="P53" s="115">
        <f>INDEX(Data!L$23:L$108,MATCH($G53,Data!$D$23:$D$108,0))</f>
        <v>13.535457759940265</v>
      </c>
      <c r="Q53" s="115">
        <f>INDEX(Data!M$23:M$108,MATCH($G53,Data!$D$23:$D$108,0))</f>
        <v>0</v>
      </c>
      <c r="R53" s="115">
        <f>INDEX(Data!N$23:N$108,MATCH($G53,Data!$D$23:$D$108,0))</f>
        <v>0</v>
      </c>
      <c r="S53" s="115">
        <f>INDEX(Data!O$23:O$108,MATCH($G53,Data!$D$23:$D$108,0))</f>
        <v>0</v>
      </c>
      <c r="T53" s="115">
        <f>INDEX(Data!P$23:P$108,MATCH($G53,Data!$D$23:$D$108,0))</f>
        <v>0</v>
      </c>
      <c r="U53" s="115">
        <f>INDEX(Data!Q$23:Q$108,MATCH($G53,Data!$D$23:$D$108,0))</f>
        <v>0</v>
      </c>
      <c r="V53" s="115">
        <f>INDEX(Data!R$23:R$108,MATCH($G53,Data!$D$23:$D$108,0))</f>
        <v>0</v>
      </c>
      <c r="W53" s="115">
        <f>INDEX(Data!S$23:S$108,MATCH($G53,Data!$D$23:$D$108,0))</f>
        <v>0</v>
      </c>
      <c r="X53" s="115">
        <f>INDEX(Data!T$23:T$108,MATCH($G53,Data!$D$23:$D$108,0))</f>
        <v>0</v>
      </c>
      <c r="Y53" s="115">
        <f>INDEX(Data!U$23:U$108,MATCH($G53,Data!$D$23:$D$108,0))</f>
        <v>0</v>
      </c>
      <c r="Z53" s="115">
        <f>INDEX(Data!V$23:V$108,MATCH($G53,Data!$D$23:$D$108,0))</f>
        <v>0</v>
      </c>
      <c r="AA53" s="115">
        <f>INDEX(Data!W$23:W$108,MATCH($G53,Data!$D$23:$D$108,0))</f>
        <v>0</v>
      </c>
      <c r="AB53" s="115">
        <f>INDEX(Data!X$23:X$108,MATCH($G53,Data!$D$23:$D$108,0))</f>
        <v>0</v>
      </c>
      <c r="AC53" s="115">
        <f>INDEX(Data!Y$23:Y$108,MATCH($G53,Data!$D$23:$D$108,0))</f>
        <v>0</v>
      </c>
      <c r="AD53" s="115">
        <f>INDEX(Data!Z$23:Z$108,MATCH($G53,Data!$D$23:$D$108,0))</f>
        <v>0</v>
      </c>
      <c r="AE53" s="115">
        <f>INDEX(Data!AA$23:AA$108,MATCH($G53,Data!$D$23:$D$108,0))</f>
        <v>0</v>
      </c>
      <c r="AF53" s="115">
        <f>INDEX(Data!AB$23:AB$108,MATCH($G53,Data!$D$23:$D$108,0))</f>
        <v>0</v>
      </c>
      <c r="AG53" s="115">
        <f>INDEX(Data!AC$23:AC$108,MATCH($G53,Data!$D$23:$D$108,0))</f>
        <v>0</v>
      </c>
      <c r="AH53" s="115">
        <f>INDEX(Data!AD$23:AD$108,MATCH($G53,Data!$D$23:$D$108,0))</f>
        <v>0</v>
      </c>
      <c r="AI53" s="115">
        <f>INDEX(Data!AE$23:AE$108,MATCH($G53,Data!$D$23:$D$108,0))</f>
        <v>0</v>
      </c>
      <c r="AJ53" s="115">
        <f>INDEX(Data!AF$23:AF$108,MATCH($G53,Data!$D$23:$D$108,0))</f>
        <v>0</v>
      </c>
      <c r="AK53" s="115">
        <f>INDEX(Data!AG$23:AG$108,MATCH($G53,Data!$D$23:$D$108,0))</f>
        <v>0</v>
      </c>
      <c r="AL53" s="115">
        <f>INDEX(Data!AH$23:AH$108,MATCH($G53,Data!$D$23:$D$108,0))</f>
        <v>0</v>
      </c>
      <c r="AM53" s="115">
        <f>INDEX(Data!AI$23:AI$108,MATCH($G53,Data!$D$23:$D$108,0))</f>
        <v>0</v>
      </c>
      <c r="AN53" s="115">
        <f>INDEX(Data!AJ$23:AJ$108,MATCH($G53,Data!$D$23:$D$108,0))</f>
        <v>0</v>
      </c>
      <c r="AO53" s="115">
        <f>INDEX(Data!AK$23:AK$108,MATCH($G53,Data!$D$23:$D$108,0))</f>
        <v>0</v>
      </c>
      <c r="AP53" s="115">
        <f>INDEX(Data!AL$23:AL$108,MATCH($G53,Data!$D$23:$D$108,0))</f>
        <v>0</v>
      </c>
      <c r="AQ53" s="115">
        <f>INDEX(Data!AM$23:AM$108,MATCH($G53,Data!$D$23:$D$108,0))</f>
        <v>0</v>
      </c>
      <c r="AR53" s="115">
        <f>INDEX(Data!AN$23:AN$108,MATCH($G53,Data!$D$23:$D$108,0))</f>
        <v>0</v>
      </c>
      <c r="AS53" s="115">
        <f>INDEX(Data!AO$23:AO$108,MATCH($G53,Data!$D$23:$D$108,0))</f>
        <v>0</v>
      </c>
      <c r="AT53" s="115">
        <f>INDEX(Data!AP$23:AP$108,MATCH($G53,Data!$D$23:$D$108,0))</f>
        <v>0</v>
      </c>
      <c r="AU53" s="115">
        <f>INDEX(Data!AQ$23:AQ$108,MATCH($G53,Data!$D$23:$D$108,0))</f>
        <v>0</v>
      </c>
      <c r="AV53" s="115">
        <f>INDEX(Data!AR$23:AR$108,MATCH($G53,Data!$D$23:$D$108,0))</f>
        <v>0</v>
      </c>
      <c r="AW53" s="115">
        <f>INDEX(Data!AS$23:AS$108,MATCH($G53,Data!$D$23:$D$108,0))</f>
        <v>0</v>
      </c>
      <c r="AX53" s="115">
        <f>INDEX(Data!AT$23:AT$108,MATCH($G53,Data!$D$23:$D$108,0))</f>
        <v>0</v>
      </c>
      <c r="AY53" s="115">
        <f>INDEX(Data!AU$23:AU$108,MATCH($G53,Data!$D$23:$D$108,0))</f>
        <v>0</v>
      </c>
      <c r="AZ53" s="115">
        <f>INDEX(Data!AV$23:AV$108,MATCH($G53,Data!$D$23:$D$108,0))</f>
        <v>0</v>
      </c>
      <c r="BA53" s="115">
        <f>INDEX(Data!AW$23:AW$108,MATCH($G53,Data!$D$23:$D$108,0))</f>
        <v>0</v>
      </c>
      <c r="BB53" s="115">
        <f>INDEX(Data!AX$23:AX$108,MATCH($G53,Data!$D$23:$D$108,0))</f>
        <v>0</v>
      </c>
      <c r="BC53" s="115">
        <f>INDEX(Data!AY$23:AY$108,MATCH($G53,Data!$D$23:$D$108,0))</f>
        <v>0</v>
      </c>
      <c r="BD53" s="115">
        <f>INDEX(Data!AZ$23:AZ$108,MATCH($G53,Data!$D$23:$D$108,0))</f>
        <v>0</v>
      </c>
      <c r="BE53" s="115">
        <f>INDEX(Data!BA$23:BA$108,MATCH($G53,Data!$D$23:$D$108,0))</f>
        <v>0</v>
      </c>
      <c r="BF53" s="115">
        <f>INDEX(Data!BB$23:BB$108,MATCH($G53,Data!$D$23:$D$108,0))</f>
        <v>0</v>
      </c>
      <c r="BG53" s="115">
        <f>INDEX(Data!BC$23:BC$108,MATCH($G53,Data!$D$23:$D$108,0))</f>
        <v>0</v>
      </c>
      <c r="BH53" s="115">
        <f>INDEX(Data!BD$23:BD$108,MATCH($G53,Data!$D$23:$D$108,0))</f>
        <v>0</v>
      </c>
    </row>
    <row r="54" spans="2:60" outlineLevel="1" x14ac:dyDescent="0.2">
      <c r="B54" s="51" t="s">
        <v>196</v>
      </c>
      <c r="C54" s="89" t="s">
        <v>256</v>
      </c>
      <c r="D54" s="89" t="s">
        <v>257</v>
      </c>
      <c r="E54" s="9" t="s">
        <v>103</v>
      </c>
      <c r="F54" s="26" t="s">
        <v>198</v>
      </c>
      <c r="G54" s="87">
        <v>18</v>
      </c>
      <c r="H54" s="87"/>
      <c r="I54" s="115">
        <f>INDEX(Data!E$23:E$108,MATCH($G54,Data!$D$23:$D$108,0))</f>
        <v>0</v>
      </c>
      <c r="J54" s="115">
        <f>INDEX(Data!F$23:F$108,MATCH($G54,Data!$D$23:$D$108,0))</f>
        <v>0</v>
      </c>
      <c r="K54" s="115">
        <f>INDEX(Data!G$23:G$108,MATCH($G54,Data!$D$23:$D$108,0))</f>
        <v>18.750904145999996</v>
      </c>
      <c r="L54" s="115">
        <f>INDEX(Data!H$23:H$108,MATCH($G54,Data!$D$23:$D$108,0))</f>
        <v>19.883615553199999</v>
      </c>
      <c r="M54" s="115">
        <f>INDEX(Data!I$23:I$108,MATCH($G54,Data!$D$23:$D$108,0))</f>
        <v>22.087258164000001</v>
      </c>
      <c r="N54" s="115">
        <f>INDEX(Data!J$23:J$108,MATCH($G54,Data!$D$23:$D$108,0))</f>
        <v>20.940777216600001</v>
      </c>
      <c r="O54" s="115">
        <f>INDEX(Data!K$23:K$108,MATCH($G54,Data!$D$23:$D$108,0))</f>
        <v>23.521883280881021</v>
      </c>
      <c r="P54" s="115">
        <f>INDEX(Data!L$23:L$108,MATCH($G54,Data!$D$23:$D$108,0))</f>
        <v>25.656195542322546</v>
      </c>
      <c r="Q54" s="115">
        <f>INDEX(Data!M$23:M$108,MATCH($G54,Data!$D$23:$D$108,0))</f>
        <v>0</v>
      </c>
      <c r="R54" s="115">
        <f>INDEX(Data!N$23:N$108,MATCH($G54,Data!$D$23:$D$108,0))</f>
        <v>0</v>
      </c>
      <c r="S54" s="115">
        <f>INDEX(Data!O$23:O$108,MATCH($G54,Data!$D$23:$D$108,0))</f>
        <v>0</v>
      </c>
      <c r="T54" s="115">
        <f>INDEX(Data!P$23:P$108,MATCH($G54,Data!$D$23:$D$108,0))</f>
        <v>0</v>
      </c>
      <c r="U54" s="115">
        <f>INDEX(Data!Q$23:Q$108,MATCH($G54,Data!$D$23:$D$108,0))</f>
        <v>0</v>
      </c>
      <c r="V54" s="115">
        <f>INDEX(Data!R$23:R$108,MATCH($G54,Data!$D$23:$D$108,0))</f>
        <v>0</v>
      </c>
      <c r="W54" s="115">
        <f>INDEX(Data!S$23:S$108,MATCH($G54,Data!$D$23:$D$108,0))</f>
        <v>0</v>
      </c>
      <c r="X54" s="115">
        <f>INDEX(Data!T$23:T$108,MATCH($G54,Data!$D$23:$D$108,0))</f>
        <v>0</v>
      </c>
      <c r="Y54" s="115">
        <f>INDEX(Data!U$23:U$108,MATCH($G54,Data!$D$23:$D$108,0))</f>
        <v>0</v>
      </c>
      <c r="Z54" s="115">
        <f>INDEX(Data!V$23:V$108,MATCH($G54,Data!$D$23:$D$108,0))</f>
        <v>0</v>
      </c>
      <c r="AA54" s="115">
        <f>INDEX(Data!W$23:W$108,MATCH($G54,Data!$D$23:$D$108,0))</f>
        <v>0</v>
      </c>
      <c r="AB54" s="115">
        <f>INDEX(Data!X$23:X$108,MATCH($G54,Data!$D$23:$D$108,0))</f>
        <v>0</v>
      </c>
      <c r="AC54" s="115">
        <f>INDEX(Data!Y$23:Y$108,MATCH($G54,Data!$D$23:$D$108,0))</f>
        <v>0</v>
      </c>
      <c r="AD54" s="115">
        <f>INDEX(Data!Z$23:Z$108,MATCH($G54,Data!$D$23:$D$108,0))</f>
        <v>0</v>
      </c>
      <c r="AE54" s="115">
        <f>INDEX(Data!AA$23:AA$108,MATCH($G54,Data!$D$23:$D$108,0))</f>
        <v>0</v>
      </c>
      <c r="AF54" s="115">
        <f>INDEX(Data!AB$23:AB$108,MATCH($G54,Data!$D$23:$D$108,0))</f>
        <v>0</v>
      </c>
      <c r="AG54" s="115">
        <f>INDEX(Data!AC$23:AC$108,MATCH($G54,Data!$D$23:$D$108,0))</f>
        <v>0</v>
      </c>
      <c r="AH54" s="115">
        <f>INDEX(Data!AD$23:AD$108,MATCH($G54,Data!$D$23:$D$108,0))</f>
        <v>0</v>
      </c>
      <c r="AI54" s="115">
        <f>INDEX(Data!AE$23:AE$108,MATCH($G54,Data!$D$23:$D$108,0))</f>
        <v>0</v>
      </c>
      <c r="AJ54" s="115">
        <f>INDEX(Data!AF$23:AF$108,MATCH($G54,Data!$D$23:$D$108,0))</f>
        <v>0</v>
      </c>
      <c r="AK54" s="115">
        <f>INDEX(Data!AG$23:AG$108,MATCH($G54,Data!$D$23:$D$108,0))</f>
        <v>0</v>
      </c>
      <c r="AL54" s="115">
        <f>INDEX(Data!AH$23:AH$108,MATCH($G54,Data!$D$23:$D$108,0))</f>
        <v>0</v>
      </c>
      <c r="AM54" s="115">
        <f>INDEX(Data!AI$23:AI$108,MATCH($G54,Data!$D$23:$D$108,0))</f>
        <v>0</v>
      </c>
      <c r="AN54" s="115">
        <f>INDEX(Data!AJ$23:AJ$108,MATCH($G54,Data!$D$23:$D$108,0))</f>
        <v>0</v>
      </c>
      <c r="AO54" s="115">
        <f>INDEX(Data!AK$23:AK$108,MATCH($G54,Data!$D$23:$D$108,0))</f>
        <v>0</v>
      </c>
      <c r="AP54" s="115">
        <f>INDEX(Data!AL$23:AL$108,MATCH($G54,Data!$D$23:$D$108,0))</f>
        <v>0</v>
      </c>
      <c r="AQ54" s="115">
        <f>INDEX(Data!AM$23:AM$108,MATCH($G54,Data!$D$23:$D$108,0))</f>
        <v>0</v>
      </c>
      <c r="AR54" s="115">
        <f>INDEX(Data!AN$23:AN$108,MATCH($G54,Data!$D$23:$D$108,0))</f>
        <v>0</v>
      </c>
      <c r="AS54" s="115">
        <f>INDEX(Data!AO$23:AO$108,MATCH($G54,Data!$D$23:$D$108,0))</f>
        <v>0</v>
      </c>
      <c r="AT54" s="115">
        <f>INDEX(Data!AP$23:AP$108,MATCH($G54,Data!$D$23:$D$108,0))</f>
        <v>0</v>
      </c>
      <c r="AU54" s="115">
        <f>INDEX(Data!AQ$23:AQ$108,MATCH($G54,Data!$D$23:$D$108,0))</f>
        <v>0</v>
      </c>
      <c r="AV54" s="115">
        <f>INDEX(Data!AR$23:AR$108,MATCH($G54,Data!$D$23:$D$108,0))</f>
        <v>0</v>
      </c>
      <c r="AW54" s="115">
        <f>INDEX(Data!AS$23:AS$108,MATCH($G54,Data!$D$23:$D$108,0))</f>
        <v>0</v>
      </c>
      <c r="AX54" s="115">
        <f>INDEX(Data!AT$23:AT$108,MATCH($G54,Data!$D$23:$D$108,0))</f>
        <v>0</v>
      </c>
      <c r="AY54" s="115">
        <f>INDEX(Data!AU$23:AU$108,MATCH($G54,Data!$D$23:$D$108,0))</f>
        <v>0</v>
      </c>
      <c r="AZ54" s="115">
        <f>INDEX(Data!AV$23:AV$108,MATCH($G54,Data!$D$23:$D$108,0))</f>
        <v>0</v>
      </c>
      <c r="BA54" s="115">
        <f>INDEX(Data!AW$23:AW$108,MATCH($G54,Data!$D$23:$D$108,0))</f>
        <v>0</v>
      </c>
      <c r="BB54" s="115">
        <f>INDEX(Data!AX$23:AX$108,MATCH($G54,Data!$D$23:$D$108,0))</f>
        <v>0</v>
      </c>
      <c r="BC54" s="115">
        <f>INDEX(Data!AY$23:AY$108,MATCH($G54,Data!$D$23:$D$108,0))</f>
        <v>0</v>
      </c>
      <c r="BD54" s="115">
        <f>INDEX(Data!AZ$23:AZ$108,MATCH($G54,Data!$D$23:$D$108,0))</f>
        <v>0</v>
      </c>
      <c r="BE54" s="115">
        <f>INDEX(Data!BA$23:BA$108,MATCH($G54,Data!$D$23:$D$108,0))</f>
        <v>0</v>
      </c>
      <c r="BF54" s="115">
        <f>INDEX(Data!BB$23:BB$108,MATCH($G54,Data!$D$23:$D$108,0))</f>
        <v>0</v>
      </c>
      <c r="BG54" s="115">
        <f>INDEX(Data!BC$23:BC$108,MATCH($G54,Data!$D$23:$D$108,0))</f>
        <v>0</v>
      </c>
      <c r="BH54" s="115">
        <f>INDEX(Data!BD$23:BD$108,MATCH($G54,Data!$D$23:$D$108,0))</f>
        <v>0</v>
      </c>
    </row>
    <row r="55" spans="2:60" outlineLevel="1" x14ac:dyDescent="0.2">
      <c r="B55" s="51" t="s">
        <v>196</v>
      </c>
      <c r="C55" s="89" t="s">
        <v>256</v>
      </c>
      <c r="D55" s="9" t="s">
        <v>85</v>
      </c>
      <c r="E55" s="9" t="s">
        <v>106</v>
      </c>
      <c r="F55" s="26" t="s">
        <v>198</v>
      </c>
      <c r="G55" s="87">
        <v>19</v>
      </c>
      <c r="H55" s="87"/>
      <c r="I55" s="115">
        <f>INDEX(Data!E$23:E$108,MATCH($G55,Data!$D$23:$D$108,0))</f>
        <v>0</v>
      </c>
      <c r="J55" s="115">
        <f>INDEX(Data!F$23:F$108,MATCH($G55,Data!$D$23:$D$108,0))</f>
        <v>0</v>
      </c>
      <c r="K55" s="115">
        <f>INDEX(Data!G$23:G$108,MATCH($G55,Data!$D$23:$D$108,0))</f>
        <v>8.8169727866000009</v>
      </c>
      <c r="L55" s="115">
        <f>INDEX(Data!H$23:H$108,MATCH($G55,Data!$D$23:$D$108,0))</f>
        <v>8.9448228666000009</v>
      </c>
      <c r="M55" s="115">
        <f>INDEX(Data!I$23:I$108,MATCH($G55,Data!$D$23:$D$108,0))</f>
        <v>8.9049213013999999</v>
      </c>
      <c r="N55" s="115">
        <f>INDEX(Data!J$23:J$108,MATCH($G55,Data!$D$23:$D$108,0))</f>
        <v>7.1598095891999982</v>
      </c>
      <c r="O55" s="115">
        <f>INDEX(Data!K$23:K$108,MATCH($G55,Data!$D$23:$D$108,0))</f>
        <v>9.2026554999053118</v>
      </c>
      <c r="P55" s="115">
        <f>INDEX(Data!L$23:L$108,MATCH($G55,Data!$D$23:$D$108,0))</f>
        <v>8.8614031814038174</v>
      </c>
      <c r="Q55" s="115">
        <f>INDEX(Data!M$23:M$108,MATCH($G55,Data!$D$23:$D$108,0))</f>
        <v>0</v>
      </c>
      <c r="R55" s="115">
        <f>INDEX(Data!N$23:N$108,MATCH($G55,Data!$D$23:$D$108,0))</f>
        <v>0</v>
      </c>
      <c r="S55" s="115">
        <f>INDEX(Data!O$23:O$108,MATCH($G55,Data!$D$23:$D$108,0))</f>
        <v>0</v>
      </c>
      <c r="T55" s="115">
        <f>INDEX(Data!P$23:P$108,MATCH($G55,Data!$D$23:$D$108,0))</f>
        <v>0</v>
      </c>
      <c r="U55" s="115">
        <f>INDEX(Data!Q$23:Q$108,MATCH($G55,Data!$D$23:$D$108,0))</f>
        <v>0</v>
      </c>
      <c r="V55" s="115">
        <f>INDEX(Data!R$23:R$108,MATCH($G55,Data!$D$23:$D$108,0))</f>
        <v>0</v>
      </c>
      <c r="W55" s="115">
        <f>INDEX(Data!S$23:S$108,MATCH($G55,Data!$D$23:$D$108,0))</f>
        <v>0</v>
      </c>
      <c r="X55" s="115">
        <f>INDEX(Data!T$23:T$108,MATCH($G55,Data!$D$23:$D$108,0))</f>
        <v>0</v>
      </c>
      <c r="Y55" s="115">
        <f>INDEX(Data!U$23:U$108,MATCH($G55,Data!$D$23:$D$108,0))</f>
        <v>0</v>
      </c>
      <c r="Z55" s="115">
        <f>INDEX(Data!V$23:V$108,MATCH($G55,Data!$D$23:$D$108,0))</f>
        <v>0</v>
      </c>
      <c r="AA55" s="115">
        <f>INDEX(Data!W$23:W$108,MATCH($G55,Data!$D$23:$D$108,0))</f>
        <v>0</v>
      </c>
      <c r="AB55" s="115">
        <f>INDEX(Data!X$23:X$108,MATCH($G55,Data!$D$23:$D$108,0))</f>
        <v>0</v>
      </c>
      <c r="AC55" s="115">
        <f>INDEX(Data!Y$23:Y$108,MATCH($G55,Data!$D$23:$D$108,0))</f>
        <v>0</v>
      </c>
      <c r="AD55" s="115">
        <f>INDEX(Data!Z$23:Z$108,MATCH($G55,Data!$D$23:$D$108,0))</f>
        <v>0</v>
      </c>
      <c r="AE55" s="115">
        <f>INDEX(Data!AA$23:AA$108,MATCH($G55,Data!$D$23:$D$108,0))</f>
        <v>0</v>
      </c>
      <c r="AF55" s="115">
        <f>INDEX(Data!AB$23:AB$108,MATCH($G55,Data!$D$23:$D$108,0))</f>
        <v>0</v>
      </c>
      <c r="AG55" s="115">
        <f>INDEX(Data!AC$23:AC$108,MATCH($G55,Data!$D$23:$D$108,0))</f>
        <v>0</v>
      </c>
      <c r="AH55" s="115">
        <f>INDEX(Data!AD$23:AD$108,MATCH($G55,Data!$D$23:$D$108,0))</f>
        <v>0</v>
      </c>
      <c r="AI55" s="115">
        <f>INDEX(Data!AE$23:AE$108,MATCH($G55,Data!$D$23:$D$108,0))</f>
        <v>0</v>
      </c>
      <c r="AJ55" s="115">
        <f>INDEX(Data!AF$23:AF$108,MATCH($G55,Data!$D$23:$D$108,0))</f>
        <v>0</v>
      </c>
      <c r="AK55" s="115">
        <f>INDEX(Data!AG$23:AG$108,MATCH($G55,Data!$D$23:$D$108,0))</f>
        <v>0</v>
      </c>
      <c r="AL55" s="115">
        <f>INDEX(Data!AH$23:AH$108,MATCH($G55,Data!$D$23:$D$108,0))</f>
        <v>0</v>
      </c>
      <c r="AM55" s="115">
        <f>INDEX(Data!AI$23:AI$108,MATCH($G55,Data!$D$23:$D$108,0))</f>
        <v>0</v>
      </c>
      <c r="AN55" s="115">
        <f>INDEX(Data!AJ$23:AJ$108,MATCH($G55,Data!$D$23:$D$108,0))</f>
        <v>0</v>
      </c>
      <c r="AO55" s="115">
        <f>INDEX(Data!AK$23:AK$108,MATCH($G55,Data!$D$23:$D$108,0))</f>
        <v>0</v>
      </c>
      <c r="AP55" s="115">
        <f>INDEX(Data!AL$23:AL$108,MATCH($G55,Data!$D$23:$D$108,0))</f>
        <v>0</v>
      </c>
      <c r="AQ55" s="115">
        <f>INDEX(Data!AM$23:AM$108,MATCH($G55,Data!$D$23:$D$108,0))</f>
        <v>0</v>
      </c>
      <c r="AR55" s="115">
        <f>INDEX(Data!AN$23:AN$108,MATCH($G55,Data!$D$23:$D$108,0))</f>
        <v>0</v>
      </c>
      <c r="AS55" s="115">
        <f>INDEX(Data!AO$23:AO$108,MATCH($G55,Data!$D$23:$D$108,0))</f>
        <v>0</v>
      </c>
      <c r="AT55" s="115">
        <f>INDEX(Data!AP$23:AP$108,MATCH($G55,Data!$D$23:$D$108,0))</f>
        <v>0</v>
      </c>
      <c r="AU55" s="115">
        <f>INDEX(Data!AQ$23:AQ$108,MATCH($G55,Data!$D$23:$D$108,0))</f>
        <v>0</v>
      </c>
      <c r="AV55" s="115">
        <f>INDEX(Data!AR$23:AR$108,MATCH($G55,Data!$D$23:$D$108,0))</f>
        <v>0</v>
      </c>
      <c r="AW55" s="115">
        <f>INDEX(Data!AS$23:AS$108,MATCH($G55,Data!$D$23:$D$108,0))</f>
        <v>0</v>
      </c>
      <c r="AX55" s="115">
        <f>INDEX(Data!AT$23:AT$108,MATCH($G55,Data!$D$23:$D$108,0))</f>
        <v>0</v>
      </c>
      <c r="AY55" s="115">
        <f>INDEX(Data!AU$23:AU$108,MATCH($G55,Data!$D$23:$D$108,0))</f>
        <v>0</v>
      </c>
      <c r="AZ55" s="115">
        <f>INDEX(Data!AV$23:AV$108,MATCH($G55,Data!$D$23:$D$108,0))</f>
        <v>0</v>
      </c>
      <c r="BA55" s="115">
        <f>INDEX(Data!AW$23:AW$108,MATCH($G55,Data!$D$23:$D$108,0))</f>
        <v>0</v>
      </c>
      <c r="BB55" s="115">
        <f>INDEX(Data!AX$23:AX$108,MATCH($G55,Data!$D$23:$D$108,0))</f>
        <v>0</v>
      </c>
      <c r="BC55" s="115">
        <f>INDEX(Data!AY$23:AY$108,MATCH($G55,Data!$D$23:$D$108,0))</f>
        <v>0</v>
      </c>
      <c r="BD55" s="115">
        <f>INDEX(Data!AZ$23:AZ$108,MATCH($G55,Data!$D$23:$D$108,0))</f>
        <v>0</v>
      </c>
      <c r="BE55" s="115">
        <f>INDEX(Data!BA$23:BA$108,MATCH($G55,Data!$D$23:$D$108,0))</f>
        <v>0</v>
      </c>
      <c r="BF55" s="115">
        <f>INDEX(Data!BB$23:BB$108,MATCH($G55,Data!$D$23:$D$108,0))</f>
        <v>0</v>
      </c>
      <c r="BG55" s="115">
        <f>INDEX(Data!BC$23:BC$108,MATCH($G55,Data!$D$23:$D$108,0))</f>
        <v>0</v>
      </c>
      <c r="BH55" s="115">
        <f>INDEX(Data!BD$23:BD$108,MATCH($G55,Data!$D$23:$D$108,0))</f>
        <v>0</v>
      </c>
    </row>
    <row r="56" spans="2:60" outlineLevel="1" x14ac:dyDescent="0.2">
      <c r="B56" s="51" t="s">
        <v>196</v>
      </c>
      <c r="C56" s="89" t="s">
        <v>256</v>
      </c>
      <c r="D56" s="9" t="s">
        <v>85</v>
      </c>
      <c r="E56" s="9" t="s">
        <v>107</v>
      </c>
      <c r="F56" s="26" t="s">
        <v>198</v>
      </c>
      <c r="G56" s="87">
        <v>20</v>
      </c>
      <c r="H56" s="87"/>
      <c r="I56" s="115">
        <f>INDEX(Data!E$23:E$108,MATCH($G56,Data!$D$23:$D$108,0))</f>
        <v>0</v>
      </c>
      <c r="J56" s="115">
        <f>INDEX(Data!F$23:F$108,MATCH($G56,Data!$D$23:$D$108,0))</f>
        <v>0</v>
      </c>
      <c r="K56" s="115">
        <f>INDEX(Data!G$23:G$108,MATCH($G56,Data!$D$23:$D$108,0))</f>
        <v>3.3372407879999999</v>
      </c>
      <c r="L56" s="115">
        <f>INDEX(Data!H$23:H$108,MATCH($G56,Data!$D$23:$D$108,0))</f>
        <v>4.2872919105000005</v>
      </c>
      <c r="M56" s="115">
        <f>INDEX(Data!I$23:I$108,MATCH($G56,Data!$D$23:$D$108,0))</f>
        <v>4.2403779078000001</v>
      </c>
      <c r="N56" s="115">
        <f>INDEX(Data!J$23:J$108,MATCH($G56,Data!$D$23:$D$108,0))</f>
        <v>4.1496654051000004</v>
      </c>
      <c r="O56" s="115">
        <f>INDEX(Data!K$23:K$108,MATCH($G56,Data!$D$23:$D$108,0))</f>
        <v>2.6349579598499999</v>
      </c>
      <c r="P56" s="115">
        <f>INDEX(Data!L$23:L$108,MATCH($G56,Data!$D$23:$D$108,0))</f>
        <v>0</v>
      </c>
      <c r="Q56" s="115">
        <f>INDEX(Data!M$23:M$108,MATCH($G56,Data!$D$23:$D$108,0))</f>
        <v>0</v>
      </c>
      <c r="R56" s="115">
        <f>INDEX(Data!N$23:N$108,MATCH($G56,Data!$D$23:$D$108,0))</f>
        <v>0</v>
      </c>
      <c r="S56" s="115">
        <f>INDEX(Data!O$23:O$108,MATCH($G56,Data!$D$23:$D$108,0))</f>
        <v>0</v>
      </c>
      <c r="T56" s="115">
        <f>INDEX(Data!P$23:P$108,MATCH($G56,Data!$D$23:$D$108,0))</f>
        <v>0</v>
      </c>
      <c r="U56" s="115">
        <f>INDEX(Data!Q$23:Q$108,MATCH($G56,Data!$D$23:$D$108,0))</f>
        <v>0</v>
      </c>
      <c r="V56" s="115">
        <f>INDEX(Data!R$23:R$108,MATCH($G56,Data!$D$23:$D$108,0))</f>
        <v>0</v>
      </c>
      <c r="W56" s="115">
        <f>INDEX(Data!S$23:S$108,MATCH($G56,Data!$D$23:$D$108,0))</f>
        <v>0</v>
      </c>
      <c r="X56" s="115">
        <f>INDEX(Data!T$23:T$108,MATCH($G56,Data!$D$23:$D$108,0))</f>
        <v>0</v>
      </c>
      <c r="Y56" s="115">
        <f>INDEX(Data!U$23:U$108,MATCH($G56,Data!$D$23:$D$108,0))</f>
        <v>0</v>
      </c>
      <c r="Z56" s="115">
        <f>INDEX(Data!V$23:V$108,MATCH($G56,Data!$D$23:$D$108,0))</f>
        <v>0</v>
      </c>
      <c r="AA56" s="115">
        <f>INDEX(Data!W$23:W$108,MATCH($G56,Data!$D$23:$D$108,0))</f>
        <v>0</v>
      </c>
      <c r="AB56" s="115">
        <f>INDEX(Data!X$23:X$108,MATCH($G56,Data!$D$23:$D$108,0))</f>
        <v>0</v>
      </c>
      <c r="AC56" s="115">
        <f>INDEX(Data!Y$23:Y$108,MATCH($G56,Data!$D$23:$D$108,0))</f>
        <v>0</v>
      </c>
      <c r="AD56" s="115">
        <f>INDEX(Data!Z$23:Z$108,MATCH($G56,Data!$D$23:$D$108,0))</f>
        <v>0</v>
      </c>
      <c r="AE56" s="115">
        <f>INDEX(Data!AA$23:AA$108,MATCH($G56,Data!$D$23:$D$108,0))</f>
        <v>0</v>
      </c>
      <c r="AF56" s="115">
        <f>INDEX(Data!AB$23:AB$108,MATCH($G56,Data!$D$23:$D$108,0))</f>
        <v>0</v>
      </c>
      <c r="AG56" s="115">
        <f>INDEX(Data!AC$23:AC$108,MATCH($G56,Data!$D$23:$D$108,0))</f>
        <v>0</v>
      </c>
      <c r="AH56" s="115">
        <f>INDEX(Data!AD$23:AD$108,MATCH($G56,Data!$D$23:$D$108,0))</f>
        <v>0</v>
      </c>
      <c r="AI56" s="115">
        <f>INDEX(Data!AE$23:AE$108,MATCH($G56,Data!$D$23:$D$108,0))</f>
        <v>0</v>
      </c>
      <c r="AJ56" s="115">
        <f>INDEX(Data!AF$23:AF$108,MATCH($G56,Data!$D$23:$D$108,0))</f>
        <v>0</v>
      </c>
      <c r="AK56" s="115">
        <f>INDEX(Data!AG$23:AG$108,MATCH($G56,Data!$D$23:$D$108,0))</f>
        <v>0</v>
      </c>
      <c r="AL56" s="115">
        <f>INDEX(Data!AH$23:AH$108,MATCH($G56,Data!$D$23:$D$108,0))</f>
        <v>0</v>
      </c>
      <c r="AM56" s="115">
        <f>INDEX(Data!AI$23:AI$108,MATCH($G56,Data!$D$23:$D$108,0))</f>
        <v>0</v>
      </c>
      <c r="AN56" s="115">
        <f>INDEX(Data!AJ$23:AJ$108,MATCH($G56,Data!$D$23:$D$108,0))</f>
        <v>0</v>
      </c>
      <c r="AO56" s="115">
        <f>INDEX(Data!AK$23:AK$108,MATCH($G56,Data!$D$23:$D$108,0))</f>
        <v>0</v>
      </c>
      <c r="AP56" s="115">
        <f>INDEX(Data!AL$23:AL$108,MATCH($G56,Data!$D$23:$D$108,0))</f>
        <v>0</v>
      </c>
      <c r="AQ56" s="115">
        <f>INDEX(Data!AM$23:AM$108,MATCH($G56,Data!$D$23:$D$108,0))</f>
        <v>0</v>
      </c>
      <c r="AR56" s="115">
        <f>INDEX(Data!AN$23:AN$108,MATCH($G56,Data!$D$23:$D$108,0))</f>
        <v>0</v>
      </c>
      <c r="AS56" s="115">
        <f>INDEX(Data!AO$23:AO$108,MATCH($G56,Data!$D$23:$D$108,0))</f>
        <v>0</v>
      </c>
      <c r="AT56" s="115">
        <f>INDEX(Data!AP$23:AP$108,MATCH($G56,Data!$D$23:$D$108,0))</f>
        <v>0</v>
      </c>
      <c r="AU56" s="115">
        <f>INDEX(Data!AQ$23:AQ$108,MATCH($G56,Data!$D$23:$D$108,0))</f>
        <v>0</v>
      </c>
      <c r="AV56" s="115">
        <f>INDEX(Data!AR$23:AR$108,MATCH($G56,Data!$D$23:$D$108,0))</f>
        <v>0</v>
      </c>
      <c r="AW56" s="115">
        <f>INDEX(Data!AS$23:AS$108,MATCH($G56,Data!$D$23:$D$108,0))</f>
        <v>0</v>
      </c>
      <c r="AX56" s="115">
        <f>INDEX(Data!AT$23:AT$108,MATCH($G56,Data!$D$23:$D$108,0))</f>
        <v>0</v>
      </c>
      <c r="AY56" s="115">
        <f>INDEX(Data!AU$23:AU$108,MATCH($G56,Data!$D$23:$D$108,0))</f>
        <v>0</v>
      </c>
      <c r="AZ56" s="115">
        <f>INDEX(Data!AV$23:AV$108,MATCH($G56,Data!$D$23:$D$108,0))</f>
        <v>0</v>
      </c>
      <c r="BA56" s="115">
        <f>INDEX(Data!AW$23:AW$108,MATCH($G56,Data!$D$23:$D$108,0))</f>
        <v>0</v>
      </c>
      <c r="BB56" s="115">
        <f>INDEX(Data!AX$23:AX$108,MATCH($G56,Data!$D$23:$D$108,0))</f>
        <v>0</v>
      </c>
      <c r="BC56" s="115">
        <f>INDEX(Data!AY$23:AY$108,MATCH($G56,Data!$D$23:$D$108,0))</f>
        <v>0</v>
      </c>
      <c r="BD56" s="115">
        <f>INDEX(Data!AZ$23:AZ$108,MATCH($G56,Data!$D$23:$D$108,0))</f>
        <v>0</v>
      </c>
      <c r="BE56" s="115">
        <f>INDEX(Data!BA$23:BA$108,MATCH($G56,Data!$D$23:$D$108,0))</f>
        <v>0</v>
      </c>
      <c r="BF56" s="115">
        <f>INDEX(Data!BB$23:BB$108,MATCH($G56,Data!$D$23:$D$108,0))</f>
        <v>0</v>
      </c>
      <c r="BG56" s="115">
        <f>INDEX(Data!BC$23:BC$108,MATCH($G56,Data!$D$23:$D$108,0))</f>
        <v>0</v>
      </c>
      <c r="BH56" s="115">
        <f>INDEX(Data!BD$23:BD$108,MATCH($G56,Data!$D$23:$D$108,0))</f>
        <v>0</v>
      </c>
    </row>
    <row r="57" spans="2:60" outlineLevel="1" x14ac:dyDescent="0.2">
      <c r="B57" s="51" t="s">
        <v>196</v>
      </c>
      <c r="C57" s="89" t="s">
        <v>256</v>
      </c>
      <c r="D57" s="9" t="s">
        <v>85</v>
      </c>
      <c r="E57" s="9" t="s">
        <v>108</v>
      </c>
      <c r="F57" s="26" t="s">
        <v>198</v>
      </c>
      <c r="G57" s="87">
        <v>21</v>
      </c>
      <c r="H57" s="87"/>
      <c r="I57" s="115">
        <f>INDEX(Data!E$23:E$108,MATCH($G57,Data!$D$23:$D$108,0))</f>
        <v>0</v>
      </c>
      <c r="J57" s="115">
        <f>INDEX(Data!F$23:F$108,MATCH($G57,Data!$D$23:$D$108,0))</f>
        <v>0</v>
      </c>
      <c r="K57" s="115">
        <f>INDEX(Data!G$23:G$108,MATCH($G57,Data!$D$23:$D$108,0))</f>
        <v>7.3945002383999991</v>
      </c>
      <c r="L57" s="115">
        <f>INDEX(Data!H$23:H$108,MATCH($G57,Data!$D$23:$D$108,0))</f>
        <v>8.1985400639999995</v>
      </c>
      <c r="M57" s="115">
        <f>INDEX(Data!I$23:I$108,MATCH($G57,Data!$D$23:$D$108,0))</f>
        <v>8.7264172185000017</v>
      </c>
      <c r="N57" s="115">
        <f>INDEX(Data!J$23:J$108,MATCH($G57,Data!$D$23:$D$108,0))</f>
        <v>9.2207234423000006</v>
      </c>
      <c r="O57" s="115">
        <f>INDEX(Data!K$23:K$108,MATCH($G57,Data!$D$23:$D$108,0))</f>
        <v>5.0993122944000007</v>
      </c>
      <c r="P57" s="115">
        <f>INDEX(Data!L$23:L$108,MATCH($G57,Data!$D$23:$D$108,0))</f>
        <v>10.573155312000001</v>
      </c>
      <c r="Q57" s="115">
        <f>INDEX(Data!M$23:M$108,MATCH($G57,Data!$D$23:$D$108,0))</f>
        <v>0</v>
      </c>
      <c r="R57" s="115">
        <f>INDEX(Data!N$23:N$108,MATCH($G57,Data!$D$23:$D$108,0))</f>
        <v>0</v>
      </c>
      <c r="S57" s="115">
        <f>INDEX(Data!O$23:O$108,MATCH($G57,Data!$D$23:$D$108,0))</f>
        <v>0</v>
      </c>
      <c r="T57" s="115">
        <f>INDEX(Data!P$23:P$108,MATCH($G57,Data!$D$23:$D$108,0))</f>
        <v>0</v>
      </c>
      <c r="U57" s="115">
        <f>INDEX(Data!Q$23:Q$108,MATCH($G57,Data!$D$23:$D$108,0))</f>
        <v>0</v>
      </c>
      <c r="V57" s="115">
        <f>INDEX(Data!R$23:R$108,MATCH($G57,Data!$D$23:$D$108,0))</f>
        <v>0</v>
      </c>
      <c r="W57" s="115">
        <f>INDEX(Data!S$23:S$108,MATCH($G57,Data!$D$23:$D$108,0))</f>
        <v>0</v>
      </c>
      <c r="X57" s="115">
        <f>INDEX(Data!T$23:T$108,MATCH($G57,Data!$D$23:$D$108,0))</f>
        <v>0</v>
      </c>
      <c r="Y57" s="115">
        <f>INDEX(Data!U$23:U$108,MATCH($G57,Data!$D$23:$D$108,0))</f>
        <v>0</v>
      </c>
      <c r="Z57" s="115">
        <f>INDEX(Data!V$23:V$108,MATCH($G57,Data!$D$23:$D$108,0))</f>
        <v>0</v>
      </c>
      <c r="AA57" s="115">
        <f>INDEX(Data!W$23:W$108,MATCH($G57,Data!$D$23:$D$108,0))</f>
        <v>0</v>
      </c>
      <c r="AB57" s="115">
        <f>INDEX(Data!X$23:X$108,MATCH($G57,Data!$D$23:$D$108,0))</f>
        <v>0</v>
      </c>
      <c r="AC57" s="115">
        <f>INDEX(Data!Y$23:Y$108,MATCH($G57,Data!$D$23:$D$108,0))</f>
        <v>0</v>
      </c>
      <c r="AD57" s="115">
        <f>INDEX(Data!Z$23:Z$108,MATCH($G57,Data!$D$23:$D$108,0))</f>
        <v>0</v>
      </c>
      <c r="AE57" s="115">
        <f>INDEX(Data!AA$23:AA$108,MATCH($G57,Data!$D$23:$D$108,0))</f>
        <v>0</v>
      </c>
      <c r="AF57" s="115">
        <f>INDEX(Data!AB$23:AB$108,MATCH($G57,Data!$D$23:$D$108,0))</f>
        <v>0</v>
      </c>
      <c r="AG57" s="115">
        <f>INDEX(Data!AC$23:AC$108,MATCH($G57,Data!$D$23:$D$108,0))</f>
        <v>0</v>
      </c>
      <c r="AH57" s="115">
        <f>INDEX(Data!AD$23:AD$108,MATCH($G57,Data!$D$23:$D$108,0))</f>
        <v>0</v>
      </c>
      <c r="AI57" s="115">
        <f>INDEX(Data!AE$23:AE$108,MATCH($G57,Data!$D$23:$D$108,0))</f>
        <v>0</v>
      </c>
      <c r="AJ57" s="115">
        <f>INDEX(Data!AF$23:AF$108,MATCH($G57,Data!$D$23:$D$108,0))</f>
        <v>0</v>
      </c>
      <c r="AK57" s="115">
        <f>INDEX(Data!AG$23:AG$108,MATCH($G57,Data!$D$23:$D$108,0))</f>
        <v>0</v>
      </c>
      <c r="AL57" s="115">
        <f>INDEX(Data!AH$23:AH$108,MATCH($G57,Data!$D$23:$D$108,0))</f>
        <v>0</v>
      </c>
      <c r="AM57" s="115">
        <f>INDEX(Data!AI$23:AI$108,MATCH($G57,Data!$D$23:$D$108,0))</f>
        <v>0</v>
      </c>
      <c r="AN57" s="115">
        <f>INDEX(Data!AJ$23:AJ$108,MATCH($G57,Data!$D$23:$D$108,0))</f>
        <v>0</v>
      </c>
      <c r="AO57" s="115">
        <f>INDEX(Data!AK$23:AK$108,MATCH($G57,Data!$D$23:$D$108,0))</f>
        <v>0</v>
      </c>
      <c r="AP57" s="115">
        <f>INDEX(Data!AL$23:AL$108,MATCH($G57,Data!$D$23:$D$108,0))</f>
        <v>0</v>
      </c>
      <c r="AQ57" s="115">
        <f>INDEX(Data!AM$23:AM$108,MATCH($G57,Data!$D$23:$D$108,0))</f>
        <v>0</v>
      </c>
      <c r="AR57" s="115">
        <f>INDEX(Data!AN$23:AN$108,MATCH($G57,Data!$D$23:$D$108,0))</f>
        <v>0</v>
      </c>
      <c r="AS57" s="115">
        <f>INDEX(Data!AO$23:AO$108,MATCH($G57,Data!$D$23:$D$108,0))</f>
        <v>0</v>
      </c>
      <c r="AT57" s="115">
        <f>INDEX(Data!AP$23:AP$108,MATCH($G57,Data!$D$23:$D$108,0))</f>
        <v>0</v>
      </c>
      <c r="AU57" s="115">
        <f>INDEX(Data!AQ$23:AQ$108,MATCH($G57,Data!$D$23:$D$108,0))</f>
        <v>0</v>
      </c>
      <c r="AV57" s="115">
        <f>INDEX(Data!AR$23:AR$108,MATCH($G57,Data!$D$23:$D$108,0))</f>
        <v>0</v>
      </c>
      <c r="AW57" s="115">
        <f>INDEX(Data!AS$23:AS$108,MATCH($G57,Data!$D$23:$D$108,0))</f>
        <v>0</v>
      </c>
      <c r="AX57" s="115">
        <f>INDEX(Data!AT$23:AT$108,MATCH($G57,Data!$D$23:$D$108,0))</f>
        <v>0</v>
      </c>
      <c r="AY57" s="115">
        <f>INDEX(Data!AU$23:AU$108,MATCH($G57,Data!$D$23:$D$108,0))</f>
        <v>0</v>
      </c>
      <c r="AZ57" s="115">
        <f>INDEX(Data!AV$23:AV$108,MATCH($G57,Data!$D$23:$D$108,0))</f>
        <v>0</v>
      </c>
      <c r="BA57" s="115">
        <f>INDEX(Data!AW$23:AW$108,MATCH($G57,Data!$D$23:$D$108,0))</f>
        <v>0</v>
      </c>
      <c r="BB57" s="115">
        <f>INDEX(Data!AX$23:AX$108,MATCH($G57,Data!$D$23:$D$108,0))</f>
        <v>0</v>
      </c>
      <c r="BC57" s="115">
        <f>INDEX(Data!AY$23:AY$108,MATCH($G57,Data!$D$23:$D$108,0))</f>
        <v>0</v>
      </c>
      <c r="BD57" s="115">
        <f>INDEX(Data!AZ$23:AZ$108,MATCH($G57,Data!$D$23:$D$108,0))</f>
        <v>0</v>
      </c>
      <c r="BE57" s="115">
        <f>INDEX(Data!BA$23:BA$108,MATCH($G57,Data!$D$23:$D$108,0))</f>
        <v>0</v>
      </c>
      <c r="BF57" s="115">
        <f>INDEX(Data!BB$23:BB$108,MATCH($G57,Data!$D$23:$D$108,0))</f>
        <v>0</v>
      </c>
      <c r="BG57" s="115">
        <f>INDEX(Data!BC$23:BC$108,MATCH($G57,Data!$D$23:$D$108,0))</f>
        <v>0</v>
      </c>
      <c r="BH57" s="115">
        <f>INDEX(Data!BD$23:BD$108,MATCH($G57,Data!$D$23:$D$108,0))</f>
        <v>0</v>
      </c>
    </row>
    <row r="58" spans="2:60" outlineLevel="1" x14ac:dyDescent="0.2">
      <c r="B58" s="51" t="s">
        <v>196</v>
      </c>
      <c r="C58" s="89" t="s">
        <v>256</v>
      </c>
      <c r="D58" s="9" t="s">
        <v>85</v>
      </c>
      <c r="E58" s="9" t="s">
        <v>109</v>
      </c>
      <c r="F58" s="26" t="s">
        <v>198</v>
      </c>
      <c r="G58" s="87">
        <v>22</v>
      </c>
      <c r="H58" s="87"/>
      <c r="I58" s="115">
        <f>INDEX(Data!E$23:E$108,MATCH($G58,Data!$D$23:$D$108,0))</f>
        <v>0</v>
      </c>
      <c r="J58" s="115">
        <f>INDEX(Data!F$23:F$108,MATCH($G58,Data!$D$23:$D$108,0))</f>
        <v>0</v>
      </c>
      <c r="K58" s="115">
        <f>INDEX(Data!G$23:G$108,MATCH($G58,Data!$D$23:$D$108,0))</f>
        <v>0</v>
      </c>
      <c r="L58" s="115">
        <f>INDEX(Data!H$23:H$108,MATCH($G58,Data!$D$23:$D$108,0))</f>
        <v>0.21084122920000001</v>
      </c>
      <c r="M58" s="115">
        <f>INDEX(Data!I$23:I$108,MATCH($G58,Data!$D$23:$D$108,0))</f>
        <v>9.9873834199999997E-2</v>
      </c>
      <c r="N58" s="115">
        <f>INDEX(Data!J$23:J$108,MATCH($G58,Data!$D$23:$D$108,0))</f>
        <v>5.00575641E-2</v>
      </c>
      <c r="O58" s="115">
        <f>INDEX(Data!K$23:K$108,MATCH($G58,Data!$D$23:$D$108,0))</f>
        <v>0</v>
      </c>
      <c r="P58" s="115">
        <f>INDEX(Data!L$23:L$108,MATCH($G58,Data!$D$23:$D$108,0))</f>
        <v>0</v>
      </c>
      <c r="Q58" s="115">
        <f>INDEX(Data!M$23:M$108,MATCH($G58,Data!$D$23:$D$108,0))</f>
        <v>0</v>
      </c>
      <c r="R58" s="115">
        <f>INDEX(Data!N$23:N$108,MATCH($G58,Data!$D$23:$D$108,0))</f>
        <v>0</v>
      </c>
      <c r="S58" s="115">
        <f>INDEX(Data!O$23:O$108,MATCH($G58,Data!$D$23:$D$108,0))</f>
        <v>0</v>
      </c>
      <c r="T58" s="115">
        <f>INDEX(Data!P$23:P$108,MATCH($G58,Data!$D$23:$D$108,0))</f>
        <v>0</v>
      </c>
      <c r="U58" s="115">
        <f>INDEX(Data!Q$23:Q$108,MATCH($G58,Data!$D$23:$D$108,0))</f>
        <v>0</v>
      </c>
      <c r="V58" s="115">
        <f>INDEX(Data!R$23:R$108,MATCH($G58,Data!$D$23:$D$108,0))</f>
        <v>0</v>
      </c>
      <c r="W58" s="115">
        <f>INDEX(Data!S$23:S$108,MATCH($G58,Data!$D$23:$D$108,0))</f>
        <v>0</v>
      </c>
      <c r="X58" s="115">
        <f>INDEX(Data!T$23:T$108,MATCH($G58,Data!$D$23:$D$108,0))</f>
        <v>0</v>
      </c>
      <c r="Y58" s="115">
        <f>INDEX(Data!U$23:U$108,MATCH($G58,Data!$D$23:$D$108,0))</f>
        <v>0</v>
      </c>
      <c r="Z58" s="115">
        <f>INDEX(Data!V$23:V$108,MATCH($G58,Data!$D$23:$D$108,0))</f>
        <v>0</v>
      </c>
      <c r="AA58" s="115">
        <f>INDEX(Data!W$23:W$108,MATCH($G58,Data!$D$23:$D$108,0))</f>
        <v>0</v>
      </c>
      <c r="AB58" s="115">
        <f>INDEX(Data!X$23:X$108,MATCH($G58,Data!$D$23:$D$108,0))</f>
        <v>0</v>
      </c>
      <c r="AC58" s="115">
        <f>INDEX(Data!Y$23:Y$108,MATCH($G58,Data!$D$23:$D$108,0))</f>
        <v>0</v>
      </c>
      <c r="AD58" s="115">
        <f>INDEX(Data!Z$23:Z$108,MATCH($G58,Data!$D$23:$D$108,0))</f>
        <v>0</v>
      </c>
      <c r="AE58" s="115">
        <f>INDEX(Data!AA$23:AA$108,MATCH($G58,Data!$D$23:$D$108,0))</f>
        <v>0</v>
      </c>
      <c r="AF58" s="115">
        <f>INDEX(Data!AB$23:AB$108,MATCH($G58,Data!$D$23:$D$108,0))</f>
        <v>0</v>
      </c>
      <c r="AG58" s="115">
        <f>INDEX(Data!AC$23:AC$108,MATCH($G58,Data!$D$23:$D$108,0))</f>
        <v>0</v>
      </c>
      <c r="AH58" s="115">
        <f>INDEX(Data!AD$23:AD$108,MATCH($G58,Data!$D$23:$D$108,0))</f>
        <v>0</v>
      </c>
      <c r="AI58" s="115">
        <f>INDEX(Data!AE$23:AE$108,MATCH($G58,Data!$D$23:$D$108,0))</f>
        <v>0</v>
      </c>
      <c r="AJ58" s="115">
        <f>INDEX(Data!AF$23:AF$108,MATCH($G58,Data!$D$23:$D$108,0))</f>
        <v>0</v>
      </c>
      <c r="AK58" s="115">
        <f>INDEX(Data!AG$23:AG$108,MATCH($G58,Data!$D$23:$D$108,0))</f>
        <v>0</v>
      </c>
      <c r="AL58" s="115">
        <f>INDEX(Data!AH$23:AH$108,MATCH($G58,Data!$D$23:$D$108,0))</f>
        <v>0</v>
      </c>
      <c r="AM58" s="115">
        <f>INDEX(Data!AI$23:AI$108,MATCH($G58,Data!$D$23:$D$108,0))</f>
        <v>0</v>
      </c>
      <c r="AN58" s="115">
        <f>INDEX(Data!AJ$23:AJ$108,MATCH($G58,Data!$D$23:$D$108,0))</f>
        <v>0</v>
      </c>
      <c r="AO58" s="115">
        <f>INDEX(Data!AK$23:AK$108,MATCH($G58,Data!$D$23:$D$108,0))</f>
        <v>0</v>
      </c>
      <c r="AP58" s="115">
        <f>INDEX(Data!AL$23:AL$108,MATCH($G58,Data!$D$23:$D$108,0))</f>
        <v>0</v>
      </c>
      <c r="AQ58" s="115">
        <f>INDEX(Data!AM$23:AM$108,MATCH($G58,Data!$D$23:$D$108,0))</f>
        <v>0</v>
      </c>
      <c r="AR58" s="115">
        <f>INDEX(Data!AN$23:AN$108,MATCH($G58,Data!$D$23:$D$108,0))</f>
        <v>0</v>
      </c>
      <c r="AS58" s="115">
        <f>INDEX(Data!AO$23:AO$108,MATCH($G58,Data!$D$23:$D$108,0))</f>
        <v>0</v>
      </c>
      <c r="AT58" s="115">
        <f>INDEX(Data!AP$23:AP$108,MATCH($G58,Data!$D$23:$D$108,0))</f>
        <v>0</v>
      </c>
      <c r="AU58" s="115">
        <f>INDEX(Data!AQ$23:AQ$108,MATCH($G58,Data!$D$23:$D$108,0))</f>
        <v>0</v>
      </c>
      <c r="AV58" s="115">
        <f>INDEX(Data!AR$23:AR$108,MATCH($G58,Data!$D$23:$D$108,0))</f>
        <v>0</v>
      </c>
      <c r="AW58" s="115">
        <f>INDEX(Data!AS$23:AS$108,MATCH($G58,Data!$D$23:$D$108,0))</f>
        <v>0</v>
      </c>
      <c r="AX58" s="115">
        <f>INDEX(Data!AT$23:AT$108,MATCH($G58,Data!$D$23:$D$108,0))</f>
        <v>0</v>
      </c>
      <c r="AY58" s="115">
        <f>INDEX(Data!AU$23:AU$108,MATCH($G58,Data!$D$23:$D$108,0))</f>
        <v>0</v>
      </c>
      <c r="AZ58" s="115">
        <f>INDEX(Data!AV$23:AV$108,MATCH($G58,Data!$D$23:$D$108,0))</f>
        <v>0</v>
      </c>
      <c r="BA58" s="115">
        <f>INDEX(Data!AW$23:AW$108,MATCH($G58,Data!$D$23:$D$108,0))</f>
        <v>0</v>
      </c>
      <c r="BB58" s="115">
        <f>INDEX(Data!AX$23:AX$108,MATCH($G58,Data!$D$23:$D$108,0))</f>
        <v>0</v>
      </c>
      <c r="BC58" s="115">
        <f>INDEX(Data!AY$23:AY$108,MATCH($G58,Data!$D$23:$D$108,0))</f>
        <v>0</v>
      </c>
      <c r="BD58" s="115">
        <f>INDEX(Data!AZ$23:AZ$108,MATCH($G58,Data!$D$23:$D$108,0))</f>
        <v>0</v>
      </c>
      <c r="BE58" s="115">
        <f>INDEX(Data!BA$23:BA$108,MATCH($G58,Data!$D$23:$D$108,0))</f>
        <v>0</v>
      </c>
      <c r="BF58" s="115">
        <f>INDEX(Data!BB$23:BB$108,MATCH($G58,Data!$D$23:$D$108,0))</f>
        <v>0</v>
      </c>
      <c r="BG58" s="115">
        <f>INDEX(Data!BC$23:BC$108,MATCH($G58,Data!$D$23:$D$108,0))</f>
        <v>0</v>
      </c>
      <c r="BH58" s="115">
        <f>INDEX(Data!BD$23:BD$108,MATCH($G58,Data!$D$23:$D$108,0))</f>
        <v>0</v>
      </c>
    </row>
    <row r="59" spans="2:60" outlineLevel="1" x14ac:dyDescent="0.2">
      <c r="B59" s="51" t="s">
        <v>196</v>
      </c>
      <c r="C59" s="89" t="s">
        <v>258</v>
      </c>
      <c r="D59" s="89" t="s">
        <v>259</v>
      </c>
      <c r="E59" s="9" t="s">
        <v>121</v>
      </c>
      <c r="F59" s="26" t="s">
        <v>198</v>
      </c>
      <c r="G59" s="87">
        <v>23</v>
      </c>
      <c r="H59" s="87"/>
      <c r="I59" s="115">
        <f>INDEX(Data!E$23:E$108,MATCH($G59,Data!$D$23:$D$108,0))</f>
        <v>0</v>
      </c>
      <c r="J59" s="115">
        <f>INDEX(Data!F$23:F$108,MATCH($G59,Data!$D$23:$D$108,0))</f>
        <v>0</v>
      </c>
      <c r="K59" s="115">
        <f>INDEX(Data!G$23:G$108,MATCH($G59,Data!$D$23:$D$108,0))</f>
        <v>1.18156145</v>
      </c>
      <c r="L59" s="115">
        <f>INDEX(Data!H$23:H$108,MATCH($G59,Data!$D$23:$D$108,0))</f>
        <v>1.190797632</v>
      </c>
      <c r="M59" s="115">
        <f>INDEX(Data!I$23:I$108,MATCH($G59,Data!$D$23:$D$108,0))</f>
        <v>1.177739259</v>
      </c>
      <c r="N59" s="115">
        <f>INDEX(Data!J$23:J$108,MATCH($G59,Data!$D$23:$D$108,0))</f>
        <v>1.1445845940000001</v>
      </c>
      <c r="O59" s="115">
        <f>INDEX(Data!K$23:K$108,MATCH($G59,Data!$D$23:$D$108,0))</f>
        <v>1.1437545771288511</v>
      </c>
      <c r="P59" s="115">
        <f>INDEX(Data!L$23:L$108,MATCH($G59,Data!$D$23:$D$108,0))</f>
        <v>0.89376038326163465</v>
      </c>
      <c r="Q59" s="115">
        <f>INDEX(Data!M$23:M$108,MATCH($G59,Data!$D$23:$D$108,0))</f>
        <v>0</v>
      </c>
      <c r="R59" s="115">
        <f>INDEX(Data!N$23:N$108,MATCH($G59,Data!$D$23:$D$108,0))</f>
        <v>0</v>
      </c>
      <c r="S59" s="115">
        <f>INDEX(Data!O$23:O$108,MATCH($G59,Data!$D$23:$D$108,0))</f>
        <v>0</v>
      </c>
      <c r="T59" s="115">
        <f>INDEX(Data!P$23:P$108,MATCH($G59,Data!$D$23:$D$108,0))</f>
        <v>0</v>
      </c>
      <c r="U59" s="115">
        <f>INDEX(Data!Q$23:Q$108,MATCH($G59,Data!$D$23:$D$108,0))</f>
        <v>0</v>
      </c>
      <c r="V59" s="115">
        <f>INDEX(Data!R$23:R$108,MATCH($G59,Data!$D$23:$D$108,0))</f>
        <v>0</v>
      </c>
      <c r="W59" s="115">
        <f>INDEX(Data!S$23:S$108,MATCH($G59,Data!$D$23:$D$108,0))</f>
        <v>0</v>
      </c>
      <c r="X59" s="115">
        <f>INDEX(Data!T$23:T$108,MATCH($G59,Data!$D$23:$D$108,0))</f>
        <v>0</v>
      </c>
      <c r="Y59" s="115">
        <f>INDEX(Data!U$23:U$108,MATCH($G59,Data!$D$23:$D$108,0))</f>
        <v>0</v>
      </c>
      <c r="Z59" s="115">
        <f>INDEX(Data!V$23:V$108,MATCH($G59,Data!$D$23:$D$108,0))</f>
        <v>0</v>
      </c>
      <c r="AA59" s="115">
        <f>INDEX(Data!W$23:W$108,MATCH($G59,Data!$D$23:$D$108,0))</f>
        <v>0</v>
      </c>
      <c r="AB59" s="115">
        <f>INDEX(Data!X$23:X$108,MATCH($G59,Data!$D$23:$D$108,0))</f>
        <v>0</v>
      </c>
      <c r="AC59" s="115">
        <f>INDEX(Data!Y$23:Y$108,MATCH($G59,Data!$D$23:$D$108,0))</f>
        <v>0</v>
      </c>
      <c r="AD59" s="115">
        <f>INDEX(Data!Z$23:Z$108,MATCH($G59,Data!$D$23:$D$108,0))</f>
        <v>0</v>
      </c>
      <c r="AE59" s="115">
        <f>INDEX(Data!AA$23:AA$108,MATCH($G59,Data!$D$23:$D$108,0))</f>
        <v>0</v>
      </c>
      <c r="AF59" s="115">
        <f>INDEX(Data!AB$23:AB$108,MATCH($G59,Data!$D$23:$D$108,0))</f>
        <v>0</v>
      </c>
      <c r="AG59" s="115">
        <f>INDEX(Data!AC$23:AC$108,MATCH($G59,Data!$D$23:$D$108,0))</f>
        <v>0</v>
      </c>
      <c r="AH59" s="115">
        <f>INDEX(Data!AD$23:AD$108,MATCH($G59,Data!$D$23:$D$108,0))</f>
        <v>0</v>
      </c>
      <c r="AI59" s="115">
        <f>INDEX(Data!AE$23:AE$108,MATCH($G59,Data!$D$23:$D$108,0))</f>
        <v>0</v>
      </c>
      <c r="AJ59" s="115">
        <f>INDEX(Data!AF$23:AF$108,MATCH($G59,Data!$D$23:$D$108,0))</f>
        <v>0</v>
      </c>
      <c r="AK59" s="115">
        <f>INDEX(Data!AG$23:AG$108,MATCH($G59,Data!$D$23:$D$108,0))</f>
        <v>0</v>
      </c>
      <c r="AL59" s="115">
        <f>INDEX(Data!AH$23:AH$108,MATCH($G59,Data!$D$23:$D$108,0))</f>
        <v>0</v>
      </c>
      <c r="AM59" s="115">
        <f>INDEX(Data!AI$23:AI$108,MATCH($G59,Data!$D$23:$D$108,0))</f>
        <v>0</v>
      </c>
      <c r="AN59" s="115">
        <f>INDEX(Data!AJ$23:AJ$108,MATCH($G59,Data!$D$23:$D$108,0))</f>
        <v>0</v>
      </c>
      <c r="AO59" s="115">
        <f>INDEX(Data!AK$23:AK$108,MATCH($G59,Data!$D$23:$D$108,0))</f>
        <v>0</v>
      </c>
      <c r="AP59" s="115">
        <f>INDEX(Data!AL$23:AL$108,MATCH($G59,Data!$D$23:$D$108,0))</f>
        <v>0</v>
      </c>
      <c r="AQ59" s="115">
        <f>INDEX(Data!AM$23:AM$108,MATCH($G59,Data!$D$23:$D$108,0))</f>
        <v>0</v>
      </c>
      <c r="AR59" s="115">
        <f>INDEX(Data!AN$23:AN$108,MATCH($G59,Data!$D$23:$D$108,0))</f>
        <v>0</v>
      </c>
      <c r="AS59" s="115">
        <f>INDEX(Data!AO$23:AO$108,MATCH($G59,Data!$D$23:$D$108,0))</f>
        <v>0</v>
      </c>
      <c r="AT59" s="115">
        <f>INDEX(Data!AP$23:AP$108,MATCH($G59,Data!$D$23:$D$108,0))</f>
        <v>0</v>
      </c>
      <c r="AU59" s="115">
        <f>INDEX(Data!AQ$23:AQ$108,MATCH($G59,Data!$D$23:$D$108,0))</f>
        <v>0</v>
      </c>
      <c r="AV59" s="115">
        <f>INDEX(Data!AR$23:AR$108,MATCH($G59,Data!$D$23:$D$108,0))</f>
        <v>0</v>
      </c>
      <c r="AW59" s="115">
        <f>INDEX(Data!AS$23:AS$108,MATCH($G59,Data!$D$23:$D$108,0))</f>
        <v>0</v>
      </c>
      <c r="AX59" s="115">
        <f>INDEX(Data!AT$23:AT$108,MATCH($G59,Data!$D$23:$D$108,0))</f>
        <v>0</v>
      </c>
      <c r="AY59" s="115">
        <f>INDEX(Data!AU$23:AU$108,MATCH($G59,Data!$D$23:$D$108,0))</f>
        <v>0</v>
      </c>
      <c r="AZ59" s="115">
        <f>INDEX(Data!AV$23:AV$108,MATCH($G59,Data!$D$23:$D$108,0))</f>
        <v>0</v>
      </c>
      <c r="BA59" s="115">
        <f>INDEX(Data!AW$23:AW$108,MATCH($G59,Data!$D$23:$D$108,0))</f>
        <v>0</v>
      </c>
      <c r="BB59" s="115">
        <f>INDEX(Data!AX$23:AX$108,MATCH($G59,Data!$D$23:$D$108,0))</f>
        <v>0</v>
      </c>
      <c r="BC59" s="115">
        <f>INDEX(Data!AY$23:AY$108,MATCH($G59,Data!$D$23:$D$108,0))</f>
        <v>0</v>
      </c>
      <c r="BD59" s="115">
        <f>INDEX(Data!AZ$23:AZ$108,MATCH($G59,Data!$D$23:$D$108,0))</f>
        <v>0</v>
      </c>
      <c r="BE59" s="115">
        <f>INDEX(Data!BA$23:BA$108,MATCH($G59,Data!$D$23:$D$108,0))</f>
        <v>0</v>
      </c>
      <c r="BF59" s="115">
        <f>INDEX(Data!BB$23:BB$108,MATCH($G59,Data!$D$23:$D$108,0))</f>
        <v>0</v>
      </c>
      <c r="BG59" s="115">
        <f>INDEX(Data!BC$23:BC$108,MATCH($G59,Data!$D$23:$D$108,0))</f>
        <v>0</v>
      </c>
      <c r="BH59" s="115">
        <f>INDEX(Data!BD$23:BD$108,MATCH($G59,Data!$D$23:$D$108,0))</f>
        <v>0</v>
      </c>
    </row>
    <row r="60" spans="2:60" outlineLevel="1" x14ac:dyDescent="0.2">
      <c r="B60" s="51" t="s">
        <v>196</v>
      </c>
      <c r="C60" s="89" t="s">
        <v>258</v>
      </c>
      <c r="D60" s="89" t="s">
        <v>259</v>
      </c>
      <c r="E60" s="9" t="s">
        <v>122</v>
      </c>
      <c r="F60" s="26" t="s">
        <v>198</v>
      </c>
      <c r="G60" s="87">
        <v>24</v>
      </c>
      <c r="H60" s="87"/>
      <c r="I60" s="115">
        <f>INDEX(Data!E$23:E$108,MATCH($G60,Data!$D$23:$D$108,0))</f>
        <v>0</v>
      </c>
      <c r="J60" s="115">
        <f>INDEX(Data!F$23:F$108,MATCH($G60,Data!$D$23:$D$108,0))</f>
        <v>0</v>
      </c>
      <c r="K60" s="115">
        <f>INDEX(Data!G$23:G$108,MATCH($G60,Data!$D$23:$D$108,0))</f>
        <v>2.8544551199999999</v>
      </c>
      <c r="L60" s="115">
        <f>INDEX(Data!H$23:H$108,MATCH($G60,Data!$D$23:$D$108,0))</f>
        <v>2.8926063050000002</v>
      </c>
      <c r="M60" s="115">
        <f>INDEX(Data!I$23:I$108,MATCH($G60,Data!$D$23:$D$108,0))</f>
        <v>2.1942331320000004</v>
      </c>
      <c r="N60" s="115">
        <f>INDEX(Data!J$23:J$108,MATCH($G60,Data!$D$23:$D$108,0))</f>
        <v>2.2701536739999999</v>
      </c>
      <c r="O60" s="115">
        <f>INDEX(Data!K$23:K$108,MATCH($G60,Data!$D$23:$D$108,0))</f>
        <v>2.1309960618113832</v>
      </c>
      <c r="P60" s="115">
        <f>INDEX(Data!L$23:L$108,MATCH($G60,Data!$D$23:$D$108,0))</f>
        <v>1.772822834320342</v>
      </c>
      <c r="Q60" s="115">
        <f>INDEX(Data!M$23:M$108,MATCH($G60,Data!$D$23:$D$108,0))</f>
        <v>0</v>
      </c>
      <c r="R60" s="115">
        <f>INDEX(Data!N$23:N$108,MATCH($G60,Data!$D$23:$D$108,0))</f>
        <v>0</v>
      </c>
      <c r="S60" s="115">
        <f>INDEX(Data!O$23:O$108,MATCH($G60,Data!$D$23:$D$108,0))</f>
        <v>0</v>
      </c>
      <c r="T60" s="115">
        <f>INDEX(Data!P$23:P$108,MATCH($G60,Data!$D$23:$D$108,0))</f>
        <v>0</v>
      </c>
      <c r="U60" s="115">
        <f>INDEX(Data!Q$23:Q$108,MATCH($G60,Data!$D$23:$D$108,0))</f>
        <v>0</v>
      </c>
      <c r="V60" s="115">
        <f>INDEX(Data!R$23:R$108,MATCH($G60,Data!$D$23:$D$108,0))</f>
        <v>0</v>
      </c>
      <c r="W60" s="115">
        <f>INDEX(Data!S$23:S$108,MATCH($G60,Data!$D$23:$D$108,0))</f>
        <v>0</v>
      </c>
      <c r="X60" s="115">
        <f>INDEX(Data!T$23:T$108,MATCH($G60,Data!$D$23:$D$108,0))</f>
        <v>0</v>
      </c>
      <c r="Y60" s="115">
        <f>INDEX(Data!U$23:U$108,MATCH($G60,Data!$D$23:$D$108,0))</f>
        <v>0</v>
      </c>
      <c r="Z60" s="115">
        <f>INDEX(Data!V$23:V$108,MATCH($G60,Data!$D$23:$D$108,0))</f>
        <v>0</v>
      </c>
      <c r="AA60" s="115">
        <f>INDEX(Data!W$23:W$108,MATCH($G60,Data!$D$23:$D$108,0))</f>
        <v>0</v>
      </c>
      <c r="AB60" s="115">
        <f>INDEX(Data!X$23:X$108,MATCH($G60,Data!$D$23:$D$108,0))</f>
        <v>0</v>
      </c>
      <c r="AC60" s="115">
        <f>INDEX(Data!Y$23:Y$108,MATCH($G60,Data!$D$23:$D$108,0))</f>
        <v>0</v>
      </c>
      <c r="AD60" s="115">
        <f>INDEX(Data!Z$23:Z$108,MATCH($G60,Data!$D$23:$D$108,0))</f>
        <v>0</v>
      </c>
      <c r="AE60" s="115">
        <f>INDEX(Data!AA$23:AA$108,MATCH($G60,Data!$D$23:$D$108,0))</f>
        <v>0</v>
      </c>
      <c r="AF60" s="115">
        <f>INDEX(Data!AB$23:AB$108,MATCH($G60,Data!$D$23:$D$108,0))</f>
        <v>0</v>
      </c>
      <c r="AG60" s="115">
        <f>INDEX(Data!AC$23:AC$108,MATCH($G60,Data!$D$23:$D$108,0))</f>
        <v>0</v>
      </c>
      <c r="AH60" s="115">
        <f>INDEX(Data!AD$23:AD$108,MATCH($G60,Data!$D$23:$D$108,0))</f>
        <v>0</v>
      </c>
      <c r="AI60" s="115">
        <f>INDEX(Data!AE$23:AE$108,MATCH($G60,Data!$D$23:$D$108,0))</f>
        <v>0</v>
      </c>
      <c r="AJ60" s="115">
        <f>INDEX(Data!AF$23:AF$108,MATCH($G60,Data!$D$23:$D$108,0))</f>
        <v>0</v>
      </c>
      <c r="AK60" s="115">
        <f>INDEX(Data!AG$23:AG$108,MATCH($G60,Data!$D$23:$D$108,0))</f>
        <v>0</v>
      </c>
      <c r="AL60" s="115">
        <f>INDEX(Data!AH$23:AH$108,MATCH($G60,Data!$D$23:$D$108,0))</f>
        <v>0</v>
      </c>
      <c r="AM60" s="115">
        <f>INDEX(Data!AI$23:AI$108,MATCH($G60,Data!$D$23:$D$108,0))</f>
        <v>0</v>
      </c>
      <c r="AN60" s="115">
        <f>INDEX(Data!AJ$23:AJ$108,MATCH($G60,Data!$D$23:$D$108,0))</f>
        <v>0</v>
      </c>
      <c r="AO60" s="115">
        <f>INDEX(Data!AK$23:AK$108,MATCH($G60,Data!$D$23:$D$108,0))</f>
        <v>0</v>
      </c>
      <c r="AP60" s="115">
        <f>INDEX(Data!AL$23:AL$108,MATCH($G60,Data!$D$23:$D$108,0))</f>
        <v>0</v>
      </c>
      <c r="AQ60" s="115">
        <f>INDEX(Data!AM$23:AM$108,MATCH($G60,Data!$D$23:$D$108,0))</f>
        <v>0</v>
      </c>
      <c r="AR60" s="115">
        <f>INDEX(Data!AN$23:AN$108,MATCH($G60,Data!$D$23:$D$108,0))</f>
        <v>0</v>
      </c>
      <c r="AS60" s="115">
        <f>INDEX(Data!AO$23:AO$108,MATCH($G60,Data!$D$23:$D$108,0))</f>
        <v>0</v>
      </c>
      <c r="AT60" s="115">
        <f>INDEX(Data!AP$23:AP$108,MATCH($G60,Data!$D$23:$D$108,0))</f>
        <v>0</v>
      </c>
      <c r="AU60" s="115">
        <f>INDEX(Data!AQ$23:AQ$108,MATCH($G60,Data!$D$23:$D$108,0))</f>
        <v>0</v>
      </c>
      <c r="AV60" s="115">
        <f>INDEX(Data!AR$23:AR$108,MATCH($G60,Data!$D$23:$D$108,0))</f>
        <v>0</v>
      </c>
      <c r="AW60" s="115">
        <f>INDEX(Data!AS$23:AS$108,MATCH($G60,Data!$D$23:$D$108,0))</f>
        <v>0</v>
      </c>
      <c r="AX60" s="115">
        <f>INDEX(Data!AT$23:AT$108,MATCH($G60,Data!$D$23:$D$108,0))</f>
        <v>0</v>
      </c>
      <c r="AY60" s="115">
        <f>INDEX(Data!AU$23:AU$108,MATCH($G60,Data!$D$23:$D$108,0))</f>
        <v>0</v>
      </c>
      <c r="AZ60" s="115">
        <f>INDEX(Data!AV$23:AV$108,MATCH($G60,Data!$D$23:$D$108,0))</f>
        <v>0</v>
      </c>
      <c r="BA60" s="115">
        <f>INDEX(Data!AW$23:AW$108,MATCH($G60,Data!$D$23:$D$108,0))</f>
        <v>0</v>
      </c>
      <c r="BB60" s="115">
        <f>INDEX(Data!AX$23:AX$108,MATCH($G60,Data!$D$23:$D$108,0))</f>
        <v>0</v>
      </c>
      <c r="BC60" s="115">
        <f>INDEX(Data!AY$23:AY$108,MATCH($G60,Data!$D$23:$D$108,0))</f>
        <v>0</v>
      </c>
      <c r="BD60" s="115">
        <f>INDEX(Data!AZ$23:AZ$108,MATCH($G60,Data!$D$23:$D$108,0))</f>
        <v>0</v>
      </c>
      <c r="BE60" s="115">
        <f>INDEX(Data!BA$23:BA$108,MATCH($G60,Data!$D$23:$D$108,0))</f>
        <v>0</v>
      </c>
      <c r="BF60" s="115">
        <f>INDEX(Data!BB$23:BB$108,MATCH($G60,Data!$D$23:$D$108,0))</f>
        <v>0</v>
      </c>
      <c r="BG60" s="115">
        <f>INDEX(Data!BC$23:BC$108,MATCH($G60,Data!$D$23:$D$108,0))</f>
        <v>0</v>
      </c>
      <c r="BH60" s="115">
        <f>INDEX(Data!BD$23:BD$108,MATCH($G60,Data!$D$23:$D$108,0))</f>
        <v>0</v>
      </c>
    </row>
    <row r="61" spans="2:60" outlineLevel="1" x14ac:dyDescent="0.2">
      <c r="B61" s="51" t="s">
        <v>196</v>
      </c>
      <c r="C61" s="89" t="s">
        <v>258</v>
      </c>
      <c r="D61" s="89" t="s">
        <v>259</v>
      </c>
      <c r="E61" s="9" t="s">
        <v>123</v>
      </c>
      <c r="F61" s="26" t="s">
        <v>198</v>
      </c>
      <c r="G61" s="87">
        <v>25</v>
      </c>
      <c r="H61" s="87"/>
      <c r="I61" s="115">
        <f>INDEX(Data!E$23:E$108,MATCH($G61,Data!$D$23:$D$108,0))</f>
        <v>0</v>
      </c>
      <c r="J61" s="115">
        <f>INDEX(Data!F$23:F$108,MATCH($G61,Data!$D$23:$D$108,0))</f>
        <v>0</v>
      </c>
      <c r="K61" s="115">
        <f>INDEX(Data!G$23:G$108,MATCH($G61,Data!$D$23:$D$108,0))</f>
        <v>0</v>
      </c>
      <c r="L61" s="115">
        <f>INDEX(Data!H$23:H$108,MATCH($G61,Data!$D$23:$D$108,0))</f>
        <v>1.9073026000000003E-2</v>
      </c>
      <c r="M61" s="115">
        <f>INDEX(Data!I$23:I$108,MATCH($G61,Data!$D$23:$D$108,0))</f>
        <v>1.9858111000000001E-2</v>
      </c>
      <c r="N61" s="115">
        <f>INDEX(Data!J$23:J$108,MATCH($G61,Data!$D$23:$D$108,0))</f>
        <v>0</v>
      </c>
      <c r="O61" s="115">
        <f>INDEX(Data!K$23:K$108,MATCH($G61,Data!$D$23:$D$108,0))</f>
        <v>1.9253981456318441E-2</v>
      </c>
      <c r="P61" s="115">
        <f>INDEX(Data!L$23:L$108,MATCH($G61,Data!$D$23:$D$108,0))</f>
        <v>0</v>
      </c>
      <c r="Q61" s="115">
        <f>INDEX(Data!M$23:M$108,MATCH($G61,Data!$D$23:$D$108,0))</f>
        <v>0</v>
      </c>
      <c r="R61" s="115">
        <f>INDEX(Data!N$23:N$108,MATCH($G61,Data!$D$23:$D$108,0))</f>
        <v>0</v>
      </c>
      <c r="S61" s="115">
        <f>INDEX(Data!O$23:O$108,MATCH($G61,Data!$D$23:$D$108,0))</f>
        <v>0</v>
      </c>
      <c r="T61" s="115">
        <f>INDEX(Data!P$23:P$108,MATCH($G61,Data!$D$23:$D$108,0))</f>
        <v>0</v>
      </c>
      <c r="U61" s="115">
        <f>INDEX(Data!Q$23:Q$108,MATCH($G61,Data!$D$23:$D$108,0))</f>
        <v>0</v>
      </c>
      <c r="V61" s="115">
        <f>INDEX(Data!R$23:R$108,MATCH($G61,Data!$D$23:$D$108,0))</f>
        <v>0</v>
      </c>
      <c r="W61" s="115">
        <f>INDEX(Data!S$23:S$108,MATCH($G61,Data!$D$23:$D$108,0))</f>
        <v>0</v>
      </c>
      <c r="X61" s="115">
        <f>INDEX(Data!T$23:T$108,MATCH($G61,Data!$D$23:$D$108,0))</f>
        <v>0</v>
      </c>
      <c r="Y61" s="115">
        <f>INDEX(Data!U$23:U$108,MATCH($G61,Data!$D$23:$D$108,0))</f>
        <v>0</v>
      </c>
      <c r="Z61" s="115">
        <f>INDEX(Data!V$23:V$108,MATCH($G61,Data!$D$23:$D$108,0))</f>
        <v>0</v>
      </c>
      <c r="AA61" s="115">
        <f>INDEX(Data!W$23:W$108,MATCH($G61,Data!$D$23:$D$108,0))</f>
        <v>0</v>
      </c>
      <c r="AB61" s="115">
        <f>INDEX(Data!X$23:X$108,MATCH($G61,Data!$D$23:$D$108,0))</f>
        <v>0</v>
      </c>
      <c r="AC61" s="115">
        <f>INDEX(Data!Y$23:Y$108,MATCH($G61,Data!$D$23:$D$108,0))</f>
        <v>0</v>
      </c>
      <c r="AD61" s="115">
        <f>INDEX(Data!Z$23:Z$108,MATCH($G61,Data!$D$23:$D$108,0))</f>
        <v>0</v>
      </c>
      <c r="AE61" s="115">
        <f>INDEX(Data!AA$23:AA$108,MATCH($G61,Data!$D$23:$D$108,0))</f>
        <v>0</v>
      </c>
      <c r="AF61" s="115">
        <f>INDEX(Data!AB$23:AB$108,MATCH($G61,Data!$D$23:$D$108,0))</f>
        <v>0</v>
      </c>
      <c r="AG61" s="115">
        <f>INDEX(Data!AC$23:AC$108,MATCH($G61,Data!$D$23:$D$108,0))</f>
        <v>0</v>
      </c>
      <c r="AH61" s="115">
        <f>INDEX(Data!AD$23:AD$108,MATCH($G61,Data!$D$23:$D$108,0))</f>
        <v>0</v>
      </c>
      <c r="AI61" s="115">
        <f>INDEX(Data!AE$23:AE$108,MATCH($G61,Data!$D$23:$D$108,0))</f>
        <v>0</v>
      </c>
      <c r="AJ61" s="115">
        <f>INDEX(Data!AF$23:AF$108,MATCH($G61,Data!$D$23:$D$108,0))</f>
        <v>0</v>
      </c>
      <c r="AK61" s="115">
        <f>INDEX(Data!AG$23:AG$108,MATCH($G61,Data!$D$23:$D$108,0))</f>
        <v>0</v>
      </c>
      <c r="AL61" s="115">
        <f>INDEX(Data!AH$23:AH$108,MATCH($G61,Data!$D$23:$D$108,0))</f>
        <v>0</v>
      </c>
      <c r="AM61" s="115">
        <f>INDEX(Data!AI$23:AI$108,MATCH($G61,Data!$D$23:$D$108,0))</f>
        <v>0</v>
      </c>
      <c r="AN61" s="115">
        <f>INDEX(Data!AJ$23:AJ$108,MATCH($G61,Data!$D$23:$D$108,0))</f>
        <v>0</v>
      </c>
      <c r="AO61" s="115">
        <f>INDEX(Data!AK$23:AK$108,MATCH($G61,Data!$D$23:$D$108,0))</f>
        <v>0</v>
      </c>
      <c r="AP61" s="115">
        <f>INDEX(Data!AL$23:AL$108,MATCH($G61,Data!$D$23:$D$108,0))</f>
        <v>0</v>
      </c>
      <c r="AQ61" s="115">
        <f>INDEX(Data!AM$23:AM$108,MATCH($G61,Data!$D$23:$D$108,0))</f>
        <v>0</v>
      </c>
      <c r="AR61" s="115">
        <f>INDEX(Data!AN$23:AN$108,MATCH($G61,Data!$D$23:$D$108,0))</f>
        <v>0</v>
      </c>
      <c r="AS61" s="115">
        <f>INDEX(Data!AO$23:AO$108,MATCH($G61,Data!$D$23:$D$108,0))</f>
        <v>0</v>
      </c>
      <c r="AT61" s="115">
        <f>INDEX(Data!AP$23:AP$108,MATCH($G61,Data!$D$23:$D$108,0))</f>
        <v>0</v>
      </c>
      <c r="AU61" s="115">
        <f>INDEX(Data!AQ$23:AQ$108,MATCH($G61,Data!$D$23:$D$108,0))</f>
        <v>0</v>
      </c>
      <c r="AV61" s="115">
        <f>INDEX(Data!AR$23:AR$108,MATCH($G61,Data!$D$23:$D$108,0))</f>
        <v>0</v>
      </c>
      <c r="AW61" s="115">
        <f>INDEX(Data!AS$23:AS$108,MATCH($G61,Data!$D$23:$D$108,0))</f>
        <v>0</v>
      </c>
      <c r="AX61" s="115">
        <f>INDEX(Data!AT$23:AT$108,MATCH($G61,Data!$D$23:$D$108,0))</f>
        <v>0</v>
      </c>
      <c r="AY61" s="115">
        <f>INDEX(Data!AU$23:AU$108,MATCH($G61,Data!$D$23:$D$108,0))</f>
        <v>0</v>
      </c>
      <c r="AZ61" s="115">
        <f>INDEX(Data!AV$23:AV$108,MATCH($G61,Data!$D$23:$D$108,0))</f>
        <v>0</v>
      </c>
      <c r="BA61" s="115">
        <f>INDEX(Data!AW$23:AW$108,MATCH($G61,Data!$D$23:$D$108,0))</f>
        <v>0</v>
      </c>
      <c r="BB61" s="115">
        <f>INDEX(Data!AX$23:AX$108,MATCH($G61,Data!$D$23:$D$108,0))</f>
        <v>0</v>
      </c>
      <c r="BC61" s="115">
        <f>INDEX(Data!AY$23:AY$108,MATCH($G61,Data!$D$23:$D$108,0))</f>
        <v>0</v>
      </c>
      <c r="BD61" s="115">
        <f>INDEX(Data!AZ$23:AZ$108,MATCH($G61,Data!$D$23:$D$108,0))</f>
        <v>0</v>
      </c>
      <c r="BE61" s="115">
        <f>INDEX(Data!BA$23:BA$108,MATCH($G61,Data!$D$23:$D$108,0))</f>
        <v>0</v>
      </c>
      <c r="BF61" s="115">
        <f>INDEX(Data!BB$23:BB$108,MATCH($G61,Data!$D$23:$D$108,0))</f>
        <v>0</v>
      </c>
      <c r="BG61" s="115">
        <f>INDEX(Data!BC$23:BC$108,MATCH($G61,Data!$D$23:$D$108,0))</f>
        <v>0</v>
      </c>
      <c r="BH61" s="115">
        <f>INDEX(Data!BD$23:BD$108,MATCH($G61,Data!$D$23:$D$108,0))</f>
        <v>0</v>
      </c>
    </row>
    <row r="62" spans="2:60" outlineLevel="1" x14ac:dyDescent="0.2">
      <c r="B62" s="51" t="s">
        <v>196</v>
      </c>
      <c r="C62" s="89" t="s">
        <v>258</v>
      </c>
      <c r="D62" s="89" t="s">
        <v>259</v>
      </c>
      <c r="E62" s="9" t="s">
        <v>111</v>
      </c>
      <c r="F62" s="26" t="s">
        <v>198</v>
      </c>
      <c r="G62" s="87">
        <v>26</v>
      </c>
      <c r="H62" s="87"/>
      <c r="I62" s="115">
        <f>INDEX(Data!E$23:E$108,MATCH($G62,Data!$D$23:$D$108,0))</f>
        <v>0</v>
      </c>
      <c r="J62" s="115">
        <f>INDEX(Data!F$23:F$108,MATCH($G62,Data!$D$23:$D$108,0))</f>
        <v>0</v>
      </c>
      <c r="K62" s="115">
        <f>INDEX(Data!G$23:G$108,MATCH($G62,Data!$D$23:$D$108,0))</f>
        <v>0.72703829999999992</v>
      </c>
      <c r="L62" s="115">
        <f>INDEX(Data!H$23:H$108,MATCH($G62,Data!$D$23:$D$108,0))</f>
        <v>0.80415521999999995</v>
      </c>
      <c r="M62" s="115">
        <f>INDEX(Data!I$23:I$108,MATCH($G62,Data!$D$23:$D$108,0))</f>
        <v>0.83155328000000006</v>
      </c>
      <c r="N62" s="115">
        <f>INDEX(Data!J$23:J$108,MATCH($G62,Data!$D$23:$D$108,0))</f>
        <v>1.0643678325000001</v>
      </c>
      <c r="O62" s="115">
        <f>INDEX(Data!K$23:K$108,MATCH($G62,Data!$D$23:$D$108,0))</f>
        <v>0.80252400497512422</v>
      </c>
      <c r="P62" s="115">
        <f>INDEX(Data!L$23:L$108,MATCH($G62,Data!$D$23:$D$108,0))</f>
        <v>0.83151572334079049</v>
      </c>
      <c r="Q62" s="115">
        <f>INDEX(Data!M$23:M$108,MATCH($G62,Data!$D$23:$D$108,0))</f>
        <v>0</v>
      </c>
      <c r="R62" s="115">
        <f>INDEX(Data!N$23:N$108,MATCH($G62,Data!$D$23:$D$108,0))</f>
        <v>0</v>
      </c>
      <c r="S62" s="115">
        <f>INDEX(Data!O$23:O$108,MATCH($G62,Data!$D$23:$D$108,0))</f>
        <v>0</v>
      </c>
      <c r="T62" s="115">
        <f>INDEX(Data!P$23:P$108,MATCH($G62,Data!$D$23:$D$108,0))</f>
        <v>0</v>
      </c>
      <c r="U62" s="115">
        <f>INDEX(Data!Q$23:Q$108,MATCH($G62,Data!$D$23:$D$108,0))</f>
        <v>0</v>
      </c>
      <c r="V62" s="115">
        <f>INDEX(Data!R$23:R$108,MATCH($G62,Data!$D$23:$D$108,0))</f>
        <v>0</v>
      </c>
      <c r="W62" s="115">
        <f>INDEX(Data!S$23:S$108,MATCH($G62,Data!$D$23:$D$108,0))</f>
        <v>0</v>
      </c>
      <c r="X62" s="115">
        <f>INDEX(Data!T$23:T$108,MATCH($G62,Data!$D$23:$D$108,0))</f>
        <v>0</v>
      </c>
      <c r="Y62" s="115">
        <f>INDEX(Data!U$23:U$108,MATCH($G62,Data!$D$23:$D$108,0))</f>
        <v>0</v>
      </c>
      <c r="Z62" s="115">
        <f>INDEX(Data!V$23:V$108,MATCH($G62,Data!$D$23:$D$108,0))</f>
        <v>0</v>
      </c>
      <c r="AA62" s="115">
        <f>INDEX(Data!W$23:W$108,MATCH($G62,Data!$D$23:$D$108,0))</f>
        <v>0</v>
      </c>
      <c r="AB62" s="115">
        <f>INDEX(Data!X$23:X$108,MATCH($G62,Data!$D$23:$D$108,0))</f>
        <v>0</v>
      </c>
      <c r="AC62" s="115">
        <f>INDEX(Data!Y$23:Y$108,MATCH($G62,Data!$D$23:$D$108,0))</f>
        <v>0</v>
      </c>
      <c r="AD62" s="115">
        <f>INDEX(Data!Z$23:Z$108,MATCH($G62,Data!$D$23:$D$108,0))</f>
        <v>0</v>
      </c>
      <c r="AE62" s="115">
        <f>INDEX(Data!AA$23:AA$108,MATCH($G62,Data!$D$23:$D$108,0))</f>
        <v>0</v>
      </c>
      <c r="AF62" s="115">
        <f>INDEX(Data!AB$23:AB$108,MATCH($G62,Data!$D$23:$D$108,0))</f>
        <v>0</v>
      </c>
      <c r="AG62" s="115">
        <f>INDEX(Data!AC$23:AC$108,MATCH($G62,Data!$D$23:$D$108,0))</f>
        <v>0</v>
      </c>
      <c r="AH62" s="115">
        <f>INDEX(Data!AD$23:AD$108,MATCH($G62,Data!$D$23:$D$108,0))</f>
        <v>0</v>
      </c>
      <c r="AI62" s="115">
        <f>INDEX(Data!AE$23:AE$108,MATCH($G62,Data!$D$23:$D$108,0))</f>
        <v>0</v>
      </c>
      <c r="AJ62" s="115">
        <f>INDEX(Data!AF$23:AF$108,MATCH($G62,Data!$D$23:$D$108,0))</f>
        <v>0</v>
      </c>
      <c r="AK62" s="115">
        <f>INDEX(Data!AG$23:AG$108,MATCH($G62,Data!$D$23:$D$108,0))</f>
        <v>0</v>
      </c>
      <c r="AL62" s="115">
        <f>INDEX(Data!AH$23:AH$108,MATCH($G62,Data!$D$23:$D$108,0))</f>
        <v>0</v>
      </c>
      <c r="AM62" s="115">
        <f>INDEX(Data!AI$23:AI$108,MATCH($G62,Data!$D$23:$D$108,0))</f>
        <v>0</v>
      </c>
      <c r="AN62" s="115">
        <f>INDEX(Data!AJ$23:AJ$108,MATCH($G62,Data!$D$23:$D$108,0))</f>
        <v>0</v>
      </c>
      <c r="AO62" s="115">
        <f>INDEX(Data!AK$23:AK$108,MATCH($G62,Data!$D$23:$D$108,0))</f>
        <v>0</v>
      </c>
      <c r="AP62" s="115">
        <f>INDEX(Data!AL$23:AL$108,MATCH($G62,Data!$D$23:$D$108,0))</f>
        <v>0</v>
      </c>
      <c r="AQ62" s="115">
        <f>INDEX(Data!AM$23:AM$108,MATCH($G62,Data!$D$23:$D$108,0))</f>
        <v>0</v>
      </c>
      <c r="AR62" s="115">
        <f>INDEX(Data!AN$23:AN$108,MATCH($G62,Data!$D$23:$D$108,0))</f>
        <v>0</v>
      </c>
      <c r="AS62" s="115">
        <f>INDEX(Data!AO$23:AO$108,MATCH($G62,Data!$D$23:$D$108,0))</f>
        <v>0</v>
      </c>
      <c r="AT62" s="115">
        <f>INDEX(Data!AP$23:AP$108,MATCH($G62,Data!$D$23:$D$108,0))</f>
        <v>0</v>
      </c>
      <c r="AU62" s="115">
        <f>INDEX(Data!AQ$23:AQ$108,MATCH($G62,Data!$D$23:$D$108,0))</f>
        <v>0</v>
      </c>
      <c r="AV62" s="115">
        <f>INDEX(Data!AR$23:AR$108,MATCH($G62,Data!$D$23:$D$108,0))</f>
        <v>0</v>
      </c>
      <c r="AW62" s="115">
        <f>INDEX(Data!AS$23:AS$108,MATCH($G62,Data!$D$23:$D$108,0))</f>
        <v>0</v>
      </c>
      <c r="AX62" s="115">
        <f>INDEX(Data!AT$23:AT$108,MATCH($G62,Data!$D$23:$D$108,0))</f>
        <v>0</v>
      </c>
      <c r="AY62" s="115">
        <f>INDEX(Data!AU$23:AU$108,MATCH($G62,Data!$D$23:$D$108,0))</f>
        <v>0</v>
      </c>
      <c r="AZ62" s="115">
        <f>INDEX(Data!AV$23:AV$108,MATCH($G62,Data!$D$23:$D$108,0))</f>
        <v>0</v>
      </c>
      <c r="BA62" s="115">
        <f>INDEX(Data!AW$23:AW$108,MATCH($G62,Data!$D$23:$D$108,0))</f>
        <v>0</v>
      </c>
      <c r="BB62" s="115">
        <f>INDEX(Data!AX$23:AX$108,MATCH($G62,Data!$D$23:$D$108,0))</f>
        <v>0</v>
      </c>
      <c r="BC62" s="115">
        <f>INDEX(Data!AY$23:AY$108,MATCH($G62,Data!$D$23:$D$108,0))</f>
        <v>0</v>
      </c>
      <c r="BD62" s="115">
        <f>INDEX(Data!AZ$23:AZ$108,MATCH($G62,Data!$D$23:$D$108,0))</f>
        <v>0</v>
      </c>
      <c r="BE62" s="115">
        <f>INDEX(Data!BA$23:BA$108,MATCH($G62,Data!$D$23:$D$108,0))</f>
        <v>0</v>
      </c>
      <c r="BF62" s="115">
        <f>INDEX(Data!BB$23:BB$108,MATCH($G62,Data!$D$23:$D$108,0))</f>
        <v>0</v>
      </c>
      <c r="BG62" s="115">
        <f>INDEX(Data!BC$23:BC$108,MATCH($G62,Data!$D$23:$D$108,0))</f>
        <v>0</v>
      </c>
      <c r="BH62" s="115">
        <f>INDEX(Data!BD$23:BD$108,MATCH($G62,Data!$D$23:$D$108,0))</f>
        <v>0</v>
      </c>
    </row>
    <row r="63" spans="2:60" outlineLevel="1" x14ac:dyDescent="0.2">
      <c r="B63" s="51" t="s">
        <v>196</v>
      </c>
      <c r="C63" s="89" t="s">
        <v>258</v>
      </c>
      <c r="D63" s="9" t="s">
        <v>87</v>
      </c>
      <c r="E63" s="9" t="s">
        <v>112</v>
      </c>
      <c r="F63" s="26" t="s">
        <v>198</v>
      </c>
      <c r="G63" s="87">
        <v>27</v>
      </c>
      <c r="H63" s="87"/>
      <c r="I63" s="115">
        <f>INDEX(Data!E$23:E$108,MATCH($G63,Data!$D$23:$D$108,0))</f>
        <v>0</v>
      </c>
      <c r="J63" s="115">
        <f>INDEX(Data!F$23:F$108,MATCH($G63,Data!$D$23:$D$108,0))</f>
        <v>0</v>
      </c>
      <c r="K63" s="115">
        <f>INDEX(Data!G$23:G$108,MATCH($G63,Data!$D$23:$D$108,0))</f>
        <v>8.7999999999999995E-2</v>
      </c>
      <c r="L63" s="115">
        <f>INDEX(Data!H$23:H$108,MATCH($G63,Data!$D$23:$D$108,0))</f>
        <v>0.1089560795</v>
      </c>
      <c r="M63" s="115">
        <f>INDEX(Data!I$23:I$108,MATCH($G63,Data!$D$23:$D$108,0))</f>
        <v>5.0557001400000003E-2</v>
      </c>
      <c r="N63" s="115">
        <f>INDEX(Data!J$23:J$108,MATCH($G63,Data!$D$23:$D$108,0))</f>
        <v>5.3900000000000003E-2</v>
      </c>
      <c r="O63" s="115">
        <f>INDEX(Data!K$23:K$108,MATCH($G63,Data!$D$23:$D$108,0))</f>
        <v>0.1</v>
      </c>
      <c r="P63" s="115">
        <f>INDEX(Data!L$23:L$108,MATCH($G63,Data!$D$23:$D$108,0))</f>
        <v>0.2</v>
      </c>
      <c r="Q63" s="115">
        <f>INDEX(Data!M$23:M$108,MATCH($G63,Data!$D$23:$D$108,0))</f>
        <v>0</v>
      </c>
      <c r="R63" s="115">
        <f>INDEX(Data!N$23:N$108,MATCH($G63,Data!$D$23:$D$108,0))</f>
        <v>0</v>
      </c>
      <c r="S63" s="115">
        <f>INDEX(Data!O$23:O$108,MATCH($G63,Data!$D$23:$D$108,0))</f>
        <v>0</v>
      </c>
      <c r="T63" s="115">
        <f>INDEX(Data!P$23:P$108,MATCH($G63,Data!$D$23:$D$108,0))</f>
        <v>0</v>
      </c>
      <c r="U63" s="115">
        <f>INDEX(Data!Q$23:Q$108,MATCH($G63,Data!$D$23:$D$108,0))</f>
        <v>0</v>
      </c>
      <c r="V63" s="115">
        <f>INDEX(Data!R$23:R$108,MATCH($G63,Data!$D$23:$D$108,0))</f>
        <v>0</v>
      </c>
      <c r="W63" s="115">
        <f>INDEX(Data!S$23:S$108,MATCH($G63,Data!$D$23:$D$108,0))</f>
        <v>0</v>
      </c>
      <c r="X63" s="115">
        <f>INDEX(Data!T$23:T$108,MATCH($G63,Data!$D$23:$D$108,0))</f>
        <v>0</v>
      </c>
      <c r="Y63" s="115">
        <f>INDEX(Data!U$23:U$108,MATCH($G63,Data!$D$23:$D$108,0))</f>
        <v>0</v>
      </c>
      <c r="Z63" s="115">
        <f>INDEX(Data!V$23:V$108,MATCH($G63,Data!$D$23:$D$108,0))</f>
        <v>0</v>
      </c>
      <c r="AA63" s="115">
        <f>INDEX(Data!W$23:W$108,MATCH($G63,Data!$D$23:$D$108,0))</f>
        <v>0</v>
      </c>
      <c r="AB63" s="115">
        <f>INDEX(Data!X$23:X$108,MATCH($G63,Data!$D$23:$D$108,0))</f>
        <v>0</v>
      </c>
      <c r="AC63" s="115">
        <f>INDEX(Data!Y$23:Y$108,MATCH($G63,Data!$D$23:$D$108,0))</f>
        <v>0</v>
      </c>
      <c r="AD63" s="115">
        <f>INDEX(Data!Z$23:Z$108,MATCH($G63,Data!$D$23:$D$108,0))</f>
        <v>0</v>
      </c>
      <c r="AE63" s="115">
        <f>INDEX(Data!AA$23:AA$108,MATCH($G63,Data!$D$23:$D$108,0))</f>
        <v>0</v>
      </c>
      <c r="AF63" s="115">
        <f>INDEX(Data!AB$23:AB$108,MATCH($G63,Data!$D$23:$D$108,0))</f>
        <v>0</v>
      </c>
      <c r="AG63" s="115">
        <f>INDEX(Data!AC$23:AC$108,MATCH($G63,Data!$D$23:$D$108,0))</f>
        <v>0</v>
      </c>
      <c r="AH63" s="115">
        <f>INDEX(Data!AD$23:AD$108,MATCH($G63,Data!$D$23:$D$108,0))</f>
        <v>0</v>
      </c>
      <c r="AI63" s="115">
        <f>INDEX(Data!AE$23:AE$108,MATCH($G63,Data!$D$23:$D$108,0))</f>
        <v>0</v>
      </c>
      <c r="AJ63" s="115">
        <f>INDEX(Data!AF$23:AF$108,MATCH($G63,Data!$D$23:$D$108,0))</f>
        <v>0</v>
      </c>
      <c r="AK63" s="115">
        <f>INDEX(Data!AG$23:AG$108,MATCH($G63,Data!$D$23:$D$108,0))</f>
        <v>0</v>
      </c>
      <c r="AL63" s="115">
        <f>INDEX(Data!AH$23:AH$108,MATCH($G63,Data!$D$23:$D$108,0))</f>
        <v>0</v>
      </c>
      <c r="AM63" s="115">
        <f>INDEX(Data!AI$23:AI$108,MATCH($G63,Data!$D$23:$D$108,0))</f>
        <v>0</v>
      </c>
      <c r="AN63" s="115">
        <f>INDEX(Data!AJ$23:AJ$108,MATCH($G63,Data!$D$23:$D$108,0))</f>
        <v>0</v>
      </c>
      <c r="AO63" s="115">
        <f>INDEX(Data!AK$23:AK$108,MATCH($G63,Data!$D$23:$D$108,0))</f>
        <v>0</v>
      </c>
      <c r="AP63" s="115">
        <f>INDEX(Data!AL$23:AL$108,MATCH($G63,Data!$D$23:$D$108,0))</f>
        <v>0</v>
      </c>
      <c r="AQ63" s="115">
        <f>INDEX(Data!AM$23:AM$108,MATCH($G63,Data!$D$23:$D$108,0))</f>
        <v>0</v>
      </c>
      <c r="AR63" s="115">
        <f>INDEX(Data!AN$23:AN$108,MATCH($G63,Data!$D$23:$D$108,0))</f>
        <v>0</v>
      </c>
      <c r="AS63" s="115">
        <f>INDEX(Data!AO$23:AO$108,MATCH($G63,Data!$D$23:$D$108,0))</f>
        <v>0</v>
      </c>
      <c r="AT63" s="115">
        <f>INDEX(Data!AP$23:AP$108,MATCH($G63,Data!$D$23:$D$108,0))</f>
        <v>0</v>
      </c>
      <c r="AU63" s="115">
        <f>INDEX(Data!AQ$23:AQ$108,MATCH($G63,Data!$D$23:$D$108,0))</f>
        <v>0</v>
      </c>
      <c r="AV63" s="115">
        <f>INDEX(Data!AR$23:AR$108,MATCH($G63,Data!$D$23:$D$108,0))</f>
        <v>0</v>
      </c>
      <c r="AW63" s="115">
        <f>INDEX(Data!AS$23:AS$108,MATCH($G63,Data!$D$23:$D$108,0))</f>
        <v>0</v>
      </c>
      <c r="AX63" s="115">
        <f>INDEX(Data!AT$23:AT$108,MATCH($G63,Data!$D$23:$D$108,0))</f>
        <v>0</v>
      </c>
      <c r="AY63" s="115">
        <f>INDEX(Data!AU$23:AU$108,MATCH($G63,Data!$D$23:$D$108,0))</f>
        <v>0</v>
      </c>
      <c r="AZ63" s="115">
        <f>INDEX(Data!AV$23:AV$108,MATCH($G63,Data!$D$23:$D$108,0))</f>
        <v>0</v>
      </c>
      <c r="BA63" s="115">
        <f>INDEX(Data!AW$23:AW$108,MATCH($G63,Data!$D$23:$D$108,0))</f>
        <v>0</v>
      </c>
      <c r="BB63" s="115">
        <f>INDEX(Data!AX$23:AX$108,MATCH($G63,Data!$D$23:$D$108,0))</f>
        <v>0</v>
      </c>
      <c r="BC63" s="115">
        <f>INDEX(Data!AY$23:AY$108,MATCH($G63,Data!$D$23:$D$108,0))</f>
        <v>0</v>
      </c>
      <c r="BD63" s="115">
        <f>INDEX(Data!AZ$23:AZ$108,MATCH($G63,Data!$D$23:$D$108,0))</f>
        <v>0</v>
      </c>
      <c r="BE63" s="115">
        <f>INDEX(Data!BA$23:BA$108,MATCH($G63,Data!$D$23:$D$108,0))</f>
        <v>0</v>
      </c>
      <c r="BF63" s="115">
        <f>INDEX(Data!BB$23:BB$108,MATCH($G63,Data!$D$23:$D$108,0))</f>
        <v>0</v>
      </c>
      <c r="BG63" s="115">
        <f>INDEX(Data!BC$23:BC$108,MATCH($G63,Data!$D$23:$D$108,0))</f>
        <v>0</v>
      </c>
      <c r="BH63" s="115">
        <f>INDEX(Data!BD$23:BD$108,MATCH($G63,Data!$D$23:$D$108,0))</f>
        <v>0</v>
      </c>
    </row>
    <row r="64" spans="2:60" outlineLevel="1" x14ac:dyDescent="0.2">
      <c r="B64" s="51" t="s">
        <v>196</v>
      </c>
      <c r="C64" s="89" t="s">
        <v>258</v>
      </c>
      <c r="D64" s="9" t="s">
        <v>88</v>
      </c>
      <c r="E64" s="9" t="s">
        <v>113</v>
      </c>
      <c r="F64" s="26" t="s">
        <v>198</v>
      </c>
      <c r="G64" s="87">
        <v>28</v>
      </c>
      <c r="H64" s="87"/>
      <c r="I64" s="115">
        <f>INDEX(Data!E$23:E$108,MATCH($G64,Data!$D$23:$D$108,0))</f>
        <v>0</v>
      </c>
      <c r="J64" s="115">
        <f>INDEX(Data!F$23:F$108,MATCH($G64,Data!$D$23:$D$108,0))</f>
        <v>0</v>
      </c>
      <c r="K64" s="115">
        <f>INDEX(Data!G$23:G$108,MATCH($G64,Data!$D$23:$D$108,0))</f>
        <v>0</v>
      </c>
      <c r="L64" s="115">
        <f>INDEX(Data!H$23:H$108,MATCH($G64,Data!$D$23:$D$108,0))</f>
        <v>0</v>
      </c>
      <c r="M64" s="115">
        <f>INDEX(Data!I$23:I$108,MATCH($G64,Data!$D$23:$D$108,0))</f>
        <v>0</v>
      </c>
      <c r="N64" s="115">
        <f>INDEX(Data!J$23:J$108,MATCH($G64,Data!$D$23:$D$108,0))</f>
        <v>0</v>
      </c>
      <c r="O64" s="115">
        <f>INDEX(Data!K$23:K$108,MATCH($G64,Data!$D$23:$D$108,0))</f>
        <v>0</v>
      </c>
      <c r="P64" s="115">
        <f>INDEX(Data!L$23:L$108,MATCH($G64,Data!$D$23:$D$108,0))</f>
        <v>0</v>
      </c>
      <c r="Q64" s="115">
        <f>INDEX(Data!M$23:M$108,MATCH($G64,Data!$D$23:$D$108,0))</f>
        <v>0</v>
      </c>
      <c r="R64" s="115">
        <f>INDEX(Data!N$23:N$108,MATCH($G64,Data!$D$23:$D$108,0))</f>
        <v>0</v>
      </c>
      <c r="S64" s="115">
        <f>INDEX(Data!O$23:O$108,MATCH($G64,Data!$D$23:$D$108,0))</f>
        <v>0</v>
      </c>
      <c r="T64" s="115">
        <f>INDEX(Data!P$23:P$108,MATCH($G64,Data!$D$23:$D$108,0))</f>
        <v>0</v>
      </c>
      <c r="U64" s="115">
        <f>INDEX(Data!Q$23:Q$108,MATCH($G64,Data!$D$23:$D$108,0))</f>
        <v>0</v>
      </c>
      <c r="V64" s="115">
        <f>INDEX(Data!R$23:R$108,MATCH($G64,Data!$D$23:$D$108,0))</f>
        <v>0</v>
      </c>
      <c r="W64" s="115">
        <f>INDEX(Data!S$23:S$108,MATCH($G64,Data!$D$23:$D$108,0))</f>
        <v>0</v>
      </c>
      <c r="X64" s="115">
        <f>INDEX(Data!T$23:T$108,MATCH($G64,Data!$D$23:$D$108,0))</f>
        <v>0</v>
      </c>
      <c r="Y64" s="115">
        <f>INDEX(Data!U$23:U$108,MATCH($G64,Data!$D$23:$D$108,0))</f>
        <v>0</v>
      </c>
      <c r="Z64" s="115">
        <f>INDEX(Data!V$23:V$108,MATCH($G64,Data!$D$23:$D$108,0))</f>
        <v>0</v>
      </c>
      <c r="AA64" s="115">
        <f>INDEX(Data!W$23:W$108,MATCH($G64,Data!$D$23:$D$108,0))</f>
        <v>0</v>
      </c>
      <c r="AB64" s="115">
        <f>INDEX(Data!X$23:X$108,MATCH($G64,Data!$D$23:$D$108,0))</f>
        <v>0</v>
      </c>
      <c r="AC64" s="115">
        <f>INDEX(Data!Y$23:Y$108,MATCH($G64,Data!$D$23:$D$108,0))</f>
        <v>0</v>
      </c>
      <c r="AD64" s="115">
        <f>INDEX(Data!Z$23:Z$108,MATCH($G64,Data!$D$23:$D$108,0))</f>
        <v>0</v>
      </c>
      <c r="AE64" s="115">
        <f>INDEX(Data!AA$23:AA$108,MATCH($G64,Data!$D$23:$D$108,0))</f>
        <v>0</v>
      </c>
      <c r="AF64" s="115">
        <f>INDEX(Data!AB$23:AB$108,MATCH($G64,Data!$D$23:$D$108,0))</f>
        <v>0</v>
      </c>
      <c r="AG64" s="115">
        <f>INDEX(Data!AC$23:AC$108,MATCH($G64,Data!$D$23:$D$108,0))</f>
        <v>0</v>
      </c>
      <c r="AH64" s="115">
        <f>INDEX(Data!AD$23:AD$108,MATCH($G64,Data!$D$23:$D$108,0))</f>
        <v>0</v>
      </c>
      <c r="AI64" s="115">
        <f>INDEX(Data!AE$23:AE$108,MATCH($G64,Data!$D$23:$D$108,0))</f>
        <v>0</v>
      </c>
      <c r="AJ64" s="115">
        <f>INDEX(Data!AF$23:AF$108,MATCH($G64,Data!$D$23:$D$108,0))</f>
        <v>0</v>
      </c>
      <c r="AK64" s="115">
        <f>INDEX(Data!AG$23:AG$108,MATCH($G64,Data!$D$23:$D$108,0))</f>
        <v>0</v>
      </c>
      <c r="AL64" s="115">
        <f>INDEX(Data!AH$23:AH$108,MATCH($G64,Data!$D$23:$D$108,0))</f>
        <v>0</v>
      </c>
      <c r="AM64" s="115">
        <f>INDEX(Data!AI$23:AI$108,MATCH($G64,Data!$D$23:$D$108,0))</f>
        <v>0</v>
      </c>
      <c r="AN64" s="115">
        <f>INDEX(Data!AJ$23:AJ$108,MATCH($G64,Data!$D$23:$D$108,0))</f>
        <v>0</v>
      </c>
      <c r="AO64" s="115">
        <f>INDEX(Data!AK$23:AK$108,MATCH($G64,Data!$D$23:$D$108,0))</f>
        <v>0</v>
      </c>
      <c r="AP64" s="115">
        <f>INDEX(Data!AL$23:AL$108,MATCH($G64,Data!$D$23:$D$108,0))</f>
        <v>0</v>
      </c>
      <c r="AQ64" s="115">
        <f>INDEX(Data!AM$23:AM$108,MATCH($G64,Data!$D$23:$D$108,0))</f>
        <v>0</v>
      </c>
      <c r="AR64" s="115">
        <f>INDEX(Data!AN$23:AN$108,MATCH($G64,Data!$D$23:$D$108,0))</f>
        <v>0</v>
      </c>
      <c r="AS64" s="115">
        <f>INDEX(Data!AO$23:AO$108,MATCH($G64,Data!$D$23:$D$108,0))</f>
        <v>0</v>
      </c>
      <c r="AT64" s="115">
        <f>INDEX(Data!AP$23:AP$108,MATCH($G64,Data!$D$23:$D$108,0))</f>
        <v>0</v>
      </c>
      <c r="AU64" s="115">
        <f>INDEX(Data!AQ$23:AQ$108,MATCH($G64,Data!$D$23:$D$108,0))</f>
        <v>0</v>
      </c>
      <c r="AV64" s="115">
        <f>INDEX(Data!AR$23:AR$108,MATCH($G64,Data!$D$23:$D$108,0))</f>
        <v>0</v>
      </c>
      <c r="AW64" s="115">
        <f>INDEX(Data!AS$23:AS$108,MATCH($G64,Data!$D$23:$D$108,0))</f>
        <v>0</v>
      </c>
      <c r="AX64" s="115">
        <f>INDEX(Data!AT$23:AT$108,MATCH($G64,Data!$D$23:$D$108,0))</f>
        <v>0</v>
      </c>
      <c r="AY64" s="115">
        <f>INDEX(Data!AU$23:AU$108,MATCH($G64,Data!$D$23:$D$108,0))</f>
        <v>0</v>
      </c>
      <c r="AZ64" s="115">
        <f>INDEX(Data!AV$23:AV$108,MATCH($G64,Data!$D$23:$D$108,0))</f>
        <v>0</v>
      </c>
      <c r="BA64" s="115">
        <f>INDEX(Data!AW$23:AW$108,MATCH($G64,Data!$D$23:$D$108,0))</f>
        <v>0</v>
      </c>
      <c r="BB64" s="115">
        <f>INDEX(Data!AX$23:AX$108,MATCH($G64,Data!$D$23:$D$108,0))</f>
        <v>0</v>
      </c>
      <c r="BC64" s="115">
        <f>INDEX(Data!AY$23:AY$108,MATCH($G64,Data!$D$23:$D$108,0))</f>
        <v>0</v>
      </c>
      <c r="BD64" s="115">
        <f>INDEX(Data!AZ$23:AZ$108,MATCH($G64,Data!$D$23:$D$108,0))</f>
        <v>0</v>
      </c>
      <c r="BE64" s="115">
        <f>INDEX(Data!BA$23:BA$108,MATCH($G64,Data!$D$23:$D$108,0))</f>
        <v>0</v>
      </c>
      <c r="BF64" s="115">
        <f>INDEX(Data!BB$23:BB$108,MATCH($G64,Data!$D$23:$D$108,0))</f>
        <v>0</v>
      </c>
      <c r="BG64" s="115">
        <f>INDEX(Data!BC$23:BC$108,MATCH($G64,Data!$D$23:$D$108,0))</f>
        <v>0</v>
      </c>
      <c r="BH64" s="115">
        <f>INDEX(Data!BD$23:BD$108,MATCH($G64,Data!$D$23:$D$108,0))</f>
        <v>0</v>
      </c>
    </row>
    <row r="65" spans="2:60" outlineLevel="1" x14ac:dyDescent="0.2">
      <c r="B65" s="51" t="s">
        <v>196</v>
      </c>
      <c r="C65" s="89" t="s">
        <v>258</v>
      </c>
      <c r="D65" s="9" t="s">
        <v>88</v>
      </c>
      <c r="E65" s="9" t="s">
        <v>114</v>
      </c>
      <c r="F65" s="26" t="s">
        <v>198</v>
      </c>
      <c r="G65" s="87">
        <v>29</v>
      </c>
      <c r="H65" s="87"/>
      <c r="I65" s="115">
        <f>INDEX(Data!E$23:E$108,MATCH($G65,Data!$D$23:$D$108,0))</f>
        <v>0</v>
      </c>
      <c r="J65" s="115">
        <f>INDEX(Data!F$23:F$108,MATCH($G65,Data!$D$23:$D$108,0))</f>
        <v>0</v>
      </c>
      <c r="K65" s="115">
        <f>INDEX(Data!G$23:G$108,MATCH($G65,Data!$D$23:$D$108,0))</f>
        <v>0</v>
      </c>
      <c r="L65" s="115">
        <f>INDEX(Data!H$23:H$108,MATCH($G65,Data!$D$23:$D$108,0))</f>
        <v>0</v>
      </c>
      <c r="M65" s="115">
        <f>INDEX(Data!I$23:I$108,MATCH($G65,Data!$D$23:$D$108,0))</f>
        <v>0</v>
      </c>
      <c r="N65" s="115">
        <f>INDEX(Data!J$23:J$108,MATCH($G65,Data!$D$23:$D$108,0))</f>
        <v>0</v>
      </c>
      <c r="O65" s="115">
        <f>INDEX(Data!K$23:K$108,MATCH($G65,Data!$D$23:$D$108,0))</f>
        <v>0</v>
      </c>
      <c r="P65" s="115">
        <f>INDEX(Data!L$23:L$108,MATCH($G65,Data!$D$23:$D$108,0))</f>
        <v>0</v>
      </c>
      <c r="Q65" s="115">
        <f>INDEX(Data!M$23:M$108,MATCH($G65,Data!$D$23:$D$108,0))</f>
        <v>0</v>
      </c>
      <c r="R65" s="115">
        <f>INDEX(Data!N$23:N$108,MATCH($G65,Data!$D$23:$D$108,0))</f>
        <v>0</v>
      </c>
      <c r="S65" s="115">
        <f>INDEX(Data!O$23:O$108,MATCH($G65,Data!$D$23:$D$108,0))</f>
        <v>0</v>
      </c>
      <c r="T65" s="115">
        <f>INDEX(Data!P$23:P$108,MATCH($G65,Data!$D$23:$D$108,0))</f>
        <v>0</v>
      </c>
      <c r="U65" s="115">
        <f>INDEX(Data!Q$23:Q$108,MATCH($G65,Data!$D$23:$D$108,0))</f>
        <v>0</v>
      </c>
      <c r="V65" s="115">
        <f>INDEX(Data!R$23:R$108,MATCH($G65,Data!$D$23:$D$108,0))</f>
        <v>0</v>
      </c>
      <c r="W65" s="115">
        <f>INDEX(Data!S$23:S$108,MATCH($G65,Data!$D$23:$D$108,0))</f>
        <v>0</v>
      </c>
      <c r="X65" s="115">
        <f>INDEX(Data!T$23:T$108,MATCH($G65,Data!$D$23:$D$108,0))</f>
        <v>0</v>
      </c>
      <c r="Y65" s="115">
        <f>INDEX(Data!U$23:U$108,MATCH($G65,Data!$D$23:$D$108,0))</f>
        <v>0</v>
      </c>
      <c r="Z65" s="115">
        <f>INDEX(Data!V$23:V$108,MATCH($G65,Data!$D$23:$D$108,0))</f>
        <v>0</v>
      </c>
      <c r="AA65" s="115">
        <f>INDEX(Data!W$23:W$108,MATCH($G65,Data!$D$23:$D$108,0))</f>
        <v>0</v>
      </c>
      <c r="AB65" s="115">
        <f>INDEX(Data!X$23:X$108,MATCH($G65,Data!$D$23:$D$108,0))</f>
        <v>0</v>
      </c>
      <c r="AC65" s="115">
        <f>INDEX(Data!Y$23:Y$108,MATCH($G65,Data!$D$23:$D$108,0))</f>
        <v>0</v>
      </c>
      <c r="AD65" s="115">
        <f>INDEX(Data!Z$23:Z$108,MATCH($G65,Data!$D$23:$D$108,0))</f>
        <v>0</v>
      </c>
      <c r="AE65" s="115">
        <f>INDEX(Data!AA$23:AA$108,MATCH($G65,Data!$D$23:$D$108,0))</f>
        <v>0</v>
      </c>
      <c r="AF65" s="115">
        <f>INDEX(Data!AB$23:AB$108,MATCH($G65,Data!$D$23:$D$108,0))</f>
        <v>0</v>
      </c>
      <c r="AG65" s="115">
        <f>INDEX(Data!AC$23:AC$108,MATCH($G65,Data!$D$23:$D$108,0))</f>
        <v>0</v>
      </c>
      <c r="AH65" s="115">
        <f>INDEX(Data!AD$23:AD$108,MATCH($G65,Data!$D$23:$D$108,0))</f>
        <v>0</v>
      </c>
      <c r="AI65" s="115">
        <f>INDEX(Data!AE$23:AE$108,MATCH($G65,Data!$D$23:$D$108,0))</f>
        <v>0</v>
      </c>
      <c r="AJ65" s="115">
        <f>INDEX(Data!AF$23:AF$108,MATCH($G65,Data!$D$23:$D$108,0))</f>
        <v>0</v>
      </c>
      <c r="AK65" s="115">
        <f>INDEX(Data!AG$23:AG$108,MATCH($G65,Data!$D$23:$D$108,0))</f>
        <v>0</v>
      </c>
      <c r="AL65" s="115">
        <f>INDEX(Data!AH$23:AH$108,MATCH($G65,Data!$D$23:$D$108,0))</f>
        <v>0</v>
      </c>
      <c r="AM65" s="115">
        <f>INDEX(Data!AI$23:AI$108,MATCH($G65,Data!$D$23:$D$108,0))</f>
        <v>0</v>
      </c>
      <c r="AN65" s="115">
        <f>INDEX(Data!AJ$23:AJ$108,MATCH($G65,Data!$D$23:$D$108,0))</f>
        <v>0</v>
      </c>
      <c r="AO65" s="115">
        <f>INDEX(Data!AK$23:AK$108,MATCH($G65,Data!$D$23:$D$108,0))</f>
        <v>0</v>
      </c>
      <c r="AP65" s="115">
        <f>INDEX(Data!AL$23:AL$108,MATCH($G65,Data!$D$23:$D$108,0))</f>
        <v>0</v>
      </c>
      <c r="AQ65" s="115">
        <f>INDEX(Data!AM$23:AM$108,MATCH($G65,Data!$D$23:$D$108,0))</f>
        <v>0</v>
      </c>
      <c r="AR65" s="115">
        <f>INDEX(Data!AN$23:AN$108,MATCH($G65,Data!$D$23:$D$108,0))</f>
        <v>0</v>
      </c>
      <c r="AS65" s="115">
        <f>INDEX(Data!AO$23:AO$108,MATCH($G65,Data!$D$23:$D$108,0))</f>
        <v>0</v>
      </c>
      <c r="AT65" s="115">
        <f>INDEX(Data!AP$23:AP$108,MATCH($G65,Data!$D$23:$D$108,0))</f>
        <v>0</v>
      </c>
      <c r="AU65" s="115">
        <f>INDEX(Data!AQ$23:AQ$108,MATCH($G65,Data!$D$23:$D$108,0))</f>
        <v>0</v>
      </c>
      <c r="AV65" s="115">
        <f>INDEX(Data!AR$23:AR$108,MATCH($G65,Data!$D$23:$D$108,0))</f>
        <v>0</v>
      </c>
      <c r="AW65" s="115">
        <f>INDEX(Data!AS$23:AS$108,MATCH($G65,Data!$D$23:$D$108,0))</f>
        <v>0</v>
      </c>
      <c r="AX65" s="115">
        <f>INDEX(Data!AT$23:AT$108,MATCH($G65,Data!$D$23:$D$108,0))</f>
        <v>0</v>
      </c>
      <c r="AY65" s="115">
        <f>INDEX(Data!AU$23:AU$108,MATCH($G65,Data!$D$23:$D$108,0))</f>
        <v>0</v>
      </c>
      <c r="AZ65" s="115">
        <f>INDEX(Data!AV$23:AV$108,MATCH($G65,Data!$D$23:$D$108,0))</f>
        <v>0</v>
      </c>
      <c r="BA65" s="115">
        <f>INDEX(Data!AW$23:AW$108,MATCH($G65,Data!$D$23:$D$108,0))</f>
        <v>0</v>
      </c>
      <c r="BB65" s="115">
        <f>INDEX(Data!AX$23:AX$108,MATCH($G65,Data!$D$23:$D$108,0))</f>
        <v>0</v>
      </c>
      <c r="BC65" s="115">
        <f>INDEX(Data!AY$23:AY$108,MATCH($G65,Data!$D$23:$D$108,0))</f>
        <v>0</v>
      </c>
      <c r="BD65" s="115">
        <f>INDEX(Data!AZ$23:AZ$108,MATCH($G65,Data!$D$23:$D$108,0))</f>
        <v>0</v>
      </c>
      <c r="BE65" s="115">
        <f>INDEX(Data!BA$23:BA$108,MATCH($G65,Data!$D$23:$D$108,0))</f>
        <v>0</v>
      </c>
      <c r="BF65" s="115">
        <f>INDEX(Data!BB$23:BB$108,MATCH($G65,Data!$D$23:$D$108,0))</f>
        <v>0</v>
      </c>
      <c r="BG65" s="115">
        <f>INDEX(Data!BC$23:BC$108,MATCH($G65,Data!$D$23:$D$108,0))</f>
        <v>0</v>
      </c>
      <c r="BH65" s="115">
        <f>INDEX(Data!BD$23:BD$108,MATCH($G65,Data!$D$23:$D$108,0))</f>
        <v>0</v>
      </c>
    </row>
    <row r="66" spans="2:60" outlineLevel="1" x14ac:dyDescent="0.2">
      <c r="B66" s="51" t="s">
        <v>196</v>
      </c>
      <c r="C66" s="89" t="s">
        <v>258</v>
      </c>
      <c r="D66" s="9" t="s">
        <v>89</v>
      </c>
      <c r="E66" s="9" t="s">
        <v>115</v>
      </c>
      <c r="F66" s="26" t="s">
        <v>198</v>
      </c>
      <c r="G66" s="87">
        <v>30</v>
      </c>
      <c r="H66" s="87"/>
      <c r="I66" s="115">
        <f>INDEX(Data!E$23:E$108,MATCH($G66,Data!$D$23:$D$108,0))</f>
        <v>0</v>
      </c>
      <c r="J66" s="115">
        <f>INDEX(Data!F$23:F$108,MATCH($G66,Data!$D$23:$D$108,0))</f>
        <v>0</v>
      </c>
      <c r="K66" s="115">
        <f>INDEX(Data!G$23:G$108,MATCH($G66,Data!$D$23:$D$108,0))</f>
        <v>0</v>
      </c>
      <c r="L66" s="115">
        <f>INDEX(Data!H$23:H$108,MATCH($G66,Data!$D$23:$D$108,0))</f>
        <v>1.5159000000000001E-2</v>
      </c>
      <c r="M66" s="115">
        <f>INDEX(Data!I$23:I$108,MATCH($G66,Data!$D$23:$D$108,0))</f>
        <v>5.2584799999999994E-3</v>
      </c>
      <c r="N66" s="115">
        <f>INDEX(Data!J$23:J$108,MATCH($G66,Data!$D$23:$D$108,0))</f>
        <v>0</v>
      </c>
      <c r="O66" s="115">
        <f>INDEX(Data!K$23:K$108,MATCH($G66,Data!$D$23:$D$108,0))</f>
        <v>0</v>
      </c>
      <c r="P66" s="115">
        <f>INDEX(Data!L$23:L$108,MATCH($G66,Data!$D$23:$D$108,0))</f>
        <v>0</v>
      </c>
      <c r="Q66" s="115">
        <f>INDEX(Data!M$23:M$108,MATCH($G66,Data!$D$23:$D$108,0))</f>
        <v>0</v>
      </c>
      <c r="R66" s="115">
        <f>INDEX(Data!N$23:N$108,MATCH($G66,Data!$D$23:$D$108,0))</f>
        <v>0</v>
      </c>
      <c r="S66" s="115">
        <f>INDEX(Data!O$23:O$108,MATCH($G66,Data!$D$23:$D$108,0))</f>
        <v>0</v>
      </c>
      <c r="T66" s="115">
        <f>INDEX(Data!P$23:P$108,MATCH($G66,Data!$D$23:$D$108,0))</f>
        <v>0</v>
      </c>
      <c r="U66" s="115">
        <f>INDEX(Data!Q$23:Q$108,MATCH($G66,Data!$D$23:$D$108,0))</f>
        <v>0</v>
      </c>
      <c r="V66" s="115">
        <f>INDEX(Data!R$23:R$108,MATCH($G66,Data!$D$23:$D$108,0))</f>
        <v>0</v>
      </c>
      <c r="W66" s="115">
        <f>INDEX(Data!S$23:S$108,MATCH($G66,Data!$D$23:$D$108,0))</f>
        <v>0</v>
      </c>
      <c r="X66" s="115">
        <f>INDEX(Data!T$23:T$108,MATCH($G66,Data!$D$23:$D$108,0))</f>
        <v>0</v>
      </c>
      <c r="Y66" s="115">
        <f>INDEX(Data!U$23:U$108,MATCH($G66,Data!$D$23:$D$108,0))</f>
        <v>0</v>
      </c>
      <c r="Z66" s="115">
        <f>INDEX(Data!V$23:V$108,MATCH($G66,Data!$D$23:$D$108,0))</f>
        <v>0</v>
      </c>
      <c r="AA66" s="115">
        <f>INDEX(Data!W$23:W$108,MATCH($G66,Data!$D$23:$D$108,0))</f>
        <v>0</v>
      </c>
      <c r="AB66" s="115">
        <f>INDEX(Data!X$23:X$108,MATCH($G66,Data!$D$23:$D$108,0))</f>
        <v>0</v>
      </c>
      <c r="AC66" s="115">
        <f>INDEX(Data!Y$23:Y$108,MATCH($G66,Data!$D$23:$D$108,0))</f>
        <v>0</v>
      </c>
      <c r="AD66" s="115">
        <f>INDEX(Data!Z$23:Z$108,MATCH($G66,Data!$D$23:$D$108,0))</f>
        <v>0</v>
      </c>
      <c r="AE66" s="115">
        <f>INDEX(Data!AA$23:AA$108,MATCH($G66,Data!$D$23:$D$108,0))</f>
        <v>0</v>
      </c>
      <c r="AF66" s="115">
        <f>INDEX(Data!AB$23:AB$108,MATCH($G66,Data!$D$23:$D$108,0))</f>
        <v>0</v>
      </c>
      <c r="AG66" s="115">
        <f>INDEX(Data!AC$23:AC$108,MATCH($G66,Data!$D$23:$D$108,0))</f>
        <v>0</v>
      </c>
      <c r="AH66" s="115">
        <f>INDEX(Data!AD$23:AD$108,MATCH($G66,Data!$D$23:$D$108,0))</f>
        <v>0</v>
      </c>
      <c r="AI66" s="115">
        <f>INDEX(Data!AE$23:AE$108,MATCH($G66,Data!$D$23:$D$108,0))</f>
        <v>0</v>
      </c>
      <c r="AJ66" s="115">
        <f>INDEX(Data!AF$23:AF$108,MATCH($G66,Data!$D$23:$D$108,0))</f>
        <v>0</v>
      </c>
      <c r="AK66" s="115">
        <f>INDEX(Data!AG$23:AG$108,MATCH($G66,Data!$D$23:$D$108,0))</f>
        <v>0</v>
      </c>
      <c r="AL66" s="115">
        <f>INDEX(Data!AH$23:AH$108,MATCH($G66,Data!$D$23:$D$108,0))</f>
        <v>0</v>
      </c>
      <c r="AM66" s="115">
        <f>INDEX(Data!AI$23:AI$108,MATCH($G66,Data!$D$23:$D$108,0))</f>
        <v>0</v>
      </c>
      <c r="AN66" s="115">
        <f>INDEX(Data!AJ$23:AJ$108,MATCH($G66,Data!$D$23:$D$108,0))</f>
        <v>0</v>
      </c>
      <c r="AO66" s="115">
        <f>INDEX(Data!AK$23:AK$108,MATCH($G66,Data!$D$23:$D$108,0))</f>
        <v>0</v>
      </c>
      <c r="AP66" s="115">
        <f>INDEX(Data!AL$23:AL$108,MATCH($G66,Data!$D$23:$D$108,0))</f>
        <v>0</v>
      </c>
      <c r="AQ66" s="115">
        <f>INDEX(Data!AM$23:AM$108,MATCH($G66,Data!$D$23:$D$108,0))</f>
        <v>0</v>
      </c>
      <c r="AR66" s="115">
        <f>INDEX(Data!AN$23:AN$108,MATCH($G66,Data!$D$23:$D$108,0))</f>
        <v>0</v>
      </c>
      <c r="AS66" s="115">
        <f>INDEX(Data!AO$23:AO$108,MATCH($G66,Data!$D$23:$D$108,0))</f>
        <v>0</v>
      </c>
      <c r="AT66" s="115">
        <f>INDEX(Data!AP$23:AP$108,MATCH($G66,Data!$D$23:$D$108,0))</f>
        <v>0</v>
      </c>
      <c r="AU66" s="115">
        <f>INDEX(Data!AQ$23:AQ$108,MATCH($G66,Data!$D$23:$D$108,0))</f>
        <v>0</v>
      </c>
      <c r="AV66" s="115">
        <f>INDEX(Data!AR$23:AR$108,MATCH($G66,Data!$D$23:$D$108,0))</f>
        <v>0</v>
      </c>
      <c r="AW66" s="115">
        <f>INDEX(Data!AS$23:AS$108,MATCH($G66,Data!$D$23:$D$108,0))</f>
        <v>0</v>
      </c>
      <c r="AX66" s="115">
        <f>INDEX(Data!AT$23:AT$108,MATCH($G66,Data!$D$23:$D$108,0))</f>
        <v>0</v>
      </c>
      <c r="AY66" s="115">
        <f>INDEX(Data!AU$23:AU$108,MATCH($G66,Data!$D$23:$D$108,0))</f>
        <v>0</v>
      </c>
      <c r="AZ66" s="115">
        <f>INDEX(Data!AV$23:AV$108,MATCH($G66,Data!$D$23:$D$108,0))</f>
        <v>0</v>
      </c>
      <c r="BA66" s="115">
        <f>INDEX(Data!AW$23:AW$108,MATCH($G66,Data!$D$23:$D$108,0))</f>
        <v>0</v>
      </c>
      <c r="BB66" s="115">
        <f>INDEX(Data!AX$23:AX$108,MATCH($G66,Data!$D$23:$D$108,0))</f>
        <v>0</v>
      </c>
      <c r="BC66" s="115">
        <f>INDEX(Data!AY$23:AY$108,MATCH($G66,Data!$D$23:$D$108,0))</f>
        <v>0</v>
      </c>
      <c r="BD66" s="115">
        <f>INDEX(Data!AZ$23:AZ$108,MATCH($G66,Data!$D$23:$D$108,0))</f>
        <v>0</v>
      </c>
      <c r="BE66" s="115">
        <f>INDEX(Data!BA$23:BA$108,MATCH($G66,Data!$D$23:$D$108,0))</f>
        <v>0</v>
      </c>
      <c r="BF66" s="115">
        <f>INDEX(Data!BB$23:BB$108,MATCH($G66,Data!$D$23:$D$108,0))</f>
        <v>0</v>
      </c>
      <c r="BG66" s="115">
        <f>INDEX(Data!BC$23:BC$108,MATCH($G66,Data!$D$23:$D$108,0))</f>
        <v>0</v>
      </c>
      <c r="BH66" s="115">
        <f>INDEX(Data!BD$23:BD$108,MATCH($G66,Data!$D$23:$D$108,0))</f>
        <v>0</v>
      </c>
    </row>
    <row r="67" spans="2:60" outlineLevel="1" x14ac:dyDescent="0.2">
      <c r="B67" s="51" t="s">
        <v>196</v>
      </c>
      <c r="C67" s="89" t="s">
        <v>258</v>
      </c>
      <c r="D67" s="9" t="s">
        <v>89</v>
      </c>
      <c r="E67" s="9" t="s">
        <v>116</v>
      </c>
      <c r="F67" s="26" t="s">
        <v>198</v>
      </c>
      <c r="G67" s="87">
        <v>31</v>
      </c>
      <c r="H67" s="87"/>
      <c r="I67" s="115">
        <f>INDEX(Data!E$23:E$108,MATCH($G67,Data!$D$23:$D$108,0))</f>
        <v>0</v>
      </c>
      <c r="J67" s="115">
        <f>INDEX(Data!F$23:F$108,MATCH($G67,Data!$D$23:$D$108,0))</f>
        <v>0</v>
      </c>
      <c r="K67" s="115">
        <f>INDEX(Data!G$23:G$108,MATCH($G67,Data!$D$23:$D$108,0))</f>
        <v>6.3348000000000002E-2</v>
      </c>
      <c r="L67" s="115">
        <f>INDEX(Data!H$23:H$108,MATCH($G67,Data!$D$23:$D$108,0))</f>
        <v>9.1663999999999995E-2</v>
      </c>
      <c r="M67" s="115">
        <f>INDEX(Data!I$23:I$108,MATCH($G67,Data!$D$23:$D$108,0))</f>
        <v>2.5250759999999997E-2</v>
      </c>
      <c r="N67" s="115">
        <f>INDEX(Data!J$23:J$108,MATCH($G67,Data!$D$23:$D$108,0))</f>
        <v>0</v>
      </c>
      <c r="O67" s="115">
        <f>INDEX(Data!K$23:K$108,MATCH($G67,Data!$D$23:$D$108,0))</f>
        <v>0</v>
      </c>
      <c r="P67" s="115">
        <f>INDEX(Data!L$23:L$108,MATCH($G67,Data!$D$23:$D$108,0))</f>
        <v>0</v>
      </c>
      <c r="Q67" s="115">
        <f>INDEX(Data!M$23:M$108,MATCH($G67,Data!$D$23:$D$108,0))</f>
        <v>0</v>
      </c>
      <c r="R67" s="115">
        <f>INDEX(Data!N$23:N$108,MATCH($G67,Data!$D$23:$D$108,0))</f>
        <v>0</v>
      </c>
      <c r="S67" s="115">
        <f>INDEX(Data!O$23:O$108,MATCH($G67,Data!$D$23:$D$108,0))</f>
        <v>0</v>
      </c>
      <c r="T67" s="115">
        <f>INDEX(Data!P$23:P$108,MATCH($G67,Data!$D$23:$D$108,0))</f>
        <v>0</v>
      </c>
      <c r="U67" s="115">
        <f>INDEX(Data!Q$23:Q$108,MATCH($G67,Data!$D$23:$D$108,0))</f>
        <v>0</v>
      </c>
      <c r="V67" s="115">
        <f>INDEX(Data!R$23:R$108,MATCH($G67,Data!$D$23:$D$108,0))</f>
        <v>0</v>
      </c>
      <c r="W67" s="115">
        <f>INDEX(Data!S$23:S$108,MATCH($G67,Data!$D$23:$D$108,0))</f>
        <v>0</v>
      </c>
      <c r="X67" s="115">
        <f>INDEX(Data!T$23:T$108,MATCH($G67,Data!$D$23:$D$108,0))</f>
        <v>0</v>
      </c>
      <c r="Y67" s="115">
        <f>INDEX(Data!U$23:U$108,MATCH($G67,Data!$D$23:$D$108,0))</f>
        <v>0</v>
      </c>
      <c r="Z67" s="115">
        <f>INDEX(Data!V$23:V$108,MATCH($G67,Data!$D$23:$D$108,0))</f>
        <v>0</v>
      </c>
      <c r="AA67" s="115">
        <f>INDEX(Data!W$23:W$108,MATCH($G67,Data!$D$23:$D$108,0))</f>
        <v>0</v>
      </c>
      <c r="AB67" s="115">
        <f>INDEX(Data!X$23:X$108,MATCH($G67,Data!$D$23:$D$108,0))</f>
        <v>0</v>
      </c>
      <c r="AC67" s="115">
        <f>INDEX(Data!Y$23:Y$108,MATCH($G67,Data!$D$23:$D$108,0))</f>
        <v>0</v>
      </c>
      <c r="AD67" s="115">
        <f>INDEX(Data!Z$23:Z$108,MATCH($G67,Data!$D$23:$D$108,0))</f>
        <v>0</v>
      </c>
      <c r="AE67" s="115">
        <f>INDEX(Data!AA$23:AA$108,MATCH($G67,Data!$D$23:$D$108,0))</f>
        <v>0</v>
      </c>
      <c r="AF67" s="115">
        <f>INDEX(Data!AB$23:AB$108,MATCH($G67,Data!$D$23:$D$108,0))</f>
        <v>0</v>
      </c>
      <c r="AG67" s="115">
        <f>INDEX(Data!AC$23:AC$108,MATCH($G67,Data!$D$23:$D$108,0))</f>
        <v>0</v>
      </c>
      <c r="AH67" s="115">
        <f>INDEX(Data!AD$23:AD$108,MATCH($G67,Data!$D$23:$D$108,0))</f>
        <v>0</v>
      </c>
      <c r="AI67" s="115">
        <f>INDEX(Data!AE$23:AE$108,MATCH($G67,Data!$D$23:$D$108,0))</f>
        <v>0</v>
      </c>
      <c r="AJ67" s="115">
        <f>INDEX(Data!AF$23:AF$108,MATCH($G67,Data!$D$23:$D$108,0))</f>
        <v>0</v>
      </c>
      <c r="AK67" s="115">
        <f>INDEX(Data!AG$23:AG$108,MATCH($G67,Data!$D$23:$D$108,0))</f>
        <v>0</v>
      </c>
      <c r="AL67" s="115">
        <f>INDEX(Data!AH$23:AH$108,MATCH($G67,Data!$D$23:$D$108,0))</f>
        <v>0</v>
      </c>
      <c r="AM67" s="115">
        <f>INDEX(Data!AI$23:AI$108,MATCH($G67,Data!$D$23:$D$108,0))</f>
        <v>0</v>
      </c>
      <c r="AN67" s="115">
        <f>INDEX(Data!AJ$23:AJ$108,MATCH($G67,Data!$D$23:$D$108,0))</f>
        <v>0</v>
      </c>
      <c r="AO67" s="115">
        <f>INDEX(Data!AK$23:AK$108,MATCH($G67,Data!$D$23:$D$108,0))</f>
        <v>0</v>
      </c>
      <c r="AP67" s="115">
        <f>INDEX(Data!AL$23:AL$108,MATCH($G67,Data!$D$23:$D$108,0))</f>
        <v>0</v>
      </c>
      <c r="AQ67" s="115">
        <f>INDEX(Data!AM$23:AM$108,MATCH($G67,Data!$D$23:$D$108,0))</f>
        <v>0</v>
      </c>
      <c r="AR67" s="115">
        <f>INDEX(Data!AN$23:AN$108,MATCH($G67,Data!$D$23:$D$108,0))</f>
        <v>0</v>
      </c>
      <c r="AS67" s="115">
        <f>INDEX(Data!AO$23:AO$108,MATCH($G67,Data!$D$23:$D$108,0))</f>
        <v>0</v>
      </c>
      <c r="AT67" s="115">
        <f>INDEX(Data!AP$23:AP$108,MATCH($G67,Data!$D$23:$D$108,0))</f>
        <v>0</v>
      </c>
      <c r="AU67" s="115">
        <f>INDEX(Data!AQ$23:AQ$108,MATCH($G67,Data!$D$23:$D$108,0))</f>
        <v>0</v>
      </c>
      <c r="AV67" s="115">
        <f>INDEX(Data!AR$23:AR$108,MATCH($G67,Data!$D$23:$D$108,0))</f>
        <v>0</v>
      </c>
      <c r="AW67" s="115">
        <f>INDEX(Data!AS$23:AS$108,MATCH($G67,Data!$D$23:$D$108,0))</f>
        <v>0</v>
      </c>
      <c r="AX67" s="115">
        <f>INDEX(Data!AT$23:AT$108,MATCH($G67,Data!$D$23:$D$108,0))</f>
        <v>0</v>
      </c>
      <c r="AY67" s="115">
        <f>INDEX(Data!AU$23:AU$108,MATCH($G67,Data!$D$23:$D$108,0))</f>
        <v>0</v>
      </c>
      <c r="AZ67" s="115">
        <f>INDEX(Data!AV$23:AV$108,MATCH($G67,Data!$D$23:$D$108,0))</f>
        <v>0</v>
      </c>
      <c r="BA67" s="115">
        <f>INDEX(Data!AW$23:AW$108,MATCH($G67,Data!$D$23:$D$108,0))</f>
        <v>0</v>
      </c>
      <c r="BB67" s="115">
        <f>INDEX(Data!AX$23:AX$108,MATCH($G67,Data!$D$23:$D$108,0))</f>
        <v>0</v>
      </c>
      <c r="BC67" s="115">
        <f>INDEX(Data!AY$23:AY$108,MATCH($G67,Data!$D$23:$D$108,0))</f>
        <v>0</v>
      </c>
      <c r="BD67" s="115">
        <f>INDEX(Data!AZ$23:AZ$108,MATCH($G67,Data!$D$23:$D$108,0))</f>
        <v>0</v>
      </c>
      <c r="BE67" s="115">
        <f>INDEX(Data!BA$23:BA$108,MATCH($G67,Data!$D$23:$D$108,0))</f>
        <v>0</v>
      </c>
      <c r="BF67" s="115">
        <f>INDEX(Data!BB$23:BB$108,MATCH($G67,Data!$D$23:$D$108,0))</f>
        <v>0</v>
      </c>
      <c r="BG67" s="115">
        <f>INDEX(Data!BC$23:BC$108,MATCH($G67,Data!$D$23:$D$108,0))</f>
        <v>0</v>
      </c>
      <c r="BH67" s="115">
        <f>INDEX(Data!BD$23:BD$108,MATCH($G67,Data!$D$23:$D$108,0))</f>
        <v>0</v>
      </c>
    </row>
    <row r="68" spans="2:60" outlineLevel="1" x14ac:dyDescent="0.2">
      <c r="B68" s="51" t="s">
        <v>196</v>
      </c>
      <c r="C68" s="89" t="s">
        <v>258</v>
      </c>
      <c r="D68" s="9" t="s">
        <v>89</v>
      </c>
      <c r="E68" s="9" t="s">
        <v>201</v>
      </c>
      <c r="F68" s="26" t="s">
        <v>198</v>
      </c>
      <c r="G68" s="87">
        <v>32</v>
      </c>
      <c r="H68" s="87"/>
      <c r="I68" s="115">
        <f>INDEX(Data!E$23:E$108,MATCH($G68,Data!$D$23:$D$108,0))</f>
        <v>0</v>
      </c>
      <c r="J68" s="115">
        <f>INDEX(Data!F$23:F$108,MATCH($G68,Data!$D$23:$D$108,0))</f>
        <v>0</v>
      </c>
      <c r="K68" s="115">
        <f>INDEX(Data!G$23:G$108,MATCH($G68,Data!$D$23:$D$108,0))</f>
        <v>0</v>
      </c>
      <c r="L68" s="115">
        <f>INDEX(Data!H$23:H$108,MATCH($G68,Data!$D$23:$D$108,0))</f>
        <v>0</v>
      </c>
      <c r="M68" s="115">
        <f>INDEX(Data!I$23:I$108,MATCH($G68,Data!$D$23:$D$108,0))</f>
        <v>0</v>
      </c>
      <c r="N68" s="115">
        <f>INDEX(Data!J$23:J$108,MATCH($G68,Data!$D$23:$D$108,0))</f>
        <v>0</v>
      </c>
      <c r="O68" s="115">
        <f>INDEX(Data!K$23:K$108,MATCH($G68,Data!$D$23:$D$108,0))</f>
        <v>0</v>
      </c>
      <c r="P68" s="115">
        <f>INDEX(Data!L$23:L$108,MATCH($G68,Data!$D$23:$D$108,0))</f>
        <v>0</v>
      </c>
      <c r="Q68" s="115">
        <f>INDEX(Data!M$23:M$108,MATCH($G68,Data!$D$23:$D$108,0))</f>
        <v>0</v>
      </c>
      <c r="R68" s="115">
        <f>INDEX(Data!N$23:N$108,MATCH($G68,Data!$D$23:$D$108,0))</f>
        <v>0</v>
      </c>
      <c r="S68" s="115">
        <f>INDEX(Data!O$23:O$108,MATCH($G68,Data!$D$23:$D$108,0))</f>
        <v>0</v>
      </c>
      <c r="T68" s="115">
        <f>INDEX(Data!P$23:P$108,MATCH($G68,Data!$D$23:$D$108,0))</f>
        <v>0</v>
      </c>
      <c r="U68" s="115">
        <f>INDEX(Data!Q$23:Q$108,MATCH($G68,Data!$D$23:$D$108,0))</f>
        <v>0</v>
      </c>
      <c r="V68" s="115">
        <f>INDEX(Data!R$23:R$108,MATCH($G68,Data!$D$23:$D$108,0))</f>
        <v>0</v>
      </c>
      <c r="W68" s="115">
        <f>INDEX(Data!S$23:S$108,MATCH($G68,Data!$D$23:$D$108,0))</f>
        <v>0</v>
      </c>
      <c r="X68" s="115">
        <f>INDEX(Data!T$23:T$108,MATCH($G68,Data!$D$23:$D$108,0))</f>
        <v>0</v>
      </c>
      <c r="Y68" s="115">
        <f>INDEX(Data!U$23:U$108,MATCH($G68,Data!$D$23:$D$108,0))</f>
        <v>0</v>
      </c>
      <c r="Z68" s="115">
        <f>INDEX(Data!V$23:V$108,MATCH($G68,Data!$D$23:$D$108,0))</f>
        <v>0</v>
      </c>
      <c r="AA68" s="115">
        <f>INDEX(Data!W$23:W$108,MATCH($G68,Data!$D$23:$D$108,0))</f>
        <v>0</v>
      </c>
      <c r="AB68" s="115">
        <f>INDEX(Data!X$23:X$108,MATCH($G68,Data!$D$23:$D$108,0))</f>
        <v>0</v>
      </c>
      <c r="AC68" s="115">
        <f>INDEX(Data!Y$23:Y$108,MATCH($G68,Data!$D$23:$D$108,0))</f>
        <v>0</v>
      </c>
      <c r="AD68" s="115">
        <f>INDEX(Data!Z$23:Z$108,MATCH($G68,Data!$D$23:$D$108,0))</f>
        <v>0</v>
      </c>
      <c r="AE68" s="115">
        <f>INDEX(Data!AA$23:AA$108,MATCH($G68,Data!$D$23:$D$108,0))</f>
        <v>0</v>
      </c>
      <c r="AF68" s="115">
        <f>INDEX(Data!AB$23:AB$108,MATCH($G68,Data!$D$23:$D$108,0))</f>
        <v>0</v>
      </c>
      <c r="AG68" s="115">
        <f>INDEX(Data!AC$23:AC$108,MATCH($G68,Data!$D$23:$D$108,0))</f>
        <v>0</v>
      </c>
      <c r="AH68" s="115">
        <f>INDEX(Data!AD$23:AD$108,MATCH($G68,Data!$D$23:$D$108,0))</f>
        <v>0</v>
      </c>
      <c r="AI68" s="115">
        <f>INDEX(Data!AE$23:AE$108,MATCH($G68,Data!$D$23:$D$108,0))</f>
        <v>0</v>
      </c>
      <c r="AJ68" s="115">
        <f>INDEX(Data!AF$23:AF$108,MATCH($G68,Data!$D$23:$D$108,0))</f>
        <v>0</v>
      </c>
      <c r="AK68" s="115">
        <f>INDEX(Data!AG$23:AG$108,MATCH($G68,Data!$D$23:$D$108,0))</f>
        <v>0</v>
      </c>
      <c r="AL68" s="115">
        <f>INDEX(Data!AH$23:AH$108,MATCH($G68,Data!$D$23:$D$108,0))</f>
        <v>0</v>
      </c>
      <c r="AM68" s="115">
        <f>INDEX(Data!AI$23:AI$108,MATCH($G68,Data!$D$23:$D$108,0))</f>
        <v>0</v>
      </c>
      <c r="AN68" s="115">
        <f>INDEX(Data!AJ$23:AJ$108,MATCH($G68,Data!$D$23:$D$108,0))</f>
        <v>0</v>
      </c>
      <c r="AO68" s="115">
        <f>INDEX(Data!AK$23:AK$108,MATCH($G68,Data!$D$23:$D$108,0))</f>
        <v>0</v>
      </c>
      <c r="AP68" s="115">
        <f>INDEX(Data!AL$23:AL$108,MATCH($G68,Data!$D$23:$D$108,0))</f>
        <v>0</v>
      </c>
      <c r="AQ68" s="115">
        <f>INDEX(Data!AM$23:AM$108,MATCH($G68,Data!$D$23:$D$108,0))</f>
        <v>0</v>
      </c>
      <c r="AR68" s="115">
        <f>INDEX(Data!AN$23:AN$108,MATCH($G68,Data!$D$23:$D$108,0))</f>
        <v>0</v>
      </c>
      <c r="AS68" s="115">
        <f>INDEX(Data!AO$23:AO$108,MATCH($G68,Data!$D$23:$D$108,0))</f>
        <v>0</v>
      </c>
      <c r="AT68" s="115">
        <f>INDEX(Data!AP$23:AP$108,MATCH($G68,Data!$D$23:$D$108,0))</f>
        <v>0</v>
      </c>
      <c r="AU68" s="115">
        <f>INDEX(Data!AQ$23:AQ$108,MATCH($G68,Data!$D$23:$D$108,0))</f>
        <v>0</v>
      </c>
      <c r="AV68" s="115">
        <f>INDEX(Data!AR$23:AR$108,MATCH($G68,Data!$D$23:$D$108,0))</f>
        <v>0</v>
      </c>
      <c r="AW68" s="115">
        <f>INDEX(Data!AS$23:AS$108,MATCH($G68,Data!$D$23:$D$108,0))</f>
        <v>0</v>
      </c>
      <c r="AX68" s="115">
        <f>INDEX(Data!AT$23:AT$108,MATCH($G68,Data!$D$23:$D$108,0))</f>
        <v>0</v>
      </c>
      <c r="AY68" s="115">
        <f>INDEX(Data!AU$23:AU$108,MATCH($G68,Data!$D$23:$D$108,0))</f>
        <v>0</v>
      </c>
      <c r="AZ68" s="115">
        <f>INDEX(Data!AV$23:AV$108,MATCH($G68,Data!$D$23:$D$108,0))</f>
        <v>0</v>
      </c>
      <c r="BA68" s="115">
        <f>INDEX(Data!AW$23:AW$108,MATCH($G68,Data!$D$23:$D$108,0))</f>
        <v>0</v>
      </c>
      <c r="BB68" s="115">
        <f>INDEX(Data!AX$23:AX$108,MATCH($G68,Data!$D$23:$D$108,0))</f>
        <v>0</v>
      </c>
      <c r="BC68" s="115">
        <f>INDEX(Data!AY$23:AY$108,MATCH($G68,Data!$D$23:$D$108,0))</f>
        <v>0</v>
      </c>
      <c r="BD68" s="115">
        <f>INDEX(Data!AZ$23:AZ$108,MATCH($G68,Data!$D$23:$D$108,0))</f>
        <v>0</v>
      </c>
      <c r="BE68" s="115">
        <f>INDEX(Data!BA$23:BA$108,MATCH($G68,Data!$D$23:$D$108,0))</f>
        <v>0</v>
      </c>
      <c r="BF68" s="115">
        <f>INDEX(Data!BB$23:BB$108,MATCH($G68,Data!$D$23:$D$108,0))</f>
        <v>0</v>
      </c>
      <c r="BG68" s="115">
        <f>INDEX(Data!BC$23:BC$108,MATCH($G68,Data!$D$23:$D$108,0))</f>
        <v>0</v>
      </c>
      <c r="BH68" s="115">
        <f>INDEX(Data!BD$23:BD$108,MATCH($G68,Data!$D$23:$D$108,0))</f>
        <v>0</v>
      </c>
    </row>
    <row r="69" spans="2:60" outlineLevel="1" x14ac:dyDescent="0.2">
      <c r="B69" s="51" t="s">
        <v>196</v>
      </c>
      <c r="C69" s="89" t="s">
        <v>260</v>
      </c>
      <c r="D69" s="89" t="s">
        <v>90</v>
      </c>
      <c r="E69" s="9"/>
      <c r="F69" s="26" t="s">
        <v>198</v>
      </c>
      <c r="G69" s="87">
        <v>33</v>
      </c>
      <c r="H69" s="87"/>
      <c r="I69" s="115">
        <f>INDEX(Data!E$23:E$108,MATCH($G69,Data!$D$23:$D$108,0))</f>
        <v>0</v>
      </c>
      <c r="J69" s="115">
        <f>INDEX(Data!F$23:F$108,MATCH($G69,Data!$D$23:$D$108,0))</f>
        <v>0</v>
      </c>
      <c r="K69" s="115">
        <f>INDEX(Data!G$23:G$108,MATCH($G69,Data!$D$23:$D$108,0))</f>
        <v>5.800000000000001E-2</v>
      </c>
      <c r="L69" s="115">
        <f>INDEX(Data!H$23:H$108,MATCH($G69,Data!$D$23:$D$108,0))</f>
        <v>0</v>
      </c>
      <c r="M69" s="115">
        <f>INDEX(Data!I$23:I$108,MATCH($G69,Data!$D$23:$D$108,0))</f>
        <v>0</v>
      </c>
      <c r="N69" s="115">
        <f>INDEX(Data!J$23:J$108,MATCH($G69,Data!$D$23:$D$108,0))</f>
        <v>0</v>
      </c>
      <c r="O69" s="115">
        <f>INDEX(Data!K$23:K$108,MATCH($G69,Data!$D$23:$D$108,0))</f>
        <v>0</v>
      </c>
      <c r="P69" s="115">
        <f>INDEX(Data!L$23:L$108,MATCH($G69,Data!$D$23:$D$108,0))</f>
        <v>0</v>
      </c>
      <c r="Q69" s="115">
        <f>INDEX(Data!M$23:M$108,MATCH($G69,Data!$D$23:$D$108,0))</f>
        <v>0</v>
      </c>
      <c r="R69" s="115">
        <f>INDEX(Data!N$23:N$108,MATCH($G69,Data!$D$23:$D$108,0))</f>
        <v>0</v>
      </c>
      <c r="S69" s="115">
        <f>INDEX(Data!O$23:O$108,MATCH($G69,Data!$D$23:$D$108,0))</f>
        <v>0</v>
      </c>
      <c r="T69" s="115">
        <f>INDEX(Data!P$23:P$108,MATCH($G69,Data!$D$23:$D$108,0))</f>
        <v>0</v>
      </c>
      <c r="U69" s="115">
        <f>INDEX(Data!Q$23:Q$108,MATCH($G69,Data!$D$23:$D$108,0))</f>
        <v>0</v>
      </c>
      <c r="V69" s="115">
        <f>INDEX(Data!R$23:R$108,MATCH($G69,Data!$D$23:$D$108,0))</f>
        <v>0</v>
      </c>
      <c r="W69" s="115">
        <f>INDEX(Data!S$23:S$108,MATCH($G69,Data!$D$23:$D$108,0))</f>
        <v>0</v>
      </c>
      <c r="X69" s="115">
        <f>INDEX(Data!T$23:T$108,MATCH($G69,Data!$D$23:$D$108,0))</f>
        <v>0</v>
      </c>
      <c r="Y69" s="115">
        <f>INDEX(Data!U$23:U$108,MATCH($G69,Data!$D$23:$D$108,0))</f>
        <v>0</v>
      </c>
      <c r="Z69" s="115">
        <f>INDEX(Data!V$23:V$108,MATCH($G69,Data!$D$23:$D$108,0))</f>
        <v>0</v>
      </c>
      <c r="AA69" s="115">
        <f>INDEX(Data!W$23:W$108,MATCH($G69,Data!$D$23:$D$108,0))</f>
        <v>0</v>
      </c>
      <c r="AB69" s="115">
        <f>INDEX(Data!X$23:X$108,MATCH($G69,Data!$D$23:$D$108,0))</f>
        <v>0</v>
      </c>
      <c r="AC69" s="115">
        <f>INDEX(Data!Y$23:Y$108,MATCH($G69,Data!$D$23:$D$108,0))</f>
        <v>0</v>
      </c>
      <c r="AD69" s="115">
        <f>INDEX(Data!Z$23:Z$108,MATCH($G69,Data!$D$23:$D$108,0))</f>
        <v>0</v>
      </c>
      <c r="AE69" s="115">
        <f>INDEX(Data!AA$23:AA$108,MATCH($G69,Data!$D$23:$D$108,0))</f>
        <v>0</v>
      </c>
      <c r="AF69" s="115">
        <f>INDEX(Data!AB$23:AB$108,MATCH($G69,Data!$D$23:$D$108,0))</f>
        <v>0</v>
      </c>
      <c r="AG69" s="115">
        <f>INDEX(Data!AC$23:AC$108,MATCH($G69,Data!$D$23:$D$108,0))</f>
        <v>0</v>
      </c>
      <c r="AH69" s="115">
        <f>INDEX(Data!AD$23:AD$108,MATCH($G69,Data!$D$23:$D$108,0))</f>
        <v>0</v>
      </c>
      <c r="AI69" s="115">
        <f>INDEX(Data!AE$23:AE$108,MATCH($G69,Data!$D$23:$D$108,0))</f>
        <v>0</v>
      </c>
      <c r="AJ69" s="115">
        <f>INDEX(Data!AF$23:AF$108,MATCH($G69,Data!$D$23:$D$108,0))</f>
        <v>0</v>
      </c>
      <c r="AK69" s="115">
        <f>INDEX(Data!AG$23:AG$108,MATCH($G69,Data!$D$23:$D$108,0))</f>
        <v>0</v>
      </c>
      <c r="AL69" s="115">
        <f>INDEX(Data!AH$23:AH$108,MATCH($G69,Data!$D$23:$D$108,0))</f>
        <v>0</v>
      </c>
      <c r="AM69" s="115">
        <f>INDEX(Data!AI$23:AI$108,MATCH($G69,Data!$D$23:$D$108,0))</f>
        <v>0</v>
      </c>
      <c r="AN69" s="115">
        <f>INDEX(Data!AJ$23:AJ$108,MATCH($G69,Data!$D$23:$D$108,0))</f>
        <v>0</v>
      </c>
      <c r="AO69" s="115">
        <f>INDEX(Data!AK$23:AK$108,MATCH($G69,Data!$D$23:$D$108,0))</f>
        <v>0</v>
      </c>
      <c r="AP69" s="115">
        <f>INDEX(Data!AL$23:AL$108,MATCH($G69,Data!$D$23:$D$108,0))</f>
        <v>0</v>
      </c>
      <c r="AQ69" s="115">
        <f>INDEX(Data!AM$23:AM$108,MATCH($G69,Data!$D$23:$D$108,0))</f>
        <v>0</v>
      </c>
      <c r="AR69" s="115">
        <f>INDEX(Data!AN$23:AN$108,MATCH($G69,Data!$D$23:$D$108,0))</f>
        <v>0</v>
      </c>
      <c r="AS69" s="115">
        <f>INDEX(Data!AO$23:AO$108,MATCH($G69,Data!$D$23:$D$108,0))</f>
        <v>0</v>
      </c>
      <c r="AT69" s="115">
        <f>INDEX(Data!AP$23:AP$108,MATCH($G69,Data!$D$23:$D$108,0))</f>
        <v>0</v>
      </c>
      <c r="AU69" s="115">
        <f>INDEX(Data!AQ$23:AQ$108,MATCH($G69,Data!$D$23:$D$108,0))</f>
        <v>0</v>
      </c>
      <c r="AV69" s="115">
        <f>INDEX(Data!AR$23:AR$108,MATCH($G69,Data!$D$23:$D$108,0))</f>
        <v>0</v>
      </c>
      <c r="AW69" s="115">
        <f>INDEX(Data!AS$23:AS$108,MATCH($G69,Data!$D$23:$D$108,0))</f>
        <v>0</v>
      </c>
      <c r="AX69" s="115">
        <f>INDEX(Data!AT$23:AT$108,MATCH($G69,Data!$D$23:$D$108,0))</f>
        <v>0</v>
      </c>
      <c r="AY69" s="115">
        <f>INDEX(Data!AU$23:AU$108,MATCH($G69,Data!$D$23:$D$108,0))</f>
        <v>0</v>
      </c>
      <c r="AZ69" s="115">
        <f>INDEX(Data!AV$23:AV$108,MATCH($G69,Data!$D$23:$D$108,0))</f>
        <v>0</v>
      </c>
      <c r="BA69" s="115">
        <f>INDEX(Data!AW$23:AW$108,MATCH($G69,Data!$D$23:$D$108,0))</f>
        <v>0</v>
      </c>
      <c r="BB69" s="115">
        <f>INDEX(Data!AX$23:AX$108,MATCH($G69,Data!$D$23:$D$108,0))</f>
        <v>0</v>
      </c>
      <c r="BC69" s="115">
        <f>INDEX(Data!AY$23:AY$108,MATCH($G69,Data!$D$23:$D$108,0))</f>
        <v>0</v>
      </c>
      <c r="BD69" s="115">
        <f>INDEX(Data!AZ$23:AZ$108,MATCH($G69,Data!$D$23:$D$108,0))</f>
        <v>0</v>
      </c>
      <c r="BE69" s="115">
        <f>INDEX(Data!BA$23:BA$108,MATCH($G69,Data!$D$23:$D$108,0))</f>
        <v>0</v>
      </c>
      <c r="BF69" s="115">
        <f>INDEX(Data!BB$23:BB$108,MATCH($G69,Data!$D$23:$D$108,0))</f>
        <v>0</v>
      </c>
      <c r="BG69" s="115">
        <f>INDEX(Data!BC$23:BC$108,MATCH($G69,Data!$D$23:$D$108,0))</f>
        <v>0</v>
      </c>
      <c r="BH69" s="115">
        <f>INDEX(Data!BD$23:BD$108,MATCH($G69,Data!$D$23:$D$108,0))</f>
        <v>0</v>
      </c>
    </row>
    <row r="70" spans="2:60" outlineLevel="1" x14ac:dyDescent="0.2">
      <c r="B70" s="51" t="s">
        <v>196</v>
      </c>
      <c r="C70" s="89" t="s">
        <v>260</v>
      </c>
      <c r="D70" s="89" t="s">
        <v>91</v>
      </c>
      <c r="E70" s="9"/>
      <c r="F70" s="26" t="s">
        <v>198</v>
      </c>
      <c r="G70" s="87">
        <v>34</v>
      </c>
      <c r="H70" s="87"/>
      <c r="I70" s="115">
        <f>INDEX(Data!E$23:E$108,MATCH($G70,Data!$D$23:$D$108,0))</f>
        <v>0</v>
      </c>
      <c r="J70" s="115">
        <f>INDEX(Data!F$23:F$108,MATCH($G70,Data!$D$23:$D$108,0))</f>
        <v>0</v>
      </c>
      <c r="K70" s="115">
        <f>INDEX(Data!G$23:G$108,MATCH($G70,Data!$D$23:$D$108,0))</f>
        <v>0</v>
      </c>
      <c r="L70" s="115">
        <f>INDEX(Data!H$23:H$108,MATCH($G70,Data!$D$23:$D$108,0))</f>
        <v>0</v>
      </c>
      <c r="M70" s="115">
        <f>INDEX(Data!I$23:I$108,MATCH($G70,Data!$D$23:$D$108,0))</f>
        <v>0</v>
      </c>
      <c r="N70" s="115">
        <f>INDEX(Data!J$23:J$108,MATCH($G70,Data!$D$23:$D$108,0))</f>
        <v>2.0044799999999999E-3</v>
      </c>
      <c r="O70" s="115">
        <f>INDEX(Data!K$23:K$108,MATCH($G70,Data!$D$23:$D$108,0))</f>
        <v>0</v>
      </c>
      <c r="P70" s="115">
        <f>INDEX(Data!L$23:L$108,MATCH($G70,Data!$D$23:$D$108,0))</f>
        <v>0</v>
      </c>
      <c r="Q70" s="115">
        <f>INDEX(Data!M$23:M$108,MATCH($G70,Data!$D$23:$D$108,0))</f>
        <v>0</v>
      </c>
      <c r="R70" s="115">
        <f>INDEX(Data!N$23:N$108,MATCH($G70,Data!$D$23:$D$108,0))</f>
        <v>0</v>
      </c>
      <c r="S70" s="115">
        <f>INDEX(Data!O$23:O$108,MATCH($G70,Data!$D$23:$D$108,0))</f>
        <v>0</v>
      </c>
      <c r="T70" s="115">
        <f>INDEX(Data!P$23:P$108,MATCH($G70,Data!$D$23:$D$108,0))</f>
        <v>0</v>
      </c>
      <c r="U70" s="115">
        <f>INDEX(Data!Q$23:Q$108,MATCH($G70,Data!$D$23:$D$108,0))</f>
        <v>0</v>
      </c>
      <c r="V70" s="115">
        <f>INDEX(Data!R$23:R$108,MATCH($G70,Data!$D$23:$D$108,0))</f>
        <v>0</v>
      </c>
      <c r="W70" s="115">
        <f>INDEX(Data!S$23:S$108,MATCH($G70,Data!$D$23:$D$108,0))</f>
        <v>0</v>
      </c>
      <c r="X70" s="115">
        <f>INDEX(Data!T$23:T$108,MATCH($G70,Data!$D$23:$D$108,0))</f>
        <v>0</v>
      </c>
      <c r="Y70" s="115">
        <f>INDEX(Data!U$23:U$108,MATCH($G70,Data!$D$23:$D$108,0))</f>
        <v>0</v>
      </c>
      <c r="Z70" s="115">
        <f>INDEX(Data!V$23:V$108,MATCH($G70,Data!$D$23:$D$108,0))</f>
        <v>0</v>
      </c>
      <c r="AA70" s="115">
        <f>INDEX(Data!W$23:W$108,MATCH($G70,Data!$D$23:$D$108,0))</f>
        <v>0</v>
      </c>
      <c r="AB70" s="115">
        <f>INDEX(Data!X$23:X$108,MATCH($G70,Data!$D$23:$D$108,0))</f>
        <v>0</v>
      </c>
      <c r="AC70" s="115">
        <f>INDEX(Data!Y$23:Y$108,MATCH($G70,Data!$D$23:$D$108,0))</f>
        <v>0</v>
      </c>
      <c r="AD70" s="115">
        <f>INDEX(Data!Z$23:Z$108,MATCH($G70,Data!$D$23:$D$108,0))</f>
        <v>0</v>
      </c>
      <c r="AE70" s="115">
        <f>INDEX(Data!AA$23:AA$108,MATCH($G70,Data!$D$23:$D$108,0))</f>
        <v>0</v>
      </c>
      <c r="AF70" s="115">
        <f>INDEX(Data!AB$23:AB$108,MATCH($G70,Data!$D$23:$D$108,0))</f>
        <v>0</v>
      </c>
      <c r="AG70" s="115">
        <f>INDEX(Data!AC$23:AC$108,MATCH($G70,Data!$D$23:$D$108,0))</f>
        <v>0</v>
      </c>
      <c r="AH70" s="115">
        <f>INDEX(Data!AD$23:AD$108,MATCH($G70,Data!$D$23:$D$108,0))</f>
        <v>0</v>
      </c>
      <c r="AI70" s="115">
        <f>INDEX(Data!AE$23:AE$108,MATCH($G70,Data!$D$23:$D$108,0))</f>
        <v>0</v>
      </c>
      <c r="AJ70" s="115">
        <f>INDEX(Data!AF$23:AF$108,MATCH($G70,Data!$D$23:$D$108,0))</f>
        <v>0</v>
      </c>
      <c r="AK70" s="115">
        <f>INDEX(Data!AG$23:AG$108,MATCH($G70,Data!$D$23:$D$108,0))</f>
        <v>0</v>
      </c>
      <c r="AL70" s="115">
        <f>INDEX(Data!AH$23:AH$108,MATCH($G70,Data!$D$23:$D$108,0))</f>
        <v>0</v>
      </c>
      <c r="AM70" s="115">
        <f>INDEX(Data!AI$23:AI$108,MATCH($G70,Data!$D$23:$D$108,0))</f>
        <v>0</v>
      </c>
      <c r="AN70" s="115">
        <f>INDEX(Data!AJ$23:AJ$108,MATCH($G70,Data!$D$23:$D$108,0))</f>
        <v>0</v>
      </c>
      <c r="AO70" s="115">
        <f>INDEX(Data!AK$23:AK$108,MATCH($G70,Data!$D$23:$D$108,0))</f>
        <v>0</v>
      </c>
      <c r="AP70" s="115">
        <f>INDEX(Data!AL$23:AL$108,MATCH($G70,Data!$D$23:$D$108,0))</f>
        <v>0</v>
      </c>
      <c r="AQ70" s="115">
        <f>INDEX(Data!AM$23:AM$108,MATCH($G70,Data!$D$23:$D$108,0))</f>
        <v>0</v>
      </c>
      <c r="AR70" s="115">
        <f>INDEX(Data!AN$23:AN$108,MATCH($G70,Data!$D$23:$D$108,0))</f>
        <v>0</v>
      </c>
      <c r="AS70" s="115">
        <f>INDEX(Data!AO$23:AO$108,MATCH($G70,Data!$D$23:$D$108,0))</f>
        <v>0</v>
      </c>
      <c r="AT70" s="115">
        <f>INDEX(Data!AP$23:AP$108,MATCH($G70,Data!$D$23:$D$108,0))</f>
        <v>0</v>
      </c>
      <c r="AU70" s="115">
        <f>INDEX(Data!AQ$23:AQ$108,MATCH($G70,Data!$D$23:$D$108,0))</f>
        <v>0</v>
      </c>
      <c r="AV70" s="115">
        <f>INDEX(Data!AR$23:AR$108,MATCH($G70,Data!$D$23:$D$108,0))</f>
        <v>0</v>
      </c>
      <c r="AW70" s="115">
        <f>INDEX(Data!AS$23:AS$108,MATCH($G70,Data!$D$23:$D$108,0))</f>
        <v>0</v>
      </c>
      <c r="AX70" s="115">
        <f>INDEX(Data!AT$23:AT$108,MATCH($G70,Data!$D$23:$D$108,0))</f>
        <v>0</v>
      </c>
      <c r="AY70" s="115">
        <f>INDEX(Data!AU$23:AU$108,MATCH($G70,Data!$D$23:$D$108,0))</f>
        <v>0</v>
      </c>
      <c r="AZ70" s="115">
        <f>INDEX(Data!AV$23:AV$108,MATCH($G70,Data!$D$23:$D$108,0))</f>
        <v>0</v>
      </c>
      <c r="BA70" s="115">
        <f>INDEX(Data!AW$23:AW$108,MATCH($G70,Data!$D$23:$D$108,0))</f>
        <v>0</v>
      </c>
      <c r="BB70" s="115">
        <f>INDEX(Data!AX$23:AX$108,MATCH($G70,Data!$D$23:$D$108,0))</f>
        <v>0</v>
      </c>
      <c r="BC70" s="115">
        <f>INDEX(Data!AY$23:AY$108,MATCH($G70,Data!$D$23:$D$108,0))</f>
        <v>0</v>
      </c>
      <c r="BD70" s="115">
        <f>INDEX(Data!AZ$23:AZ$108,MATCH($G70,Data!$D$23:$D$108,0))</f>
        <v>0</v>
      </c>
      <c r="BE70" s="115">
        <f>INDEX(Data!BA$23:BA$108,MATCH($G70,Data!$D$23:$D$108,0))</f>
        <v>0</v>
      </c>
      <c r="BF70" s="115">
        <f>INDEX(Data!BB$23:BB$108,MATCH($G70,Data!$D$23:$D$108,0))</f>
        <v>0</v>
      </c>
      <c r="BG70" s="115">
        <f>INDEX(Data!BC$23:BC$108,MATCH($G70,Data!$D$23:$D$108,0))</f>
        <v>0</v>
      </c>
      <c r="BH70" s="115">
        <f>INDEX(Data!BD$23:BD$108,MATCH($G70,Data!$D$23:$D$108,0))</f>
        <v>0</v>
      </c>
    </row>
    <row r="71" spans="2:60" outlineLevel="1" x14ac:dyDescent="0.2">
      <c r="B71" s="51" t="s">
        <v>196</v>
      </c>
      <c r="C71" s="89" t="s">
        <v>260</v>
      </c>
      <c r="D71" s="89" t="s">
        <v>92</v>
      </c>
      <c r="E71" s="9" t="s">
        <v>119</v>
      </c>
      <c r="F71" s="26" t="s">
        <v>198</v>
      </c>
      <c r="G71" s="87">
        <v>35</v>
      </c>
      <c r="H71" s="87"/>
      <c r="I71" s="115">
        <f>INDEX(Data!E$23:E$108,MATCH($G71,Data!$D$23:$D$108,0))</f>
        <v>0</v>
      </c>
      <c r="J71" s="115">
        <f>INDEX(Data!F$23:F$108,MATCH($G71,Data!$D$23:$D$108,0))</f>
        <v>0</v>
      </c>
      <c r="K71" s="115">
        <f>INDEX(Data!G$23:G$108,MATCH($G71,Data!$D$23:$D$108,0))</f>
        <v>0</v>
      </c>
      <c r="L71" s="115">
        <f>INDEX(Data!H$23:H$108,MATCH($G71,Data!$D$23:$D$108,0))</f>
        <v>0</v>
      </c>
      <c r="M71" s="115">
        <f>INDEX(Data!I$23:I$108,MATCH($G71,Data!$D$23:$D$108,0))</f>
        <v>0</v>
      </c>
      <c r="N71" s="115">
        <f>INDEX(Data!J$23:J$108,MATCH($G71,Data!$D$23:$D$108,0))</f>
        <v>0</v>
      </c>
      <c r="O71" s="115">
        <f>INDEX(Data!K$23:K$108,MATCH($G71,Data!$D$23:$D$108,0))</f>
        <v>0</v>
      </c>
      <c r="P71" s="115">
        <f>INDEX(Data!L$23:L$108,MATCH($G71,Data!$D$23:$D$108,0))</f>
        <v>0</v>
      </c>
      <c r="Q71" s="115">
        <f>INDEX(Data!M$23:M$108,MATCH($G71,Data!$D$23:$D$108,0))</f>
        <v>0</v>
      </c>
      <c r="R71" s="115">
        <f>INDEX(Data!N$23:N$108,MATCH($G71,Data!$D$23:$D$108,0))</f>
        <v>0</v>
      </c>
      <c r="S71" s="115">
        <f>INDEX(Data!O$23:O$108,MATCH($G71,Data!$D$23:$D$108,0))</f>
        <v>0</v>
      </c>
      <c r="T71" s="115">
        <f>INDEX(Data!P$23:P$108,MATCH($G71,Data!$D$23:$D$108,0))</f>
        <v>0</v>
      </c>
      <c r="U71" s="115">
        <f>INDEX(Data!Q$23:Q$108,MATCH($G71,Data!$D$23:$D$108,0))</f>
        <v>0</v>
      </c>
      <c r="V71" s="115">
        <f>INDEX(Data!R$23:R$108,MATCH($G71,Data!$D$23:$D$108,0))</f>
        <v>0</v>
      </c>
      <c r="W71" s="115">
        <f>INDEX(Data!S$23:S$108,MATCH($G71,Data!$D$23:$D$108,0))</f>
        <v>0</v>
      </c>
      <c r="X71" s="115">
        <f>INDEX(Data!T$23:T$108,MATCH($G71,Data!$D$23:$D$108,0))</f>
        <v>0</v>
      </c>
      <c r="Y71" s="115">
        <f>INDEX(Data!U$23:U$108,MATCH($G71,Data!$D$23:$D$108,0))</f>
        <v>0</v>
      </c>
      <c r="Z71" s="115">
        <f>INDEX(Data!V$23:V$108,MATCH($G71,Data!$D$23:$D$108,0))</f>
        <v>0</v>
      </c>
      <c r="AA71" s="115">
        <f>INDEX(Data!W$23:W$108,MATCH($G71,Data!$D$23:$D$108,0))</f>
        <v>0</v>
      </c>
      <c r="AB71" s="115">
        <f>INDEX(Data!X$23:X$108,MATCH($G71,Data!$D$23:$D$108,0))</f>
        <v>0</v>
      </c>
      <c r="AC71" s="115">
        <f>INDEX(Data!Y$23:Y$108,MATCH($G71,Data!$D$23:$D$108,0))</f>
        <v>0</v>
      </c>
      <c r="AD71" s="115">
        <f>INDEX(Data!Z$23:Z$108,MATCH($G71,Data!$D$23:$D$108,0))</f>
        <v>0</v>
      </c>
      <c r="AE71" s="115">
        <f>INDEX(Data!AA$23:AA$108,MATCH($G71,Data!$D$23:$D$108,0))</f>
        <v>0</v>
      </c>
      <c r="AF71" s="115">
        <f>INDEX(Data!AB$23:AB$108,MATCH($G71,Data!$D$23:$D$108,0))</f>
        <v>0</v>
      </c>
      <c r="AG71" s="115">
        <f>INDEX(Data!AC$23:AC$108,MATCH($G71,Data!$D$23:$D$108,0))</f>
        <v>0</v>
      </c>
      <c r="AH71" s="115">
        <f>INDEX(Data!AD$23:AD$108,MATCH($G71,Data!$D$23:$D$108,0))</f>
        <v>0</v>
      </c>
      <c r="AI71" s="115">
        <f>INDEX(Data!AE$23:AE$108,MATCH($G71,Data!$D$23:$D$108,0))</f>
        <v>0</v>
      </c>
      <c r="AJ71" s="115">
        <f>INDEX(Data!AF$23:AF$108,MATCH($G71,Data!$D$23:$D$108,0))</f>
        <v>0</v>
      </c>
      <c r="AK71" s="115">
        <f>INDEX(Data!AG$23:AG$108,MATCH($G71,Data!$D$23:$D$108,0))</f>
        <v>0</v>
      </c>
      <c r="AL71" s="115">
        <f>INDEX(Data!AH$23:AH$108,MATCH($G71,Data!$D$23:$D$108,0))</f>
        <v>0</v>
      </c>
      <c r="AM71" s="115">
        <f>INDEX(Data!AI$23:AI$108,MATCH($G71,Data!$D$23:$D$108,0))</f>
        <v>0</v>
      </c>
      <c r="AN71" s="115">
        <f>INDEX(Data!AJ$23:AJ$108,MATCH($G71,Data!$D$23:$D$108,0))</f>
        <v>0</v>
      </c>
      <c r="AO71" s="115">
        <f>INDEX(Data!AK$23:AK$108,MATCH($G71,Data!$D$23:$D$108,0))</f>
        <v>0</v>
      </c>
      <c r="AP71" s="115">
        <f>INDEX(Data!AL$23:AL$108,MATCH($G71,Data!$D$23:$D$108,0))</f>
        <v>0</v>
      </c>
      <c r="AQ71" s="115">
        <f>INDEX(Data!AM$23:AM$108,MATCH($G71,Data!$D$23:$D$108,0))</f>
        <v>0</v>
      </c>
      <c r="AR71" s="115">
        <f>INDEX(Data!AN$23:AN$108,MATCH($G71,Data!$D$23:$D$108,0))</f>
        <v>0</v>
      </c>
      <c r="AS71" s="115">
        <f>INDEX(Data!AO$23:AO$108,MATCH($G71,Data!$D$23:$D$108,0))</f>
        <v>0</v>
      </c>
      <c r="AT71" s="115">
        <f>INDEX(Data!AP$23:AP$108,MATCH($G71,Data!$D$23:$D$108,0))</f>
        <v>0</v>
      </c>
      <c r="AU71" s="115">
        <f>INDEX(Data!AQ$23:AQ$108,MATCH($G71,Data!$D$23:$D$108,0))</f>
        <v>0</v>
      </c>
      <c r="AV71" s="115">
        <f>INDEX(Data!AR$23:AR$108,MATCH($G71,Data!$D$23:$D$108,0))</f>
        <v>0</v>
      </c>
      <c r="AW71" s="115">
        <f>INDEX(Data!AS$23:AS$108,MATCH($G71,Data!$D$23:$D$108,0))</f>
        <v>0</v>
      </c>
      <c r="AX71" s="115">
        <f>INDEX(Data!AT$23:AT$108,MATCH($G71,Data!$D$23:$D$108,0))</f>
        <v>0</v>
      </c>
      <c r="AY71" s="115">
        <f>INDEX(Data!AU$23:AU$108,MATCH($G71,Data!$D$23:$D$108,0))</f>
        <v>0</v>
      </c>
      <c r="AZ71" s="115">
        <f>INDEX(Data!AV$23:AV$108,MATCH($G71,Data!$D$23:$D$108,0))</f>
        <v>0</v>
      </c>
      <c r="BA71" s="115">
        <f>INDEX(Data!AW$23:AW$108,MATCH($G71,Data!$D$23:$D$108,0))</f>
        <v>0</v>
      </c>
      <c r="BB71" s="115">
        <f>INDEX(Data!AX$23:AX$108,MATCH($G71,Data!$D$23:$D$108,0))</f>
        <v>0</v>
      </c>
      <c r="BC71" s="115">
        <f>INDEX(Data!AY$23:AY$108,MATCH($G71,Data!$D$23:$D$108,0))</f>
        <v>0</v>
      </c>
      <c r="BD71" s="115">
        <f>INDEX(Data!AZ$23:AZ$108,MATCH($G71,Data!$D$23:$D$108,0))</f>
        <v>0</v>
      </c>
      <c r="BE71" s="115">
        <f>INDEX(Data!BA$23:BA$108,MATCH($G71,Data!$D$23:$D$108,0))</f>
        <v>0</v>
      </c>
      <c r="BF71" s="115">
        <f>INDEX(Data!BB$23:BB$108,MATCH($G71,Data!$D$23:$D$108,0))</f>
        <v>0</v>
      </c>
      <c r="BG71" s="115">
        <f>INDEX(Data!BC$23:BC$108,MATCH($G71,Data!$D$23:$D$108,0))</f>
        <v>0</v>
      </c>
      <c r="BH71" s="115">
        <f>INDEX(Data!BD$23:BD$108,MATCH($G71,Data!$D$23:$D$108,0))</f>
        <v>0</v>
      </c>
    </row>
    <row r="72" spans="2:60" outlineLevel="1" x14ac:dyDescent="0.2">
      <c r="B72" s="51" t="s">
        <v>196</v>
      </c>
      <c r="C72" s="89" t="s">
        <v>260</v>
      </c>
      <c r="D72" s="89" t="s">
        <v>92</v>
      </c>
      <c r="E72" s="9" t="s">
        <v>120</v>
      </c>
      <c r="F72" s="26" t="s">
        <v>198</v>
      </c>
      <c r="G72" s="87">
        <v>36</v>
      </c>
      <c r="H72" s="87"/>
      <c r="I72" s="115">
        <f>INDEX(Data!E$23:E$108,MATCH($G72,Data!$D$23:$D$108,0))</f>
        <v>0</v>
      </c>
      <c r="J72" s="115">
        <f>INDEX(Data!F$23:F$108,MATCH($G72,Data!$D$23:$D$108,0))</f>
        <v>0</v>
      </c>
      <c r="K72" s="115">
        <f>INDEX(Data!G$23:G$108,MATCH($G72,Data!$D$23:$D$108,0))</f>
        <v>0</v>
      </c>
      <c r="L72" s="115">
        <f>INDEX(Data!H$23:H$108,MATCH($G72,Data!$D$23:$D$108,0))</f>
        <v>0</v>
      </c>
      <c r="M72" s="115">
        <f>INDEX(Data!I$23:I$108,MATCH($G72,Data!$D$23:$D$108,0))</f>
        <v>0</v>
      </c>
      <c r="N72" s="115">
        <f>INDEX(Data!J$23:J$108,MATCH($G72,Data!$D$23:$D$108,0))</f>
        <v>0</v>
      </c>
      <c r="O72" s="115">
        <f>INDEX(Data!K$23:K$108,MATCH($G72,Data!$D$23:$D$108,0))</f>
        <v>0</v>
      </c>
      <c r="P72" s="115">
        <f>INDEX(Data!L$23:L$108,MATCH($G72,Data!$D$23:$D$108,0))</f>
        <v>0</v>
      </c>
      <c r="Q72" s="115">
        <f>INDEX(Data!M$23:M$108,MATCH($G72,Data!$D$23:$D$108,0))</f>
        <v>0</v>
      </c>
      <c r="R72" s="115">
        <f>INDEX(Data!N$23:N$108,MATCH($G72,Data!$D$23:$D$108,0))</f>
        <v>0</v>
      </c>
      <c r="S72" s="115">
        <f>INDEX(Data!O$23:O$108,MATCH($G72,Data!$D$23:$D$108,0))</f>
        <v>0</v>
      </c>
      <c r="T72" s="115">
        <f>INDEX(Data!P$23:P$108,MATCH($G72,Data!$D$23:$D$108,0))</f>
        <v>0</v>
      </c>
      <c r="U72" s="115">
        <f>INDEX(Data!Q$23:Q$108,MATCH($G72,Data!$D$23:$D$108,0))</f>
        <v>0</v>
      </c>
      <c r="V72" s="115">
        <f>INDEX(Data!R$23:R$108,MATCH($G72,Data!$D$23:$D$108,0))</f>
        <v>0</v>
      </c>
      <c r="W72" s="115">
        <f>INDEX(Data!S$23:S$108,MATCH($G72,Data!$D$23:$D$108,0))</f>
        <v>0</v>
      </c>
      <c r="X72" s="115">
        <f>INDEX(Data!T$23:T$108,MATCH($G72,Data!$D$23:$D$108,0))</f>
        <v>0</v>
      </c>
      <c r="Y72" s="115">
        <f>INDEX(Data!U$23:U$108,MATCH($G72,Data!$D$23:$D$108,0))</f>
        <v>0</v>
      </c>
      <c r="Z72" s="115">
        <f>INDEX(Data!V$23:V$108,MATCH($G72,Data!$D$23:$D$108,0))</f>
        <v>0</v>
      </c>
      <c r="AA72" s="115">
        <f>INDEX(Data!W$23:W$108,MATCH($G72,Data!$D$23:$D$108,0))</f>
        <v>0</v>
      </c>
      <c r="AB72" s="115">
        <f>INDEX(Data!X$23:X$108,MATCH($G72,Data!$D$23:$D$108,0))</f>
        <v>0</v>
      </c>
      <c r="AC72" s="115">
        <f>INDEX(Data!Y$23:Y$108,MATCH($G72,Data!$D$23:$D$108,0))</f>
        <v>0</v>
      </c>
      <c r="AD72" s="115">
        <f>INDEX(Data!Z$23:Z$108,MATCH($G72,Data!$D$23:$D$108,0))</f>
        <v>0</v>
      </c>
      <c r="AE72" s="115">
        <f>INDEX(Data!AA$23:AA$108,MATCH($G72,Data!$D$23:$D$108,0))</f>
        <v>0</v>
      </c>
      <c r="AF72" s="115">
        <f>INDEX(Data!AB$23:AB$108,MATCH($G72,Data!$D$23:$D$108,0))</f>
        <v>0</v>
      </c>
      <c r="AG72" s="115">
        <f>INDEX(Data!AC$23:AC$108,MATCH($G72,Data!$D$23:$D$108,0))</f>
        <v>0</v>
      </c>
      <c r="AH72" s="115">
        <f>INDEX(Data!AD$23:AD$108,MATCH($G72,Data!$D$23:$D$108,0))</f>
        <v>0</v>
      </c>
      <c r="AI72" s="115">
        <f>INDEX(Data!AE$23:AE$108,MATCH($G72,Data!$D$23:$D$108,0))</f>
        <v>0</v>
      </c>
      <c r="AJ72" s="115">
        <f>INDEX(Data!AF$23:AF$108,MATCH($G72,Data!$D$23:$D$108,0))</f>
        <v>0</v>
      </c>
      <c r="AK72" s="115">
        <f>INDEX(Data!AG$23:AG$108,MATCH($G72,Data!$D$23:$D$108,0))</f>
        <v>0</v>
      </c>
      <c r="AL72" s="115">
        <f>INDEX(Data!AH$23:AH$108,MATCH($G72,Data!$D$23:$D$108,0))</f>
        <v>0</v>
      </c>
      <c r="AM72" s="115">
        <f>INDEX(Data!AI$23:AI$108,MATCH($G72,Data!$D$23:$D$108,0))</f>
        <v>0</v>
      </c>
      <c r="AN72" s="115">
        <f>INDEX(Data!AJ$23:AJ$108,MATCH($G72,Data!$D$23:$D$108,0))</f>
        <v>0</v>
      </c>
      <c r="AO72" s="115">
        <f>INDEX(Data!AK$23:AK$108,MATCH($G72,Data!$D$23:$D$108,0))</f>
        <v>0</v>
      </c>
      <c r="AP72" s="115">
        <f>INDEX(Data!AL$23:AL$108,MATCH($G72,Data!$D$23:$D$108,0))</f>
        <v>0</v>
      </c>
      <c r="AQ72" s="115">
        <f>INDEX(Data!AM$23:AM$108,MATCH($G72,Data!$D$23:$D$108,0))</f>
        <v>0</v>
      </c>
      <c r="AR72" s="115">
        <f>INDEX(Data!AN$23:AN$108,MATCH($G72,Data!$D$23:$D$108,0))</f>
        <v>0</v>
      </c>
      <c r="AS72" s="115">
        <f>INDEX(Data!AO$23:AO$108,MATCH($G72,Data!$D$23:$D$108,0))</f>
        <v>0</v>
      </c>
      <c r="AT72" s="115">
        <f>INDEX(Data!AP$23:AP$108,MATCH($G72,Data!$D$23:$D$108,0))</f>
        <v>0</v>
      </c>
      <c r="AU72" s="115">
        <f>INDEX(Data!AQ$23:AQ$108,MATCH($G72,Data!$D$23:$D$108,0))</f>
        <v>0</v>
      </c>
      <c r="AV72" s="115">
        <f>INDEX(Data!AR$23:AR$108,MATCH($G72,Data!$D$23:$D$108,0))</f>
        <v>0</v>
      </c>
      <c r="AW72" s="115">
        <f>INDEX(Data!AS$23:AS$108,MATCH($G72,Data!$D$23:$D$108,0))</f>
        <v>0</v>
      </c>
      <c r="AX72" s="115">
        <f>INDEX(Data!AT$23:AT$108,MATCH($G72,Data!$D$23:$D$108,0))</f>
        <v>0</v>
      </c>
      <c r="AY72" s="115">
        <f>INDEX(Data!AU$23:AU$108,MATCH($G72,Data!$D$23:$D$108,0))</f>
        <v>0</v>
      </c>
      <c r="AZ72" s="115">
        <f>INDEX(Data!AV$23:AV$108,MATCH($G72,Data!$D$23:$D$108,0))</f>
        <v>0</v>
      </c>
      <c r="BA72" s="115">
        <f>INDEX(Data!AW$23:AW$108,MATCH($G72,Data!$D$23:$D$108,0))</f>
        <v>0</v>
      </c>
      <c r="BB72" s="115">
        <f>INDEX(Data!AX$23:AX$108,MATCH($G72,Data!$D$23:$D$108,0))</f>
        <v>0</v>
      </c>
      <c r="BC72" s="115">
        <f>INDEX(Data!AY$23:AY$108,MATCH($G72,Data!$D$23:$D$108,0))</f>
        <v>0</v>
      </c>
      <c r="BD72" s="115">
        <f>INDEX(Data!AZ$23:AZ$108,MATCH($G72,Data!$D$23:$D$108,0))</f>
        <v>0</v>
      </c>
      <c r="BE72" s="115">
        <f>INDEX(Data!BA$23:BA$108,MATCH($G72,Data!$D$23:$D$108,0))</f>
        <v>0</v>
      </c>
      <c r="BF72" s="115">
        <f>INDEX(Data!BB$23:BB$108,MATCH($G72,Data!$D$23:$D$108,0))</f>
        <v>0</v>
      </c>
      <c r="BG72" s="115">
        <f>INDEX(Data!BC$23:BC$108,MATCH($G72,Data!$D$23:$D$108,0))</f>
        <v>0</v>
      </c>
      <c r="BH72" s="115">
        <f>INDEX(Data!BD$23:BD$108,MATCH($G72,Data!$D$23:$D$108,0))</f>
        <v>0</v>
      </c>
    </row>
    <row r="73" spans="2:60" outlineLevel="1" x14ac:dyDescent="0.2">
      <c r="B73" s="51" t="s">
        <v>196</v>
      </c>
      <c r="C73" s="89" t="s">
        <v>261</v>
      </c>
      <c r="D73" s="89" t="s">
        <v>262</v>
      </c>
      <c r="E73" s="73"/>
      <c r="F73" s="26" t="s">
        <v>198</v>
      </c>
      <c r="G73" s="87">
        <v>37</v>
      </c>
      <c r="H73" s="87"/>
      <c r="I73" s="115">
        <f>INDEX(Data!E$23:E$108,MATCH($G73,Data!$D$23:$D$108,0))</f>
        <v>0</v>
      </c>
      <c r="J73" s="115">
        <f>INDEX(Data!F$23:F$108,MATCH($G73,Data!$D$23:$D$108,0))</f>
        <v>0</v>
      </c>
      <c r="K73" s="115">
        <f>INDEX(Data!G$23:G$108,MATCH($G73,Data!$D$23:$D$108,0))</f>
        <v>0</v>
      </c>
      <c r="L73" s="115">
        <f>INDEX(Data!H$23:H$108,MATCH($G73,Data!$D$23:$D$108,0))</f>
        <v>0</v>
      </c>
      <c r="M73" s="115">
        <f>INDEX(Data!I$23:I$108,MATCH($G73,Data!$D$23:$D$108,0))</f>
        <v>0</v>
      </c>
      <c r="N73" s="115">
        <f>INDEX(Data!J$23:J$108,MATCH($G73,Data!$D$23:$D$108,0))</f>
        <v>0</v>
      </c>
      <c r="O73" s="115">
        <f>INDEX(Data!K$23:K$108,MATCH($G73,Data!$D$23:$D$108,0))</f>
        <v>0</v>
      </c>
      <c r="P73" s="115">
        <f>INDEX(Data!L$23:L$108,MATCH($G73,Data!$D$23:$D$108,0))</f>
        <v>0</v>
      </c>
      <c r="Q73" s="115">
        <f>INDEX(Data!M$23:M$108,MATCH($G73,Data!$D$23:$D$108,0))</f>
        <v>0</v>
      </c>
      <c r="R73" s="115">
        <f>INDEX(Data!N$23:N$108,MATCH($G73,Data!$D$23:$D$108,0))</f>
        <v>0</v>
      </c>
      <c r="S73" s="115">
        <f>INDEX(Data!O$23:O$108,MATCH($G73,Data!$D$23:$D$108,0))</f>
        <v>0</v>
      </c>
      <c r="T73" s="115">
        <f>INDEX(Data!P$23:P$108,MATCH($G73,Data!$D$23:$D$108,0))</f>
        <v>0</v>
      </c>
      <c r="U73" s="115">
        <f>INDEX(Data!Q$23:Q$108,MATCH($G73,Data!$D$23:$D$108,0))</f>
        <v>0</v>
      </c>
      <c r="V73" s="115">
        <f>INDEX(Data!R$23:R$108,MATCH($G73,Data!$D$23:$D$108,0))</f>
        <v>0</v>
      </c>
      <c r="W73" s="115">
        <f>INDEX(Data!S$23:S$108,MATCH($G73,Data!$D$23:$D$108,0))</f>
        <v>0</v>
      </c>
      <c r="X73" s="115">
        <f>INDEX(Data!T$23:T$108,MATCH($G73,Data!$D$23:$D$108,0))</f>
        <v>0</v>
      </c>
      <c r="Y73" s="115">
        <f>INDEX(Data!U$23:U$108,MATCH($G73,Data!$D$23:$D$108,0))</f>
        <v>0</v>
      </c>
      <c r="Z73" s="115">
        <f>INDEX(Data!V$23:V$108,MATCH($G73,Data!$D$23:$D$108,0))</f>
        <v>0</v>
      </c>
      <c r="AA73" s="115">
        <f>INDEX(Data!W$23:W$108,MATCH($G73,Data!$D$23:$D$108,0))</f>
        <v>0</v>
      </c>
      <c r="AB73" s="115">
        <f>INDEX(Data!X$23:X$108,MATCH($G73,Data!$D$23:$D$108,0))</f>
        <v>0</v>
      </c>
      <c r="AC73" s="115">
        <f>INDEX(Data!Y$23:Y$108,MATCH($G73,Data!$D$23:$D$108,0))</f>
        <v>0</v>
      </c>
      <c r="AD73" s="115">
        <f>INDEX(Data!Z$23:Z$108,MATCH($G73,Data!$D$23:$D$108,0))</f>
        <v>0</v>
      </c>
      <c r="AE73" s="115">
        <f>INDEX(Data!AA$23:AA$108,MATCH($G73,Data!$D$23:$D$108,0))</f>
        <v>0</v>
      </c>
      <c r="AF73" s="115">
        <f>INDEX(Data!AB$23:AB$108,MATCH($G73,Data!$D$23:$D$108,0))</f>
        <v>0</v>
      </c>
      <c r="AG73" s="115">
        <f>INDEX(Data!AC$23:AC$108,MATCH($G73,Data!$D$23:$D$108,0))</f>
        <v>0</v>
      </c>
      <c r="AH73" s="115">
        <f>INDEX(Data!AD$23:AD$108,MATCH($G73,Data!$D$23:$D$108,0))</f>
        <v>0</v>
      </c>
      <c r="AI73" s="115">
        <f>INDEX(Data!AE$23:AE$108,MATCH($G73,Data!$D$23:$D$108,0))</f>
        <v>0</v>
      </c>
      <c r="AJ73" s="115">
        <f>INDEX(Data!AF$23:AF$108,MATCH($G73,Data!$D$23:$D$108,0))</f>
        <v>0</v>
      </c>
      <c r="AK73" s="115">
        <f>INDEX(Data!AG$23:AG$108,MATCH($G73,Data!$D$23:$D$108,0))</f>
        <v>0</v>
      </c>
      <c r="AL73" s="115">
        <f>INDEX(Data!AH$23:AH$108,MATCH($G73,Data!$D$23:$D$108,0))</f>
        <v>0</v>
      </c>
      <c r="AM73" s="115">
        <f>INDEX(Data!AI$23:AI$108,MATCH($G73,Data!$D$23:$D$108,0))</f>
        <v>0</v>
      </c>
      <c r="AN73" s="115">
        <f>INDEX(Data!AJ$23:AJ$108,MATCH($G73,Data!$D$23:$D$108,0))</f>
        <v>0</v>
      </c>
      <c r="AO73" s="115">
        <f>INDEX(Data!AK$23:AK$108,MATCH($G73,Data!$D$23:$D$108,0))</f>
        <v>0</v>
      </c>
      <c r="AP73" s="115">
        <f>INDEX(Data!AL$23:AL$108,MATCH($G73,Data!$D$23:$D$108,0))</f>
        <v>0</v>
      </c>
      <c r="AQ73" s="115">
        <f>INDEX(Data!AM$23:AM$108,MATCH($G73,Data!$D$23:$D$108,0))</f>
        <v>0</v>
      </c>
      <c r="AR73" s="115">
        <f>INDEX(Data!AN$23:AN$108,MATCH($G73,Data!$D$23:$D$108,0))</f>
        <v>0</v>
      </c>
      <c r="AS73" s="115">
        <f>INDEX(Data!AO$23:AO$108,MATCH($G73,Data!$D$23:$D$108,0))</f>
        <v>0</v>
      </c>
      <c r="AT73" s="115">
        <f>INDEX(Data!AP$23:AP$108,MATCH($G73,Data!$D$23:$D$108,0))</f>
        <v>0</v>
      </c>
      <c r="AU73" s="115">
        <f>INDEX(Data!AQ$23:AQ$108,MATCH($G73,Data!$D$23:$D$108,0))</f>
        <v>0</v>
      </c>
      <c r="AV73" s="115">
        <f>INDEX(Data!AR$23:AR$108,MATCH($G73,Data!$D$23:$D$108,0))</f>
        <v>0</v>
      </c>
      <c r="AW73" s="115">
        <f>INDEX(Data!AS$23:AS$108,MATCH($G73,Data!$D$23:$D$108,0))</f>
        <v>0</v>
      </c>
      <c r="AX73" s="115">
        <f>INDEX(Data!AT$23:AT$108,MATCH($G73,Data!$D$23:$D$108,0))</f>
        <v>0</v>
      </c>
      <c r="AY73" s="115">
        <f>INDEX(Data!AU$23:AU$108,MATCH($G73,Data!$D$23:$D$108,0))</f>
        <v>0</v>
      </c>
      <c r="AZ73" s="115">
        <f>INDEX(Data!AV$23:AV$108,MATCH($G73,Data!$D$23:$D$108,0))</f>
        <v>0</v>
      </c>
      <c r="BA73" s="115">
        <f>INDEX(Data!AW$23:AW$108,MATCH($G73,Data!$D$23:$D$108,0))</f>
        <v>0</v>
      </c>
      <c r="BB73" s="115">
        <f>INDEX(Data!AX$23:AX$108,MATCH($G73,Data!$D$23:$D$108,0))</f>
        <v>0</v>
      </c>
      <c r="BC73" s="115">
        <f>INDEX(Data!AY$23:AY$108,MATCH($G73,Data!$D$23:$D$108,0))</f>
        <v>0</v>
      </c>
      <c r="BD73" s="115">
        <f>INDEX(Data!AZ$23:AZ$108,MATCH($G73,Data!$D$23:$D$108,0))</f>
        <v>0</v>
      </c>
      <c r="BE73" s="115">
        <f>INDEX(Data!BA$23:BA$108,MATCH($G73,Data!$D$23:$D$108,0))</f>
        <v>0</v>
      </c>
      <c r="BF73" s="115">
        <f>INDEX(Data!BB$23:BB$108,MATCH($G73,Data!$D$23:$D$108,0))</f>
        <v>0</v>
      </c>
      <c r="BG73" s="115">
        <f>INDEX(Data!BC$23:BC$108,MATCH($G73,Data!$D$23:$D$108,0))</f>
        <v>0</v>
      </c>
      <c r="BH73" s="115">
        <f>INDEX(Data!BD$23:BD$108,MATCH($G73,Data!$D$23:$D$108,0))</f>
        <v>0</v>
      </c>
    </row>
    <row r="74" spans="2:60" outlineLevel="1" x14ac:dyDescent="0.2">
      <c r="B74" s="51" t="s">
        <v>196</v>
      </c>
      <c r="C74" s="89" t="s">
        <v>261</v>
      </c>
      <c r="D74" s="89" t="s">
        <v>263</v>
      </c>
      <c r="E74" s="58"/>
      <c r="F74" s="26" t="s">
        <v>198</v>
      </c>
      <c r="G74" s="87">
        <v>38</v>
      </c>
      <c r="H74" s="87"/>
      <c r="I74" s="115">
        <f>INDEX(Data!E$23:E$108,MATCH($G74,Data!$D$23:$D$108,0))</f>
        <v>0</v>
      </c>
      <c r="J74" s="115">
        <f>INDEX(Data!F$23:F$108,MATCH($G74,Data!$D$23:$D$108,0))</f>
        <v>0</v>
      </c>
      <c r="K74" s="115">
        <f>INDEX(Data!G$23:G$108,MATCH($G74,Data!$D$23:$D$108,0))</f>
        <v>0</v>
      </c>
      <c r="L74" s="115">
        <f>INDEX(Data!H$23:H$108,MATCH($G74,Data!$D$23:$D$108,0))</f>
        <v>0</v>
      </c>
      <c r="M74" s="115">
        <f>INDEX(Data!I$23:I$108,MATCH($G74,Data!$D$23:$D$108,0))</f>
        <v>0</v>
      </c>
      <c r="N74" s="115">
        <f>INDEX(Data!J$23:J$108,MATCH($G74,Data!$D$23:$D$108,0))</f>
        <v>0</v>
      </c>
      <c r="O74" s="115">
        <f>INDEX(Data!K$23:K$108,MATCH($G74,Data!$D$23:$D$108,0))</f>
        <v>0</v>
      </c>
      <c r="P74" s="115">
        <f>INDEX(Data!L$23:L$108,MATCH($G74,Data!$D$23:$D$108,0))</f>
        <v>0</v>
      </c>
      <c r="Q74" s="115">
        <f>INDEX(Data!M$23:M$108,MATCH($G74,Data!$D$23:$D$108,0))</f>
        <v>0</v>
      </c>
      <c r="R74" s="115">
        <f>INDEX(Data!N$23:N$108,MATCH($G74,Data!$D$23:$D$108,0))</f>
        <v>0</v>
      </c>
      <c r="S74" s="115">
        <f>INDEX(Data!O$23:O$108,MATCH($G74,Data!$D$23:$D$108,0))</f>
        <v>0</v>
      </c>
      <c r="T74" s="115">
        <f>INDEX(Data!P$23:P$108,MATCH($G74,Data!$D$23:$D$108,0))</f>
        <v>0</v>
      </c>
      <c r="U74" s="115">
        <f>INDEX(Data!Q$23:Q$108,MATCH($G74,Data!$D$23:$D$108,0))</f>
        <v>0</v>
      </c>
      <c r="V74" s="115">
        <f>INDEX(Data!R$23:R$108,MATCH($G74,Data!$D$23:$D$108,0))</f>
        <v>0</v>
      </c>
      <c r="W74" s="115">
        <f>INDEX(Data!S$23:S$108,MATCH($G74,Data!$D$23:$D$108,0))</f>
        <v>0</v>
      </c>
      <c r="X74" s="115">
        <f>INDEX(Data!T$23:T$108,MATCH($G74,Data!$D$23:$D$108,0))</f>
        <v>0</v>
      </c>
      <c r="Y74" s="115">
        <f>INDEX(Data!U$23:U$108,MATCH($G74,Data!$D$23:$D$108,0))</f>
        <v>0</v>
      </c>
      <c r="Z74" s="115">
        <f>INDEX(Data!V$23:V$108,MATCH($G74,Data!$D$23:$D$108,0))</f>
        <v>0</v>
      </c>
      <c r="AA74" s="115">
        <f>INDEX(Data!W$23:W$108,MATCH($G74,Data!$D$23:$D$108,0))</f>
        <v>0</v>
      </c>
      <c r="AB74" s="115">
        <f>INDEX(Data!X$23:X$108,MATCH($G74,Data!$D$23:$D$108,0))</f>
        <v>0</v>
      </c>
      <c r="AC74" s="115">
        <f>INDEX(Data!Y$23:Y$108,MATCH($G74,Data!$D$23:$D$108,0))</f>
        <v>0</v>
      </c>
      <c r="AD74" s="115">
        <f>INDEX(Data!Z$23:Z$108,MATCH($G74,Data!$D$23:$D$108,0))</f>
        <v>0</v>
      </c>
      <c r="AE74" s="115">
        <f>INDEX(Data!AA$23:AA$108,MATCH($G74,Data!$D$23:$D$108,0))</f>
        <v>0</v>
      </c>
      <c r="AF74" s="115">
        <f>INDEX(Data!AB$23:AB$108,MATCH($G74,Data!$D$23:$D$108,0))</f>
        <v>0</v>
      </c>
      <c r="AG74" s="115">
        <f>INDEX(Data!AC$23:AC$108,MATCH($G74,Data!$D$23:$D$108,0))</f>
        <v>0</v>
      </c>
      <c r="AH74" s="115">
        <f>INDEX(Data!AD$23:AD$108,MATCH($G74,Data!$D$23:$D$108,0))</f>
        <v>0</v>
      </c>
      <c r="AI74" s="115">
        <f>INDEX(Data!AE$23:AE$108,MATCH($G74,Data!$D$23:$D$108,0))</f>
        <v>0</v>
      </c>
      <c r="AJ74" s="115">
        <f>INDEX(Data!AF$23:AF$108,MATCH($G74,Data!$D$23:$D$108,0))</f>
        <v>0</v>
      </c>
      <c r="AK74" s="115">
        <f>INDEX(Data!AG$23:AG$108,MATCH($G74,Data!$D$23:$D$108,0))</f>
        <v>0</v>
      </c>
      <c r="AL74" s="115">
        <f>INDEX(Data!AH$23:AH$108,MATCH($G74,Data!$D$23:$D$108,0))</f>
        <v>0</v>
      </c>
      <c r="AM74" s="115">
        <f>INDEX(Data!AI$23:AI$108,MATCH($G74,Data!$D$23:$D$108,0))</f>
        <v>0</v>
      </c>
      <c r="AN74" s="115">
        <f>INDEX(Data!AJ$23:AJ$108,MATCH($G74,Data!$D$23:$D$108,0))</f>
        <v>0</v>
      </c>
      <c r="AO74" s="115">
        <f>INDEX(Data!AK$23:AK$108,MATCH($G74,Data!$D$23:$D$108,0))</f>
        <v>0</v>
      </c>
      <c r="AP74" s="115">
        <f>INDEX(Data!AL$23:AL$108,MATCH($G74,Data!$D$23:$D$108,0))</f>
        <v>0</v>
      </c>
      <c r="AQ74" s="115">
        <f>INDEX(Data!AM$23:AM$108,MATCH($G74,Data!$D$23:$D$108,0))</f>
        <v>0</v>
      </c>
      <c r="AR74" s="115">
        <f>INDEX(Data!AN$23:AN$108,MATCH($G74,Data!$D$23:$D$108,0))</f>
        <v>0</v>
      </c>
      <c r="AS74" s="115">
        <f>INDEX(Data!AO$23:AO$108,MATCH($G74,Data!$D$23:$D$108,0))</f>
        <v>0</v>
      </c>
      <c r="AT74" s="115">
        <f>INDEX(Data!AP$23:AP$108,MATCH($G74,Data!$D$23:$D$108,0))</f>
        <v>0</v>
      </c>
      <c r="AU74" s="115">
        <f>INDEX(Data!AQ$23:AQ$108,MATCH($G74,Data!$D$23:$D$108,0))</f>
        <v>0</v>
      </c>
      <c r="AV74" s="115">
        <f>INDEX(Data!AR$23:AR$108,MATCH($G74,Data!$D$23:$D$108,0))</f>
        <v>0</v>
      </c>
      <c r="AW74" s="115">
        <f>INDEX(Data!AS$23:AS$108,MATCH($G74,Data!$D$23:$D$108,0))</f>
        <v>0</v>
      </c>
      <c r="AX74" s="115">
        <f>INDEX(Data!AT$23:AT$108,MATCH($G74,Data!$D$23:$D$108,0))</f>
        <v>0</v>
      </c>
      <c r="AY74" s="115">
        <f>INDEX(Data!AU$23:AU$108,MATCH($G74,Data!$D$23:$D$108,0))</f>
        <v>0</v>
      </c>
      <c r="AZ74" s="115">
        <f>INDEX(Data!AV$23:AV$108,MATCH($G74,Data!$D$23:$D$108,0))</f>
        <v>0</v>
      </c>
      <c r="BA74" s="115">
        <f>INDEX(Data!AW$23:AW$108,MATCH($G74,Data!$D$23:$D$108,0))</f>
        <v>0</v>
      </c>
      <c r="BB74" s="115">
        <f>INDEX(Data!AX$23:AX$108,MATCH($G74,Data!$D$23:$D$108,0))</f>
        <v>0</v>
      </c>
      <c r="BC74" s="115">
        <f>INDEX(Data!AY$23:AY$108,MATCH($G74,Data!$D$23:$D$108,0))</f>
        <v>0</v>
      </c>
      <c r="BD74" s="115">
        <f>INDEX(Data!AZ$23:AZ$108,MATCH($G74,Data!$D$23:$D$108,0))</f>
        <v>0</v>
      </c>
      <c r="BE74" s="115">
        <f>INDEX(Data!BA$23:BA$108,MATCH($G74,Data!$D$23:$D$108,0))</f>
        <v>0</v>
      </c>
      <c r="BF74" s="115">
        <f>INDEX(Data!BB$23:BB$108,MATCH($G74,Data!$D$23:$D$108,0))</f>
        <v>0</v>
      </c>
      <c r="BG74" s="115">
        <f>INDEX(Data!BC$23:BC$108,MATCH($G74,Data!$D$23:$D$108,0))</f>
        <v>0</v>
      </c>
      <c r="BH74" s="115">
        <f>INDEX(Data!BD$23:BD$108,MATCH($G74,Data!$D$23:$D$108,0))</f>
        <v>0</v>
      </c>
    </row>
    <row r="75" spans="2:60" outlineLevel="1" x14ac:dyDescent="0.2">
      <c r="B75" s="51" t="s">
        <v>196</v>
      </c>
      <c r="C75" s="89" t="s">
        <v>261</v>
      </c>
      <c r="D75" s="89" t="s">
        <v>264</v>
      </c>
      <c r="E75" s="58"/>
      <c r="F75" s="26" t="s">
        <v>198</v>
      </c>
      <c r="G75" s="87">
        <v>39</v>
      </c>
      <c r="H75" s="87"/>
      <c r="I75" s="115"/>
      <c r="J75" s="115">
        <f>INDEX(Data!F$23:F$108,MATCH($G75,Data!$D$23:$D$108,0))</f>
        <v>0</v>
      </c>
      <c r="K75" s="115">
        <f>INDEX(Data!G$23:G$108,MATCH($G75,Data!$D$23:$D$108,0))</f>
        <v>0</v>
      </c>
      <c r="L75" s="115">
        <f>INDEX(Data!H$23:H$108,MATCH($G75,Data!$D$23:$D$108,0))</f>
        <v>0</v>
      </c>
      <c r="M75" s="115">
        <f>INDEX(Data!I$23:I$108,MATCH($G75,Data!$D$23:$D$108,0))</f>
        <v>0</v>
      </c>
      <c r="N75" s="115">
        <f>INDEX(Data!J$23:J$108,MATCH($G75,Data!$D$23:$D$108,0))</f>
        <v>0</v>
      </c>
      <c r="O75" s="115">
        <f>INDEX(Data!K$23:K$108,MATCH($G75,Data!$D$23:$D$108,0))</f>
        <v>0</v>
      </c>
      <c r="P75" s="115">
        <f>INDEX(Data!L$23:L$108,MATCH($G75,Data!$D$23:$D$108,0))</f>
        <v>0</v>
      </c>
      <c r="Q75" s="115">
        <f>INDEX(Data!M$23:M$108,MATCH($G75,Data!$D$23:$D$108,0))</f>
        <v>0</v>
      </c>
      <c r="R75" s="115">
        <f>INDEX(Data!N$23:N$108,MATCH($G75,Data!$D$23:$D$108,0))</f>
        <v>0</v>
      </c>
      <c r="S75" s="115">
        <f>INDEX(Data!O$23:O$108,MATCH($G75,Data!$D$23:$D$108,0))</f>
        <v>0</v>
      </c>
      <c r="T75" s="115">
        <f>INDEX(Data!P$23:P$108,MATCH($G75,Data!$D$23:$D$108,0))</f>
        <v>0</v>
      </c>
      <c r="U75" s="115">
        <f>INDEX(Data!Q$23:Q$108,MATCH($G75,Data!$D$23:$D$108,0))</f>
        <v>0</v>
      </c>
      <c r="V75" s="115">
        <f>INDEX(Data!R$23:R$108,MATCH($G75,Data!$D$23:$D$108,0))</f>
        <v>0</v>
      </c>
      <c r="W75" s="115">
        <f>INDEX(Data!S$23:S$108,MATCH($G75,Data!$D$23:$D$108,0))</f>
        <v>0</v>
      </c>
      <c r="X75" s="115">
        <f>INDEX(Data!T$23:T$108,MATCH($G75,Data!$D$23:$D$108,0))</f>
        <v>0</v>
      </c>
      <c r="Y75" s="115">
        <f>INDEX(Data!U$23:U$108,MATCH($G75,Data!$D$23:$D$108,0))</f>
        <v>0</v>
      </c>
      <c r="Z75" s="115">
        <f>INDEX(Data!V$23:V$108,MATCH($G75,Data!$D$23:$D$108,0))</f>
        <v>0</v>
      </c>
      <c r="AA75" s="115">
        <f>INDEX(Data!W$23:W$108,MATCH($G75,Data!$D$23:$D$108,0))</f>
        <v>0</v>
      </c>
      <c r="AB75" s="115">
        <f>INDEX(Data!X$23:X$108,MATCH($G75,Data!$D$23:$D$108,0))</f>
        <v>0</v>
      </c>
      <c r="AC75" s="115">
        <f>INDEX(Data!Y$23:Y$108,MATCH($G75,Data!$D$23:$D$108,0))</f>
        <v>0</v>
      </c>
      <c r="AD75" s="115">
        <f>INDEX(Data!Z$23:Z$108,MATCH($G75,Data!$D$23:$D$108,0))</f>
        <v>0</v>
      </c>
      <c r="AE75" s="115">
        <f>INDEX(Data!AA$23:AA$108,MATCH($G75,Data!$D$23:$D$108,0))</f>
        <v>0</v>
      </c>
      <c r="AF75" s="115">
        <f>INDEX(Data!AB$23:AB$108,MATCH($G75,Data!$D$23:$D$108,0))</f>
        <v>0</v>
      </c>
      <c r="AG75" s="115">
        <f>INDEX(Data!AC$23:AC$108,MATCH($G75,Data!$D$23:$D$108,0))</f>
        <v>0</v>
      </c>
      <c r="AH75" s="115">
        <f>INDEX(Data!AD$23:AD$108,MATCH($G75,Data!$D$23:$D$108,0))</f>
        <v>0</v>
      </c>
      <c r="AI75" s="115">
        <f>INDEX(Data!AE$23:AE$108,MATCH($G75,Data!$D$23:$D$108,0))</f>
        <v>0</v>
      </c>
      <c r="AJ75" s="115">
        <f>INDEX(Data!AF$23:AF$108,MATCH($G75,Data!$D$23:$D$108,0))</f>
        <v>0</v>
      </c>
      <c r="AK75" s="115">
        <f>INDEX(Data!AG$23:AG$108,MATCH($G75,Data!$D$23:$D$108,0))</f>
        <v>0</v>
      </c>
      <c r="AL75" s="115">
        <f>INDEX(Data!AH$23:AH$108,MATCH($G75,Data!$D$23:$D$108,0))</f>
        <v>0</v>
      </c>
      <c r="AM75" s="115">
        <f>INDEX(Data!AI$23:AI$108,MATCH($G75,Data!$D$23:$D$108,0))</f>
        <v>0</v>
      </c>
      <c r="AN75" s="115">
        <f>INDEX(Data!AJ$23:AJ$108,MATCH($G75,Data!$D$23:$D$108,0))</f>
        <v>0</v>
      </c>
      <c r="AO75" s="115">
        <f>INDEX(Data!AK$23:AK$108,MATCH($G75,Data!$D$23:$D$108,0))</f>
        <v>0</v>
      </c>
      <c r="AP75" s="115">
        <f>INDEX(Data!AL$23:AL$108,MATCH($G75,Data!$D$23:$D$108,0))</f>
        <v>0</v>
      </c>
      <c r="AQ75" s="115">
        <f>INDEX(Data!AM$23:AM$108,MATCH($G75,Data!$D$23:$D$108,0))</f>
        <v>0</v>
      </c>
      <c r="AR75" s="115">
        <f>INDEX(Data!AN$23:AN$108,MATCH($G75,Data!$D$23:$D$108,0))</f>
        <v>0</v>
      </c>
      <c r="AS75" s="115">
        <f>INDEX(Data!AO$23:AO$108,MATCH($G75,Data!$D$23:$D$108,0))</f>
        <v>0</v>
      </c>
      <c r="AT75" s="115">
        <f>INDEX(Data!AP$23:AP$108,MATCH($G75,Data!$D$23:$D$108,0))</f>
        <v>0</v>
      </c>
      <c r="AU75" s="115">
        <f>INDEX(Data!AQ$23:AQ$108,MATCH($G75,Data!$D$23:$D$108,0))</f>
        <v>0</v>
      </c>
      <c r="AV75" s="115">
        <f>INDEX(Data!AR$23:AR$108,MATCH($G75,Data!$D$23:$D$108,0))</f>
        <v>0</v>
      </c>
      <c r="AW75" s="115">
        <f>INDEX(Data!AS$23:AS$108,MATCH($G75,Data!$D$23:$D$108,0))</f>
        <v>0</v>
      </c>
      <c r="AX75" s="115">
        <f>INDEX(Data!AT$23:AT$108,MATCH($G75,Data!$D$23:$D$108,0))</f>
        <v>0</v>
      </c>
      <c r="AY75" s="115">
        <f>INDEX(Data!AU$23:AU$108,MATCH($G75,Data!$D$23:$D$108,0))</f>
        <v>0</v>
      </c>
      <c r="AZ75" s="115">
        <f>INDEX(Data!AV$23:AV$108,MATCH($G75,Data!$D$23:$D$108,0))</f>
        <v>0</v>
      </c>
      <c r="BA75" s="115">
        <f>INDEX(Data!AW$23:AW$108,MATCH($G75,Data!$D$23:$D$108,0))</f>
        <v>0</v>
      </c>
      <c r="BB75" s="115">
        <f>INDEX(Data!AX$23:AX$108,MATCH($G75,Data!$D$23:$D$108,0))</f>
        <v>0</v>
      </c>
      <c r="BC75" s="115">
        <f>INDEX(Data!AY$23:AY$108,MATCH($G75,Data!$D$23:$D$108,0))</f>
        <v>0</v>
      </c>
      <c r="BD75" s="115">
        <f>INDEX(Data!AZ$23:AZ$108,MATCH($G75,Data!$D$23:$D$108,0))</f>
        <v>0</v>
      </c>
      <c r="BE75" s="115">
        <f>INDEX(Data!BA$23:BA$108,MATCH($G75,Data!$D$23:$D$108,0))</f>
        <v>0</v>
      </c>
      <c r="BF75" s="115">
        <f>INDEX(Data!BB$23:BB$108,MATCH($G75,Data!$D$23:$D$108,0))</f>
        <v>0</v>
      </c>
      <c r="BG75" s="115">
        <f>INDEX(Data!BC$23:BC$108,MATCH($G75,Data!$D$23:$D$108,0))</f>
        <v>0</v>
      </c>
      <c r="BH75" s="115">
        <f>INDEX(Data!BD$23:BD$108,MATCH($G75,Data!$D$23:$D$108,0))</f>
        <v>0</v>
      </c>
    </row>
    <row r="76" spans="2:60" outlineLevel="1" x14ac:dyDescent="0.2">
      <c r="B76" s="51" t="s">
        <v>196</v>
      </c>
      <c r="C76" s="89" t="s">
        <v>261</v>
      </c>
      <c r="D76" s="89" t="s">
        <v>265</v>
      </c>
      <c r="E76" s="58"/>
      <c r="F76" s="26" t="s">
        <v>198</v>
      </c>
      <c r="G76" s="87">
        <v>40</v>
      </c>
      <c r="H76" s="87"/>
      <c r="I76" s="115"/>
      <c r="J76" s="115">
        <f>INDEX(Data!F$23:F$108,MATCH($G76,Data!$D$23:$D$108,0))</f>
        <v>0</v>
      </c>
      <c r="K76" s="115">
        <f>INDEX(Data!G$23:G$108,MATCH($G76,Data!$D$23:$D$108,0))</f>
        <v>0</v>
      </c>
      <c r="L76" s="115">
        <f>INDEX(Data!H$23:H$108,MATCH($G76,Data!$D$23:$D$108,0))</f>
        <v>0</v>
      </c>
      <c r="M76" s="115">
        <f>INDEX(Data!I$23:I$108,MATCH($G76,Data!$D$23:$D$108,0))</f>
        <v>0</v>
      </c>
      <c r="N76" s="115">
        <f>INDEX(Data!J$23:J$108,MATCH($G76,Data!$D$23:$D$108,0))</f>
        <v>0</v>
      </c>
      <c r="O76" s="115">
        <f>INDEX(Data!K$23:K$108,MATCH($G76,Data!$D$23:$D$108,0))</f>
        <v>0</v>
      </c>
      <c r="P76" s="115">
        <f>INDEX(Data!L$23:L$108,MATCH($G76,Data!$D$23:$D$108,0))</f>
        <v>0</v>
      </c>
      <c r="Q76" s="115">
        <f>INDEX(Data!M$23:M$108,MATCH($G76,Data!$D$23:$D$108,0))</f>
        <v>0</v>
      </c>
      <c r="R76" s="115">
        <f>INDEX(Data!N$23:N$108,MATCH($G76,Data!$D$23:$D$108,0))</f>
        <v>0</v>
      </c>
      <c r="S76" s="115">
        <f>INDEX(Data!O$23:O$108,MATCH($G76,Data!$D$23:$D$108,0))</f>
        <v>0</v>
      </c>
      <c r="T76" s="115">
        <f>INDEX(Data!P$23:P$108,MATCH($G76,Data!$D$23:$D$108,0))</f>
        <v>0</v>
      </c>
      <c r="U76" s="115">
        <f>INDEX(Data!Q$23:Q$108,MATCH($G76,Data!$D$23:$D$108,0))</f>
        <v>0</v>
      </c>
      <c r="V76" s="115">
        <f>INDEX(Data!R$23:R$108,MATCH($G76,Data!$D$23:$D$108,0))</f>
        <v>0</v>
      </c>
      <c r="W76" s="115">
        <f>INDEX(Data!S$23:S$108,MATCH($G76,Data!$D$23:$D$108,0))</f>
        <v>0</v>
      </c>
      <c r="X76" s="115">
        <f>INDEX(Data!T$23:T$108,MATCH($G76,Data!$D$23:$D$108,0))</f>
        <v>0</v>
      </c>
      <c r="Y76" s="115">
        <f>INDEX(Data!U$23:U$108,MATCH($G76,Data!$D$23:$D$108,0))</f>
        <v>0</v>
      </c>
      <c r="Z76" s="115">
        <f>INDEX(Data!V$23:V$108,MATCH($G76,Data!$D$23:$D$108,0))</f>
        <v>0</v>
      </c>
      <c r="AA76" s="115">
        <f>INDEX(Data!W$23:W$108,MATCH($G76,Data!$D$23:$D$108,0))</f>
        <v>0</v>
      </c>
      <c r="AB76" s="115">
        <f>INDEX(Data!X$23:X$108,MATCH($G76,Data!$D$23:$D$108,0))</f>
        <v>0</v>
      </c>
      <c r="AC76" s="115">
        <f>INDEX(Data!Y$23:Y$108,MATCH($G76,Data!$D$23:$D$108,0))</f>
        <v>0</v>
      </c>
      <c r="AD76" s="115">
        <f>INDEX(Data!Z$23:Z$108,MATCH($G76,Data!$D$23:$D$108,0))</f>
        <v>0</v>
      </c>
      <c r="AE76" s="115">
        <f>INDEX(Data!AA$23:AA$108,MATCH($G76,Data!$D$23:$D$108,0))</f>
        <v>0</v>
      </c>
      <c r="AF76" s="115">
        <f>INDEX(Data!AB$23:AB$108,MATCH($G76,Data!$D$23:$D$108,0))</f>
        <v>0</v>
      </c>
      <c r="AG76" s="115">
        <f>INDEX(Data!AC$23:AC$108,MATCH($G76,Data!$D$23:$D$108,0))</f>
        <v>0</v>
      </c>
      <c r="AH76" s="115">
        <f>INDEX(Data!AD$23:AD$108,MATCH($G76,Data!$D$23:$D$108,0))</f>
        <v>0</v>
      </c>
      <c r="AI76" s="115">
        <f>INDEX(Data!AE$23:AE$108,MATCH($G76,Data!$D$23:$D$108,0))</f>
        <v>0</v>
      </c>
      <c r="AJ76" s="115">
        <f>INDEX(Data!AF$23:AF$108,MATCH($G76,Data!$D$23:$D$108,0))</f>
        <v>0</v>
      </c>
      <c r="AK76" s="115">
        <f>INDEX(Data!AG$23:AG$108,MATCH($G76,Data!$D$23:$D$108,0))</f>
        <v>0</v>
      </c>
      <c r="AL76" s="115">
        <f>INDEX(Data!AH$23:AH$108,MATCH($G76,Data!$D$23:$D$108,0))</f>
        <v>0</v>
      </c>
      <c r="AM76" s="115">
        <f>INDEX(Data!AI$23:AI$108,MATCH($G76,Data!$D$23:$D$108,0))</f>
        <v>0</v>
      </c>
      <c r="AN76" s="115">
        <f>INDEX(Data!AJ$23:AJ$108,MATCH($G76,Data!$D$23:$D$108,0))</f>
        <v>0</v>
      </c>
      <c r="AO76" s="115">
        <f>INDEX(Data!AK$23:AK$108,MATCH($G76,Data!$D$23:$D$108,0))</f>
        <v>0</v>
      </c>
      <c r="AP76" s="115">
        <f>INDEX(Data!AL$23:AL$108,MATCH($G76,Data!$D$23:$D$108,0))</f>
        <v>0</v>
      </c>
      <c r="AQ76" s="115">
        <f>INDEX(Data!AM$23:AM$108,MATCH($G76,Data!$D$23:$D$108,0))</f>
        <v>0</v>
      </c>
      <c r="AR76" s="115">
        <f>INDEX(Data!AN$23:AN$108,MATCH($G76,Data!$D$23:$D$108,0))</f>
        <v>0</v>
      </c>
      <c r="AS76" s="115">
        <f>INDEX(Data!AO$23:AO$108,MATCH($G76,Data!$D$23:$D$108,0))</f>
        <v>0</v>
      </c>
      <c r="AT76" s="115">
        <f>INDEX(Data!AP$23:AP$108,MATCH($G76,Data!$D$23:$D$108,0))</f>
        <v>0</v>
      </c>
      <c r="AU76" s="115">
        <f>INDEX(Data!AQ$23:AQ$108,MATCH($G76,Data!$D$23:$D$108,0))</f>
        <v>0</v>
      </c>
      <c r="AV76" s="115">
        <f>INDEX(Data!AR$23:AR$108,MATCH($G76,Data!$D$23:$D$108,0))</f>
        <v>0</v>
      </c>
      <c r="AW76" s="115">
        <f>INDEX(Data!AS$23:AS$108,MATCH($G76,Data!$D$23:$D$108,0))</f>
        <v>0</v>
      </c>
      <c r="AX76" s="115">
        <f>INDEX(Data!AT$23:AT$108,MATCH($G76,Data!$D$23:$D$108,0))</f>
        <v>0</v>
      </c>
      <c r="AY76" s="115">
        <f>INDEX(Data!AU$23:AU$108,MATCH($G76,Data!$D$23:$D$108,0))</f>
        <v>0</v>
      </c>
      <c r="AZ76" s="115">
        <f>INDEX(Data!AV$23:AV$108,MATCH($G76,Data!$D$23:$D$108,0))</f>
        <v>0</v>
      </c>
      <c r="BA76" s="115">
        <f>INDEX(Data!AW$23:AW$108,MATCH($G76,Data!$D$23:$D$108,0))</f>
        <v>0</v>
      </c>
      <c r="BB76" s="115">
        <f>INDEX(Data!AX$23:AX$108,MATCH($G76,Data!$D$23:$D$108,0))</f>
        <v>0</v>
      </c>
      <c r="BC76" s="115">
        <f>INDEX(Data!AY$23:AY$108,MATCH($G76,Data!$D$23:$D$108,0))</f>
        <v>0</v>
      </c>
      <c r="BD76" s="115">
        <f>INDEX(Data!AZ$23:AZ$108,MATCH($G76,Data!$D$23:$D$108,0))</f>
        <v>0</v>
      </c>
      <c r="BE76" s="115">
        <f>INDEX(Data!BA$23:BA$108,MATCH($G76,Data!$D$23:$D$108,0))</f>
        <v>0</v>
      </c>
      <c r="BF76" s="115">
        <f>INDEX(Data!BB$23:BB$108,MATCH($G76,Data!$D$23:$D$108,0))</f>
        <v>0</v>
      </c>
      <c r="BG76" s="115">
        <f>INDEX(Data!BC$23:BC$108,MATCH($G76,Data!$D$23:$D$108,0))</f>
        <v>0</v>
      </c>
      <c r="BH76" s="115">
        <f>INDEX(Data!BD$23:BD$108,MATCH($G76,Data!$D$23:$D$108,0))</f>
        <v>0</v>
      </c>
    </row>
    <row r="77" spans="2:60" outlineLevel="1" x14ac:dyDescent="0.2">
      <c r="B77" s="51" t="s">
        <v>196</v>
      </c>
      <c r="C77" s="89" t="s">
        <v>261</v>
      </c>
      <c r="D77" s="89" t="s">
        <v>266</v>
      </c>
      <c r="E77" s="58"/>
      <c r="F77" s="26" t="s">
        <v>198</v>
      </c>
      <c r="G77" s="87">
        <v>41</v>
      </c>
      <c r="H77" s="87"/>
      <c r="I77" s="115"/>
      <c r="J77" s="115">
        <f>INDEX(Data!F$23:F$108,MATCH($G77,Data!$D$23:$D$108,0))</f>
        <v>0</v>
      </c>
      <c r="K77" s="115">
        <f>INDEX(Data!G$23:G$108,MATCH($G77,Data!$D$23:$D$108,0))</f>
        <v>0</v>
      </c>
      <c r="L77" s="115">
        <f>INDEX(Data!H$23:H$108,MATCH($G77,Data!$D$23:$D$108,0))</f>
        <v>0</v>
      </c>
      <c r="M77" s="115">
        <f>INDEX(Data!I$23:I$108,MATCH($G77,Data!$D$23:$D$108,0))</f>
        <v>0</v>
      </c>
      <c r="N77" s="115">
        <f>INDEX(Data!J$23:J$108,MATCH($G77,Data!$D$23:$D$108,0))</f>
        <v>0</v>
      </c>
      <c r="O77" s="115">
        <f>INDEX(Data!K$23:K$108,MATCH($G77,Data!$D$23:$D$108,0))</f>
        <v>0</v>
      </c>
      <c r="P77" s="115">
        <f>INDEX(Data!L$23:L$108,MATCH($G77,Data!$D$23:$D$108,0))</f>
        <v>0</v>
      </c>
      <c r="Q77" s="115">
        <f>INDEX(Data!M$23:M$108,MATCH($G77,Data!$D$23:$D$108,0))</f>
        <v>0</v>
      </c>
      <c r="R77" s="115">
        <f>INDEX(Data!N$23:N$108,MATCH($G77,Data!$D$23:$D$108,0))</f>
        <v>0</v>
      </c>
      <c r="S77" s="115">
        <f>INDEX(Data!O$23:O$108,MATCH($G77,Data!$D$23:$D$108,0))</f>
        <v>0</v>
      </c>
      <c r="T77" s="115">
        <f>INDEX(Data!P$23:P$108,MATCH($G77,Data!$D$23:$D$108,0))</f>
        <v>0</v>
      </c>
      <c r="U77" s="115">
        <f>INDEX(Data!Q$23:Q$108,MATCH($G77,Data!$D$23:$D$108,0))</f>
        <v>0</v>
      </c>
      <c r="V77" s="115">
        <f>INDEX(Data!R$23:R$108,MATCH($G77,Data!$D$23:$D$108,0))</f>
        <v>0</v>
      </c>
      <c r="W77" s="115">
        <f>INDEX(Data!S$23:S$108,MATCH($G77,Data!$D$23:$D$108,0))</f>
        <v>0</v>
      </c>
      <c r="X77" s="115">
        <f>INDEX(Data!T$23:T$108,MATCH($G77,Data!$D$23:$D$108,0))</f>
        <v>0</v>
      </c>
      <c r="Y77" s="115">
        <f>INDEX(Data!U$23:U$108,MATCH($G77,Data!$D$23:$D$108,0))</f>
        <v>0</v>
      </c>
      <c r="Z77" s="115">
        <f>INDEX(Data!V$23:V$108,MATCH($G77,Data!$D$23:$D$108,0))</f>
        <v>0</v>
      </c>
      <c r="AA77" s="115">
        <f>INDEX(Data!W$23:W$108,MATCH($G77,Data!$D$23:$D$108,0))</f>
        <v>0</v>
      </c>
      <c r="AB77" s="115">
        <f>INDEX(Data!X$23:X$108,MATCH($G77,Data!$D$23:$D$108,0))</f>
        <v>0</v>
      </c>
      <c r="AC77" s="115">
        <f>INDEX(Data!Y$23:Y$108,MATCH($G77,Data!$D$23:$D$108,0))</f>
        <v>0</v>
      </c>
      <c r="AD77" s="115">
        <f>INDEX(Data!Z$23:Z$108,MATCH($G77,Data!$D$23:$D$108,0))</f>
        <v>0</v>
      </c>
      <c r="AE77" s="115">
        <f>INDEX(Data!AA$23:AA$108,MATCH($G77,Data!$D$23:$D$108,0))</f>
        <v>0</v>
      </c>
      <c r="AF77" s="115">
        <f>INDEX(Data!AB$23:AB$108,MATCH($G77,Data!$D$23:$D$108,0))</f>
        <v>0</v>
      </c>
      <c r="AG77" s="115">
        <f>INDEX(Data!AC$23:AC$108,MATCH($G77,Data!$D$23:$D$108,0))</f>
        <v>0</v>
      </c>
      <c r="AH77" s="115">
        <f>INDEX(Data!AD$23:AD$108,MATCH($G77,Data!$D$23:$D$108,0))</f>
        <v>0</v>
      </c>
      <c r="AI77" s="115">
        <f>INDEX(Data!AE$23:AE$108,MATCH($G77,Data!$D$23:$D$108,0))</f>
        <v>0</v>
      </c>
      <c r="AJ77" s="115">
        <f>INDEX(Data!AF$23:AF$108,MATCH($G77,Data!$D$23:$D$108,0))</f>
        <v>0</v>
      </c>
      <c r="AK77" s="115">
        <f>INDEX(Data!AG$23:AG$108,MATCH($G77,Data!$D$23:$D$108,0))</f>
        <v>0</v>
      </c>
      <c r="AL77" s="115">
        <f>INDEX(Data!AH$23:AH$108,MATCH($G77,Data!$D$23:$D$108,0))</f>
        <v>0</v>
      </c>
      <c r="AM77" s="115">
        <f>INDEX(Data!AI$23:AI$108,MATCH($G77,Data!$D$23:$D$108,0))</f>
        <v>0</v>
      </c>
      <c r="AN77" s="115">
        <f>INDEX(Data!AJ$23:AJ$108,MATCH($G77,Data!$D$23:$D$108,0))</f>
        <v>0</v>
      </c>
      <c r="AO77" s="115">
        <f>INDEX(Data!AK$23:AK$108,MATCH($G77,Data!$D$23:$D$108,0))</f>
        <v>0</v>
      </c>
      <c r="AP77" s="115">
        <f>INDEX(Data!AL$23:AL$108,MATCH($G77,Data!$D$23:$D$108,0))</f>
        <v>0</v>
      </c>
      <c r="AQ77" s="115">
        <f>INDEX(Data!AM$23:AM$108,MATCH($G77,Data!$D$23:$D$108,0))</f>
        <v>0</v>
      </c>
      <c r="AR77" s="115">
        <f>INDEX(Data!AN$23:AN$108,MATCH($G77,Data!$D$23:$D$108,0))</f>
        <v>0</v>
      </c>
      <c r="AS77" s="115">
        <f>INDEX(Data!AO$23:AO$108,MATCH($G77,Data!$D$23:$D$108,0))</f>
        <v>0</v>
      </c>
      <c r="AT77" s="115">
        <f>INDEX(Data!AP$23:AP$108,MATCH($G77,Data!$D$23:$D$108,0))</f>
        <v>0</v>
      </c>
      <c r="AU77" s="115">
        <f>INDEX(Data!AQ$23:AQ$108,MATCH($G77,Data!$D$23:$D$108,0))</f>
        <v>0</v>
      </c>
      <c r="AV77" s="115">
        <f>INDEX(Data!AR$23:AR$108,MATCH($G77,Data!$D$23:$D$108,0))</f>
        <v>0</v>
      </c>
      <c r="AW77" s="115">
        <f>INDEX(Data!AS$23:AS$108,MATCH($G77,Data!$D$23:$D$108,0))</f>
        <v>0</v>
      </c>
      <c r="AX77" s="115">
        <f>INDEX(Data!AT$23:AT$108,MATCH($G77,Data!$D$23:$D$108,0))</f>
        <v>0</v>
      </c>
      <c r="AY77" s="115">
        <f>INDEX(Data!AU$23:AU$108,MATCH($G77,Data!$D$23:$D$108,0))</f>
        <v>0</v>
      </c>
      <c r="AZ77" s="115">
        <f>INDEX(Data!AV$23:AV$108,MATCH($G77,Data!$D$23:$D$108,0))</f>
        <v>0</v>
      </c>
      <c r="BA77" s="115">
        <f>INDEX(Data!AW$23:AW$108,MATCH($G77,Data!$D$23:$D$108,0))</f>
        <v>0</v>
      </c>
      <c r="BB77" s="115">
        <f>INDEX(Data!AX$23:AX$108,MATCH($G77,Data!$D$23:$D$108,0))</f>
        <v>0</v>
      </c>
      <c r="BC77" s="115">
        <f>INDEX(Data!AY$23:AY$108,MATCH($G77,Data!$D$23:$D$108,0))</f>
        <v>0</v>
      </c>
      <c r="BD77" s="115">
        <f>INDEX(Data!AZ$23:AZ$108,MATCH($G77,Data!$D$23:$D$108,0))</f>
        <v>0</v>
      </c>
      <c r="BE77" s="115">
        <f>INDEX(Data!BA$23:BA$108,MATCH($G77,Data!$D$23:$D$108,0))</f>
        <v>0</v>
      </c>
      <c r="BF77" s="115">
        <f>INDEX(Data!BB$23:BB$108,MATCH($G77,Data!$D$23:$D$108,0))</f>
        <v>0</v>
      </c>
      <c r="BG77" s="115">
        <f>INDEX(Data!BC$23:BC$108,MATCH($G77,Data!$D$23:$D$108,0))</f>
        <v>0</v>
      </c>
      <c r="BH77" s="115">
        <f>INDEX(Data!BD$23:BD$108,MATCH($G77,Data!$D$23:$D$108,0))</f>
        <v>0</v>
      </c>
    </row>
    <row r="78" spans="2:60" outlineLevel="1" x14ac:dyDescent="0.2">
      <c r="B78" s="51" t="s">
        <v>196</v>
      </c>
      <c r="C78" s="89" t="s">
        <v>101</v>
      </c>
      <c r="D78" s="58"/>
      <c r="E78" s="58"/>
      <c r="F78" s="26" t="s">
        <v>198</v>
      </c>
      <c r="G78" s="87">
        <v>42</v>
      </c>
      <c r="H78" s="87"/>
      <c r="I78" s="115"/>
      <c r="J78" s="115">
        <f>INDEX(Data!F$23:F$108,MATCH($G78,Data!$D$23:$D$108,0))</f>
        <v>0</v>
      </c>
      <c r="K78" s="115">
        <f>INDEX(Data!G$23:G$108,MATCH($G78,Data!$D$23:$D$108,0))</f>
        <v>5.3076426699999999</v>
      </c>
      <c r="L78" s="115">
        <f>INDEX(Data!H$23:H$108,MATCH($G78,Data!$D$23:$D$108,0))</f>
        <v>4.7915585699999994</v>
      </c>
      <c r="M78" s="115">
        <f>INDEX(Data!I$23:I$108,MATCH($G78,Data!$D$23:$D$108,0))</f>
        <v>12.586524109999999</v>
      </c>
      <c r="N78" s="115">
        <f>INDEX(Data!J$23:J$108,MATCH($G78,Data!$D$23:$D$108,0))</f>
        <v>2.6895614000000001</v>
      </c>
      <c r="O78" s="115">
        <f>INDEX(Data!K$23:K$108,MATCH($G78,Data!$D$23:$D$108,0))</f>
        <v>-2.9167259999999997</v>
      </c>
      <c r="P78" s="115">
        <f>INDEX(Data!L$23:L$108,MATCH($G78,Data!$D$23:$D$108,0))</f>
        <v>-2.2147181631695236</v>
      </c>
      <c r="Q78" s="115">
        <f>INDEX(Data!M$23:M$108,MATCH($G78,Data!$D$23:$D$108,0))</f>
        <v>0</v>
      </c>
      <c r="R78" s="115">
        <f>INDEX(Data!N$23:N$108,MATCH($G78,Data!$D$23:$D$108,0))</f>
        <v>0</v>
      </c>
      <c r="S78" s="115">
        <f>INDEX(Data!O$23:O$108,MATCH($G78,Data!$D$23:$D$108,0))</f>
        <v>0</v>
      </c>
      <c r="T78" s="115">
        <f>INDEX(Data!P$23:P$108,MATCH($G78,Data!$D$23:$D$108,0))</f>
        <v>0</v>
      </c>
      <c r="U78" s="115">
        <f>INDEX(Data!Q$23:Q$108,MATCH($G78,Data!$D$23:$D$108,0))</f>
        <v>0</v>
      </c>
      <c r="V78" s="115">
        <f>INDEX(Data!R$23:R$108,MATCH($G78,Data!$D$23:$D$108,0))</f>
        <v>0</v>
      </c>
      <c r="W78" s="115">
        <f>INDEX(Data!S$23:S$108,MATCH($G78,Data!$D$23:$D$108,0))</f>
        <v>0</v>
      </c>
      <c r="X78" s="115">
        <f>INDEX(Data!T$23:T$108,MATCH($G78,Data!$D$23:$D$108,0))</f>
        <v>0</v>
      </c>
      <c r="Y78" s="115">
        <f>INDEX(Data!U$23:U$108,MATCH($G78,Data!$D$23:$D$108,0))</f>
        <v>0</v>
      </c>
      <c r="Z78" s="115">
        <f>INDEX(Data!V$23:V$108,MATCH($G78,Data!$D$23:$D$108,0))</f>
        <v>0</v>
      </c>
      <c r="AA78" s="115">
        <f>INDEX(Data!W$23:W$108,MATCH($G78,Data!$D$23:$D$108,0))</f>
        <v>0</v>
      </c>
      <c r="AB78" s="115">
        <f>INDEX(Data!X$23:X$108,MATCH($G78,Data!$D$23:$D$108,0))</f>
        <v>0</v>
      </c>
      <c r="AC78" s="115">
        <f>INDEX(Data!Y$23:Y$108,MATCH($G78,Data!$D$23:$D$108,0))</f>
        <v>0</v>
      </c>
      <c r="AD78" s="115">
        <f>INDEX(Data!Z$23:Z$108,MATCH($G78,Data!$D$23:$D$108,0))</f>
        <v>0</v>
      </c>
      <c r="AE78" s="115">
        <f>INDEX(Data!AA$23:AA$108,MATCH($G78,Data!$D$23:$D$108,0))</f>
        <v>0</v>
      </c>
      <c r="AF78" s="115">
        <f>INDEX(Data!AB$23:AB$108,MATCH($G78,Data!$D$23:$D$108,0))</f>
        <v>0</v>
      </c>
      <c r="AG78" s="115">
        <f>INDEX(Data!AC$23:AC$108,MATCH($G78,Data!$D$23:$D$108,0))</f>
        <v>0</v>
      </c>
      <c r="AH78" s="115">
        <f>INDEX(Data!AD$23:AD$108,MATCH($G78,Data!$D$23:$D$108,0))</f>
        <v>0</v>
      </c>
      <c r="AI78" s="115">
        <f>INDEX(Data!AE$23:AE$108,MATCH($G78,Data!$D$23:$D$108,0))</f>
        <v>0</v>
      </c>
      <c r="AJ78" s="115">
        <f>INDEX(Data!AF$23:AF$108,MATCH($G78,Data!$D$23:$D$108,0))</f>
        <v>0</v>
      </c>
      <c r="AK78" s="115">
        <f>INDEX(Data!AG$23:AG$108,MATCH($G78,Data!$D$23:$D$108,0))</f>
        <v>0</v>
      </c>
      <c r="AL78" s="115">
        <f>INDEX(Data!AH$23:AH$108,MATCH($G78,Data!$D$23:$D$108,0))</f>
        <v>0</v>
      </c>
      <c r="AM78" s="115">
        <f>INDEX(Data!AI$23:AI$108,MATCH($G78,Data!$D$23:$D$108,0))</f>
        <v>0</v>
      </c>
      <c r="AN78" s="115">
        <f>INDEX(Data!AJ$23:AJ$108,MATCH($G78,Data!$D$23:$D$108,0))</f>
        <v>0</v>
      </c>
      <c r="AO78" s="115">
        <f>INDEX(Data!AK$23:AK$108,MATCH($G78,Data!$D$23:$D$108,0))</f>
        <v>0</v>
      </c>
      <c r="AP78" s="115">
        <f>INDEX(Data!AL$23:AL$108,MATCH($G78,Data!$D$23:$D$108,0))</f>
        <v>0</v>
      </c>
      <c r="AQ78" s="115">
        <f>INDEX(Data!AM$23:AM$108,MATCH($G78,Data!$D$23:$D$108,0))</f>
        <v>0</v>
      </c>
      <c r="AR78" s="115">
        <f>INDEX(Data!AN$23:AN$108,MATCH($G78,Data!$D$23:$D$108,0))</f>
        <v>0</v>
      </c>
      <c r="AS78" s="115">
        <f>INDEX(Data!AO$23:AO$108,MATCH($G78,Data!$D$23:$D$108,0))</f>
        <v>0</v>
      </c>
      <c r="AT78" s="115">
        <f>INDEX(Data!AP$23:AP$108,MATCH($G78,Data!$D$23:$D$108,0))</f>
        <v>0</v>
      </c>
      <c r="AU78" s="115">
        <f>INDEX(Data!AQ$23:AQ$108,MATCH($G78,Data!$D$23:$D$108,0))</f>
        <v>0</v>
      </c>
      <c r="AV78" s="115">
        <f>INDEX(Data!AR$23:AR$108,MATCH($G78,Data!$D$23:$D$108,0))</f>
        <v>0</v>
      </c>
      <c r="AW78" s="115">
        <f>INDEX(Data!AS$23:AS$108,MATCH($G78,Data!$D$23:$D$108,0))</f>
        <v>0</v>
      </c>
      <c r="AX78" s="115">
        <f>INDEX(Data!AT$23:AT$108,MATCH($G78,Data!$D$23:$D$108,0))</f>
        <v>0</v>
      </c>
      <c r="AY78" s="115">
        <f>INDEX(Data!AU$23:AU$108,MATCH($G78,Data!$D$23:$D$108,0))</f>
        <v>0</v>
      </c>
      <c r="AZ78" s="115">
        <f>INDEX(Data!AV$23:AV$108,MATCH($G78,Data!$D$23:$D$108,0))</f>
        <v>0</v>
      </c>
      <c r="BA78" s="115">
        <f>INDEX(Data!AW$23:AW$108,MATCH($G78,Data!$D$23:$D$108,0))</f>
        <v>0</v>
      </c>
      <c r="BB78" s="115">
        <f>INDEX(Data!AX$23:AX$108,MATCH($G78,Data!$D$23:$D$108,0))</f>
        <v>0</v>
      </c>
      <c r="BC78" s="115">
        <f>INDEX(Data!AY$23:AY$108,MATCH($G78,Data!$D$23:$D$108,0))</f>
        <v>0</v>
      </c>
      <c r="BD78" s="115">
        <f>INDEX(Data!AZ$23:AZ$108,MATCH($G78,Data!$D$23:$D$108,0))</f>
        <v>0</v>
      </c>
      <c r="BE78" s="115">
        <f>INDEX(Data!BA$23:BA$108,MATCH($G78,Data!$D$23:$D$108,0))</f>
        <v>0</v>
      </c>
      <c r="BF78" s="115">
        <f>INDEX(Data!BB$23:BB$108,MATCH($G78,Data!$D$23:$D$108,0))</f>
        <v>0</v>
      </c>
      <c r="BG78" s="115">
        <f>INDEX(Data!BC$23:BC$108,MATCH($G78,Data!$D$23:$D$108,0))</f>
        <v>0</v>
      </c>
      <c r="BH78" s="115">
        <f>INDEX(Data!BD$23:BD$108,MATCH($G78,Data!$D$23:$D$108,0))</f>
        <v>0</v>
      </c>
    </row>
    <row r="79" spans="2:60" outlineLevel="1" x14ac:dyDescent="0.2">
      <c r="B79" s="51" t="s">
        <v>267</v>
      </c>
      <c r="C79" s="58"/>
      <c r="D79" s="73"/>
      <c r="E79" s="73"/>
      <c r="F79" s="26" t="s">
        <v>198</v>
      </c>
      <c r="G79" s="87">
        <v>43</v>
      </c>
      <c r="H79" s="87"/>
      <c r="I79" s="115"/>
      <c r="J79" s="115">
        <f>INDEX(Data!F$23:F$108,MATCH($G79,Data!$D$23:$D$108,0))</f>
        <v>0</v>
      </c>
      <c r="K79" s="115">
        <f>INDEX(Data!G$23:G$108,MATCH($G79,Data!$D$23:$D$108,0))</f>
        <v>97.457959090000017</v>
      </c>
      <c r="L79" s="115">
        <f>INDEX(Data!H$23:H$108,MATCH($G79,Data!$D$23:$D$108,0))</f>
        <v>179.57727817000006</v>
      </c>
      <c r="M79" s="115">
        <f>INDEX(Data!I$23:I$108,MATCH($G79,Data!$D$23:$D$108,0))</f>
        <v>192.66661423000008</v>
      </c>
      <c r="N79" s="115">
        <f>INDEX(Data!J$23:J$108,MATCH($G79,Data!$D$23:$D$108,0))</f>
        <v>203.82524236</v>
      </c>
      <c r="O79" s="115">
        <f>INDEX(Data!K$23:K$108,MATCH($G79,Data!$D$23:$D$108,0))</f>
        <v>195.28632640377069</v>
      </c>
      <c r="P79" s="115">
        <f>INDEX(Data!L$23:L$108,MATCH($G79,Data!$D$23:$D$108,0))</f>
        <v>195.96868910316951</v>
      </c>
      <c r="Q79" s="115">
        <f>INDEX(Data!M$23:M$108,MATCH($G79,Data!$D$23:$D$108,0))</f>
        <v>0</v>
      </c>
      <c r="R79" s="115">
        <f>INDEX(Data!N$23:N$108,MATCH($G79,Data!$D$23:$D$108,0))</f>
        <v>0</v>
      </c>
      <c r="S79" s="115">
        <f>INDEX(Data!O$23:O$108,MATCH($G79,Data!$D$23:$D$108,0))</f>
        <v>0</v>
      </c>
      <c r="T79" s="115">
        <f>INDEX(Data!P$23:P$108,MATCH($G79,Data!$D$23:$D$108,0))</f>
        <v>0</v>
      </c>
      <c r="U79" s="115">
        <f>INDEX(Data!Q$23:Q$108,MATCH($G79,Data!$D$23:$D$108,0))</f>
        <v>0</v>
      </c>
      <c r="V79" s="115">
        <f>INDEX(Data!R$23:R$108,MATCH($G79,Data!$D$23:$D$108,0))</f>
        <v>0</v>
      </c>
      <c r="W79" s="115">
        <f>INDEX(Data!S$23:S$108,MATCH($G79,Data!$D$23:$D$108,0))</f>
        <v>0</v>
      </c>
      <c r="X79" s="115">
        <f>INDEX(Data!T$23:T$108,MATCH($G79,Data!$D$23:$D$108,0))</f>
        <v>0</v>
      </c>
      <c r="Y79" s="115">
        <f>INDEX(Data!U$23:U$108,MATCH($G79,Data!$D$23:$D$108,0))</f>
        <v>0</v>
      </c>
      <c r="Z79" s="115">
        <f>INDEX(Data!V$23:V$108,MATCH($G79,Data!$D$23:$D$108,0))</f>
        <v>0</v>
      </c>
      <c r="AA79" s="115">
        <f>INDEX(Data!W$23:W$108,MATCH($G79,Data!$D$23:$D$108,0))</f>
        <v>0</v>
      </c>
      <c r="AB79" s="115">
        <f>INDEX(Data!X$23:X$108,MATCH($G79,Data!$D$23:$D$108,0))</f>
        <v>0</v>
      </c>
      <c r="AC79" s="115">
        <f>INDEX(Data!Y$23:Y$108,MATCH($G79,Data!$D$23:$D$108,0))</f>
        <v>0</v>
      </c>
      <c r="AD79" s="115">
        <f>INDEX(Data!Z$23:Z$108,MATCH($G79,Data!$D$23:$D$108,0))</f>
        <v>0</v>
      </c>
      <c r="AE79" s="115">
        <f>INDEX(Data!AA$23:AA$108,MATCH($G79,Data!$D$23:$D$108,0))</f>
        <v>0</v>
      </c>
      <c r="AF79" s="115">
        <f>INDEX(Data!AB$23:AB$108,MATCH($G79,Data!$D$23:$D$108,0))</f>
        <v>0</v>
      </c>
      <c r="AG79" s="115">
        <f>INDEX(Data!AC$23:AC$108,MATCH($G79,Data!$D$23:$D$108,0))</f>
        <v>0</v>
      </c>
      <c r="AH79" s="115">
        <f>INDEX(Data!AD$23:AD$108,MATCH($G79,Data!$D$23:$D$108,0))</f>
        <v>0</v>
      </c>
      <c r="AI79" s="115">
        <f>INDEX(Data!AE$23:AE$108,MATCH($G79,Data!$D$23:$D$108,0))</f>
        <v>0</v>
      </c>
      <c r="AJ79" s="115">
        <f>INDEX(Data!AF$23:AF$108,MATCH($G79,Data!$D$23:$D$108,0))</f>
        <v>0</v>
      </c>
      <c r="AK79" s="115">
        <f>INDEX(Data!AG$23:AG$108,MATCH($G79,Data!$D$23:$D$108,0))</f>
        <v>0</v>
      </c>
      <c r="AL79" s="115">
        <f>INDEX(Data!AH$23:AH$108,MATCH($G79,Data!$D$23:$D$108,0))</f>
        <v>0</v>
      </c>
      <c r="AM79" s="115">
        <f>INDEX(Data!AI$23:AI$108,MATCH($G79,Data!$D$23:$D$108,0))</f>
        <v>0</v>
      </c>
      <c r="AN79" s="115">
        <f>INDEX(Data!AJ$23:AJ$108,MATCH($G79,Data!$D$23:$D$108,0))</f>
        <v>0</v>
      </c>
      <c r="AO79" s="115">
        <f>INDEX(Data!AK$23:AK$108,MATCH($G79,Data!$D$23:$D$108,0))</f>
        <v>0</v>
      </c>
      <c r="AP79" s="115">
        <f>INDEX(Data!AL$23:AL$108,MATCH($G79,Data!$D$23:$D$108,0))</f>
        <v>0</v>
      </c>
      <c r="AQ79" s="115">
        <f>INDEX(Data!AM$23:AM$108,MATCH($G79,Data!$D$23:$D$108,0))</f>
        <v>0</v>
      </c>
      <c r="AR79" s="115">
        <f>INDEX(Data!AN$23:AN$108,MATCH($G79,Data!$D$23:$D$108,0))</f>
        <v>0</v>
      </c>
      <c r="AS79" s="115">
        <f>INDEX(Data!AO$23:AO$108,MATCH($G79,Data!$D$23:$D$108,0))</f>
        <v>0</v>
      </c>
      <c r="AT79" s="115">
        <f>INDEX(Data!AP$23:AP$108,MATCH($G79,Data!$D$23:$D$108,0))</f>
        <v>0</v>
      </c>
      <c r="AU79" s="115">
        <f>INDEX(Data!AQ$23:AQ$108,MATCH($G79,Data!$D$23:$D$108,0))</f>
        <v>0</v>
      </c>
      <c r="AV79" s="115">
        <f>INDEX(Data!AR$23:AR$108,MATCH($G79,Data!$D$23:$D$108,0))</f>
        <v>0</v>
      </c>
      <c r="AW79" s="115">
        <f>INDEX(Data!AS$23:AS$108,MATCH($G79,Data!$D$23:$D$108,0))</f>
        <v>0</v>
      </c>
      <c r="AX79" s="115">
        <f>INDEX(Data!AT$23:AT$108,MATCH($G79,Data!$D$23:$D$108,0))</f>
        <v>0</v>
      </c>
      <c r="AY79" s="115">
        <f>INDEX(Data!AU$23:AU$108,MATCH($G79,Data!$D$23:$D$108,0))</f>
        <v>0</v>
      </c>
      <c r="AZ79" s="115">
        <f>INDEX(Data!AV$23:AV$108,MATCH($G79,Data!$D$23:$D$108,0))</f>
        <v>0</v>
      </c>
      <c r="BA79" s="115">
        <f>INDEX(Data!AW$23:AW$108,MATCH($G79,Data!$D$23:$D$108,0))</f>
        <v>0</v>
      </c>
      <c r="BB79" s="115">
        <f>INDEX(Data!AX$23:AX$108,MATCH($G79,Data!$D$23:$D$108,0))</f>
        <v>0</v>
      </c>
      <c r="BC79" s="115">
        <f>INDEX(Data!AY$23:AY$108,MATCH($G79,Data!$D$23:$D$108,0))</f>
        <v>0</v>
      </c>
      <c r="BD79" s="115">
        <f>INDEX(Data!AZ$23:AZ$108,MATCH($G79,Data!$D$23:$D$108,0))</f>
        <v>0</v>
      </c>
      <c r="BE79" s="115">
        <f>INDEX(Data!BA$23:BA$108,MATCH($G79,Data!$D$23:$D$108,0))</f>
        <v>0</v>
      </c>
      <c r="BF79" s="115">
        <f>INDEX(Data!BB$23:BB$108,MATCH($G79,Data!$D$23:$D$108,0))</f>
        <v>0</v>
      </c>
      <c r="BG79" s="115">
        <f>INDEX(Data!BC$23:BC$108,MATCH($G79,Data!$D$23:$D$108,0))</f>
        <v>0</v>
      </c>
      <c r="BH79" s="115">
        <f>INDEX(Data!BD$23:BD$108,MATCH($G79,Data!$D$23:$D$108,0))</f>
        <v>0</v>
      </c>
    </row>
    <row r="80" spans="2:60" outlineLevel="1" x14ac:dyDescent="0.2">
      <c r="B80" s="51"/>
      <c r="C80" s="58"/>
      <c r="D80" s="58"/>
      <c r="E80" s="58"/>
      <c r="F80" s="26"/>
    </row>
    <row r="81" spans="1:60" outlineLevel="1" x14ac:dyDescent="0.2">
      <c r="B81" s="68" t="s">
        <v>216</v>
      </c>
      <c r="C81" s="112"/>
      <c r="D81" s="113"/>
      <c r="E81" s="113"/>
      <c r="F81" s="69" t="s">
        <v>198</v>
      </c>
      <c r="G81" s="114"/>
      <c r="H81" s="114"/>
      <c r="I81" s="117">
        <f>SUM(I37:I74)</f>
        <v>0</v>
      </c>
      <c r="J81" s="117">
        <f>SUM(J37:J79)</f>
        <v>0</v>
      </c>
      <c r="K81" s="117">
        <f t="shared" ref="K81:BH81" si="9">SUM(K37:K79)</f>
        <v>430.60324471939009</v>
      </c>
      <c r="L81" s="117">
        <f t="shared" si="9"/>
        <v>543.09182159670013</v>
      </c>
      <c r="M81" s="117">
        <f t="shared" si="9"/>
        <v>562.63473619270007</v>
      </c>
      <c r="N81" s="117">
        <f t="shared" si="9"/>
        <v>556.67214045390006</v>
      </c>
      <c r="O81" s="117">
        <f t="shared" si="9"/>
        <v>557.65032972631525</v>
      </c>
      <c r="P81" s="117">
        <f t="shared" si="9"/>
        <v>604.19161076510852</v>
      </c>
      <c r="Q81" s="117">
        <f t="shared" si="9"/>
        <v>0</v>
      </c>
      <c r="R81" s="117">
        <f t="shared" si="9"/>
        <v>0</v>
      </c>
      <c r="S81" s="117">
        <f t="shared" si="9"/>
        <v>0</v>
      </c>
      <c r="T81" s="117">
        <f t="shared" si="9"/>
        <v>0</v>
      </c>
      <c r="U81" s="117">
        <f t="shared" si="9"/>
        <v>0</v>
      </c>
      <c r="V81" s="117">
        <f t="shared" si="9"/>
        <v>0</v>
      </c>
      <c r="W81" s="117">
        <f t="shared" si="9"/>
        <v>0</v>
      </c>
      <c r="X81" s="117">
        <f t="shared" si="9"/>
        <v>0</v>
      </c>
      <c r="Y81" s="117">
        <f t="shared" si="9"/>
        <v>0</v>
      </c>
      <c r="Z81" s="117">
        <f t="shared" si="9"/>
        <v>0</v>
      </c>
      <c r="AA81" s="117">
        <f t="shared" si="9"/>
        <v>0</v>
      </c>
      <c r="AB81" s="117">
        <f t="shared" si="9"/>
        <v>0</v>
      </c>
      <c r="AC81" s="117">
        <f t="shared" si="9"/>
        <v>0</v>
      </c>
      <c r="AD81" s="117">
        <f t="shared" si="9"/>
        <v>0</v>
      </c>
      <c r="AE81" s="117">
        <f t="shared" si="9"/>
        <v>0</v>
      </c>
      <c r="AF81" s="117">
        <f t="shared" si="9"/>
        <v>0</v>
      </c>
      <c r="AG81" s="117">
        <f t="shared" si="9"/>
        <v>0</v>
      </c>
      <c r="AH81" s="117">
        <f t="shared" si="9"/>
        <v>0</v>
      </c>
      <c r="AI81" s="117">
        <f t="shared" si="9"/>
        <v>0</v>
      </c>
      <c r="AJ81" s="117">
        <f t="shared" si="9"/>
        <v>0</v>
      </c>
      <c r="AK81" s="117">
        <f t="shared" si="9"/>
        <v>0</v>
      </c>
      <c r="AL81" s="117">
        <f t="shared" si="9"/>
        <v>0</v>
      </c>
      <c r="AM81" s="117">
        <f t="shared" si="9"/>
        <v>0</v>
      </c>
      <c r="AN81" s="117">
        <f t="shared" si="9"/>
        <v>0</v>
      </c>
      <c r="AO81" s="117">
        <f t="shared" si="9"/>
        <v>0</v>
      </c>
      <c r="AP81" s="117">
        <f t="shared" si="9"/>
        <v>0</v>
      </c>
      <c r="AQ81" s="117">
        <f t="shared" si="9"/>
        <v>0</v>
      </c>
      <c r="AR81" s="117">
        <f t="shared" si="9"/>
        <v>0</v>
      </c>
      <c r="AS81" s="117">
        <f t="shared" si="9"/>
        <v>0</v>
      </c>
      <c r="AT81" s="117">
        <f t="shared" si="9"/>
        <v>0</v>
      </c>
      <c r="AU81" s="117">
        <f t="shared" si="9"/>
        <v>0</v>
      </c>
      <c r="AV81" s="117">
        <f t="shared" si="9"/>
        <v>0</v>
      </c>
      <c r="AW81" s="117">
        <f t="shared" si="9"/>
        <v>0</v>
      </c>
      <c r="AX81" s="117">
        <f t="shared" si="9"/>
        <v>0</v>
      </c>
      <c r="AY81" s="117">
        <f t="shared" si="9"/>
        <v>0</v>
      </c>
      <c r="AZ81" s="117">
        <f t="shared" si="9"/>
        <v>0</v>
      </c>
      <c r="BA81" s="117">
        <f t="shared" si="9"/>
        <v>0</v>
      </c>
      <c r="BB81" s="117">
        <f t="shared" si="9"/>
        <v>0</v>
      </c>
      <c r="BC81" s="117">
        <f t="shared" si="9"/>
        <v>0</v>
      </c>
      <c r="BD81" s="117">
        <f t="shared" si="9"/>
        <v>0</v>
      </c>
      <c r="BE81" s="117">
        <f t="shared" si="9"/>
        <v>0</v>
      </c>
      <c r="BF81" s="117">
        <f t="shared" si="9"/>
        <v>0</v>
      </c>
      <c r="BG81" s="117">
        <f t="shared" si="9"/>
        <v>0</v>
      </c>
      <c r="BH81" s="117">
        <f t="shared" si="9"/>
        <v>0</v>
      </c>
    </row>
    <row r="82" spans="1:60" outlineLevel="1" x14ac:dyDescent="0.2">
      <c r="A82" s="116">
        <f>SUM(E82:BD82)</f>
        <v>0</v>
      </c>
      <c r="B82"/>
      <c r="F82" s="26"/>
      <c r="H82" s="91" t="s">
        <v>238</v>
      </c>
      <c r="I82" s="116">
        <f>IF(ROUND(Data!E110-I81,6)=0,0,1)</f>
        <v>0</v>
      </c>
      <c r="J82" s="134">
        <f>IF(ROUND(Data!F110-J81,6)=0,0,1)</f>
        <v>0</v>
      </c>
      <c r="K82" s="134">
        <f>IF(ROUND(Data!G110-K81,6)=0,0,1)</f>
        <v>0</v>
      </c>
      <c r="L82" s="134">
        <f>IF(ROUND(Data!H110-L81,6)=0,0,1)</f>
        <v>0</v>
      </c>
      <c r="M82" s="134">
        <f>IF(ROUND(Data!I110-M81,6)=0,0,1)</f>
        <v>0</v>
      </c>
      <c r="N82" s="134">
        <f>IF(ROUND(Data!J110-N81,6)=0,0,1)</f>
        <v>0</v>
      </c>
      <c r="O82" s="134">
        <f>IF(ROUND(Data!K110-O81,6)=0,0,1)</f>
        <v>0</v>
      </c>
      <c r="P82" s="134">
        <f>IF(ROUND(Data!L110-P81,6)=0,0,1)</f>
        <v>0</v>
      </c>
      <c r="Q82" s="134">
        <f>IF(ROUND(Data!M110-Q81,6)=0,0,1)</f>
        <v>0</v>
      </c>
      <c r="R82" s="134">
        <f>IF(ROUND(Data!N110-R81,6)=0,0,1)</f>
        <v>0</v>
      </c>
      <c r="S82" s="134">
        <f>IF(ROUND(Data!O110-S81,6)=0,0,1)</f>
        <v>0</v>
      </c>
      <c r="T82" s="134">
        <f>IF(ROUND(Data!P110-T81,6)=0,0,1)</f>
        <v>0</v>
      </c>
      <c r="U82" s="134">
        <f>IF(ROUND(Data!Q110-U81,6)=0,0,1)</f>
        <v>0</v>
      </c>
      <c r="V82" s="134">
        <f>IF(ROUND(Data!R110-V81,6)=0,0,1)</f>
        <v>0</v>
      </c>
      <c r="W82" s="134">
        <f>IF(ROUND(Data!S110-W81,6)=0,0,1)</f>
        <v>0</v>
      </c>
      <c r="X82" s="134">
        <f>IF(ROUND(Data!T110-X81,6)=0,0,1)</f>
        <v>0</v>
      </c>
      <c r="Y82" s="134">
        <f>IF(ROUND(Data!U110-Y81,6)=0,0,1)</f>
        <v>0</v>
      </c>
      <c r="Z82" s="134">
        <f>IF(ROUND(Data!V110-Z81,6)=0,0,1)</f>
        <v>0</v>
      </c>
      <c r="AA82" s="134">
        <f>IF(ROUND(Data!W110-AA81,6)=0,0,1)</f>
        <v>0</v>
      </c>
      <c r="AB82" s="134">
        <f>IF(ROUND(Data!X110-AB81,6)=0,0,1)</f>
        <v>0</v>
      </c>
      <c r="AC82" s="134">
        <f>IF(ROUND(Data!Y110-AC81,6)=0,0,1)</f>
        <v>0</v>
      </c>
      <c r="AD82" s="134">
        <f>IF(ROUND(Data!Z110-AD81,6)=0,0,1)</f>
        <v>0</v>
      </c>
      <c r="AE82" s="134">
        <f>IF(ROUND(Data!AA110-AE81,6)=0,0,1)</f>
        <v>0</v>
      </c>
      <c r="AF82" s="134">
        <f>IF(ROUND(Data!AB110-AF81,6)=0,0,1)</f>
        <v>0</v>
      </c>
      <c r="AG82" s="134">
        <f>IF(ROUND(Data!AC110-AG81,6)=0,0,1)</f>
        <v>0</v>
      </c>
      <c r="AH82" s="134">
        <f>IF(ROUND(Data!AD110-AH81,6)=0,0,1)</f>
        <v>0</v>
      </c>
      <c r="AI82" s="134">
        <f>IF(ROUND(Data!AE110-AI81,6)=0,0,1)</f>
        <v>0</v>
      </c>
      <c r="AJ82" s="134">
        <f>IF(ROUND(Data!AF110-AJ81,6)=0,0,1)</f>
        <v>0</v>
      </c>
      <c r="AK82" s="134">
        <f>IF(ROUND(Data!AG110-AK81,6)=0,0,1)</f>
        <v>0</v>
      </c>
      <c r="AL82" s="134">
        <f>IF(ROUND(Data!AH110-AL81,6)=0,0,1)</f>
        <v>0</v>
      </c>
      <c r="AM82" s="134">
        <f>IF(ROUND(Data!AI110-AM81,6)=0,0,1)</f>
        <v>0</v>
      </c>
      <c r="AN82" s="134">
        <f>IF(ROUND(Data!AJ110-AN81,6)=0,0,1)</f>
        <v>0</v>
      </c>
      <c r="AO82" s="134">
        <f>IF(ROUND(Data!AK110-AO81,6)=0,0,1)</f>
        <v>0</v>
      </c>
      <c r="AP82" s="134">
        <f>IF(ROUND(Data!AL110-AP81,6)=0,0,1)</f>
        <v>0</v>
      </c>
      <c r="AQ82" s="134">
        <f>IF(ROUND(Data!AM110-AQ81,6)=0,0,1)</f>
        <v>0</v>
      </c>
      <c r="AR82" s="134">
        <f>IF(ROUND(Data!AN110-AR81,6)=0,0,1)</f>
        <v>0</v>
      </c>
      <c r="AS82" s="134">
        <f>IF(ROUND(Data!AO110-AS81,6)=0,0,1)</f>
        <v>0</v>
      </c>
      <c r="AT82" s="134">
        <f>IF(ROUND(Data!AP110-AT81,6)=0,0,1)</f>
        <v>0</v>
      </c>
      <c r="AU82" s="134">
        <f>IF(ROUND(Data!AQ110-AU81,6)=0,0,1)</f>
        <v>0</v>
      </c>
      <c r="AV82" s="134">
        <f>IF(ROUND(Data!AR110-AV81,6)=0,0,1)</f>
        <v>0</v>
      </c>
      <c r="AW82" s="134">
        <f>IF(ROUND(Data!AS110-AW81,6)=0,0,1)</f>
        <v>0</v>
      </c>
      <c r="AX82" s="134">
        <f>IF(ROUND(Data!AT110-AX81,6)=0,0,1)</f>
        <v>0</v>
      </c>
      <c r="AY82" s="134">
        <f>IF(ROUND(Data!AU110-AY81,6)=0,0,1)</f>
        <v>0</v>
      </c>
      <c r="AZ82" s="134">
        <f>IF(ROUND(Data!AV110-AZ81,6)=0,0,1)</f>
        <v>0</v>
      </c>
      <c r="BA82" s="134">
        <f>IF(ROUND(Data!AW110-BA81,6)=0,0,1)</f>
        <v>0</v>
      </c>
      <c r="BB82" s="134">
        <f>IF(ROUND(Data!AX110-BB81,6)=0,0,1)</f>
        <v>0</v>
      </c>
      <c r="BC82" s="134">
        <f>IF(ROUND(Data!AY110-BC81,6)=0,0,1)</f>
        <v>0</v>
      </c>
      <c r="BD82" s="134">
        <f>IF(ROUND(Data!AZ110-BD81,6)=0,0,1)</f>
        <v>0</v>
      </c>
      <c r="BE82" s="134">
        <f>IF(ROUND(Data!BA110-BE81,6)=0,0,1)</f>
        <v>0</v>
      </c>
      <c r="BF82" s="134">
        <f>IF(ROUND(Data!BB110-BF81,6)=0,0,1)</f>
        <v>0</v>
      </c>
      <c r="BG82" s="134">
        <f>IF(ROUND(Data!BC110-BG81,6)=0,0,1)</f>
        <v>0</v>
      </c>
      <c r="BH82" s="134">
        <f>IF(ROUND(Data!BD110-BH81,6)=0,0,1)</f>
        <v>0</v>
      </c>
    </row>
    <row r="83" spans="1:60" outlineLevel="1" x14ac:dyDescent="0.2">
      <c r="B83" s="72"/>
      <c r="C83" s="72"/>
      <c r="D83" s="72"/>
      <c r="E83" s="72"/>
    </row>
    <row r="84" spans="1:60" outlineLevel="1" x14ac:dyDescent="0.2">
      <c r="A84" s="160"/>
      <c r="B84" s="163" t="s">
        <v>268</v>
      </c>
      <c r="C84" s="160"/>
      <c r="D84" s="160"/>
      <c r="E84" s="160"/>
      <c r="F84" s="161"/>
      <c r="G84" s="160"/>
      <c r="H84" s="160"/>
      <c r="I84" s="160"/>
      <c r="J84" s="160"/>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row>
    <row r="85" spans="1:60" outlineLevel="1" x14ac:dyDescent="0.2">
      <c r="F85" s="26"/>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outlineLevel="1" x14ac:dyDescent="0.2">
      <c r="B86" s="53" t="s">
        <v>269</v>
      </c>
      <c r="C86" s="53"/>
      <c r="D86" s="53"/>
      <c r="E86" s="53"/>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outlineLevel="1" x14ac:dyDescent="0.2">
      <c r="B87" s="53"/>
      <c r="C87" s="53"/>
      <c r="D87" s="53"/>
      <c r="E87" s="53"/>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outlineLevel="1" x14ac:dyDescent="0.2">
      <c r="F88" s="59"/>
      <c r="G88" s="59" t="s">
        <v>218</v>
      </c>
      <c r="H88" s="77" t="s">
        <v>270</v>
      </c>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outlineLevel="1" x14ac:dyDescent="0.2">
      <c r="B89" s="51" t="s">
        <v>140</v>
      </c>
      <c r="C89" s="88"/>
      <c r="D89" s="89"/>
      <c r="E89" s="9"/>
      <c r="F89" s="26" t="s">
        <v>198</v>
      </c>
      <c r="G89" s="87">
        <v>1</v>
      </c>
      <c r="H89" s="87" t="str">
        <f>INDEX(Mapping!$L$16:$L$53,MATCH($G89,Mapping!$M$16:$M$53,0))</f>
        <v>Dedicated Prescribed</v>
      </c>
      <c r="I89" s="115">
        <f>INDEX(Data!E$118:E$164,MATCH($G89,Data!$D$118:$D$164,0))</f>
        <v>0</v>
      </c>
      <c r="J89" s="115">
        <f>INDEX(Data!F$118:F$164,MATCH($G89,Data!$D$118:$D$164,0))</f>
        <v>0</v>
      </c>
      <c r="K89" s="115">
        <f>INDEX(Data!G$118:G$164,MATCH($G89,Data!$D$118:$D$164,0))</f>
        <v>81.320711000000003</v>
      </c>
      <c r="L89" s="115">
        <f>INDEX(Data!H$118:H$164,MATCH($G89,Data!$D$118:$D$164,0))</f>
        <v>82.532756995342325</v>
      </c>
      <c r="M89" s="115">
        <f>INDEX(Data!I$118:I$164,MATCH($G89,Data!$D$118:$D$164,0))</f>
        <v>84.407640644387527</v>
      </c>
      <c r="N89" s="115">
        <f>INDEX(Data!J$118:J$164,MATCH($G89,Data!$D$118:$D$164,0))</f>
        <v>86.301462512109907</v>
      </c>
      <c r="O89" s="115">
        <f>INDEX(Data!K$118:K$164,MATCH($G89,Data!$D$118:$D$164,0))</f>
        <v>87.646076038192817</v>
      </c>
      <c r="P89" s="115">
        <f>INDEX(Data!L$118:L$164,MATCH($G89,Data!$D$118:$D$164,0))</f>
        <v>88.744492721471815</v>
      </c>
      <c r="Q89" s="115">
        <f>INDEX(Data!M$118:M$164,MATCH($G89,Data!$D$118:$D$164,0))</f>
        <v>0</v>
      </c>
      <c r="R89" s="115">
        <f>INDEX(Data!N$118:N$164,MATCH($G89,Data!$D$118:$D$164,0))</f>
        <v>0</v>
      </c>
      <c r="S89" s="115">
        <f>INDEX(Data!O$118:O$164,MATCH($G89,Data!$D$118:$D$164,0))</f>
        <v>0</v>
      </c>
      <c r="T89" s="115">
        <f>INDEX(Data!P$118:P$164,MATCH($G89,Data!$D$118:$D$164,0))</f>
        <v>0</v>
      </c>
      <c r="U89" s="115">
        <f>INDEX(Data!Q$118:Q$164,MATCH($G89,Data!$D$118:$D$164,0))</f>
        <v>0</v>
      </c>
      <c r="V89" s="115">
        <f>INDEX(Data!R$118:R$164,MATCH($G89,Data!$D$118:$D$164,0))</f>
        <v>0</v>
      </c>
      <c r="W89" s="115">
        <f>INDEX(Data!S$118:S$164,MATCH($G89,Data!$D$118:$D$164,0))</f>
        <v>0</v>
      </c>
      <c r="X89" s="115">
        <f>INDEX(Data!T$118:T$164,MATCH($G89,Data!$D$118:$D$164,0))</f>
        <v>0</v>
      </c>
      <c r="Y89" s="115">
        <f>INDEX(Data!U$118:U$164,MATCH($G89,Data!$D$118:$D$164,0))</f>
        <v>0</v>
      </c>
      <c r="Z89" s="115">
        <f>INDEX(Data!V$118:V$164,MATCH($G89,Data!$D$118:$D$164,0))</f>
        <v>0</v>
      </c>
      <c r="AA89" s="115">
        <f>INDEX(Data!W$118:W$164,MATCH($G89,Data!$D$118:$D$164,0))</f>
        <v>0</v>
      </c>
      <c r="AB89" s="115">
        <f>INDEX(Data!X$118:X$164,MATCH($G89,Data!$D$118:$D$164,0))</f>
        <v>0</v>
      </c>
      <c r="AC89" s="115">
        <f>INDEX(Data!Y$118:Y$164,MATCH($G89,Data!$D$118:$D$164,0))</f>
        <v>0</v>
      </c>
      <c r="AD89" s="115">
        <f>INDEX(Data!Z$118:Z$164,MATCH($G89,Data!$D$118:$D$164,0))</f>
        <v>0</v>
      </c>
      <c r="AE89" s="115">
        <f>INDEX(Data!AA$118:AA$164,MATCH($G89,Data!$D$118:$D$164,0))</f>
        <v>0</v>
      </c>
      <c r="AF89" s="115">
        <f>INDEX(Data!AB$118:AB$164,MATCH($G89,Data!$D$118:$D$164,0))</f>
        <v>0</v>
      </c>
      <c r="AG89" s="115">
        <f>INDEX(Data!AC$118:AC$164,MATCH($G89,Data!$D$118:$D$164,0))</f>
        <v>0</v>
      </c>
      <c r="AH89" s="115">
        <f>INDEX(Data!AD$118:AD$164,MATCH($G89,Data!$D$118:$D$164,0))</f>
        <v>0</v>
      </c>
      <c r="AI89" s="115">
        <f>INDEX(Data!AE$118:AE$164,MATCH($G89,Data!$D$118:$D$164,0))</f>
        <v>0</v>
      </c>
      <c r="AJ89" s="115">
        <f>INDEX(Data!AF$118:AF$164,MATCH($G89,Data!$D$118:$D$164,0))</f>
        <v>0</v>
      </c>
      <c r="AK89" s="115">
        <f>INDEX(Data!AG$118:AG$164,MATCH($G89,Data!$D$118:$D$164,0))</f>
        <v>0</v>
      </c>
      <c r="AL89" s="115">
        <f>INDEX(Data!AH$118:AH$164,MATCH($G89,Data!$D$118:$D$164,0))</f>
        <v>0</v>
      </c>
      <c r="AM89" s="115">
        <f>INDEX(Data!AI$118:AI$164,MATCH($G89,Data!$D$118:$D$164,0))</f>
        <v>0</v>
      </c>
      <c r="AN89" s="115">
        <f>INDEX(Data!AJ$118:AJ$164,MATCH($G89,Data!$D$118:$D$164,0))</f>
        <v>0</v>
      </c>
      <c r="AO89" s="115">
        <f>INDEX(Data!AK$118:AK$164,MATCH($G89,Data!$D$118:$D$164,0))</f>
        <v>0</v>
      </c>
      <c r="AP89" s="115">
        <f>INDEX(Data!AL$118:AL$164,MATCH($G89,Data!$D$118:$D$164,0))</f>
        <v>0</v>
      </c>
      <c r="AQ89" s="115">
        <f>INDEX(Data!AM$118:AM$164,MATCH($G89,Data!$D$118:$D$164,0))</f>
        <v>0</v>
      </c>
      <c r="AR89" s="115">
        <f>INDEX(Data!AN$118:AN$164,MATCH($G89,Data!$D$118:$D$164,0))</f>
        <v>0</v>
      </c>
      <c r="AS89" s="115">
        <f>INDEX(Data!AO$118:AO$164,MATCH($G89,Data!$D$118:$D$164,0))</f>
        <v>0</v>
      </c>
      <c r="AT89" s="115">
        <f>INDEX(Data!AP$118:AP$164,MATCH($G89,Data!$D$118:$D$164,0))</f>
        <v>0</v>
      </c>
      <c r="AU89" s="115">
        <f>INDEX(Data!AQ$118:AQ$164,MATCH($G89,Data!$D$118:$D$164,0))</f>
        <v>0</v>
      </c>
      <c r="AV89" s="115">
        <f>INDEX(Data!AR$118:AR$164,MATCH($G89,Data!$D$118:$D$164,0))</f>
        <v>0</v>
      </c>
      <c r="AW89" s="115">
        <f>INDEX(Data!AS$118:AS$164,MATCH($G89,Data!$D$118:$D$164,0))</f>
        <v>0</v>
      </c>
      <c r="AX89" s="115">
        <f>INDEX(Data!AT$118:AT$164,MATCH($G89,Data!$D$118:$D$164,0))</f>
        <v>0</v>
      </c>
      <c r="AY89" s="115">
        <f>INDEX(Data!AU$118:AU$164,MATCH($G89,Data!$D$118:$D$164,0))</f>
        <v>0</v>
      </c>
      <c r="AZ89" s="115">
        <f>INDEX(Data!AV$118:AV$164,MATCH($G89,Data!$D$118:$D$164,0))</f>
        <v>0</v>
      </c>
      <c r="BA89" s="115">
        <f>INDEX(Data!AW$118:AW$164,MATCH($G89,Data!$D$118:$D$164,0))</f>
        <v>0</v>
      </c>
      <c r="BB89" s="115">
        <f>INDEX(Data!AX$118:AX$164,MATCH($G89,Data!$D$118:$D$164,0))</f>
        <v>0</v>
      </c>
      <c r="BC89" s="115">
        <f>INDEX(Data!AY$118:AY$164,MATCH($G89,Data!$D$118:$D$164,0))</f>
        <v>0</v>
      </c>
      <c r="BD89" s="115">
        <f>INDEX(Data!AZ$118:AZ$164,MATCH($G89,Data!$D$118:$D$164,0))</f>
        <v>0</v>
      </c>
      <c r="BE89" s="115">
        <f>INDEX(Data!BA$118:BA$164,MATCH($G89,Data!$D$118:$D$164,0))</f>
        <v>0</v>
      </c>
      <c r="BF89" s="115">
        <f>INDEX(Data!BB$118:BB$164,MATCH($G89,Data!$D$118:$D$164,0))</f>
        <v>0</v>
      </c>
      <c r="BG89" s="115">
        <f>INDEX(Data!BC$118:BC$164,MATCH($G89,Data!$D$118:$D$164,0))</f>
        <v>0</v>
      </c>
      <c r="BH89" s="115">
        <f>INDEX(Data!BD$118:BD$164,MATCH($G89,Data!$D$118:$D$164,0))</f>
        <v>0</v>
      </c>
    </row>
    <row r="90" spans="1:60" outlineLevel="1" x14ac:dyDescent="0.2">
      <c r="B90" s="51" t="s">
        <v>144</v>
      </c>
      <c r="C90" s="88"/>
      <c r="D90" s="89"/>
      <c r="E90" s="9"/>
      <c r="F90" s="26" t="s">
        <v>198</v>
      </c>
      <c r="G90" s="87">
        <v>2</v>
      </c>
      <c r="H90" s="87" t="str">
        <f>INDEX(Mapping!$L$16:$L$53,MATCH($G90,Mapping!$M$16:$M$53,0))</f>
        <v>Dedicated Prescribed</v>
      </c>
      <c r="I90" s="115">
        <f>INDEX(Data!E$118:E$164,MATCH($G90,Data!$D$118:$D$164,0))</f>
        <v>0</v>
      </c>
      <c r="J90" s="115">
        <f>INDEX(Data!F$118:F$164,MATCH($G90,Data!$D$118:$D$164,0))</f>
        <v>0</v>
      </c>
      <c r="K90" s="115">
        <f>INDEX(Data!G$118:G$164,MATCH($G90,Data!$D$118:$D$164,0))</f>
        <v>14.986413039999999</v>
      </c>
      <c r="L90" s="115">
        <f>INDEX(Data!H$118:H$164,MATCH($G90,Data!$D$118:$D$164,0))</f>
        <v>15.290100000000001</v>
      </c>
      <c r="M90" s="115">
        <f>INDEX(Data!I$118:I$164,MATCH($G90,Data!$D$118:$D$164,0))</f>
        <v>15.60782828</v>
      </c>
      <c r="N90" s="115">
        <f>INDEX(Data!J$118:J$164,MATCH($G90,Data!$D$118:$D$164,0))</f>
        <v>15.856445359999999</v>
      </c>
      <c r="O90" s="115">
        <f>INDEX(Data!K$118:K$164,MATCH($G90,Data!$D$118:$D$164,0))</f>
        <v>16.175159880000002</v>
      </c>
      <c r="P90" s="115">
        <f>INDEX(Data!L$118:L$164,MATCH($G90,Data!$D$118:$D$164,0))</f>
        <v>16.35116652</v>
      </c>
      <c r="Q90" s="115">
        <f>INDEX(Data!M$118:M$164,MATCH($G90,Data!$D$118:$D$164,0))</f>
        <v>0</v>
      </c>
      <c r="R90" s="115">
        <f>INDEX(Data!N$118:N$164,MATCH($G90,Data!$D$118:$D$164,0))</f>
        <v>0</v>
      </c>
      <c r="S90" s="115">
        <f>INDEX(Data!O$118:O$164,MATCH($G90,Data!$D$118:$D$164,0))</f>
        <v>0</v>
      </c>
      <c r="T90" s="115">
        <f>INDEX(Data!P$118:P$164,MATCH($G90,Data!$D$118:$D$164,0))</f>
        <v>0</v>
      </c>
      <c r="U90" s="115">
        <f>INDEX(Data!Q$118:Q$164,MATCH($G90,Data!$D$118:$D$164,0))</f>
        <v>0</v>
      </c>
      <c r="V90" s="115">
        <f>INDEX(Data!R$118:R$164,MATCH($G90,Data!$D$118:$D$164,0))</f>
        <v>0</v>
      </c>
      <c r="W90" s="115">
        <f>INDEX(Data!S$118:S$164,MATCH($G90,Data!$D$118:$D$164,0))</f>
        <v>0</v>
      </c>
      <c r="X90" s="115">
        <f>INDEX(Data!T$118:T$164,MATCH($G90,Data!$D$118:$D$164,0))</f>
        <v>0</v>
      </c>
      <c r="Y90" s="115">
        <f>INDEX(Data!U$118:U$164,MATCH($G90,Data!$D$118:$D$164,0))</f>
        <v>0</v>
      </c>
      <c r="Z90" s="115">
        <f>INDEX(Data!V$118:V$164,MATCH($G90,Data!$D$118:$D$164,0))</f>
        <v>0</v>
      </c>
      <c r="AA90" s="115">
        <f>INDEX(Data!W$118:W$164,MATCH($G90,Data!$D$118:$D$164,0))</f>
        <v>0</v>
      </c>
      <c r="AB90" s="115">
        <f>INDEX(Data!X$118:X$164,MATCH($G90,Data!$D$118:$D$164,0))</f>
        <v>0</v>
      </c>
      <c r="AC90" s="115">
        <f>INDEX(Data!Y$118:Y$164,MATCH($G90,Data!$D$118:$D$164,0))</f>
        <v>0</v>
      </c>
      <c r="AD90" s="115">
        <f>INDEX(Data!Z$118:Z$164,MATCH($G90,Data!$D$118:$D$164,0))</f>
        <v>0</v>
      </c>
      <c r="AE90" s="115">
        <f>INDEX(Data!AA$118:AA$164,MATCH($G90,Data!$D$118:$D$164,0))</f>
        <v>0</v>
      </c>
      <c r="AF90" s="115">
        <f>INDEX(Data!AB$118:AB$164,MATCH($G90,Data!$D$118:$D$164,0))</f>
        <v>0</v>
      </c>
      <c r="AG90" s="115">
        <f>INDEX(Data!AC$118:AC$164,MATCH($G90,Data!$D$118:$D$164,0))</f>
        <v>0</v>
      </c>
      <c r="AH90" s="115">
        <f>INDEX(Data!AD$118:AD$164,MATCH($G90,Data!$D$118:$D$164,0))</f>
        <v>0</v>
      </c>
      <c r="AI90" s="115">
        <f>INDEX(Data!AE$118:AE$164,MATCH($G90,Data!$D$118:$D$164,0))</f>
        <v>0</v>
      </c>
      <c r="AJ90" s="115">
        <f>INDEX(Data!AF$118:AF$164,MATCH($G90,Data!$D$118:$D$164,0))</f>
        <v>0</v>
      </c>
      <c r="AK90" s="115">
        <f>INDEX(Data!AG$118:AG$164,MATCH($G90,Data!$D$118:$D$164,0))</f>
        <v>0</v>
      </c>
      <c r="AL90" s="115">
        <f>INDEX(Data!AH$118:AH$164,MATCH($G90,Data!$D$118:$D$164,0))</f>
        <v>0</v>
      </c>
      <c r="AM90" s="115">
        <f>INDEX(Data!AI$118:AI$164,MATCH($G90,Data!$D$118:$D$164,0))</f>
        <v>0</v>
      </c>
      <c r="AN90" s="115">
        <f>INDEX(Data!AJ$118:AJ$164,MATCH($G90,Data!$D$118:$D$164,0))</f>
        <v>0</v>
      </c>
      <c r="AO90" s="115">
        <f>INDEX(Data!AK$118:AK$164,MATCH($G90,Data!$D$118:$D$164,0))</f>
        <v>0</v>
      </c>
      <c r="AP90" s="115">
        <f>INDEX(Data!AL$118:AL$164,MATCH($G90,Data!$D$118:$D$164,0))</f>
        <v>0</v>
      </c>
      <c r="AQ90" s="115">
        <f>INDEX(Data!AM$118:AM$164,MATCH($G90,Data!$D$118:$D$164,0))</f>
        <v>0</v>
      </c>
      <c r="AR90" s="115">
        <f>INDEX(Data!AN$118:AN$164,MATCH($G90,Data!$D$118:$D$164,0))</f>
        <v>0</v>
      </c>
      <c r="AS90" s="115">
        <f>INDEX(Data!AO$118:AO$164,MATCH($G90,Data!$D$118:$D$164,0))</f>
        <v>0</v>
      </c>
      <c r="AT90" s="115">
        <f>INDEX(Data!AP$118:AP$164,MATCH($G90,Data!$D$118:$D$164,0))</f>
        <v>0</v>
      </c>
      <c r="AU90" s="115">
        <f>INDEX(Data!AQ$118:AQ$164,MATCH($G90,Data!$D$118:$D$164,0))</f>
        <v>0</v>
      </c>
      <c r="AV90" s="115">
        <f>INDEX(Data!AR$118:AR$164,MATCH($G90,Data!$D$118:$D$164,0))</f>
        <v>0</v>
      </c>
      <c r="AW90" s="115">
        <f>INDEX(Data!AS$118:AS$164,MATCH($G90,Data!$D$118:$D$164,0))</f>
        <v>0</v>
      </c>
      <c r="AX90" s="115">
        <f>INDEX(Data!AT$118:AT$164,MATCH($G90,Data!$D$118:$D$164,0))</f>
        <v>0</v>
      </c>
      <c r="AY90" s="115">
        <f>INDEX(Data!AU$118:AU$164,MATCH($G90,Data!$D$118:$D$164,0))</f>
        <v>0</v>
      </c>
      <c r="AZ90" s="115">
        <f>INDEX(Data!AV$118:AV$164,MATCH($G90,Data!$D$118:$D$164,0))</f>
        <v>0</v>
      </c>
      <c r="BA90" s="115">
        <f>INDEX(Data!AW$118:AW$164,MATCH($G90,Data!$D$118:$D$164,0))</f>
        <v>0</v>
      </c>
      <c r="BB90" s="115">
        <f>INDEX(Data!AX$118:AX$164,MATCH($G90,Data!$D$118:$D$164,0))</f>
        <v>0</v>
      </c>
      <c r="BC90" s="115">
        <f>INDEX(Data!AY$118:AY$164,MATCH($G90,Data!$D$118:$D$164,0))</f>
        <v>0</v>
      </c>
      <c r="BD90" s="115">
        <f>INDEX(Data!AZ$118:AZ$164,MATCH($G90,Data!$D$118:$D$164,0))</f>
        <v>0</v>
      </c>
      <c r="BE90" s="115">
        <f>INDEX(Data!BA$118:BA$164,MATCH($G90,Data!$D$118:$D$164,0))</f>
        <v>0</v>
      </c>
      <c r="BF90" s="115">
        <f>INDEX(Data!BB$118:BB$164,MATCH($G90,Data!$D$118:$D$164,0))</f>
        <v>0</v>
      </c>
      <c r="BG90" s="115">
        <f>INDEX(Data!BC$118:BC$164,MATCH($G90,Data!$D$118:$D$164,0))</f>
        <v>0</v>
      </c>
      <c r="BH90" s="115">
        <f>INDEX(Data!BD$118:BD$164,MATCH($G90,Data!$D$118:$D$164,0))</f>
        <v>0</v>
      </c>
    </row>
    <row r="91" spans="1:60" outlineLevel="1" x14ac:dyDescent="0.2">
      <c r="B91" s="51" t="s">
        <v>145</v>
      </c>
      <c r="C91" s="89" t="s">
        <v>146</v>
      </c>
      <c r="D91" s="89"/>
      <c r="E91" s="9"/>
      <c r="F91" s="26" t="s">
        <v>198</v>
      </c>
      <c r="G91" s="87">
        <v>3</v>
      </c>
      <c r="H91" s="87" t="str">
        <f>INDEX(Mapping!$L$16:$L$53,MATCH($G91,Mapping!$M$16:$M$53,0))</f>
        <v>Dedicated Prescribed</v>
      </c>
      <c r="I91" s="115">
        <f>INDEX(Data!E$118:E$164,MATCH($G91,Data!$D$118:$D$164,0))</f>
        <v>0</v>
      </c>
      <c r="J91" s="115">
        <f>INDEX(Data!F$118:F$164,MATCH($G91,Data!$D$118:$D$164,0))</f>
        <v>0</v>
      </c>
      <c r="K91" s="115">
        <f>INDEX(Data!G$118:G$164,MATCH($G91,Data!$D$118:$D$164,0))</f>
        <v>3.1473200000000003E-3</v>
      </c>
      <c r="L91" s="115">
        <f>INDEX(Data!H$118:H$164,MATCH($G91,Data!$D$118:$D$164,0))</f>
        <v>1.4188699999999998E-3</v>
      </c>
      <c r="M91" s="115">
        <f>INDEX(Data!I$118:I$164,MATCH($G91,Data!$D$118:$D$164,0))</f>
        <v>6.7990400000000001E-3</v>
      </c>
      <c r="N91" s="115">
        <f>INDEX(Data!J$118:J$164,MATCH($G91,Data!$D$118:$D$164,0))</f>
        <v>5.1418104856889212E-2</v>
      </c>
      <c r="O91" s="115">
        <f>INDEX(Data!K$118:K$164,MATCH($G91,Data!$D$118:$D$164,0))</f>
        <v>0.52137659039999995</v>
      </c>
      <c r="P91" s="115">
        <f>INDEX(Data!L$118:L$164,MATCH($G91,Data!$D$118:$D$164,0))</f>
        <v>0.3646550341063442</v>
      </c>
      <c r="Q91" s="115">
        <f>INDEX(Data!M$118:M$164,MATCH($G91,Data!$D$118:$D$164,0))</f>
        <v>0</v>
      </c>
      <c r="R91" s="115">
        <f>INDEX(Data!N$118:N$164,MATCH($G91,Data!$D$118:$D$164,0))</f>
        <v>0</v>
      </c>
      <c r="S91" s="115">
        <f>INDEX(Data!O$118:O$164,MATCH($G91,Data!$D$118:$D$164,0))</f>
        <v>0</v>
      </c>
      <c r="T91" s="115">
        <f>INDEX(Data!P$118:P$164,MATCH($G91,Data!$D$118:$D$164,0))</f>
        <v>0</v>
      </c>
      <c r="U91" s="115">
        <f>INDEX(Data!Q$118:Q$164,MATCH($G91,Data!$D$118:$D$164,0))</f>
        <v>0</v>
      </c>
      <c r="V91" s="115">
        <f>INDEX(Data!R$118:R$164,MATCH($G91,Data!$D$118:$D$164,0))</f>
        <v>0</v>
      </c>
      <c r="W91" s="115">
        <f>INDEX(Data!S$118:S$164,MATCH($G91,Data!$D$118:$D$164,0))</f>
        <v>0</v>
      </c>
      <c r="X91" s="115">
        <f>INDEX(Data!T$118:T$164,MATCH($G91,Data!$D$118:$D$164,0))</f>
        <v>0</v>
      </c>
      <c r="Y91" s="115">
        <f>INDEX(Data!U$118:U$164,MATCH($G91,Data!$D$118:$D$164,0))</f>
        <v>0</v>
      </c>
      <c r="Z91" s="115">
        <f>INDEX(Data!V$118:V$164,MATCH($G91,Data!$D$118:$D$164,0))</f>
        <v>0</v>
      </c>
      <c r="AA91" s="115">
        <f>INDEX(Data!W$118:W$164,MATCH($G91,Data!$D$118:$D$164,0))</f>
        <v>0</v>
      </c>
      <c r="AB91" s="115">
        <f>INDEX(Data!X$118:X$164,MATCH($G91,Data!$D$118:$D$164,0))</f>
        <v>0</v>
      </c>
      <c r="AC91" s="115">
        <f>INDEX(Data!Y$118:Y$164,MATCH($G91,Data!$D$118:$D$164,0))</f>
        <v>0</v>
      </c>
      <c r="AD91" s="115">
        <f>INDEX(Data!Z$118:Z$164,MATCH($G91,Data!$D$118:$D$164,0))</f>
        <v>0</v>
      </c>
      <c r="AE91" s="115">
        <f>INDEX(Data!AA$118:AA$164,MATCH($G91,Data!$D$118:$D$164,0))</f>
        <v>0</v>
      </c>
      <c r="AF91" s="115">
        <f>INDEX(Data!AB$118:AB$164,MATCH($G91,Data!$D$118:$D$164,0))</f>
        <v>0</v>
      </c>
      <c r="AG91" s="115">
        <f>INDEX(Data!AC$118:AC$164,MATCH($G91,Data!$D$118:$D$164,0))</f>
        <v>0</v>
      </c>
      <c r="AH91" s="115">
        <f>INDEX(Data!AD$118:AD$164,MATCH($G91,Data!$D$118:$D$164,0))</f>
        <v>0</v>
      </c>
      <c r="AI91" s="115">
        <f>INDEX(Data!AE$118:AE$164,MATCH($G91,Data!$D$118:$D$164,0))</f>
        <v>0</v>
      </c>
      <c r="AJ91" s="115">
        <f>INDEX(Data!AF$118:AF$164,MATCH($G91,Data!$D$118:$D$164,0))</f>
        <v>0</v>
      </c>
      <c r="AK91" s="115">
        <f>INDEX(Data!AG$118:AG$164,MATCH($G91,Data!$D$118:$D$164,0))</f>
        <v>0</v>
      </c>
      <c r="AL91" s="115">
        <f>INDEX(Data!AH$118:AH$164,MATCH($G91,Data!$D$118:$D$164,0))</f>
        <v>0</v>
      </c>
      <c r="AM91" s="115">
        <f>INDEX(Data!AI$118:AI$164,MATCH($G91,Data!$D$118:$D$164,0))</f>
        <v>0</v>
      </c>
      <c r="AN91" s="115">
        <f>INDEX(Data!AJ$118:AJ$164,MATCH($G91,Data!$D$118:$D$164,0))</f>
        <v>0</v>
      </c>
      <c r="AO91" s="115">
        <f>INDEX(Data!AK$118:AK$164,MATCH($G91,Data!$D$118:$D$164,0))</f>
        <v>0</v>
      </c>
      <c r="AP91" s="115">
        <f>INDEX(Data!AL$118:AL$164,MATCH($G91,Data!$D$118:$D$164,0))</f>
        <v>0</v>
      </c>
      <c r="AQ91" s="115">
        <f>INDEX(Data!AM$118:AM$164,MATCH($G91,Data!$D$118:$D$164,0))</f>
        <v>0</v>
      </c>
      <c r="AR91" s="115">
        <f>INDEX(Data!AN$118:AN$164,MATCH($G91,Data!$D$118:$D$164,0))</f>
        <v>0</v>
      </c>
      <c r="AS91" s="115">
        <f>INDEX(Data!AO$118:AO$164,MATCH($G91,Data!$D$118:$D$164,0))</f>
        <v>0</v>
      </c>
      <c r="AT91" s="115">
        <f>INDEX(Data!AP$118:AP$164,MATCH($G91,Data!$D$118:$D$164,0))</f>
        <v>0</v>
      </c>
      <c r="AU91" s="115">
        <f>INDEX(Data!AQ$118:AQ$164,MATCH($G91,Data!$D$118:$D$164,0))</f>
        <v>0</v>
      </c>
      <c r="AV91" s="115">
        <f>INDEX(Data!AR$118:AR$164,MATCH($G91,Data!$D$118:$D$164,0))</f>
        <v>0</v>
      </c>
      <c r="AW91" s="115">
        <f>INDEX(Data!AS$118:AS$164,MATCH($G91,Data!$D$118:$D$164,0))</f>
        <v>0</v>
      </c>
      <c r="AX91" s="115">
        <f>INDEX(Data!AT$118:AT$164,MATCH($G91,Data!$D$118:$D$164,0))</f>
        <v>0</v>
      </c>
      <c r="AY91" s="115">
        <f>INDEX(Data!AU$118:AU$164,MATCH($G91,Data!$D$118:$D$164,0))</f>
        <v>0</v>
      </c>
      <c r="AZ91" s="115">
        <f>INDEX(Data!AV$118:AV$164,MATCH($G91,Data!$D$118:$D$164,0))</f>
        <v>0</v>
      </c>
      <c r="BA91" s="115">
        <f>INDEX(Data!AW$118:AW$164,MATCH($G91,Data!$D$118:$D$164,0))</f>
        <v>0</v>
      </c>
      <c r="BB91" s="115">
        <f>INDEX(Data!AX$118:AX$164,MATCH($G91,Data!$D$118:$D$164,0))</f>
        <v>0</v>
      </c>
      <c r="BC91" s="115">
        <f>INDEX(Data!AY$118:AY$164,MATCH($G91,Data!$D$118:$D$164,0))</f>
        <v>0</v>
      </c>
      <c r="BD91" s="115">
        <f>INDEX(Data!AZ$118:AZ$164,MATCH($G91,Data!$D$118:$D$164,0))</f>
        <v>0</v>
      </c>
      <c r="BE91" s="115">
        <f>INDEX(Data!BA$118:BA$164,MATCH($G91,Data!$D$118:$D$164,0))</f>
        <v>0</v>
      </c>
      <c r="BF91" s="115">
        <f>INDEX(Data!BB$118:BB$164,MATCH($G91,Data!$D$118:$D$164,0))</f>
        <v>0</v>
      </c>
      <c r="BG91" s="115">
        <f>INDEX(Data!BC$118:BC$164,MATCH($G91,Data!$D$118:$D$164,0))</f>
        <v>0</v>
      </c>
      <c r="BH91" s="115">
        <f>INDEX(Data!BD$118:BD$164,MATCH($G91,Data!$D$118:$D$164,0))</f>
        <v>0</v>
      </c>
    </row>
    <row r="92" spans="1:60" outlineLevel="1" x14ac:dyDescent="0.2">
      <c r="B92" s="51" t="s">
        <v>145</v>
      </c>
      <c r="C92" s="89" t="s">
        <v>147</v>
      </c>
      <c r="D92" s="89"/>
      <c r="E92" s="9"/>
      <c r="F92" s="26" t="s">
        <v>198</v>
      </c>
      <c r="G92" s="87">
        <v>4</v>
      </c>
      <c r="H92" s="87" t="str">
        <f>INDEX(Mapping!$L$16:$L$53,MATCH($G92,Mapping!$M$16:$M$53,0))</f>
        <v>Dedicated Non-prescribed</v>
      </c>
      <c r="I92" s="115">
        <f>INDEX(Data!E$118:E$164,MATCH($G92,Data!$D$118:$D$164,0))</f>
        <v>0</v>
      </c>
      <c r="J92" s="115">
        <f>INDEX(Data!F$118:F$164,MATCH($G92,Data!$D$118:$D$164,0))</f>
        <v>0</v>
      </c>
      <c r="K92" s="115">
        <f>INDEX(Data!G$118:G$164,MATCH($G92,Data!$D$118:$D$164,0))</f>
        <v>0.17148671000000001</v>
      </c>
      <c r="L92" s="115">
        <f>INDEX(Data!H$118:H$164,MATCH($G92,Data!$D$118:$D$164,0))</f>
        <v>0.27470838000000009</v>
      </c>
      <c r="M92" s="115">
        <f>INDEX(Data!I$118:I$164,MATCH($G92,Data!$D$118:$D$164,0))</f>
        <v>0.36660932999999996</v>
      </c>
      <c r="N92" s="115">
        <f>INDEX(Data!J$118:J$164,MATCH($G92,Data!$D$118:$D$164,0))</f>
        <v>0.27565730999999999</v>
      </c>
      <c r="O92" s="115">
        <f>INDEX(Data!K$118:K$164,MATCH($G92,Data!$D$118:$D$164,0))</f>
        <v>0.62803410000000004</v>
      </c>
      <c r="P92" s="115">
        <f>INDEX(Data!L$118:L$164,MATCH($G92,Data!$D$118:$D$164,0))</f>
        <v>0.35045868000000008</v>
      </c>
      <c r="Q92" s="115">
        <f>INDEX(Data!M$118:M$164,MATCH($G92,Data!$D$118:$D$164,0))</f>
        <v>0</v>
      </c>
      <c r="R92" s="115">
        <f>INDEX(Data!N$118:N$164,MATCH($G92,Data!$D$118:$D$164,0))</f>
        <v>0</v>
      </c>
      <c r="S92" s="115">
        <f>INDEX(Data!O$118:O$164,MATCH($G92,Data!$D$118:$D$164,0))</f>
        <v>0</v>
      </c>
      <c r="T92" s="115">
        <f>INDEX(Data!P$118:P$164,MATCH($G92,Data!$D$118:$D$164,0))</f>
        <v>0</v>
      </c>
      <c r="U92" s="115">
        <f>INDEX(Data!Q$118:Q$164,MATCH($G92,Data!$D$118:$D$164,0))</f>
        <v>0</v>
      </c>
      <c r="V92" s="115">
        <f>INDEX(Data!R$118:R$164,MATCH($G92,Data!$D$118:$D$164,0))</f>
        <v>0</v>
      </c>
      <c r="W92" s="115">
        <f>INDEX(Data!S$118:S$164,MATCH($G92,Data!$D$118:$D$164,0))</f>
        <v>0</v>
      </c>
      <c r="X92" s="115">
        <f>INDEX(Data!T$118:T$164,MATCH($G92,Data!$D$118:$D$164,0))</f>
        <v>0</v>
      </c>
      <c r="Y92" s="115">
        <f>INDEX(Data!U$118:U$164,MATCH($G92,Data!$D$118:$D$164,0))</f>
        <v>0</v>
      </c>
      <c r="Z92" s="115">
        <f>INDEX(Data!V$118:V$164,MATCH($G92,Data!$D$118:$D$164,0))</f>
        <v>0</v>
      </c>
      <c r="AA92" s="115">
        <f>INDEX(Data!W$118:W$164,MATCH($G92,Data!$D$118:$D$164,0))</f>
        <v>0</v>
      </c>
      <c r="AB92" s="115">
        <f>INDEX(Data!X$118:X$164,MATCH($G92,Data!$D$118:$D$164,0))</f>
        <v>0</v>
      </c>
      <c r="AC92" s="115">
        <f>INDEX(Data!Y$118:Y$164,MATCH($G92,Data!$D$118:$D$164,0))</f>
        <v>0</v>
      </c>
      <c r="AD92" s="115">
        <f>INDEX(Data!Z$118:Z$164,MATCH($G92,Data!$D$118:$D$164,0))</f>
        <v>0</v>
      </c>
      <c r="AE92" s="115">
        <f>INDEX(Data!AA$118:AA$164,MATCH($G92,Data!$D$118:$D$164,0))</f>
        <v>0</v>
      </c>
      <c r="AF92" s="115">
        <f>INDEX(Data!AB$118:AB$164,MATCH($G92,Data!$D$118:$D$164,0))</f>
        <v>0</v>
      </c>
      <c r="AG92" s="115">
        <f>INDEX(Data!AC$118:AC$164,MATCH($G92,Data!$D$118:$D$164,0))</f>
        <v>0</v>
      </c>
      <c r="AH92" s="115">
        <f>INDEX(Data!AD$118:AD$164,MATCH($G92,Data!$D$118:$D$164,0))</f>
        <v>0</v>
      </c>
      <c r="AI92" s="115">
        <f>INDEX(Data!AE$118:AE$164,MATCH($G92,Data!$D$118:$D$164,0))</f>
        <v>0</v>
      </c>
      <c r="AJ92" s="115">
        <f>INDEX(Data!AF$118:AF$164,MATCH($G92,Data!$D$118:$D$164,0))</f>
        <v>0</v>
      </c>
      <c r="AK92" s="115">
        <f>INDEX(Data!AG$118:AG$164,MATCH($G92,Data!$D$118:$D$164,0))</f>
        <v>0</v>
      </c>
      <c r="AL92" s="115">
        <f>INDEX(Data!AH$118:AH$164,MATCH($G92,Data!$D$118:$D$164,0))</f>
        <v>0</v>
      </c>
      <c r="AM92" s="115">
        <f>INDEX(Data!AI$118:AI$164,MATCH($G92,Data!$D$118:$D$164,0))</f>
        <v>0</v>
      </c>
      <c r="AN92" s="115">
        <f>INDEX(Data!AJ$118:AJ$164,MATCH($G92,Data!$D$118:$D$164,0))</f>
        <v>0</v>
      </c>
      <c r="AO92" s="115">
        <f>INDEX(Data!AK$118:AK$164,MATCH($G92,Data!$D$118:$D$164,0))</f>
        <v>0</v>
      </c>
      <c r="AP92" s="115">
        <f>INDEX(Data!AL$118:AL$164,MATCH($G92,Data!$D$118:$D$164,0))</f>
        <v>0</v>
      </c>
      <c r="AQ92" s="115">
        <f>INDEX(Data!AM$118:AM$164,MATCH($G92,Data!$D$118:$D$164,0))</f>
        <v>0</v>
      </c>
      <c r="AR92" s="115">
        <f>INDEX(Data!AN$118:AN$164,MATCH($G92,Data!$D$118:$D$164,0))</f>
        <v>0</v>
      </c>
      <c r="AS92" s="115">
        <f>INDEX(Data!AO$118:AO$164,MATCH($G92,Data!$D$118:$D$164,0))</f>
        <v>0</v>
      </c>
      <c r="AT92" s="115">
        <f>INDEX(Data!AP$118:AP$164,MATCH($G92,Data!$D$118:$D$164,0))</f>
        <v>0</v>
      </c>
      <c r="AU92" s="115">
        <f>INDEX(Data!AQ$118:AQ$164,MATCH($G92,Data!$D$118:$D$164,0))</f>
        <v>0</v>
      </c>
      <c r="AV92" s="115">
        <f>INDEX(Data!AR$118:AR$164,MATCH($G92,Data!$D$118:$D$164,0))</f>
        <v>0</v>
      </c>
      <c r="AW92" s="115">
        <f>INDEX(Data!AS$118:AS$164,MATCH($G92,Data!$D$118:$D$164,0))</f>
        <v>0</v>
      </c>
      <c r="AX92" s="115">
        <f>INDEX(Data!AT$118:AT$164,MATCH($G92,Data!$D$118:$D$164,0))</f>
        <v>0</v>
      </c>
      <c r="AY92" s="115">
        <f>INDEX(Data!AU$118:AU$164,MATCH($G92,Data!$D$118:$D$164,0))</f>
        <v>0</v>
      </c>
      <c r="AZ92" s="115">
        <f>INDEX(Data!AV$118:AV$164,MATCH($G92,Data!$D$118:$D$164,0))</f>
        <v>0</v>
      </c>
      <c r="BA92" s="115">
        <f>INDEX(Data!AW$118:AW$164,MATCH($G92,Data!$D$118:$D$164,0))</f>
        <v>0</v>
      </c>
      <c r="BB92" s="115">
        <f>INDEX(Data!AX$118:AX$164,MATCH($G92,Data!$D$118:$D$164,0))</f>
        <v>0</v>
      </c>
      <c r="BC92" s="115">
        <f>INDEX(Data!AY$118:AY$164,MATCH($G92,Data!$D$118:$D$164,0))</f>
        <v>0</v>
      </c>
      <c r="BD92" s="115">
        <f>INDEX(Data!AZ$118:AZ$164,MATCH($G92,Data!$D$118:$D$164,0))</f>
        <v>0</v>
      </c>
      <c r="BE92" s="115">
        <f>INDEX(Data!BA$118:BA$164,MATCH($G92,Data!$D$118:$D$164,0))</f>
        <v>0</v>
      </c>
      <c r="BF92" s="115">
        <f>INDEX(Data!BB$118:BB$164,MATCH($G92,Data!$D$118:$D$164,0))</f>
        <v>0</v>
      </c>
      <c r="BG92" s="115">
        <f>INDEX(Data!BC$118:BC$164,MATCH($G92,Data!$D$118:$D$164,0))</f>
        <v>0</v>
      </c>
      <c r="BH92" s="115">
        <f>INDEX(Data!BD$118:BD$164,MATCH($G92,Data!$D$118:$D$164,0))</f>
        <v>0</v>
      </c>
    </row>
    <row r="93" spans="1:60" outlineLevel="1" x14ac:dyDescent="0.2">
      <c r="B93" s="51" t="s">
        <v>145</v>
      </c>
      <c r="C93" s="89" t="s">
        <v>148</v>
      </c>
      <c r="D93" s="89"/>
      <c r="E93" s="9"/>
      <c r="F93" s="26" t="s">
        <v>198</v>
      </c>
      <c r="G93" s="87">
        <v>5</v>
      </c>
      <c r="H93" s="87" t="str">
        <f>INDEX(Mapping!$L$16:$L$53,MATCH($G93,Mapping!$M$16:$M$53,0))</f>
        <v>Shared</v>
      </c>
      <c r="I93" s="115">
        <f>INDEX(Data!E$118:E$164,MATCH($G93,Data!$D$118:$D$164,0))</f>
        <v>0</v>
      </c>
      <c r="J93" s="115">
        <f>INDEX(Data!F$118:F$164,MATCH($G93,Data!$D$118:$D$164,0))</f>
        <v>0</v>
      </c>
      <c r="K93" s="115">
        <f>INDEX(Data!G$118:G$164,MATCH($G93,Data!$D$118:$D$164,0))</f>
        <v>1.4754836700000002</v>
      </c>
      <c r="L93" s="115">
        <f>INDEX(Data!H$118:H$164,MATCH($G93,Data!$D$118:$D$164,0))</f>
        <v>1.6222693500000001</v>
      </c>
      <c r="M93" s="115">
        <f>INDEX(Data!I$118:I$164,MATCH($G93,Data!$D$118:$D$164,0))</f>
        <v>1.64155951</v>
      </c>
      <c r="N93" s="115">
        <f>INDEX(Data!J$118:J$164,MATCH($G93,Data!$D$118:$D$164,0))</f>
        <v>1.8949996</v>
      </c>
      <c r="O93" s="115">
        <f>INDEX(Data!K$118:K$164,MATCH($G93,Data!$D$118:$D$164,0))</f>
        <v>2.2460758799999998</v>
      </c>
      <c r="P93" s="115">
        <f>INDEX(Data!L$118:L$164,MATCH($G93,Data!$D$118:$D$164,0))</f>
        <v>2.75663525</v>
      </c>
      <c r="Q93" s="115">
        <f>INDEX(Data!M$118:M$164,MATCH($G93,Data!$D$118:$D$164,0))</f>
        <v>0</v>
      </c>
      <c r="R93" s="115">
        <f>INDEX(Data!N$118:N$164,MATCH($G93,Data!$D$118:$D$164,0))</f>
        <v>0</v>
      </c>
      <c r="S93" s="115">
        <f>INDEX(Data!O$118:O$164,MATCH($G93,Data!$D$118:$D$164,0))</f>
        <v>0</v>
      </c>
      <c r="T93" s="115">
        <f>INDEX(Data!P$118:P$164,MATCH($G93,Data!$D$118:$D$164,0))</f>
        <v>0</v>
      </c>
      <c r="U93" s="115">
        <f>INDEX(Data!Q$118:Q$164,MATCH($G93,Data!$D$118:$D$164,0))</f>
        <v>0</v>
      </c>
      <c r="V93" s="115">
        <f>INDEX(Data!R$118:R$164,MATCH($G93,Data!$D$118:$D$164,0))</f>
        <v>0</v>
      </c>
      <c r="W93" s="115">
        <f>INDEX(Data!S$118:S$164,MATCH($G93,Data!$D$118:$D$164,0))</f>
        <v>0</v>
      </c>
      <c r="X93" s="115">
        <f>INDEX(Data!T$118:T$164,MATCH($G93,Data!$D$118:$D$164,0))</f>
        <v>0</v>
      </c>
      <c r="Y93" s="115">
        <f>INDEX(Data!U$118:U$164,MATCH($G93,Data!$D$118:$D$164,0))</f>
        <v>0</v>
      </c>
      <c r="Z93" s="115">
        <f>INDEX(Data!V$118:V$164,MATCH($G93,Data!$D$118:$D$164,0))</f>
        <v>0</v>
      </c>
      <c r="AA93" s="115">
        <f>INDEX(Data!W$118:W$164,MATCH($G93,Data!$D$118:$D$164,0))</f>
        <v>0</v>
      </c>
      <c r="AB93" s="115">
        <f>INDEX(Data!X$118:X$164,MATCH($G93,Data!$D$118:$D$164,0))</f>
        <v>0</v>
      </c>
      <c r="AC93" s="115">
        <f>INDEX(Data!Y$118:Y$164,MATCH($G93,Data!$D$118:$D$164,0))</f>
        <v>0</v>
      </c>
      <c r="AD93" s="115">
        <f>INDEX(Data!Z$118:Z$164,MATCH($G93,Data!$D$118:$D$164,0))</f>
        <v>0</v>
      </c>
      <c r="AE93" s="115">
        <f>INDEX(Data!AA$118:AA$164,MATCH($G93,Data!$D$118:$D$164,0))</f>
        <v>0</v>
      </c>
      <c r="AF93" s="115">
        <f>INDEX(Data!AB$118:AB$164,MATCH($G93,Data!$D$118:$D$164,0))</f>
        <v>0</v>
      </c>
      <c r="AG93" s="115">
        <f>INDEX(Data!AC$118:AC$164,MATCH($G93,Data!$D$118:$D$164,0))</f>
        <v>0</v>
      </c>
      <c r="AH93" s="115">
        <f>INDEX(Data!AD$118:AD$164,MATCH($G93,Data!$D$118:$D$164,0))</f>
        <v>0</v>
      </c>
      <c r="AI93" s="115">
        <f>INDEX(Data!AE$118:AE$164,MATCH($G93,Data!$D$118:$D$164,0))</f>
        <v>0</v>
      </c>
      <c r="AJ93" s="115">
        <f>INDEX(Data!AF$118:AF$164,MATCH($G93,Data!$D$118:$D$164,0))</f>
        <v>0</v>
      </c>
      <c r="AK93" s="115">
        <f>INDEX(Data!AG$118:AG$164,MATCH($G93,Data!$D$118:$D$164,0))</f>
        <v>0</v>
      </c>
      <c r="AL93" s="115">
        <f>INDEX(Data!AH$118:AH$164,MATCH($G93,Data!$D$118:$D$164,0))</f>
        <v>0</v>
      </c>
      <c r="AM93" s="115">
        <f>INDEX(Data!AI$118:AI$164,MATCH($G93,Data!$D$118:$D$164,0))</f>
        <v>0</v>
      </c>
      <c r="AN93" s="115">
        <f>INDEX(Data!AJ$118:AJ$164,MATCH($G93,Data!$D$118:$D$164,0))</f>
        <v>0</v>
      </c>
      <c r="AO93" s="115">
        <f>INDEX(Data!AK$118:AK$164,MATCH($G93,Data!$D$118:$D$164,0))</f>
        <v>0</v>
      </c>
      <c r="AP93" s="115">
        <f>INDEX(Data!AL$118:AL$164,MATCH($G93,Data!$D$118:$D$164,0))</f>
        <v>0</v>
      </c>
      <c r="AQ93" s="115">
        <f>INDEX(Data!AM$118:AM$164,MATCH($G93,Data!$D$118:$D$164,0))</f>
        <v>0</v>
      </c>
      <c r="AR93" s="115">
        <f>INDEX(Data!AN$118:AN$164,MATCH($G93,Data!$D$118:$D$164,0))</f>
        <v>0</v>
      </c>
      <c r="AS93" s="115">
        <f>INDEX(Data!AO$118:AO$164,MATCH($G93,Data!$D$118:$D$164,0))</f>
        <v>0</v>
      </c>
      <c r="AT93" s="115">
        <f>INDEX(Data!AP$118:AP$164,MATCH($G93,Data!$D$118:$D$164,0))</f>
        <v>0</v>
      </c>
      <c r="AU93" s="115">
        <f>INDEX(Data!AQ$118:AQ$164,MATCH($G93,Data!$D$118:$D$164,0))</f>
        <v>0</v>
      </c>
      <c r="AV93" s="115">
        <f>INDEX(Data!AR$118:AR$164,MATCH($G93,Data!$D$118:$D$164,0))</f>
        <v>0</v>
      </c>
      <c r="AW93" s="115">
        <f>INDEX(Data!AS$118:AS$164,MATCH($G93,Data!$D$118:$D$164,0))</f>
        <v>0</v>
      </c>
      <c r="AX93" s="115">
        <f>INDEX(Data!AT$118:AT$164,MATCH($G93,Data!$D$118:$D$164,0))</f>
        <v>0</v>
      </c>
      <c r="AY93" s="115">
        <f>INDEX(Data!AU$118:AU$164,MATCH($G93,Data!$D$118:$D$164,0))</f>
        <v>0</v>
      </c>
      <c r="AZ93" s="115">
        <f>INDEX(Data!AV$118:AV$164,MATCH($G93,Data!$D$118:$D$164,0))</f>
        <v>0</v>
      </c>
      <c r="BA93" s="115">
        <f>INDEX(Data!AW$118:AW$164,MATCH($G93,Data!$D$118:$D$164,0))</f>
        <v>0</v>
      </c>
      <c r="BB93" s="115">
        <f>INDEX(Data!AX$118:AX$164,MATCH($G93,Data!$D$118:$D$164,0))</f>
        <v>0</v>
      </c>
      <c r="BC93" s="115">
        <f>INDEX(Data!AY$118:AY$164,MATCH($G93,Data!$D$118:$D$164,0))</f>
        <v>0</v>
      </c>
      <c r="BD93" s="115">
        <f>INDEX(Data!AZ$118:AZ$164,MATCH($G93,Data!$D$118:$D$164,0))</f>
        <v>0</v>
      </c>
      <c r="BE93" s="115">
        <f>INDEX(Data!BA$118:BA$164,MATCH($G93,Data!$D$118:$D$164,0))</f>
        <v>0</v>
      </c>
      <c r="BF93" s="115">
        <f>INDEX(Data!BB$118:BB$164,MATCH($G93,Data!$D$118:$D$164,0))</f>
        <v>0</v>
      </c>
      <c r="BG93" s="115">
        <f>INDEX(Data!BC$118:BC$164,MATCH($G93,Data!$D$118:$D$164,0))</f>
        <v>0</v>
      </c>
      <c r="BH93" s="115">
        <f>INDEX(Data!BD$118:BD$164,MATCH($G93,Data!$D$118:$D$164,0))</f>
        <v>0</v>
      </c>
    </row>
    <row r="94" spans="1:60" outlineLevel="1" x14ac:dyDescent="0.2">
      <c r="B94" s="51" t="s">
        <v>149</v>
      </c>
      <c r="C94" s="89" t="s">
        <v>146</v>
      </c>
      <c r="D94" s="9"/>
      <c r="E94" s="73"/>
      <c r="F94" s="26" t="s">
        <v>198</v>
      </c>
      <c r="G94" s="87">
        <v>6</v>
      </c>
      <c r="H94" s="87" t="str">
        <f>INDEX(Mapping!$L$16:$L$53,MATCH($G94,Mapping!$M$16:$M$53,0))</f>
        <v>Dedicated Prescribed</v>
      </c>
      <c r="I94" s="115">
        <f>INDEX(Data!E$118:E$164,MATCH($G94,Data!$D$118:$D$164,0))</f>
        <v>0</v>
      </c>
      <c r="J94" s="115">
        <f>INDEX(Data!F$118:F$164,MATCH($G94,Data!$D$118:$D$164,0))</f>
        <v>0</v>
      </c>
      <c r="K94" s="115">
        <f>INDEX(Data!G$118:G$164,MATCH($G94,Data!$D$118:$D$164,0))</f>
        <v>0</v>
      </c>
      <c r="L94" s="115">
        <f>INDEX(Data!H$118:H$164,MATCH($G94,Data!$D$118:$D$164,0))</f>
        <v>0</v>
      </c>
      <c r="M94" s="115">
        <f>INDEX(Data!I$118:I$164,MATCH($G94,Data!$D$118:$D$164,0))</f>
        <v>0</v>
      </c>
      <c r="N94" s="115">
        <f>INDEX(Data!J$118:J$164,MATCH($G94,Data!$D$118:$D$164,0))</f>
        <v>0</v>
      </c>
      <c r="O94" s="115">
        <f>INDEX(Data!K$118:K$164,MATCH($G94,Data!$D$118:$D$164,0))</f>
        <v>0</v>
      </c>
      <c r="P94" s="115">
        <f>INDEX(Data!L$118:L$164,MATCH($G94,Data!$D$118:$D$164,0))</f>
        <v>0</v>
      </c>
      <c r="Q94" s="115">
        <f>INDEX(Data!M$118:M$164,MATCH($G94,Data!$D$118:$D$164,0))</f>
        <v>0</v>
      </c>
      <c r="R94" s="115">
        <f>INDEX(Data!N$118:N$164,MATCH($G94,Data!$D$118:$D$164,0))</f>
        <v>0</v>
      </c>
      <c r="S94" s="115">
        <f>INDEX(Data!O$118:O$164,MATCH($G94,Data!$D$118:$D$164,0))</f>
        <v>0</v>
      </c>
      <c r="T94" s="115">
        <f>INDEX(Data!P$118:P$164,MATCH($G94,Data!$D$118:$D$164,0))</f>
        <v>0</v>
      </c>
      <c r="U94" s="115">
        <f>INDEX(Data!Q$118:Q$164,MATCH($G94,Data!$D$118:$D$164,0))</f>
        <v>0</v>
      </c>
      <c r="V94" s="115">
        <f>INDEX(Data!R$118:R$164,MATCH($G94,Data!$D$118:$D$164,0))</f>
        <v>0</v>
      </c>
      <c r="W94" s="115">
        <f>INDEX(Data!S$118:S$164,MATCH($G94,Data!$D$118:$D$164,0))</f>
        <v>0</v>
      </c>
      <c r="X94" s="115">
        <f>INDEX(Data!T$118:T$164,MATCH($G94,Data!$D$118:$D$164,0))</f>
        <v>0</v>
      </c>
      <c r="Y94" s="115">
        <f>INDEX(Data!U$118:U$164,MATCH($G94,Data!$D$118:$D$164,0))</f>
        <v>0</v>
      </c>
      <c r="Z94" s="115">
        <f>INDEX(Data!V$118:V$164,MATCH($G94,Data!$D$118:$D$164,0))</f>
        <v>0</v>
      </c>
      <c r="AA94" s="115">
        <f>INDEX(Data!W$118:W$164,MATCH($G94,Data!$D$118:$D$164,0))</f>
        <v>0</v>
      </c>
      <c r="AB94" s="115">
        <f>INDEX(Data!X$118:X$164,MATCH($G94,Data!$D$118:$D$164,0))</f>
        <v>0</v>
      </c>
      <c r="AC94" s="115">
        <f>INDEX(Data!Y$118:Y$164,MATCH($G94,Data!$D$118:$D$164,0))</f>
        <v>0</v>
      </c>
      <c r="AD94" s="115">
        <f>INDEX(Data!Z$118:Z$164,MATCH($G94,Data!$D$118:$D$164,0))</f>
        <v>0</v>
      </c>
      <c r="AE94" s="115">
        <f>INDEX(Data!AA$118:AA$164,MATCH($G94,Data!$D$118:$D$164,0))</f>
        <v>0</v>
      </c>
      <c r="AF94" s="115">
        <f>INDEX(Data!AB$118:AB$164,MATCH($G94,Data!$D$118:$D$164,0))</f>
        <v>0</v>
      </c>
      <c r="AG94" s="115">
        <f>INDEX(Data!AC$118:AC$164,MATCH($G94,Data!$D$118:$D$164,0))</f>
        <v>0</v>
      </c>
      <c r="AH94" s="115">
        <f>INDEX(Data!AD$118:AD$164,MATCH($G94,Data!$D$118:$D$164,0))</f>
        <v>0</v>
      </c>
      <c r="AI94" s="115">
        <f>INDEX(Data!AE$118:AE$164,MATCH($G94,Data!$D$118:$D$164,0))</f>
        <v>0</v>
      </c>
      <c r="AJ94" s="115">
        <f>INDEX(Data!AF$118:AF$164,MATCH($G94,Data!$D$118:$D$164,0))</f>
        <v>0</v>
      </c>
      <c r="AK94" s="115">
        <f>INDEX(Data!AG$118:AG$164,MATCH($G94,Data!$D$118:$D$164,0))</f>
        <v>0</v>
      </c>
      <c r="AL94" s="115">
        <f>INDEX(Data!AH$118:AH$164,MATCH($G94,Data!$D$118:$D$164,0))</f>
        <v>0</v>
      </c>
      <c r="AM94" s="115">
        <f>INDEX(Data!AI$118:AI$164,MATCH($G94,Data!$D$118:$D$164,0))</f>
        <v>0</v>
      </c>
      <c r="AN94" s="115">
        <f>INDEX(Data!AJ$118:AJ$164,MATCH($G94,Data!$D$118:$D$164,0))</f>
        <v>0</v>
      </c>
      <c r="AO94" s="115">
        <f>INDEX(Data!AK$118:AK$164,MATCH($G94,Data!$D$118:$D$164,0))</f>
        <v>0</v>
      </c>
      <c r="AP94" s="115">
        <f>INDEX(Data!AL$118:AL$164,MATCH($G94,Data!$D$118:$D$164,0))</f>
        <v>0</v>
      </c>
      <c r="AQ94" s="115">
        <f>INDEX(Data!AM$118:AM$164,MATCH($G94,Data!$D$118:$D$164,0))</f>
        <v>0</v>
      </c>
      <c r="AR94" s="115">
        <f>INDEX(Data!AN$118:AN$164,MATCH($G94,Data!$D$118:$D$164,0))</f>
        <v>0</v>
      </c>
      <c r="AS94" s="115">
        <f>INDEX(Data!AO$118:AO$164,MATCH($G94,Data!$D$118:$D$164,0))</f>
        <v>0</v>
      </c>
      <c r="AT94" s="115">
        <f>INDEX(Data!AP$118:AP$164,MATCH($G94,Data!$D$118:$D$164,0))</f>
        <v>0</v>
      </c>
      <c r="AU94" s="115">
        <f>INDEX(Data!AQ$118:AQ$164,MATCH($G94,Data!$D$118:$D$164,0))</f>
        <v>0</v>
      </c>
      <c r="AV94" s="115">
        <f>INDEX(Data!AR$118:AR$164,MATCH($G94,Data!$D$118:$D$164,0))</f>
        <v>0</v>
      </c>
      <c r="AW94" s="115">
        <f>INDEX(Data!AS$118:AS$164,MATCH($G94,Data!$D$118:$D$164,0))</f>
        <v>0</v>
      </c>
      <c r="AX94" s="115">
        <f>INDEX(Data!AT$118:AT$164,MATCH($G94,Data!$D$118:$D$164,0))</f>
        <v>0</v>
      </c>
      <c r="AY94" s="115">
        <f>INDEX(Data!AU$118:AU$164,MATCH($G94,Data!$D$118:$D$164,0))</f>
        <v>0</v>
      </c>
      <c r="AZ94" s="115">
        <f>INDEX(Data!AV$118:AV$164,MATCH($G94,Data!$D$118:$D$164,0))</f>
        <v>0</v>
      </c>
      <c r="BA94" s="115">
        <f>INDEX(Data!AW$118:AW$164,MATCH($G94,Data!$D$118:$D$164,0))</f>
        <v>0</v>
      </c>
      <c r="BB94" s="115">
        <f>INDEX(Data!AX$118:AX$164,MATCH($G94,Data!$D$118:$D$164,0))</f>
        <v>0</v>
      </c>
      <c r="BC94" s="115">
        <f>INDEX(Data!AY$118:AY$164,MATCH($G94,Data!$D$118:$D$164,0))</f>
        <v>0</v>
      </c>
      <c r="BD94" s="115">
        <f>INDEX(Data!AZ$118:AZ$164,MATCH($G94,Data!$D$118:$D$164,0))</f>
        <v>0</v>
      </c>
      <c r="BE94" s="115">
        <f>INDEX(Data!BA$118:BA$164,MATCH($G94,Data!$D$118:$D$164,0))</f>
        <v>0</v>
      </c>
      <c r="BF94" s="115">
        <f>INDEX(Data!BB$118:BB$164,MATCH($G94,Data!$D$118:$D$164,0))</f>
        <v>0</v>
      </c>
      <c r="BG94" s="115">
        <f>INDEX(Data!BC$118:BC$164,MATCH($G94,Data!$D$118:$D$164,0))</f>
        <v>0</v>
      </c>
      <c r="BH94" s="115">
        <f>INDEX(Data!BD$118:BD$164,MATCH($G94,Data!$D$118:$D$164,0))</f>
        <v>0</v>
      </c>
    </row>
    <row r="95" spans="1:60" outlineLevel="1" x14ac:dyDescent="0.2">
      <c r="B95" s="51" t="s">
        <v>149</v>
      </c>
      <c r="C95" s="89" t="s">
        <v>147</v>
      </c>
      <c r="D95" s="9"/>
      <c r="E95" s="73"/>
      <c r="F95" s="26" t="s">
        <v>198</v>
      </c>
      <c r="G95" s="87">
        <v>7</v>
      </c>
      <c r="H95" s="87" t="str">
        <f>INDEX(Mapping!$L$16:$L$53,MATCH($G95,Mapping!$M$16:$M$53,0))</f>
        <v>Dedicated Non-prescribed</v>
      </c>
      <c r="I95" s="115">
        <f>INDEX(Data!E$118:E$164,MATCH($G95,Data!$D$118:$D$164,0))</f>
        <v>0</v>
      </c>
      <c r="J95" s="115">
        <f>INDEX(Data!F$118:F$164,MATCH($G95,Data!$D$118:$D$164,0))</f>
        <v>0</v>
      </c>
      <c r="K95" s="115">
        <f>INDEX(Data!G$118:G$164,MATCH($G95,Data!$D$118:$D$164,0))</f>
        <v>1.7612220500000002</v>
      </c>
      <c r="L95" s="115">
        <f>INDEX(Data!H$118:H$164,MATCH($G95,Data!$D$118:$D$164,0))</f>
        <v>0.3839545800000001</v>
      </c>
      <c r="M95" s="115">
        <f>INDEX(Data!I$118:I$164,MATCH($G95,Data!$D$118:$D$164,0))</f>
        <v>1.0897369899999994</v>
      </c>
      <c r="N95" s="115">
        <f>INDEX(Data!J$118:J$164,MATCH($G95,Data!$D$118:$D$164,0))</f>
        <v>1.0764605899999999</v>
      </c>
      <c r="O95" s="115">
        <f>INDEX(Data!K$118:K$164,MATCH($G95,Data!$D$118:$D$164,0))</f>
        <v>1.1003455199999996</v>
      </c>
      <c r="P95" s="115">
        <f>INDEX(Data!L$118:L$164,MATCH($G95,Data!$D$118:$D$164,0))</f>
        <v>1.320349</v>
      </c>
      <c r="Q95" s="115">
        <f>INDEX(Data!M$118:M$164,MATCH($G95,Data!$D$118:$D$164,0))</f>
        <v>0</v>
      </c>
      <c r="R95" s="115">
        <f>INDEX(Data!N$118:N$164,MATCH($G95,Data!$D$118:$D$164,0))</f>
        <v>0</v>
      </c>
      <c r="S95" s="115">
        <f>INDEX(Data!O$118:O$164,MATCH($G95,Data!$D$118:$D$164,0))</f>
        <v>0</v>
      </c>
      <c r="T95" s="115">
        <f>INDEX(Data!P$118:P$164,MATCH($G95,Data!$D$118:$D$164,0))</f>
        <v>0</v>
      </c>
      <c r="U95" s="115">
        <f>INDEX(Data!Q$118:Q$164,MATCH($G95,Data!$D$118:$D$164,0))</f>
        <v>0</v>
      </c>
      <c r="V95" s="115">
        <f>INDEX(Data!R$118:R$164,MATCH($G95,Data!$D$118:$D$164,0))</f>
        <v>0</v>
      </c>
      <c r="W95" s="115">
        <f>INDEX(Data!S$118:S$164,MATCH($G95,Data!$D$118:$D$164,0))</f>
        <v>0</v>
      </c>
      <c r="X95" s="115">
        <f>INDEX(Data!T$118:T$164,MATCH($G95,Data!$D$118:$D$164,0))</f>
        <v>0</v>
      </c>
      <c r="Y95" s="115">
        <f>INDEX(Data!U$118:U$164,MATCH($G95,Data!$D$118:$D$164,0))</f>
        <v>0</v>
      </c>
      <c r="Z95" s="115">
        <f>INDEX(Data!V$118:V$164,MATCH($G95,Data!$D$118:$D$164,0))</f>
        <v>0</v>
      </c>
      <c r="AA95" s="115">
        <f>INDEX(Data!W$118:W$164,MATCH($G95,Data!$D$118:$D$164,0))</f>
        <v>0</v>
      </c>
      <c r="AB95" s="115">
        <f>INDEX(Data!X$118:X$164,MATCH($G95,Data!$D$118:$D$164,0))</f>
        <v>0</v>
      </c>
      <c r="AC95" s="115">
        <f>INDEX(Data!Y$118:Y$164,MATCH($G95,Data!$D$118:$D$164,0))</f>
        <v>0</v>
      </c>
      <c r="AD95" s="115">
        <f>INDEX(Data!Z$118:Z$164,MATCH($G95,Data!$D$118:$D$164,0))</f>
        <v>0</v>
      </c>
      <c r="AE95" s="115">
        <f>INDEX(Data!AA$118:AA$164,MATCH($G95,Data!$D$118:$D$164,0))</f>
        <v>0</v>
      </c>
      <c r="AF95" s="115">
        <f>INDEX(Data!AB$118:AB$164,MATCH($G95,Data!$D$118:$D$164,0))</f>
        <v>0</v>
      </c>
      <c r="AG95" s="115">
        <f>INDEX(Data!AC$118:AC$164,MATCH($G95,Data!$D$118:$D$164,0))</f>
        <v>0</v>
      </c>
      <c r="AH95" s="115">
        <f>INDEX(Data!AD$118:AD$164,MATCH($G95,Data!$D$118:$D$164,0))</f>
        <v>0</v>
      </c>
      <c r="AI95" s="115">
        <f>INDEX(Data!AE$118:AE$164,MATCH($G95,Data!$D$118:$D$164,0))</f>
        <v>0</v>
      </c>
      <c r="AJ95" s="115">
        <f>INDEX(Data!AF$118:AF$164,MATCH($G95,Data!$D$118:$D$164,0))</f>
        <v>0</v>
      </c>
      <c r="AK95" s="115">
        <f>INDEX(Data!AG$118:AG$164,MATCH($G95,Data!$D$118:$D$164,0))</f>
        <v>0</v>
      </c>
      <c r="AL95" s="115">
        <f>INDEX(Data!AH$118:AH$164,MATCH($G95,Data!$D$118:$D$164,0))</f>
        <v>0</v>
      </c>
      <c r="AM95" s="115">
        <f>INDEX(Data!AI$118:AI$164,MATCH($G95,Data!$D$118:$D$164,0))</f>
        <v>0</v>
      </c>
      <c r="AN95" s="115">
        <f>INDEX(Data!AJ$118:AJ$164,MATCH($G95,Data!$D$118:$D$164,0))</f>
        <v>0</v>
      </c>
      <c r="AO95" s="115">
        <f>INDEX(Data!AK$118:AK$164,MATCH($G95,Data!$D$118:$D$164,0))</f>
        <v>0</v>
      </c>
      <c r="AP95" s="115">
        <f>INDEX(Data!AL$118:AL$164,MATCH($G95,Data!$D$118:$D$164,0))</f>
        <v>0</v>
      </c>
      <c r="AQ95" s="115">
        <f>INDEX(Data!AM$118:AM$164,MATCH($G95,Data!$D$118:$D$164,0))</f>
        <v>0</v>
      </c>
      <c r="AR95" s="115">
        <f>INDEX(Data!AN$118:AN$164,MATCH($G95,Data!$D$118:$D$164,0))</f>
        <v>0</v>
      </c>
      <c r="AS95" s="115">
        <f>INDEX(Data!AO$118:AO$164,MATCH($G95,Data!$D$118:$D$164,0))</f>
        <v>0</v>
      </c>
      <c r="AT95" s="115">
        <f>INDEX(Data!AP$118:AP$164,MATCH($G95,Data!$D$118:$D$164,0))</f>
        <v>0</v>
      </c>
      <c r="AU95" s="115">
        <f>INDEX(Data!AQ$118:AQ$164,MATCH($G95,Data!$D$118:$D$164,0))</f>
        <v>0</v>
      </c>
      <c r="AV95" s="115">
        <f>INDEX(Data!AR$118:AR$164,MATCH($G95,Data!$D$118:$D$164,0))</f>
        <v>0</v>
      </c>
      <c r="AW95" s="115">
        <f>INDEX(Data!AS$118:AS$164,MATCH($G95,Data!$D$118:$D$164,0))</f>
        <v>0</v>
      </c>
      <c r="AX95" s="115">
        <f>INDEX(Data!AT$118:AT$164,MATCH($G95,Data!$D$118:$D$164,0))</f>
        <v>0</v>
      </c>
      <c r="AY95" s="115">
        <f>INDEX(Data!AU$118:AU$164,MATCH($G95,Data!$D$118:$D$164,0))</f>
        <v>0</v>
      </c>
      <c r="AZ95" s="115">
        <f>INDEX(Data!AV$118:AV$164,MATCH($G95,Data!$D$118:$D$164,0))</f>
        <v>0</v>
      </c>
      <c r="BA95" s="115">
        <f>INDEX(Data!AW$118:AW$164,MATCH($G95,Data!$D$118:$D$164,0))</f>
        <v>0</v>
      </c>
      <c r="BB95" s="115">
        <f>INDEX(Data!AX$118:AX$164,MATCH($G95,Data!$D$118:$D$164,0))</f>
        <v>0</v>
      </c>
      <c r="BC95" s="115">
        <f>INDEX(Data!AY$118:AY$164,MATCH($G95,Data!$D$118:$D$164,0))</f>
        <v>0</v>
      </c>
      <c r="BD95" s="115">
        <f>INDEX(Data!AZ$118:AZ$164,MATCH($G95,Data!$D$118:$D$164,0))</f>
        <v>0</v>
      </c>
      <c r="BE95" s="115">
        <f>INDEX(Data!BA$118:BA$164,MATCH($G95,Data!$D$118:$D$164,0))</f>
        <v>0</v>
      </c>
      <c r="BF95" s="115">
        <f>INDEX(Data!BB$118:BB$164,MATCH($G95,Data!$D$118:$D$164,0))</f>
        <v>0</v>
      </c>
      <c r="BG95" s="115">
        <f>INDEX(Data!BC$118:BC$164,MATCH($G95,Data!$D$118:$D$164,0))</f>
        <v>0</v>
      </c>
      <c r="BH95" s="115">
        <f>INDEX(Data!BD$118:BD$164,MATCH($G95,Data!$D$118:$D$164,0))</f>
        <v>0</v>
      </c>
    </row>
    <row r="96" spans="1:60" outlineLevel="1" x14ac:dyDescent="0.2">
      <c r="B96" s="51" t="s">
        <v>149</v>
      </c>
      <c r="C96" s="89" t="s">
        <v>148</v>
      </c>
      <c r="D96" s="9"/>
      <c r="E96" s="58"/>
      <c r="F96" s="26" t="s">
        <v>198</v>
      </c>
      <c r="G96" s="87">
        <v>8</v>
      </c>
      <c r="H96" s="87" t="str">
        <f>INDEX(Mapping!$L$16:$L$53,MATCH($G96,Mapping!$M$16:$M$53,0))</f>
        <v>Shared</v>
      </c>
      <c r="I96" s="115">
        <f>INDEX(Data!E$118:E$164,MATCH($G96,Data!$D$118:$D$164,0))</f>
        <v>0</v>
      </c>
      <c r="J96" s="115">
        <f>INDEX(Data!F$118:F$164,MATCH($G96,Data!$D$118:$D$164,0))</f>
        <v>0</v>
      </c>
      <c r="K96" s="115">
        <f>INDEX(Data!G$118:G$164,MATCH($G96,Data!$D$118:$D$164,0))</f>
        <v>0</v>
      </c>
      <c r="L96" s="115">
        <f>INDEX(Data!H$118:H$164,MATCH($G96,Data!$D$118:$D$164,0))</f>
        <v>0</v>
      </c>
      <c r="M96" s="115">
        <f>INDEX(Data!I$118:I$164,MATCH($G96,Data!$D$118:$D$164,0))</f>
        <v>0</v>
      </c>
      <c r="N96" s="115">
        <f>INDEX(Data!J$118:J$164,MATCH($G96,Data!$D$118:$D$164,0))</f>
        <v>0</v>
      </c>
      <c r="O96" s="115">
        <f>INDEX(Data!K$118:K$164,MATCH($G96,Data!$D$118:$D$164,0))</f>
        <v>0</v>
      </c>
      <c r="P96" s="115">
        <f>INDEX(Data!L$118:L$164,MATCH($G96,Data!$D$118:$D$164,0))</f>
        <v>0</v>
      </c>
      <c r="Q96" s="115">
        <f>INDEX(Data!M$118:M$164,MATCH($G96,Data!$D$118:$D$164,0))</f>
        <v>0</v>
      </c>
      <c r="R96" s="115">
        <f>INDEX(Data!N$118:N$164,MATCH($G96,Data!$D$118:$D$164,0))</f>
        <v>0</v>
      </c>
      <c r="S96" s="115">
        <f>INDEX(Data!O$118:O$164,MATCH($G96,Data!$D$118:$D$164,0))</f>
        <v>0</v>
      </c>
      <c r="T96" s="115">
        <f>INDEX(Data!P$118:P$164,MATCH($G96,Data!$D$118:$D$164,0))</f>
        <v>0</v>
      </c>
      <c r="U96" s="115">
        <f>INDEX(Data!Q$118:Q$164,MATCH($G96,Data!$D$118:$D$164,0))</f>
        <v>0</v>
      </c>
      <c r="V96" s="115">
        <f>INDEX(Data!R$118:R$164,MATCH($G96,Data!$D$118:$D$164,0))</f>
        <v>0</v>
      </c>
      <c r="W96" s="115">
        <f>INDEX(Data!S$118:S$164,MATCH($G96,Data!$D$118:$D$164,0))</f>
        <v>0</v>
      </c>
      <c r="X96" s="115">
        <f>INDEX(Data!T$118:T$164,MATCH($G96,Data!$D$118:$D$164,0))</f>
        <v>0</v>
      </c>
      <c r="Y96" s="115">
        <f>INDEX(Data!U$118:U$164,MATCH($G96,Data!$D$118:$D$164,0))</f>
        <v>0</v>
      </c>
      <c r="Z96" s="115">
        <f>INDEX(Data!V$118:V$164,MATCH($G96,Data!$D$118:$D$164,0))</f>
        <v>0</v>
      </c>
      <c r="AA96" s="115">
        <f>INDEX(Data!W$118:W$164,MATCH($G96,Data!$D$118:$D$164,0))</f>
        <v>0</v>
      </c>
      <c r="AB96" s="115">
        <f>INDEX(Data!X$118:X$164,MATCH($G96,Data!$D$118:$D$164,0))</f>
        <v>0</v>
      </c>
      <c r="AC96" s="115">
        <f>INDEX(Data!Y$118:Y$164,MATCH($G96,Data!$D$118:$D$164,0))</f>
        <v>0</v>
      </c>
      <c r="AD96" s="115">
        <f>INDEX(Data!Z$118:Z$164,MATCH($G96,Data!$D$118:$D$164,0))</f>
        <v>0</v>
      </c>
      <c r="AE96" s="115">
        <f>INDEX(Data!AA$118:AA$164,MATCH($G96,Data!$D$118:$D$164,0))</f>
        <v>0</v>
      </c>
      <c r="AF96" s="115">
        <f>INDEX(Data!AB$118:AB$164,MATCH($G96,Data!$D$118:$D$164,0))</f>
        <v>0</v>
      </c>
      <c r="AG96" s="115">
        <f>INDEX(Data!AC$118:AC$164,MATCH($G96,Data!$D$118:$D$164,0))</f>
        <v>0</v>
      </c>
      <c r="AH96" s="115">
        <f>INDEX(Data!AD$118:AD$164,MATCH($G96,Data!$D$118:$D$164,0))</f>
        <v>0</v>
      </c>
      <c r="AI96" s="115">
        <f>INDEX(Data!AE$118:AE$164,MATCH($G96,Data!$D$118:$D$164,0))</f>
        <v>0</v>
      </c>
      <c r="AJ96" s="115">
        <f>INDEX(Data!AF$118:AF$164,MATCH($G96,Data!$D$118:$D$164,0))</f>
        <v>0</v>
      </c>
      <c r="AK96" s="115">
        <f>INDEX(Data!AG$118:AG$164,MATCH($G96,Data!$D$118:$D$164,0))</f>
        <v>0</v>
      </c>
      <c r="AL96" s="115">
        <f>INDEX(Data!AH$118:AH$164,MATCH($G96,Data!$D$118:$D$164,0))</f>
        <v>0</v>
      </c>
      <c r="AM96" s="115">
        <f>INDEX(Data!AI$118:AI$164,MATCH($G96,Data!$D$118:$D$164,0))</f>
        <v>0</v>
      </c>
      <c r="AN96" s="115">
        <f>INDEX(Data!AJ$118:AJ$164,MATCH($G96,Data!$D$118:$D$164,0))</f>
        <v>0</v>
      </c>
      <c r="AO96" s="115">
        <f>INDEX(Data!AK$118:AK$164,MATCH($G96,Data!$D$118:$D$164,0))</f>
        <v>0</v>
      </c>
      <c r="AP96" s="115">
        <f>INDEX(Data!AL$118:AL$164,MATCH($G96,Data!$D$118:$D$164,0))</f>
        <v>0</v>
      </c>
      <c r="AQ96" s="115">
        <f>INDEX(Data!AM$118:AM$164,MATCH($G96,Data!$D$118:$D$164,0))</f>
        <v>0</v>
      </c>
      <c r="AR96" s="115">
        <f>INDEX(Data!AN$118:AN$164,MATCH($G96,Data!$D$118:$D$164,0))</f>
        <v>0</v>
      </c>
      <c r="AS96" s="115">
        <f>INDEX(Data!AO$118:AO$164,MATCH($G96,Data!$D$118:$D$164,0))</f>
        <v>0</v>
      </c>
      <c r="AT96" s="115">
        <f>INDEX(Data!AP$118:AP$164,MATCH($G96,Data!$D$118:$D$164,0))</f>
        <v>0</v>
      </c>
      <c r="AU96" s="115">
        <f>INDEX(Data!AQ$118:AQ$164,MATCH($G96,Data!$D$118:$D$164,0))</f>
        <v>0</v>
      </c>
      <c r="AV96" s="115">
        <f>INDEX(Data!AR$118:AR$164,MATCH($G96,Data!$D$118:$D$164,0))</f>
        <v>0</v>
      </c>
      <c r="AW96" s="115">
        <f>INDEX(Data!AS$118:AS$164,MATCH($G96,Data!$D$118:$D$164,0))</f>
        <v>0</v>
      </c>
      <c r="AX96" s="115">
        <f>INDEX(Data!AT$118:AT$164,MATCH($G96,Data!$D$118:$D$164,0))</f>
        <v>0</v>
      </c>
      <c r="AY96" s="115">
        <f>INDEX(Data!AU$118:AU$164,MATCH($G96,Data!$D$118:$D$164,0))</f>
        <v>0</v>
      </c>
      <c r="AZ96" s="115">
        <f>INDEX(Data!AV$118:AV$164,MATCH($G96,Data!$D$118:$D$164,0))</f>
        <v>0</v>
      </c>
      <c r="BA96" s="115">
        <f>INDEX(Data!AW$118:AW$164,MATCH($G96,Data!$D$118:$D$164,0))</f>
        <v>0</v>
      </c>
      <c r="BB96" s="115">
        <f>INDEX(Data!AX$118:AX$164,MATCH($G96,Data!$D$118:$D$164,0))</f>
        <v>0</v>
      </c>
      <c r="BC96" s="115">
        <f>INDEX(Data!AY$118:AY$164,MATCH($G96,Data!$D$118:$D$164,0))</f>
        <v>0</v>
      </c>
      <c r="BD96" s="115">
        <f>INDEX(Data!AZ$118:AZ$164,MATCH($G96,Data!$D$118:$D$164,0))</f>
        <v>0</v>
      </c>
      <c r="BE96" s="115">
        <f>INDEX(Data!BA$118:BA$164,MATCH($G96,Data!$D$118:$D$164,0))</f>
        <v>0</v>
      </c>
      <c r="BF96" s="115">
        <f>INDEX(Data!BB$118:BB$164,MATCH($G96,Data!$D$118:$D$164,0))</f>
        <v>0</v>
      </c>
      <c r="BG96" s="115">
        <f>INDEX(Data!BC$118:BC$164,MATCH($G96,Data!$D$118:$D$164,0))</f>
        <v>0</v>
      </c>
      <c r="BH96" s="115">
        <f>INDEX(Data!BD$118:BD$164,MATCH($G96,Data!$D$118:$D$164,0))</f>
        <v>0</v>
      </c>
    </row>
    <row r="97" spans="2:60" outlineLevel="1" x14ac:dyDescent="0.2">
      <c r="B97" s="51" t="s">
        <v>150</v>
      </c>
      <c r="C97" s="9" t="s">
        <v>146</v>
      </c>
      <c r="D97" s="9"/>
      <c r="E97" s="58"/>
      <c r="F97" s="26" t="s">
        <v>198</v>
      </c>
      <c r="G97" s="87">
        <v>9</v>
      </c>
      <c r="H97" s="87" t="str">
        <f>INDEX(Mapping!$L$16:$L$53,MATCH($G97,Mapping!$M$16:$M$53,0))</f>
        <v>Dedicated Prescribed</v>
      </c>
      <c r="I97" s="115">
        <f>INDEX(Data!E$118:E$164,MATCH($G97,Data!$D$118:$D$164,0))</f>
        <v>0</v>
      </c>
      <c r="J97" s="115">
        <f>INDEX(Data!F$118:F$164,MATCH($G97,Data!$D$118:$D$164,0))</f>
        <v>0</v>
      </c>
      <c r="K97" s="115">
        <f>INDEX(Data!G$118:G$164,MATCH($G97,Data!$D$118:$D$164,0))</f>
        <v>4.7462932248316685</v>
      </c>
      <c r="L97" s="115">
        <f>INDEX(Data!H$118:H$164,MATCH($G97,Data!$D$118:$D$164,0))</f>
        <v>3.4033306300000001</v>
      </c>
      <c r="M97" s="115">
        <f>INDEX(Data!I$118:I$164,MATCH($G97,Data!$D$118:$D$164,0))</f>
        <v>3.1987881088126544</v>
      </c>
      <c r="N97" s="115">
        <f>INDEX(Data!J$118:J$164,MATCH($G97,Data!$D$118:$D$164,0))</f>
        <v>2.0844696300201808</v>
      </c>
      <c r="O97" s="115">
        <f>INDEX(Data!K$118:K$164,MATCH($G97,Data!$D$118:$D$164,0))</f>
        <v>2.6649893210644553</v>
      </c>
      <c r="P97" s="115">
        <f>INDEX(Data!L$118:L$164,MATCH($G97,Data!$D$118:$D$164,0))</f>
        <v>5.3041971283406015</v>
      </c>
      <c r="Q97" s="115">
        <f>INDEX(Data!M$118:M$164,MATCH($G97,Data!$D$118:$D$164,0))</f>
        <v>0</v>
      </c>
      <c r="R97" s="115">
        <f>INDEX(Data!N$118:N$164,MATCH($G97,Data!$D$118:$D$164,0))</f>
        <v>0</v>
      </c>
      <c r="S97" s="115">
        <f>INDEX(Data!O$118:O$164,MATCH($G97,Data!$D$118:$D$164,0))</f>
        <v>0</v>
      </c>
      <c r="T97" s="115">
        <f>INDEX(Data!P$118:P$164,MATCH($G97,Data!$D$118:$D$164,0))</f>
        <v>0</v>
      </c>
      <c r="U97" s="115">
        <f>INDEX(Data!Q$118:Q$164,MATCH($G97,Data!$D$118:$D$164,0))</f>
        <v>0</v>
      </c>
      <c r="V97" s="115">
        <f>INDEX(Data!R$118:R$164,MATCH($G97,Data!$D$118:$D$164,0))</f>
        <v>0</v>
      </c>
      <c r="W97" s="115">
        <f>INDEX(Data!S$118:S$164,MATCH($G97,Data!$D$118:$D$164,0))</f>
        <v>0</v>
      </c>
      <c r="X97" s="115">
        <f>INDEX(Data!T$118:T$164,MATCH($G97,Data!$D$118:$D$164,0))</f>
        <v>0</v>
      </c>
      <c r="Y97" s="115">
        <f>INDEX(Data!U$118:U$164,MATCH($G97,Data!$D$118:$D$164,0))</f>
        <v>0</v>
      </c>
      <c r="Z97" s="115">
        <f>INDEX(Data!V$118:V$164,MATCH($G97,Data!$D$118:$D$164,0))</f>
        <v>0</v>
      </c>
      <c r="AA97" s="115">
        <f>INDEX(Data!W$118:W$164,MATCH($G97,Data!$D$118:$D$164,0))</f>
        <v>0</v>
      </c>
      <c r="AB97" s="115">
        <f>INDEX(Data!X$118:X$164,MATCH($G97,Data!$D$118:$D$164,0))</f>
        <v>0</v>
      </c>
      <c r="AC97" s="115">
        <f>INDEX(Data!Y$118:Y$164,MATCH($G97,Data!$D$118:$D$164,0))</f>
        <v>0</v>
      </c>
      <c r="AD97" s="115">
        <f>INDEX(Data!Z$118:Z$164,MATCH($G97,Data!$D$118:$D$164,0))</f>
        <v>0</v>
      </c>
      <c r="AE97" s="115">
        <f>INDEX(Data!AA$118:AA$164,MATCH($G97,Data!$D$118:$D$164,0))</f>
        <v>0</v>
      </c>
      <c r="AF97" s="115">
        <f>INDEX(Data!AB$118:AB$164,MATCH($G97,Data!$D$118:$D$164,0))</f>
        <v>0</v>
      </c>
      <c r="AG97" s="115">
        <f>INDEX(Data!AC$118:AC$164,MATCH($G97,Data!$D$118:$D$164,0))</f>
        <v>0</v>
      </c>
      <c r="AH97" s="115">
        <f>INDEX(Data!AD$118:AD$164,MATCH($G97,Data!$D$118:$D$164,0))</f>
        <v>0</v>
      </c>
      <c r="AI97" s="115">
        <f>INDEX(Data!AE$118:AE$164,MATCH($G97,Data!$D$118:$D$164,0))</f>
        <v>0</v>
      </c>
      <c r="AJ97" s="115">
        <f>INDEX(Data!AF$118:AF$164,MATCH($G97,Data!$D$118:$D$164,0))</f>
        <v>0</v>
      </c>
      <c r="AK97" s="115">
        <f>INDEX(Data!AG$118:AG$164,MATCH($G97,Data!$D$118:$D$164,0))</f>
        <v>0</v>
      </c>
      <c r="AL97" s="115">
        <f>INDEX(Data!AH$118:AH$164,MATCH($G97,Data!$D$118:$D$164,0))</f>
        <v>0</v>
      </c>
      <c r="AM97" s="115">
        <f>INDEX(Data!AI$118:AI$164,MATCH($G97,Data!$D$118:$D$164,0))</f>
        <v>0</v>
      </c>
      <c r="AN97" s="115">
        <f>INDEX(Data!AJ$118:AJ$164,MATCH($G97,Data!$D$118:$D$164,0))</f>
        <v>0</v>
      </c>
      <c r="AO97" s="115">
        <f>INDEX(Data!AK$118:AK$164,MATCH($G97,Data!$D$118:$D$164,0))</f>
        <v>0</v>
      </c>
      <c r="AP97" s="115">
        <f>INDEX(Data!AL$118:AL$164,MATCH($G97,Data!$D$118:$D$164,0))</f>
        <v>0</v>
      </c>
      <c r="AQ97" s="115">
        <f>INDEX(Data!AM$118:AM$164,MATCH($G97,Data!$D$118:$D$164,0))</f>
        <v>0</v>
      </c>
      <c r="AR97" s="115">
        <f>INDEX(Data!AN$118:AN$164,MATCH($G97,Data!$D$118:$D$164,0))</f>
        <v>0</v>
      </c>
      <c r="AS97" s="115">
        <f>INDEX(Data!AO$118:AO$164,MATCH($G97,Data!$D$118:$D$164,0))</f>
        <v>0</v>
      </c>
      <c r="AT97" s="115">
        <f>INDEX(Data!AP$118:AP$164,MATCH($G97,Data!$D$118:$D$164,0))</f>
        <v>0</v>
      </c>
      <c r="AU97" s="115">
        <f>INDEX(Data!AQ$118:AQ$164,MATCH($G97,Data!$D$118:$D$164,0))</f>
        <v>0</v>
      </c>
      <c r="AV97" s="115">
        <f>INDEX(Data!AR$118:AR$164,MATCH($G97,Data!$D$118:$D$164,0))</f>
        <v>0</v>
      </c>
      <c r="AW97" s="115">
        <f>INDEX(Data!AS$118:AS$164,MATCH($G97,Data!$D$118:$D$164,0))</f>
        <v>0</v>
      </c>
      <c r="AX97" s="115">
        <f>INDEX(Data!AT$118:AT$164,MATCH($G97,Data!$D$118:$D$164,0))</f>
        <v>0</v>
      </c>
      <c r="AY97" s="115">
        <f>INDEX(Data!AU$118:AU$164,MATCH($G97,Data!$D$118:$D$164,0))</f>
        <v>0</v>
      </c>
      <c r="AZ97" s="115">
        <f>INDEX(Data!AV$118:AV$164,MATCH($G97,Data!$D$118:$D$164,0))</f>
        <v>0</v>
      </c>
      <c r="BA97" s="115">
        <f>INDEX(Data!AW$118:AW$164,MATCH($G97,Data!$D$118:$D$164,0))</f>
        <v>0</v>
      </c>
      <c r="BB97" s="115">
        <f>INDEX(Data!AX$118:AX$164,MATCH($G97,Data!$D$118:$D$164,0))</f>
        <v>0</v>
      </c>
      <c r="BC97" s="115">
        <f>INDEX(Data!AY$118:AY$164,MATCH($G97,Data!$D$118:$D$164,0))</f>
        <v>0</v>
      </c>
      <c r="BD97" s="115">
        <f>INDEX(Data!AZ$118:AZ$164,MATCH($G97,Data!$D$118:$D$164,0))</f>
        <v>0</v>
      </c>
      <c r="BE97" s="115">
        <f>INDEX(Data!BA$118:BA$164,MATCH($G97,Data!$D$118:$D$164,0))</f>
        <v>0</v>
      </c>
      <c r="BF97" s="115">
        <f>INDEX(Data!BB$118:BB$164,MATCH($G97,Data!$D$118:$D$164,0))</f>
        <v>0</v>
      </c>
      <c r="BG97" s="115">
        <f>INDEX(Data!BC$118:BC$164,MATCH($G97,Data!$D$118:$D$164,0))</f>
        <v>0</v>
      </c>
      <c r="BH97" s="115">
        <f>INDEX(Data!BD$118:BD$164,MATCH($G97,Data!$D$118:$D$164,0))</f>
        <v>0</v>
      </c>
    </row>
    <row r="98" spans="2:60" outlineLevel="1" x14ac:dyDescent="0.2">
      <c r="B98" s="51" t="s">
        <v>150</v>
      </c>
      <c r="C98" s="9" t="s">
        <v>147</v>
      </c>
      <c r="D98" s="9"/>
      <c r="E98" s="58"/>
      <c r="F98" s="26" t="s">
        <v>198</v>
      </c>
      <c r="G98" s="87">
        <v>10</v>
      </c>
      <c r="H98" s="87" t="str">
        <f>INDEX(Mapping!$L$16:$L$53,MATCH($G98,Mapping!$M$16:$M$53,0))</f>
        <v>Dedicated Non-prescribed</v>
      </c>
      <c r="I98" s="115">
        <f>INDEX(Data!E$118:E$164,MATCH($G98,Data!$D$118:$D$164,0))</f>
        <v>0</v>
      </c>
      <c r="J98" s="115">
        <f>INDEX(Data!F$118:F$164,MATCH($G98,Data!$D$118:$D$164,0))</f>
        <v>0</v>
      </c>
      <c r="K98" s="115">
        <f>INDEX(Data!G$118:G$164,MATCH($G98,Data!$D$118:$D$164,0))</f>
        <v>0.98127721000000001</v>
      </c>
      <c r="L98" s="115">
        <f>INDEX(Data!H$118:H$164,MATCH($G98,Data!$D$118:$D$164,0))</f>
        <v>0.87715992000000009</v>
      </c>
      <c r="M98" s="115">
        <f>INDEX(Data!I$118:I$164,MATCH($G98,Data!$D$118:$D$164,0))</f>
        <v>0.56601250995196029</v>
      </c>
      <c r="N98" s="115">
        <f>INDEX(Data!J$118:J$164,MATCH($G98,Data!$D$118:$D$164,0))</f>
        <v>0.67942387827274908</v>
      </c>
      <c r="O98" s="115">
        <f>INDEX(Data!K$118:K$164,MATCH($G98,Data!$D$118:$D$164,0))</f>
        <v>0.4872451599999999</v>
      </c>
      <c r="P98" s="115">
        <f>INDEX(Data!L$118:L$164,MATCH($G98,Data!$D$118:$D$164,0))</f>
        <v>1.1092767069489444</v>
      </c>
      <c r="Q98" s="115">
        <f>INDEX(Data!M$118:M$164,MATCH($G98,Data!$D$118:$D$164,0))</f>
        <v>0</v>
      </c>
      <c r="R98" s="115">
        <f>INDEX(Data!N$118:N$164,MATCH($G98,Data!$D$118:$D$164,0))</f>
        <v>0</v>
      </c>
      <c r="S98" s="115">
        <f>INDEX(Data!O$118:O$164,MATCH($G98,Data!$D$118:$D$164,0))</f>
        <v>0</v>
      </c>
      <c r="T98" s="115">
        <f>INDEX(Data!P$118:P$164,MATCH($G98,Data!$D$118:$D$164,0))</f>
        <v>0</v>
      </c>
      <c r="U98" s="115">
        <f>INDEX(Data!Q$118:Q$164,MATCH($G98,Data!$D$118:$D$164,0))</f>
        <v>0</v>
      </c>
      <c r="V98" s="115">
        <f>INDEX(Data!R$118:R$164,MATCH($G98,Data!$D$118:$D$164,0))</f>
        <v>0</v>
      </c>
      <c r="W98" s="115">
        <f>INDEX(Data!S$118:S$164,MATCH($G98,Data!$D$118:$D$164,0))</f>
        <v>0</v>
      </c>
      <c r="X98" s="115">
        <f>INDEX(Data!T$118:T$164,MATCH($G98,Data!$D$118:$D$164,0))</f>
        <v>0</v>
      </c>
      <c r="Y98" s="115">
        <f>INDEX(Data!U$118:U$164,MATCH($G98,Data!$D$118:$D$164,0))</f>
        <v>0</v>
      </c>
      <c r="Z98" s="115">
        <f>INDEX(Data!V$118:V$164,MATCH($G98,Data!$D$118:$D$164,0))</f>
        <v>0</v>
      </c>
      <c r="AA98" s="115">
        <f>INDEX(Data!W$118:W$164,MATCH($G98,Data!$D$118:$D$164,0))</f>
        <v>0</v>
      </c>
      <c r="AB98" s="115">
        <f>INDEX(Data!X$118:X$164,MATCH($G98,Data!$D$118:$D$164,0))</f>
        <v>0</v>
      </c>
      <c r="AC98" s="115">
        <f>INDEX(Data!Y$118:Y$164,MATCH($G98,Data!$D$118:$D$164,0))</f>
        <v>0</v>
      </c>
      <c r="AD98" s="115">
        <f>INDEX(Data!Z$118:Z$164,MATCH($G98,Data!$D$118:$D$164,0))</f>
        <v>0</v>
      </c>
      <c r="AE98" s="115">
        <f>INDEX(Data!AA$118:AA$164,MATCH($G98,Data!$D$118:$D$164,0))</f>
        <v>0</v>
      </c>
      <c r="AF98" s="115">
        <f>INDEX(Data!AB$118:AB$164,MATCH($G98,Data!$D$118:$D$164,0))</f>
        <v>0</v>
      </c>
      <c r="AG98" s="115">
        <f>INDEX(Data!AC$118:AC$164,MATCH($G98,Data!$D$118:$D$164,0))</f>
        <v>0</v>
      </c>
      <c r="AH98" s="115">
        <f>INDEX(Data!AD$118:AD$164,MATCH($G98,Data!$D$118:$D$164,0))</f>
        <v>0</v>
      </c>
      <c r="AI98" s="115">
        <f>INDEX(Data!AE$118:AE$164,MATCH($G98,Data!$D$118:$D$164,0))</f>
        <v>0</v>
      </c>
      <c r="AJ98" s="115">
        <f>INDEX(Data!AF$118:AF$164,MATCH($G98,Data!$D$118:$D$164,0))</f>
        <v>0</v>
      </c>
      <c r="AK98" s="115">
        <f>INDEX(Data!AG$118:AG$164,MATCH($G98,Data!$D$118:$D$164,0))</f>
        <v>0</v>
      </c>
      <c r="AL98" s="115">
        <f>INDEX(Data!AH$118:AH$164,MATCH($G98,Data!$D$118:$D$164,0))</f>
        <v>0</v>
      </c>
      <c r="AM98" s="115">
        <f>INDEX(Data!AI$118:AI$164,MATCH($G98,Data!$D$118:$D$164,0))</f>
        <v>0</v>
      </c>
      <c r="AN98" s="115">
        <f>INDEX(Data!AJ$118:AJ$164,MATCH($G98,Data!$D$118:$D$164,0))</f>
        <v>0</v>
      </c>
      <c r="AO98" s="115">
        <f>INDEX(Data!AK$118:AK$164,MATCH($G98,Data!$D$118:$D$164,0))</f>
        <v>0</v>
      </c>
      <c r="AP98" s="115">
        <f>INDEX(Data!AL$118:AL$164,MATCH($G98,Data!$D$118:$D$164,0))</f>
        <v>0</v>
      </c>
      <c r="AQ98" s="115">
        <f>INDEX(Data!AM$118:AM$164,MATCH($G98,Data!$D$118:$D$164,0))</f>
        <v>0</v>
      </c>
      <c r="AR98" s="115">
        <f>INDEX(Data!AN$118:AN$164,MATCH($G98,Data!$D$118:$D$164,0))</f>
        <v>0</v>
      </c>
      <c r="AS98" s="115">
        <f>INDEX(Data!AO$118:AO$164,MATCH($G98,Data!$D$118:$D$164,0))</f>
        <v>0</v>
      </c>
      <c r="AT98" s="115">
        <f>INDEX(Data!AP$118:AP$164,MATCH($G98,Data!$D$118:$D$164,0))</f>
        <v>0</v>
      </c>
      <c r="AU98" s="115">
        <f>INDEX(Data!AQ$118:AQ$164,MATCH($G98,Data!$D$118:$D$164,0))</f>
        <v>0</v>
      </c>
      <c r="AV98" s="115">
        <f>INDEX(Data!AR$118:AR$164,MATCH($G98,Data!$D$118:$D$164,0))</f>
        <v>0</v>
      </c>
      <c r="AW98" s="115">
        <f>INDEX(Data!AS$118:AS$164,MATCH($G98,Data!$D$118:$D$164,0))</f>
        <v>0</v>
      </c>
      <c r="AX98" s="115">
        <f>INDEX(Data!AT$118:AT$164,MATCH($G98,Data!$D$118:$D$164,0))</f>
        <v>0</v>
      </c>
      <c r="AY98" s="115">
        <f>INDEX(Data!AU$118:AU$164,MATCH($G98,Data!$D$118:$D$164,0))</f>
        <v>0</v>
      </c>
      <c r="AZ98" s="115">
        <f>INDEX(Data!AV$118:AV$164,MATCH($G98,Data!$D$118:$D$164,0))</f>
        <v>0</v>
      </c>
      <c r="BA98" s="115">
        <f>INDEX(Data!AW$118:AW$164,MATCH($G98,Data!$D$118:$D$164,0))</f>
        <v>0</v>
      </c>
      <c r="BB98" s="115">
        <f>INDEX(Data!AX$118:AX$164,MATCH($G98,Data!$D$118:$D$164,0))</f>
        <v>0</v>
      </c>
      <c r="BC98" s="115">
        <f>INDEX(Data!AY$118:AY$164,MATCH($G98,Data!$D$118:$D$164,0))</f>
        <v>0</v>
      </c>
      <c r="BD98" s="115">
        <f>INDEX(Data!AZ$118:AZ$164,MATCH($G98,Data!$D$118:$D$164,0))</f>
        <v>0</v>
      </c>
      <c r="BE98" s="115">
        <f>INDEX(Data!BA$118:BA$164,MATCH($G98,Data!$D$118:$D$164,0))</f>
        <v>0</v>
      </c>
      <c r="BF98" s="115">
        <f>INDEX(Data!BB$118:BB$164,MATCH($G98,Data!$D$118:$D$164,0))</f>
        <v>0</v>
      </c>
      <c r="BG98" s="115">
        <f>INDEX(Data!BC$118:BC$164,MATCH($G98,Data!$D$118:$D$164,0))</f>
        <v>0</v>
      </c>
      <c r="BH98" s="115">
        <f>INDEX(Data!BD$118:BD$164,MATCH($G98,Data!$D$118:$D$164,0))</f>
        <v>0</v>
      </c>
    </row>
    <row r="99" spans="2:60" outlineLevel="1" x14ac:dyDescent="0.2">
      <c r="B99" s="51" t="s">
        <v>150</v>
      </c>
      <c r="C99" s="9" t="s">
        <v>151</v>
      </c>
      <c r="D99" s="9"/>
      <c r="E99" s="58"/>
      <c r="F99" s="26" t="s">
        <v>198</v>
      </c>
      <c r="G99" s="87">
        <v>11</v>
      </c>
      <c r="H99" s="87" t="str">
        <f>INDEX(Mapping!$L$16:$L$53,MATCH($G99,Mapping!$M$16:$M$53,0))</f>
        <v>Shared</v>
      </c>
      <c r="I99" s="115">
        <f>INDEX(Data!E$118:E$164,MATCH($G99,Data!$D$118:$D$164,0))</f>
        <v>0</v>
      </c>
      <c r="J99" s="115">
        <f>INDEX(Data!F$118:F$164,MATCH($G99,Data!$D$118:$D$164,0))</f>
        <v>0</v>
      </c>
      <c r="K99" s="115">
        <f>INDEX(Data!G$118:G$164,MATCH($G99,Data!$D$118:$D$164,0))</f>
        <v>10.706434955168332</v>
      </c>
      <c r="L99" s="115">
        <f>INDEX(Data!H$118:H$164,MATCH($G99,Data!$D$118:$D$164,0))</f>
        <v>10.459474869999998</v>
      </c>
      <c r="M99" s="115">
        <f>INDEX(Data!I$118:I$164,MATCH($G99,Data!$D$118:$D$164,0))</f>
        <v>7.3058493112353844</v>
      </c>
      <c r="N99" s="115">
        <f>INDEX(Data!J$118:J$164,MATCH($G99,Data!$D$118:$D$164,0))</f>
        <v>10.75726716170707</v>
      </c>
      <c r="O99" s="115">
        <f>INDEX(Data!K$118:K$164,MATCH($G99,Data!$D$118:$D$164,0))</f>
        <v>12.977130848935543</v>
      </c>
      <c r="P99" s="115">
        <f>INDEX(Data!L$118:L$164,MATCH($G99,Data!$D$118:$D$164,0))</f>
        <v>15.905260544710456</v>
      </c>
      <c r="Q99" s="115">
        <f>INDEX(Data!M$118:M$164,MATCH($G99,Data!$D$118:$D$164,0))</f>
        <v>0</v>
      </c>
      <c r="R99" s="115">
        <f>INDEX(Data!N$118:N$164,MATCH($G99,Data!$D$118:$D$164,0))</f>
        <v>0</v>
      </c>
      <c r="S99" s="115">
        <f>INDEX(Data!O$118:O$164,MATCH($G99,Data!$D$118:$D$164,0))</f>
        <v>0</v>
      </c>
      <c r="T99" s="115">
        <f>INDEX(Data!P$118:P$164,MATCH($G99,Data!$D$118:$D$164,0))</f>
        <v>0</v>
      </c>
      <c r="U99" s="115">
        <f>INDEX(Data!Q$118:Q$164,MATCH($G99,Data!$D$118:$D$164,0))</f>
        <v>0</v>
      </c>
      <c r="V99" s="115">
        <f>INDEX(Data!R$118:R$164,MATCH($G99,Data!$D$118:$D$164,0))</f>
        <v>0</v>
      </c>
      <c r="W99" s="115">
        <f>INDEX(Data!S$118:S$164,MATCH($G99,Data!$D$118:$D$164,0))</f>
        <v>0</v>
      </c>
      <c r="X99" s="115">
        <f>INDEX(Data!T$118:T$164,MATCH($G99,Data!$D$118:$D$164,0))</f>
        <v>0</v>
      </c>
      <c r="Y99" s="115">
        <f>INDEX(Data!U$118:U$164,MATCH($G99,Data!$D$118:$D$164,0))</f>
        <v>0</v>
      </c>
      <c r="Z99" s="115">
        <f>INDEX(Data!V$118:V$164,MATCH($G99,Data!$D$118:$D$164,0))</f>
        <v>0</v>
      </c>
      <c r="AA99" s="115">
        <f>INDEX(Data!W$118:W$164,MATCH($G99,Data!$D$118:$D$164,0))</f>
        <v>0</v>
      </c>
      <c r="AB99" s="115">
        <f>INDEX(Data!X$118:X$164,MATCH($G99,Data!$D$118:$D$164,0))</f>
        <v>0</v>
      </c>
      <c r="AC99" s="115">
        <f>INDEX(Data!Y$118:Y$164,MATCH($G99,Data!$D$118:$D$164,0))</f>
        <v>0</v>
      </c>
      <c r="AD99" s="115">
        <f>INDEX(Data!Z$118:Z$164,MATCH($G99,Data!$D$118:$D$164,0))</f>
        <v>0</v>
      </c>
      <c r="AE99" s="115">
        <f>INDEX(Data!AA$118:AA$164,MATCH($G99,Data!$D$118:$D$164,0))</f>
        <v>0</v>
      </c>
      <c r="AF99" s="115">
        <f>INDEX(Data!AB$118:AB$164,MATCH($G99,Data!$D$118:$D$164,0))</f>
        <v>0</v>
      </c>
      <c r="AG99" s="115">
        <f>INDEX(Data!AC$118:AC$164,MATCH($G99,Data!$D$118:$D$164,0))</f>
        <v>0</v>
      </c>
      <c r="AH99" s="115">
        <f>INDEX(Data!AD$118:AD$164,MATCH($G99,Data!$D$118:$D$164,0))</f>
        <v>0</v>
      </c>
      <c r="AI99" s="115">
        <f>INDEX(Data!AE$118:AE$164,MATCH($G99,Data!$D$118:$D$164,0))</f>
        <v>0</v>
      </c>
      <c r="AJ99" s="115">
        <f>INDEX(Data!AF$118:AF$164,MATCH($G99,Data!$D$118:$D$164,0))</f>
        <v>0</v>
      </c>
      <c r="AK99" s="115">
        <f>INDEX(Data!AG$118:AG$164,MATCH($G99,Data!$D$118:$D$164,0))</f>
        <v>0</v>
      </c>
      <c r="AL99" s="115">
        <f>INDEX(Data!AH$118:AH$164,MATCH($G99,Data!$D$118:$D$164,0))</f>
        <v>0</v>
      </c>
      <c r="AM99" s="115">
        <f>INDEX(Data!AI$118:AI$164,MATCH($G99,Data!$D$118:$D$164,0))</f>
        <v>0</v>
      </c>
      <c r="AN99" s="115">
        <f>INDEX(Data!AJ$118:AJ$164,MATCH($G99,Data!$D$118:$D$164,0))</f>
        <v>0</v>
      </c>
      <c r="AO99" s="115">
        <f>INDEX(Data!AK$118:AK$164,MATCH($G99,Data!$D$118:$D$164,0))</f>
        <v>0</v>
      </c>
      <c r="AP99" s="115">
        <f>INDEX(Data!AL$118:AL$164,MATCH($G99,Data!$D$118:$D$164,0))</f>
        <v>0</v>
      </c>
      <c r="AQ99" s="115">
        <f>INDEX(Data!AM$118:AM$164,MATCH($G99,Data!$D$118:$D$164,0))</f>
        <v>0</v>
      </c>
      <c r="AR99" s="115">
        <f>INDEX(Data!AN$118:AN$164,MATCH($G99,Data!$D$118:$D$164,0))</f>
        <v>0</v>
      </c>
      <c r="AS99" s="115">
        <f>INDEX(Data!AO$118:AO$164,MATCH($G99,Data!$D$118:$D$164,0))</f>
        <v>0</v>
      </c>
      <c r="AT99" s="115">
        <f>INDEX(Data!AP$118:AP$164,MATCH($G99,Data!$D$118:$D$164,0))</f>
        <v>0</v>
      </c>
      <c r="AU99" s="115">
        <f>INDEX(Data!AQ$118:AQ$164,MATCH($G99,Data!$D$118:$D$164,0))</f>
        <v>0</v>
      </c>
      <c r="AV99" s="115">
        <f>INDEX(Data!AR$118:AR$164,MATCH($G99,Data!$D$118:$D$164,0))</f>
        <v>0</v>
      </c>
      <c r="AW99" s="115">
        <f>INDEX(Data!AS$118:AS$164,MATCH($G99,Data!$D$118:$D$164,0))</f>
        <v>0</v>
      </c>
      <c r="AX99" s="115">
        <f>INDEX(Data!AT$118:AT$164,MATCH($G99,Data!$D$118:$D$164,0))</f>
        <v>0</v>
      </c>
      <c r="AY99" s="115">
        <f>INDEX(Data!AU$118:AU$164,MATCH($G99,Data!$D$118:$D$164,0))</f>
        <v>0</v>
      </c>
      <c r="AZ99" s="115">
        <f>INDEX(Data!AV$118:AV$164,MATCH($G99,Data!$D$118:$D$164,0))</f>
        <v>0</v>
      </c>
      <c r="BA99" s="115">
        <f>INDEX(Data!AW$118:AW$164,MATCH($G99,Data!$D$118:$D$164,0))</f>
        <v>0</v>
      </c>
      <c r="BB99" s="115">
        <f>INDEX(Data!AX$118:AX$164,MATCH($G99,Data!$D$118:$D$164,0))</f>
        <v>0</v>
      </c>
      <c r="BC99" s="115">
        <f>INDEX(Data!AY$118:AY$164,MATCH($G99,Data!$D$118:$D$164,0))</f>
        <v>0</v>
      </c>
      <c r="BD99" s="115">
        <f>INDEX(Data!AZ$118:AZ$164,MATCH($G99,Data!$D$118:$D$164,0))</f>
        <v>0</v>
      </c>
      <c r="BE99" s="115">
        <f>INDEX(Data!BA$118:BA$164,MATCH($G99,Data!$D$118:$D$164,0))</f>
        <v>0</v>
      </c>
      <c r="BF99" s="115">
        <f>INDEX(Data!BB$118:BB$164,MATCH($G99,Data!$D$118:$D$164,0))</f>
        <v>0</v>
      </c>
      <c r="BG99" s="115">
        <f>INDEX(Data!BC$118:BC$164,MATCH($G99,Data!$D$118:$D$164,0))</f>
        <v>0</v>
      </c>
      <c r="BH99" s="115">
        <f>INDEX(Data!BD$118:BD$164,MATCH($G99,Data!$D$118:$D$164,0))</f>
        <v>0</v>
      </c>
    </row>
    <row r="100" spans="2:60" outlineLevel="1" x14ac:dyDescent="0.2">
      <c r="B100" s="51" t="s">
        <v>150</v>
      </c>
      <c r="C100" s="9" t="s">
        <v>152</v>
      </c>
      <c r="D100" s="9"/>
      <c r="E100" s="58"/>
      <c r="F100" s="26" t="s">
        <v>198</v>
      </c>
      <c r="G100" s="87">
        <v>12</v>
      </c>
      <c r="H100" s="87" t="str">
        <f>INDEX(Mapping!$L$16:$L$53,MATCH($G100,Mapping!$M$16:$M$53,0))</f>
        <v>Shared</v>
      </c>
      <c r="I100" s="115">
        <f>INDEX(Data!E$118:E$164,MATCH($G100,Data!$D$118:$D$164,0))</f>
        <v>0</v>
      </c>
      <c r="J100" s="115">
        <f>INDEX(Data!F$118:F$164,MATCH($G100,Data!$D$118:$D$164,0))</f>
        <v>0</v>
      </c>
      <c r="K100" s="115">
        <f>INDEX(Data!G$118:G$164,MATCH($G100,Data!$D$118:$D$164,0))</f>
        <v>0</v>
      </c>
      <c r="L100" s="115">
        <f>INDEX(Data!H$118:H$164,MATCH($G100,Data!$D$118:$D$164,0))</f>
        <v>0</v>
      </c>
      <c r="M100" s="115">
        <f>INDEX(Data!I$118:I$164,MATCH($G100,Data!$D$118:$D$164,0))</f>
        <v>0</v>
      </c>
      <c r="N100" s="115">
        <f>INDEX(Data!J$118:J$164,MATCH($G100,Data!$D$118:$D$164,0))</f>
        <v>0</v>
      </c>
      <c r="O100" s="115">
        <f>INDEX(Data!K$118:K$164,MATCH($G100,Data!$D$118:$D$164,0))</f>
        <v>0</v>
      </c>
      <c r="P100" s="115">
        <f>INDEX(Data!L$118:L$164,MATCH($G100,Data!$D$118:$D$164,0))</f>
        <v>0</v>
      </c>
      <c r="Q100" s="115">
        <f>INDEX(Data!M$118:M$164,MATCH($G100,Data!$D$118:$D$164,0))</f>
        <v>0</v>
      </c>
      <c r="R100" s="115">
        <f>INDEX(Data!N$118:N$164,MATCH($G100,Data!$D$118:$D$164,0))</f>
        <v>0</v>
      </c>
      <c r="S100" s="115">
        <f>INDEX(Data!O$118:O$164,MATCH($G100,Data!$D$118:$D$164,0))</f>
        <v>0</v>
      </c>
      <c r="T100" s="115">
        <f>INDEX(Data!P$118:P$164,MATCH($G100,Data!$D$118:$D$164,0))</f>
        <v>0</v>
      </c>
      <c r="U100" s="115">
        <f>INDEX(Data!Q$118:Q$164,MATCH($G100,Data!$D$118:$D$164,0))</f>
        <v>0</v>
      </c>
      <c r="V100" s="115">
        <f>INDEX(Data!R$118:R$164,MATCH($G100,Data!$D$118:$D$164,0))</f>
        <v>0</v>
      </c>
      <c r="W100" s="115">
        <f>INDEX(Data!S$118:S$164,MATCH($G100,Data!$D$118:$D$164,0))</f>
        <v>0</v>
      </c>
      <c r="X100" s="115">
        <f>INDEX(Data!T$118:T$164,MATCH($G100,Data!$D$118:$D$164,0))</f>
        <v>0</v>
      </c>
      <c r="Y100" s="115">
        <f>INDEX(Data!U$118:U$164,MATCH($G100,Data!$D$118:$D$164,0))</f>
        <v>0</v>
      </c>
      <c r="Z100" s="115">
        <f>INDEX(Data!V$118:V$164,MATCH($G100,Data!$D$118:$D$164,0))</f>
        <v>0</v>
      </c>
      <c r="AA100" s="115">
        <f>INDEX(Data!W$118:W$164,MATCH($G100,Data!$D$118:$D$164,0))</f>
        <v>0</v>
      </c>
      <c r="AB100" s="115">
        <f>INDEX(Data!X$118:X$164,MATCH($G100,Data!$D$118:$D$164,0))</f>
        <v>0</v>
      </c>
      <c r="AC100" s="115">
        <f>INDEX(Data!Y$118:Y$164,MATCH($G100,Data!$D$118:$D$164,0))</f>
        <v>0</v>
      </c>
      <c r="AD100" s="115">
        <f>INDEX(Data!Z$118:Z$164,MATCH($G100,Data!$D$118:$D$164,0))</f>
        <v>0</v>
      </c>
      <c r="AE100" s="115">
        <f>INDEX(Data!AA$118:AA$164,MATCH($G100,Data!$D$118:$D$164,0))</f>
        <v>0</v>
      </c>
      <c r="AF100" s="115">
        <f>INDEX(Data!AB$118:AB$164,MATCH($G100,Data!$D$118:$D$164,0))</f>
        <v>0</v>
      </c>
      <c r="AG100" s="115">
        <f>INDEX(Data!AC$118:AC$164,MATCH($G100,Data!$D$118:$D$164,0))</f>
        <v>0</v>
      </c>
      <c r="AH100" s="115">
        <f>INDEX(Data!AD$118:AD$164,MATCH($G100,Data!$D$118:$D$164,0))</f>
        <v>0</v>
      </c>
      <c r="AI100" s="115">
        <f>INDEX(Data!AE$118:AE$164,MATCH($G100,Data!$D$118:$D$164,0))</f>
        <v>0</v>
      </c>
      <c r="AJ100" s="115">
        <f>INDEX(Data!AF$118:AF$164,MATCH($G100,Data!$D$118:$D$164,0))</f>
        <v>0</v>
      </c>
      <c r="AK100" s="115">
        <f>INDEX(Data!AG$118:AG$164,MATCH($G100,Data!$D$118:$D$164,0))</f>
        <v>0</v>
      </c>
      <c r="AL100" s="115">
        <f>INDEX(Data!AH$118:AH$164,MATCH($G100,Data!$D$118:$D$164,0))</f>
        <v>0</v>
      </c>
      <c r="AM100" s="115">
        <f>INDEX(Data!AI$118:AI$164,MATCH($G100,Data!$D$118:$D$164,0))</f>
        <v>0</v>
      </c>
      <c r="AN100" s="115">
        <f>INDEX(Data!AJ$118:AJ$164,MATCH($G100,Data!$D$118:$D$164,0))</f>
        <v>0</v>
      </c>
      <c r="AO100" s="115">
        <f>INDEX(Data!AK$118:AK$164,MATCH($G100,Data!$D$118:$D$164,0))</f>
        <v>0</v>
      </c>
      <c r="AP100" s="115">
        <f>INDEX(Data!AL$118:AL$164,MATCH($G100,Data!$D$118:$D$164,0))</f>
        <v>0</v>
      </c>
      <c r="AQ100" s="115">
        <f>INDEX(Data!AM$118:AM$164,MATCH($G100,Data!$D$118:$D$164,0))</f>
        <v>0</v>
      </c>
      <c r="AR100" s="115">
        <f>INDEX(Data!AN$118:AN$164,MATCH($G100,Data!$D$118:$D$164,0))</f>
        <v>0</v>
      </c>
      <c r="AS100" s="115">
        <f>INDEX(Data!AO$118:AO$164,MATCH($G100,Data!$D$118:$D$164,0))</f>
        <v>0</v>
      </c>
      <c r="AT100" s="115">
        <f>INDEX(Data!AP$118:AP$164,MATCH($G100,Data!$D$118:$D$164,0))</f>
        <v>0</v>
      </c>
      <c r="AU100" s="115">
        <f>INDEX(Data!AQ$118:AQ$164,MATCH($G100,Data!$D$118:$D$164,0))</f>
        <v>0</v>
      </c>
      <c r="AV100" s="115">
        <f>INDEX(Data!AR$118:AR$164,MATCH($G100,Data!$D$118:$D$164,0))</f>
        <v>0</v>
      </c>
      <c r="AW100" s="115">
        <f>INDEX(Data!AS$118:AS$164,MATCH($G100,Data!$D$118:$D$164,0))</f>
        <v>0</v>
      </c>
      <c r="AX100" s="115">
        <f>INDEX(Data!AT$118:AT$164,MATCH($G100,Data!$D$118:$D$164,0))</f>
        <v>0</v>
      </c>
      <c r="AY100" s="115">
        <f>INDEX(Data!AU$118:AU$164,MATCH($G100,Data!$D$118:$D$164,0))</f>
        <v>0</v>
      </c>
      <c r="AZ100" s="115">
        <f>INDEX(Data!AV$118:AV$164,MATCH($G100,Data!$D$118:$D$164,0))</f>
        <v>0</v>
      </c>
      <c r="BA100" s="115">
        <f>INDEX(Data!AW$118:AW$164,MATCH($G100,Data!$D$118:$D$164,0))</f>
        <v>0</v>
      </c>
      <c r="BB100" s="115">
        <f>INDEX(Data!AX$118:AX$164,MATCH($G100,Data!$D$118:$D$164,0))</f>
        <v>0</v>
      </c>
      <c r="BC100" s="115">
        <f>INDEX(Data!AY$118:AY$164,MATCH($G100,Data!$D$118:$D$164,0))</f>
        <v>0</v>
      </c>
      <c r="BD100" s="115">
        <f>INDEX(Data!AZ$118:AZ$164,MATCH($G100,Data!$D$118:$D$164,0))</f>
        <v>0</v>
      </c>
      <c r="BE100" s="115">
        <f>INDEX(Data!BA$118:BA$164,MATCH($G100,Data!$D$118:$D$164,0))</f>
        <v>0</v>
      </c>
      <c r="BF100" s="115">
        <f>INDEX(Data!BB$118:BB$164,MATCH($G100,Data!$D$118:$D$164,0))</f>
        <v>0</v>
      </c>
      <c r="BG100" s="115">
        <f>INDEX(Data!BC$118:BC$164,MATCH($G100,Data!$D$118:$D$164,0))</f>
        <v>0</v>
      </c>
      <c r="BH100" s="115">
        <f>INDEX(Data!BD$118:BD$164,MATCH($G100,Data!$D$118:$D$164,0))</f>
        <v>0</v>
      </c>
    </row>
    <row r="101" spans="2:60" outlineLevel="1" x14ac:dyDescent="0.2">
      <c r="B101" s="51" t="s">
        <v>150</v>
      </c>
      <c r="C101" s="9" t="s">
        <v>153</v>
      </c>
      <c r="D101" s="9"/>
      <c r="E101" s="58"/>
      <c r="F101" s="26" t="s">
        <v>198</v>
      </c>
      <c r="G101" s="87">
        <v>13</v>
      </c>
      <c r="H101" s="87" t="str">
        <f>INDEX(Mapping!$L$16:$L$53,MATCH($G101,Mapping!$M$16:$M$53,0))</f>
        <v>Shared</v>
      </c>
      <c r="I101" s="115">
        <f>INDEX(Data!E$118:E$164,MATCH($G101,Data!$D$118:$D$164,0))</f>
        <v>0</v>
      </c>
      <c r="J101" s="115">
        <f>INDEX(Data!F$118:F$164,MATCH($G101,Data!$D$118:$D$164,0))</f>
        <v>0</v>
      </c>
      <c r="K101" s="115">
        <f>INDEX(Data!G$118:G$164,MATCH($G101,Data!$D$118:$D$164,0))</f>
        <v>0.26004498999999998</v>
      </c>
      <c r="L101" s="115">
        <f>INDEX(Data!H$118:H$164,MATCH($G101,Data!$D$118:$D$164,0))</f>
        <v>0.27687475</v>
      </c>
      <c r="M101" s="115">
        <f>INDEX(Data!I$118:I$164,MATCH($G101,Data!$D$118:$D$164,0))</f>
        <v>0.28208383000000004</v>
      </c>
      <c r="N101" s="115">
        <f>INDEX(Data!J$118:J$164,MATCH($G101,Data!$D$118:$D$164,0))</f>
        <v>0.29127116999999997</v>
      </c>
      <c r="O101" s="115">
        <f>INDEX(Data!K$118:K$164,MATCH($G101,Data!$D$118:$D$164,0))</f>
        <v>0.32087835999999997</v>
      </c>
      <c r="P101" s="115">
        <f>INDEX(Data!L$118:L$164,MATCH($G101,Data!$D$118:$D$164,0))</f>
        <v>0.33668376</v>
      </c>
      <c r="Q101" s="115">
        <f>INDEX(Data!M$118:M$164,MATCH($G101,Data!$D$118:$D$164,0))</f>
        <v>0</v>
      </c>
      <c r="R101" s="115">
        <f>INDEX(Data!N$118:N$164,MATCH($G101,Data!$D$118:$D$164,0))</f>
        <v>0</v>
      </c>
      <c r="S101" s="115">
        <f>INDEX(Data!O$118:O$164,MATCH($G101,Data!$D$118:$D$164,0))</f>
        <v>0</v>
      </c>
      <c r="T101" s="115">
        <f>INDEX(Data!P$118:P$164,MATCH($G101,Data!$D$118:$D$164,0))</f>
        <v>0</v>
      </c>
      <c r="U101" s="115">
        <f>INDEX(Data!Q$118:Q$164,MATCH($G101,Data!$D$118:$D$164,0))</f>
        <v>0</v>
      </c>
      <c r="V101" s="115">
        <f>INDEX(Data!R$118:R$164,MATCH($G101,Data!$D$118:$D$164,0))</f>
        <v>0</v>
      </c>
      <c r="W101" s="115">
        <f>INDEX(Data!S$118:S$164,MATCH($G101,Data!$D$118:$D$164,0))</f>
        <v>0</v>
      </c>
      <c r="X101" s="115">
        <f>INDEX(Data!T$118:T$164,MATCH($G101,Data!$D$118:$D$164,0))</f>
        <v>0</v>
      </c>
      <c r="Y101" s="115">
        <f>INDEX(Data!U$118:U$164,MATCH($G101,Data!$D$118:$D$164,0))</f>
        <v>0</v>
      </c>
      <c r="Z101" s="115">
        <f>INDEX(Data!V$118:V$164,MATCH($G101,Data!$D$118:$D$164,0))</f>
        <v>0</v>
      </c>
      <c r="AA101" s="115">
        <f>INDEX(Data!W$118:W$164,MATCH($G101,Data!$D$118:$D$164,0))</f>
        <v>0</v>
      </c>
      <c r="AB101" s="115">
        <f>INDEX(Data!X$118:X$164,MATCH($G101,Data!$D$118:$D$164,0))</f>
        <v>0</v>
      </c>
      <c r="AC101" s="115">
        <f>INDEX(Data!Y$118:Y$164,MATCH($G101,Data!$D$118:$D$164,0))</f>
        <v>0</v>
      </c>
      <c r="AD101" s="115">
        <f>INDEX(Data!Z$118:Z$164,MATCH($G101,Data!$D$118:$D$164,0))</f>
        <v>0</v>
      </c>
      <c r="AE101" s="115">
        <f>INDEX(Data!AA$118:AA$164,MATCH($G101,Data!$D$118:$D$164,0))</f>
        <v>0</v>
      </c>
      <c r="AF101" s="115">
        <f>INDEX(Data!AB$118:AB$164,MATCH($G101,Data!$D$118:$D$164,0))</f>
        <v>0</v>
      </c>
      <c r="AG101" s="115">
        <f>INDEX(Data!AC$118:AC$164,MATCH($G101,Data!$D$118:$D$164,0))</f>
        <v>0</v>
      </c>
      <c r="AH101" s="115">
        <f>INDEX(Data!AD$118:AD$164,MATCH($G101,Data!$D$118:$D$164,0))</f>
        <v>0</v>
      </c>
      <c r="AI101" s="115">
        <f>INDEX(Data!AE$118:AE$164,MATCH($G101,Data!$D$118:$D$164,0))</f>
        <v>0</v>
      </c>
      <c r="AJ101" s="115">
        <f>INDEX(Data!AF$118:AF$164,MATCH($G101,Data!$D$118:$D$164,0))</f>
        <v>0</v>
      </c>
      <c r="AK101" s="115">
        <f>INDEX(Data!AG$118:AG$164,MATCH($G101,Data!$D$118:$D$164,0))</f>
        <v>0</v>
      </c>
      <c r="AL101" s="115">
        <f>INDEX(Data!AH$118:AH$164,MATCH($G101,Data!$D$118:$D$164,0))</f>
        <v>0</v>
      </c>
      <c r="AM101" s="115">
        <f>INDEX(Data!AI$118:AI$164,MATCH($G101,Data!$D$118:$D$164,0))</f>
        <v>0</v>
      </c>
      <c r="AN101" s="115">
        <f>INDEX(Data!AJ$118:AJ$164,MATCH($G101,Data!$D$118:$D$164,0))</f>
        <v>0</v>
      </c>
      <c r="AO101" s="115">
        <f>INDEX(Data!AK$118:AK$164,MATCH($G101,Data!$D$118:$D$164,0))</f>
        <v>0</v>
      </c>
      <c r="AP101" s="115">
        <f>INDEX(Data!AL$118:AL$164,MATCH($G101,Data!$D$118:$D$164,0))</f>
        <v>0</v>
      </c>
      <c r="AQ101" s="115">
        <f>INDEX(Data!AM$118:AM$164,MATCH($G101,Data!$D$118:$D$164,0))</f>
        <v>0</v>
      </c>
      <c r="AR101" s="115">
        <f>INDEX(Data!AN$118:AN$164,MATCH($G101,Data!$D$118:$D$164,0))</f>
        <v>0</v>
      </c>
      <c r="AS101" s="115">
        <f>INDEX(Data!AO$118:AO$164,MATCH($G101,Data!$D$118:$D$164,0))</f>
        <v>0</v>
      </c>
      <c r="AT101" s="115">
        <f>INDEX(Data!AP$118:AP$164,MATCH($G101,Data!$D$118:$D$164,0))</f>
        <v>0</v>
      </c>
      <c r="AU101" s="115">
        <f>INDEX(Data!AQ$118:AQ$164,MATCH($G101,Data!$D$118:$D$164,0))</f>
        <v>0</v>
      </c>
      <c r="AV101" s="115">
        <f>INDEX(Data!AR$118:AR$164,MATCH($G101,Data!$D$118:$D$164,0))</f>
        <v>0</v>
      </c>
      <c r="AW101" s="115">
        <f>INDEX(Data!AS$118:AS$164,MATCH($G101,Data!$D$118:$D$164,0))</f>
        <v>0</v>
      </c>
      <c r="AX101" s="115">
        <f>INDEX(Data!AT$118:AT$164,MATCH($G101,Data!$D$118:$D$164,0))</f>
        <v>0</v>
      </c>
      <c r="AY101" s="115">
        <f>INDEX(Data!AU$118:AU$164,MATCH($G101,Data!$D$118:$D$164,0))</f>
        <v>0</v>
      </c>
      <c r="AZ101" s="115">
        <f>INDEX(Data!AV$118:AV$164,MATCH($G101,Data!$D$118:$D$164,0))</f>
        <v>0</v>
      </c>
      <c r="BA101" s="115">
        <f>INDEX(Data!AW$118:AW$164,MATCH($G101,Data!$D$118:$D$164,0))</f>
        <v>0</v>
      </c>
      <c r="BB101" s="115">
        <f>INDEX(Data!AX$118:AX$164,MATCH($G101,Data!$D$118:$D$164,0))</f>
        <v>0</v>
      </c>
      <c r="BC101" s="115">
        <f>INDEX(Data!AY$118:AY$164,MATCH($G101,Data!$D$118:$D$164,0))</f>
        <v>0</v>
      </c>
      <c r="BD101" s="115">
        <f>INDEX(Data!AZ$118:AZ$164,MATCH($G101,Data!$D$118:$D$164,0))</f>
        <v>0</v>
      </c>
      <c r="BE101" s="115">
        <f>INDEX(Data!BA$118:BA$164,MATCH($G101,Data!$D$118:$D$164,0))</f>
        <v>0</v>
      </c>
      <c r="BF101" s="115">
        <f>INDEX(Data!BB$118:BB$164,MATCH($G101,Data!$D$118:$D$164,0))</f>
        <v>0</v>
      </c>
      <c r="BG101" s="115">
        <f>INDEX(Data!BC$118:BC$164,MATCH($G101,Data!$D$118:$D$164,0))</f>
        <v>0</v>
      </c>
      <c r="BH101" s="115">
        <f>INDEX(Data!BD$118:BD$164,MATCH($G101,Data!$D$118:$D$164,0))</f>
        <v>0</v>
      </c>
    </row>
    <row r="102" spans="2:60" outlineLevel="1" x14ac:dyDescent="0.2">
      <c r="B102" s="51" t="s">
        <v>154</v>
      </c>
      <c r="C102" s="9" t="s">
        <v>146</v>
      </c>
      <c r="D102" s="9"/>
      <c r="E102" s="58"/>
      <c r="F102" s="26" t="s">
        <v>198</v>
      </c>
      <c r="G102" s="87">
        <v>14</v>
      </c>
      <c r="H102" s="87" t="str">
        <f>INDEX(Mapping!$L$16:$L$53,MATCH($G102,Mapping!$M$16:$M$53,0))</f>
        <v>Dedicated Prescribed</v>
      </c>
      <c r="I102" s="115">
        <f>INDEX(Data!E$118:E$164,MATCH($G102,Data!$D$118:$D$164,0))</f>
        <v>0</v>
      </c>
      <c r="J102" s="115">
        <f>INDEX(Data!F$118:F$164,MATCH($G102,Data!$D$118:$D$164,0))</f>
        <v>0</v>
      </c>
      <c r="K102" s="115">
        <f>INDEX(Data!G$118:G$164,MATCH($G102,Data!$D$118:$D$164,0))</f>
        <v>5.6948895199999994</v>
      </c>
      <c r="L102" s="115">
        <f>INDEX(Data!H$118:H$164,MATCH($G102,Data!$D$118:$D$164,0))</f>
        <v>3.4885719799999997</v>
      </c>
      <c r="M102" s="115">
        <f>INDEX(Data!I$118:I$164,MATCH($G102,Data!$D$118:$D$164,0))</f>
        <v>4.1264246800000004</v>
      </c>
      <c r="N102" s="115">
        <f>INDEX(Data!J$118:J$164,MATCH($G102,Data!$D$118:$D$164,0))</f>
        <v>3.1530138400000003</v>
      </c>
      <c r="O102" s="115">
        <f>INDEX(Data!K$118:K$164,MATCH($G102,Data!$D$118:$D$164,0))</f>
        <v>3.3536222400000004</v>
      </c>
      <c r="P102" s="115">
        <f>INDEX(Data!L$118:L$164,MATCH($G102,Data!$D$118:$D$164,0))</f>
        <v>4.1713507400000003</v>
      </c>
      <c r="Q102" s="115">
        <f>INDEX(Data!M$118:M$164,MATCH($G102,Data!$D$118:$D$164,0))</f>
        <v>0</v>
      </c>
      <c r="R102" s="115">
        <f>INDEX(Data!N$118:N$164,MATCH($G102,Data!$D$118:$D$164,0))</f>
        <v>0</v>
      </c>
      <c r="S102" s="115">
        <f>INDEX(Data!O$118:O$164,MATCH($G102,Data!$D$118:$D$164,0))</f>
        <v>0</v>
      </c>
      <c r="T102" s="115">
        <f>INDEX(Data!P$118:P$164,MATCH($G102,Data!$D$118:$D$164,0))</f>
        <v>0</v>
      </c>
      <c r="U102" s="115">
        <f>INDEX(Data!Q$118:Q$164,MATCH($G102,Data!$D$118:$D$164,0))</f>
        <v>0</v>
      </c>
      <c r="V102" s="115">
        <f>INDEX(Data!R$118:R$164,MATCH($G102,Data!$D$118:$D$164,0))</f>
        <v>0</v>
      </c>
      <c r="W102" s="115">
        <f>INDEX(Data!S$118:S$164,MATCH($G102,Data!$D$118:$D$164,0))</f>
        <v>0</v>
      </c>
      <c r="X102" s="115">
        <f>INDEX(Data!T$118:T$164,MATCH($G102,Data!$D$118:$D$164,0))</f>
        <v>0</v>
      </c>
      <c r="Y102" s="115">
        <f>INDEX(Data!U$118:U$164,MATCH($G102,Data!$D$118:$D$164,0))</f>
        <v>0</v>
      </c>
      <c r="Z102" s="115">
        <f>INDEX(Data!V$118:V$164,MATCH($G102,Data!$D$118:$D$164,0))</f>
        <v>0</v>
      </c>
      <c r="AA102" s="115">
        <f>INDEX(Data!W$118:W$164,MATCH($G102,Data!$D$118:$D$164,0))</f>
        <v>0</v>
      </c>
      <c r="AB102" s="115">
        <f>INDEX(Data!X$118:X$164,MATCH($G102,Data!$D$118:$D$164,0))</f>
        <v>0</v>
      </c>
      <c r="AC102" s="115">
        <f>INDEX(Data!Y$118:Y$164,MATCH($G102,Data!$D$118:$D$164,0))</f>
        <v>0</v>
      </c>
      <c r="AD102" s="115">
        <f>INDEX(Data!Z$118:Z$164,MATCH($G102,Data!$D$118:$D$164,0))</f>
        <v>0</v>
      </c>
      <c r="AE102" s="115">
        <f>INDEX(Data!AA$118:AA$164,MATCH($G102,Data!$D$118:$D$164,0))</f>
        <v>0</v>
      </c>
      <c r="AF102" s="115">
        <f>INDEX(Data!AB$118:AB$164,MATCH($G102,Data!$D$118:$D$164,0))</f>
        <v>0</v>
      </c>
      <c r="AG102" s="115">
        <f>INDEX(Data!AC$118:AC$164,MATCH($G102,Data!$D$118:$D$164,0))</f>
        <v>0</v>
      </c>
      <c r="AH102" s="115">
        <f>INDEX(Data!AD$118:AD$164,MATCH($G102,Data!$D$118:$D$164,0))</f>
        <v>0</v>
      </c>
      <c r="AI102" s="115">
        <f>INDEX(Data!AE$118:AE$164,MATCH($G102,Data!$D$118:$D$164,0))</f>
        <v>0</v>
      </c>
      <c r="AJ102" s="115">
        <f>INDEX(Data!AF$118:AF$164,MATCH($G102,Data!$D$118:$D$164,0))</f>
        <v>0</v>
      </c>
      <c r="AK102" s="115">
        <f>INDEX(Data!AG$118:AG$164,MATCH($G102,Data!$D$118:$D$164,0))</f>
        <v>0</v>
      </c>
      <c r="AL102" s="115">
        <f>INDEX(Data!AH$118:AH$164,MATCH($G102,Data!$D$118:$D$164,0))</f>
        <v>0</v>
      </c>
      <c r="AM102" s="115">
        <f>INDEX(Data!AI$118:AI$164,MATCH($G102,Data!$D$118:$D$164,0))</f>
        <v>0</v>
      </c>
      <c r="AN102" s="115">
        <f>INDEX(Data!AJ$118:AJ$164,MATCH($G102,Data!$D$118:$D$164,0))</f>
        <v>0</v>
      </c>
      <c r="AO102" s="115">
        <f>INDEX(Data!AK$118:AK$164,MATCH($G102,Data!$D$118:$D$164,0))</f>
        <v>0</v>
      </c>
      <c r="AP102" s="115">
        <f>INDEX(Data!AL$118:AL$164,MATCH($G102,Data!$D$118:$D$164,0))</f>
        <v>0</v>
      </c>
      <c r="AQ102" s="115">
        <f>INDEX(Data!AM$118:AM$164,MATCH($G102,Data!$D$118:$D$164,0))</f>
        <v>0</v>
      </c>
      <c r="AR102" s="115">
        <f>INDEX(Data!AN$118:AN$164,MATCH($G102,Data!$D$118:$D$164,0))</f>
        <v>0</v>
      </c>
      <c r="AS102" s="115">
        <f>INDEX(Data!AO$118:AO$164,MATCH($G102,Data!$D$118:$D$164,0))</f>
        <v>0</v>
      </c>
      <c r="AT102" s="115">
        <f>INDEX(Data!AP$118:AP$164,MATCH($G102,Data!$D$118:$D$164,0))</f>
        <v>0</v>
      </c>
      <c r="AU102" s="115">
        <f>INDEX(Data!AQ$118:AQ$164,MATCH($G102,Data!$D$118:$D$164,0))</f>
        <v>0</v>
      </c>
      <c r="AV102" s="115">
        <f>INDEX(Data!AR$118:AR$164,MATCH($G102,Data!$D$118:$D$164,0))</f>
        <v>0</v>
      </c>
      <c r="AW102" s="115">
        <f>INDEX(Data!AS$118:AS$164,MATCH($G102,Data!$D$118:$D$164,0))</f>
        <v>0</v>
      </c>
      <c r="AX102" s="115">
        <f>INDEX(Data!AT$118:AT$164,MATCH($G102,Data!$D$118:$D$164,0))</f>
        <v>0</v>
      </c>
      <c r="AY102" s="115">
        <f>INDEX(Data!AU$118:AU$164,MATCH($G102,Data!$D$118:$D$164,0))</f>
        <v>0</v>
      </c>
      <c r="AZ102" s="115">
        <f>INDEX(Data!AV$118:AV$164,MATCH($G102,Data!$D$118:$D$164,0))</f>
        <v>0</v>
      </c>
      <c r="BA102" s="115">
        <f>INDEX(Data!AW$118:AW$164,MATCH($G102,Data!$D$118:$D$164,0))</f>
        <v>0</v>
      </c>
      <c r="BB102" s="115">
        <f>INDEX(Data!AX$118:AX$164,MATCH($G102,Data!$D$118:$D$164,0))</f>
        <v>0</v>
      </c>
      <c r="BC102" s="115">
        <f>INDEX(Data!AY$118:AY$164,MATCH($G102,Data!$D$118:$D$164,0))</f>
        <v>0</v>
      </c>
      <c r="BD102" s="115">
        <f>INDEX(Data!AZ$118:AZ$164,MATCH($G102,Data!$D$118:$D$164,0))</f>
        <v>0</v>
      </c>
      <c r="BE102" s="115">
        <f>INDEX(Data!BA$118:BA$164,MATCH($G102,Data!$D$118:$D$164,0))</f>
        <v>0</v>
      </c>
      <c r="BF102" s="115">
        <f>INDEX(Data!BB$118:BB$164,MATCH($G102,Data!$D$118:$D$164,0))</f>
        <v>0</v>
      </c>
      <c r="BG102" s="115">
        <f>INDEX(Data!BC$118:BC$164,MATCH($G102,Data!$D$118:$D$164,0))</f>
        <v>0</v>
      </c>
      <c r="BH102" s="115">
        <f>INDEX(Data!BD$118:BD$164,MATCH($G102,Data!$D$118:$D$164,0))</f>
        <v>0</v>
      </c>
    </row>
    <row r="103" spans="2:60" outlineLevel="1" x14ac:dyDescent="0.2">
      <c r="B103" s="51" t="s">
        <v>154</v>
      </c>
      <c r="C103" s="9" t="s">
        <v>147</v>
      </c>
      <c r="D103" s="9"/>
      <c r="E103" s="58"/>
      <c r="F103" s="26" t="s">
        <v>198</v>
      </c>
      <c r="G103" s="87">
        <v>15</v>
      </c>
      <c r="H103" s="87" t="str">
        <f>INDEX(Mapping!$L$16:$L$53,MATCH($G103,Mapping!$M$16:$M$53,0))</f>
        <v>Dedicated Non-prescribed</v>
      </c>
      <c r="I103" s="115">
        <f>INDEX(Data!E$118:E$164,MATCH($G103,Data!$D$118:$D$164,0))</f>
        <v>0</v>
      </c>
      <c r="J103" s="115">
        <f>INDEX(Data!F$118:F$164,MATCH($G103,Data!$D$118:$D$164,0))</f>
        <v>0</v>
      </c>
      <c r="K103" s="115">
        <f>INDEX(Data!G$118:G$164,MATCH($G103,Data!$D$118:$D$164,0))</f>
        <v>0</v>
      </c>
      <c r="L103" s="115">
        <f>INDEX(Data!H$118:H$164,MATCH($G103,Data!$D$118:$D$164,0))</f>
        <v>2.0400399999999999E-3</v>
      </c>
      <c r="M103" s="115">
        <f>INDEX(Data!I$118:I$164,MATCH($G103,Data!$D$118:$D$164,0))</f>
        <v>0</v>
      </c>
      <c r="N103" s="115">
        <f>INDEX(Data!J$118:J$164,MATCH($G103,Data!$D$118:$D$164,0))</f>
        <v>0</v>
      </c>
      <c r="O103" s="115">
        <f>INDEX(Data!K$118:K$164,MATCH($G103,Data!$D$118:$D$164,0))</f>
        <v>0</v>
      </c>
      <c r="P103" s="115">
        <f>INDEX(Data!L$118:L$164,MATCH($G103,Data!$D$118:$D$164,0))</f>
        <v>0</v>
      </c>
      <c r="Q103" s="115">
        <f>INDEX(Data!M$118:M$164,MATCH($G103,Data!$D$118:$D$164,0))</f>
        <v>0</v>
      </c>
      <c r="R103" s="115">
        <f>INDEX(Data!N$118:N$164,MATCH($G103,Data!$D$118:$D$164,0))</f>
        <v>0</v>
      </c>
      <c r="S103" s="115">
        <f>INDEX(Data!O$118:O$164,MATCH($G103,Data!$D$118:$D$164,0))</f>
        <v>0</v>
      </c>
      <c r="T103" s="115">
        <f>INDEX(Data!P$118:P$164,MATCH($G103,Data!$D$118:$D$164,0))</f>
        <v>0</v>
      </c>
      <c r="U103" s="115">
        <f>INDEX(Data!Q$118:Q$164,MATCH($G103,Data!$D$118:$D$164,0))</f>
        <v>0</v>
      </c>
      <c r="V103" s="115">
        <f>INDEX(Data!R$118:R$164,MATCH($G103,Data!$D$118:$D$164,0))</f>
        <v>0</v>
      </c>
      <c r="W103" s="115">
        <f>INDEX(Data!S$118:S$164,MATCH($G103,Data!$D$118:$D$164,0))</f>
        <v>0</v>
      </c>
      <c r="X103" s="115">
        <f>INDEX(Data!T$118:T$164,MATCH($G103,Data!$D$118:$D$164,0))</f>
        <v>0</v>
      </c>
      <c r="Y103" s="115">
        <f>INDEX(Data!U$118:U$164,MATCH($G103,Data!$D$118:$D$164,0))</f>
        <v>0</v>
      </c>
      <c r="Z103" s="115">
        <f>INDEX(Data!V$118:V$164,MATCH($G103,Data!$D$118:$D$164,0))</f>
        <v>0</v>
      </c>
      <c r="AA103" s="115">
        <f>INDEX(Data!W$118:W$164,MATCH($G103,Data!$D$118:$D$164,0))</f>
        <v>0</v>
      </c>
      <c r="AB103" s="115">
        <f>INDEX(Data!X$118:X$164,MATCH($G103,Data!$D$118:$D$164,0))</f>
        <v>0</v>
      </c>
      <c r="AC103" s="115">
        <f>INDEX(Data!Y$118:Y$164,MATCH($G103,Data!$D$118:$D$164,0))</f>
        <v>0</v>
      </c>
      <c r="AD103" s="115">
        <f>INDEX(Data!Z$118:Z$164,MATCH($G103,Data!$D$118:$D$164,0))</f>
        <v>0</v>
      </c>
      <c r="AE103" s="115">
        <f>INDEX(Data!AA$118:AA$164,MATCH($G103,Data!$D$118:$D$164,0))</f>
        <v>0</v>
      </c>
      <c r="AF103" s="115">
        <f>INDEX(Data!AB$118:AB$164,MATCH($G103,Data!$D$118:$D$164,0))</f>
        <v>0</v>
      </c>
      <c r="AG103" s="115">
        <f>INDEX(Data!AC$118:AC$164,MATCH($G103,Data!$D$118:$D$164,0))</f>
        <v>0</v>
      </c>
      <c r="AH103" s="115">
        <f>INDEX(Data!AD$118:AD$164,MATCH($G103,Data!$D$118:$D$164,0))</f>
        <v>0</v>
      </c>
      <c r="AI103" s="115">
        <f>INDEX(Data!AE$118:AE$164,MATCH($G103,Data!$D$118:$D$164,0))</f>
        <v>0</v>
      </c>
      <c r="AJ103" s="115">
        <f>INDEX(Data!AF$118:AF$164,MATCH($G103,Data!$D$118:$D$164,0))</f>
        <v>0</v>
      </c>
      <c r="AK103" s="115">
        <f>INDEX(Data!AG$118:AG$164,MATCH($G103,Data!$D$118:$D$164,0))</f>
        <v>0</v>
      </c>
      <c r="AL103" s="115">
        <f>INDEX(Data!AH$118:AH$164,MATCH($G103,Data!$D$118:$D$164,0))</f>
        <v>0</v>
      </c>
      <c r="AM103" s="115">
        <f>INDEX(Data!AI$118:AI$164,MATCH($G103,Data!$D$118:$D$164,0))</f>
        <v>0</v>
      </c>
      <c r="AN103" s="115">
        <f>INDEX(Data!AJ$118:AJ$164,MATCH($G103,Data!$D$118:$D$164,0))</f>
        <v>0</v>
      </c>
      <c r="AO103" s="115">
        <f>INDEX(Data!AK$118:AK$164,MATCH($G103,Data!$D$118:$D$164,0))</f>
        <v>0</v>
      </c>
      <c r="AP103" s="115">
        <f>INDEX(Data!AL$118:AL$164,MATCH($G103,Data!$D$118:$D$164,0))</f>
        <v>0</v>
      </c>
      <c r="AQ103" s="115">
        <f>INDEX(Data!AM$118:AM$164,MATCH($G103,Data!$D$118:$D$164,0))</f>
        <v>0</v>
      </c>
      <c r="AR103" s="115">
        <f>INDEX(Data!AN$118:AN$164,MATCH($G103,Data!$D$118:$D$164,0))</f>
        <v>0</v>
      </c>
      <c r="AS103" s="115">
        <f>INDEX(Data!AO$118:AO$164,MATCH($G103,Data!$D$118:$D$164,0))</f>
        <v>0</v>
      </c>
      <c r="AT103" s="115">
        <f>INDEX(Data!AP$118:AP$164,MATCH($G103,Data!$D$118:$D$164,0))</f>
        <v>0</v>
      </c>
      <c r="AU103" s="115">
        <f>INDEX(Data!AQ$118:AQ$164,MATCH($G103,Data!$D$118:$D$164,0))</f>
        <v>0</v>
      </c>
      <c r="AV103" s="115">
        <f>INDEX(Data!AR$118:AR$164,MATCH($G103,Data!$D$118:$D$164,0))</f>
        <v>0</v>
      </c>
      <c r="AW103" s="115">
        <f>INDEX(Data!AS$118:AS$164,MATCH($G103,Data!$D$118:$D$164,0))</f>
        <v>0</v>
      </c>
      <c r="AX103" s="115">
        <f>INDEX(Data!AT$118:AT$164,MATCH($G103,Data!$D$118:$D$164,0))</f>
        <v>0</v>
      </c>
      <c r="AY103" s="115">
        <f>INDEX(Data!AU$118:AU$164,MATCH($G103,Data!$D$118:$D$164,0))</f>
        <v>0</v>
      </c>
      <c r="AZ103" s="115">
        <f>INDEX(Data!AV$118:AV$164,MATCH($G103,Data!$D$118:$D$164,0))</f>
        <v>0</v>
      </c>
      <c r="BA103" s="115">
        <f>INDEX(Data!AW$118:AW$164,MATCH($G103,Data!$D$118:$D$164,0))</f>
        <v>0</v>
      </c>
      <c r="BB103" s="115">
        <f>INDEX(Data!AX$118:AX$164,MATCH($G103,Data!$D$118:$D$164,0))</f>
        <v>0</v>
      </c>
      <c r="BC103" s="115">
        <f>INDEX(Data!AY$118:AY$164,MATCH($G103,Data!$D$118:$D$164,0))</f>
        <v>0</v>
      </c>
      <c r="BD103" s="115">
        <f>INDEX(Data!AZ$118:AZ$164,MATCH($G103,Data!$D$118:$D$164,0))</f>
        <v>0</v>
      </c>
      <c r="BE103" s="115">
        <f>INDEX(Data!BA$118:BA$164,MATCH($G103,Data!$D$118:$D$164,0))</f>
        <v>0</v>
      </c>
      <c r="BF103" s="115">
        <f>INDEX(Data!BB$118:BB$164,MATCH($G103,Data!$D$118:$D$164,0))</f>
        <v>0</v>
      </c>
      <c r="BG103" s="115">
        <f>INDEX(Data!BC$118:BC$164,MATCH($G103,Data!$D$118:$D$164,0))</f>
        <v>0</v>
      </c>
      <c r="BH103" s="115">
        <f>INDEX(Data!BD$118:BD$164,MATCH($G103,Data!$D$118:$D$164,0))</f>
        <v>0</v>
      </c>
    </row>
    <row r="104" spans="2:60" outlineLevel="1" x14ac:dyDescent="0.2">
      <c r="B104" s="51" t="s">
        <v>154</v>
      </c>
      <c r="C104" s="9" t="s">
        <v>148</v>
      </c>
      <c r="D104" s="9"/>
      <c r="E104" s="58"/>
      <c r="F104" s="26" t="s">
        <v>198</v>
      </c>
      <c r="G104" s="87">
        <v>16</v>
      </c>
      <c r="H104" s="87" t="str">
        <f>INDEX(Mapping!$L$16:$L$53,MATCH($G104,Mapping!$M$16:$M$53,0))</f>
        <v>Shared</v>
      </c>
      <c r="I104" s="115">
        <f>INDEX(Data!E$118:E$164,MATCH($G104,Data!$D$118:$D$164,0))</f>
        <v>0</v>
      </c>
      <c r="J104" s="115">
        <f>INDEX(Data!F$118:F$164,MATCH($G104,Data!$D$118:$D$164,0))</f>
        <v>0</v>
      </c>
      <c r="K104" s="115">
        <f>INDEX(Data!G$118:G$164,MATCH($G104,Data!$D$118:$D$164,0))</f>
        <v>1.18603371</v>
      </c>
      <c r="L104" s="115">
        <f>INDEX(Data!H$118:H$164,MATCH($G104,Data!$D$118:$D$164,0))</f>
        <v>0</v>
      </c>
      <c r="M104" s="115">
        <f>INDEX(Data!I$118:I$164,MATCH($G104,Data!$D$118:$D$164,0))</f>
        <v>0</v>
      </c>
      <c r="N104" s="115">
        <f>INDEX(Data!J$118:J$164,MATCH($G104,Data!$D$118:$D$164,0))</f>
        <v>3.8041620000000005E-2</v>
      </c>
      <c r="O104" s="115">
        <f>INDEX(Data!K$118:K$164,MATCH($G104,Data!$D$118:$D$164,0))</f>
        <v>0</v>
      </c>
      <c r="P104" s="115">
        <f>INDEX(Data!L$118:L$164,MATCH($G104,Data!$D$118:$D$164,0))</f>
        <v>0</v>
      </c>
      <c r="Q104" s="115">
        <f>INDEX(Data!M$118:M$164,MATCH($G104,Data!$D$118:$D$164,0))</f>
        <v>0</v>
      </c>
      <c r="R104" s="115">
        <f>INDEX(Data!N$118:N$164,MATCH($G104,Data!$D$118:$D$164,0))</f>
        <v>0</v>
      </c>
      <c r="S104" s="115">
        <f>INDEX(Data!O$118:O$164,MATCH($G104,Data!$D$118:$D$164,0))</f>
        <v>0</v>
      </c>
      <c r="T104" s="115">
        <f>INDEX(Data!P$118:P$164,MATCH($G104,Data!$D$118:$D$164,0))</f>
        <v>0</v>
      </c>
      <c r="U104" s="115">
        <f>INDEX(Data!Q$118:Q$164,MATCH($G104,Data!$D$118:$D$164,0))</f>
        <v>0</v>
      </c>
      <c r="V104" s="115">
        <f>INDEX(Data!R$118:R$164,MATCH($G104,Data!$D$118:$D$164,0))</f>
        <v>0</v>
      </c>
      <c r="W104" s="115">
        <f>INDEX(Data!S$118:S$164,MATCH($G104,Data!$D$118:$D$164,0))</f>
        <v>0</v>
      </c>
      <c r="X104" s="115">
        <f>INDEX(Data!T$118:T$164,MATCH($G104,Data!$D$118:$D$164,0))</f>
        <v>0</v>
      </c>
      <c r="Y104" s="115">
        <f>INDEX(Data!U$118:U$164,MATCH($G104,Data!$D$118:$D$164,0))</f>
        <v>0</v>
      </c>
      <c r="Z104" s="115">
        <f>INDEX(Data!V$118:V$164,MATCH($G104,Data!$D$118:$D$164,0))</f>
        <v>0</v>
      </c>
      <c r="AA104" s="115">
        <f>INDEX(Data!W$118:W$164,MATCH($G104,Data!$D$118:$D$164,0))</f>
        <v>0</v>
      </c>
      <c r="AB104" s="115">
        <f>INDEX(Data!X$118:X$164,MATCH($G104,Data!$D$118:$D$164,0))</f>
        <v>0</v>
      </c>
      <c r="AC104" s="115">
        <f>INDEX(Data!Y$118:Y$164,MATCH($G104,Data!$D$118:$D$164,0))</f>
        <v>0</v>
      </c>
      <c r="AD104" s="115">
        <f>INDEX(Data!Z$118:Z$164,MATCH($G104,Data!$D$118:$D$164,0))</f>
        <v>0</v>
      </c>
      <c r="AE104" s="115">
        <f>INDEX(Data!AA$118:AA$164,MATCH($G104,Data!$D$118:$D$164,0))</f>
        <v>0</v>
      </c>
      <c r="AF104" s="115">
        <f>INDEX(Data!AB$118:AB$164,MATCH($G104,Data!$D$118:$D$164,0))</f>
        <v>0</v>
      </c>
      <c r="AG104" s="115">
        <f>INDEX(Data!AC$118:AC$164,MATCH($G104,Data!$D$118:$D$164,0))</f>
        <v>0</v>
      </c>
      <c r="AH104" s="115">
        <f>INDEX(Data!AD$118:AD$164,MATCH($G104,Data!$D$118:$D$164,0))</f>
        <v>0</v>
      </c>
      <c r="AI104" s="115">
        <f>INDEX(Data!AE$118:AE$164,MATCH($G104,Data!$D$118:$D$164,0))</f>
        <v>0</v>
      </c>
      <c r="AJ104" s="115">
        <f>INDEX(Data!AF$118:AF$164,MATCH($G104,Data!$D$118:$D$164,0))</f>
        <v>0</v>
      </c>
      <c r="AK104" s="115">
        <f>INDEX(Data!AG$118:AG$164,MATCH($G104,Data!$D$118:$D$164,0))</f>
        <v>0</v>
      </c>
      <c r="AL104" s="115">
        <f>INDEX(Data!AH$118:AH$164,MATCH($G104,Data!$D$118:$D$164,0))</f>
        <v>0</v>
      </c>
      <c r="AM104" s="115">
        <f>INDEX(Data!AI$118:AI$164,MATCH($G104,Data!$D$118:$D$164,0))</f>
        <v>0</v>
      </c>
      <c r="AN104" s="115">
        <f>INDEX(Data!AJ$118:AJ$164,MATCH($G104,Data!$D$118:$D$164,0))</f>
        <v>0</v>
      </c>
      <c r="AO104" s="115">
        <f>INDEX(Data!AK$118:AK$164,MATCH($G104,Data!$D$118:$D$164,0))</f>
        <v>0</v>
      </c>
      <c r="AP104" s="115">
        <f>INDEX(Data!AL$118:AL$164,MATCH($G104,Data!$D$118:$D$164,0))</f>
        <v>0</v>
      </c>
      <c r="AQ104" s="115">
        <f>INDEX(Data!AM$118:AM$164,MATCH($G104,Data!$D$118:$D$164,0))</f>
        <v>0</v>
      </c>
      <c r="AR104" s="115">
        <f>INDEX(Data!AN$118:AN$164,MATCH($G104,Data!$D$118:$D$164,0))</f>
        <v>0</v>
      </c>
      <c r="AS104" s="115">
        <f>INDEX(Data!AO$118:AO$164,MATCH($G104,Data!$D$118:$D$164,0))</f>
        <v>0</v>
      </c>
      <c r="AT104" s="115">
        <f>INDEX(Data!AP$118:AP$164,MATCH($G104,Data!$D$118:$D$164,0))</f>
        <v>0</v>
      </c>
      <c r="AU104" s="115">
        <f>INDEX(Data!AQ$118:AQ$164,MATCH($G104,Data!$D$118:$D$164,0))</f>
        <v>0</v>
      </c>
      <c r="AV104" s="115">
        <f>INDEX(Data!AR$118:AR$164,MATCH($G104,Data!$D$118:$D$164,0))</f>
        <v>0</v>
      </c>
      <c r="AW104" s="115">
        <f>INDEX(Data!AS$118:AS$164,MATCH($G104,Data!$D$118:$D$164,0))</f>
        <v>0</v>
      </c>
      <c r="AX104" s="115">
        <f>INDEX(Data!AT$118:AT$164,MATCH($G104,Data!$D$118:$D$164,0))</f>
        <v>0</v>
      </c>
      <c r="AY104" s="115">
        <f>INDEX(Data!AU$118:AU$164,MATCH($G104,Data!$D$118:$D$164,0))</f>
        <v>0</v>
      </c>
      <c r="AZ104" s="115">
        <f>INDEX(Data!AV$118:AV$164,MATCH($G104,Data!$D$118:$D$164,0))</f>
        <v>0</v>
      </c>
      <c r="BA104" s="115">
        <f>INDEX(Data!AW$118:AW$164,MATCH($G104,Data!$D$118:$D$164,0))</f>
        <v>0</v>
      </c>
      <c r="BB104" s="115">
        <f>INDEX(Data!AX$118:AX$164,MATCH($G104,Data!$D$118:$D$164,0))</f>
        <v>0</v>
      </c>
      <c r="BC104" s="115">
        <f>INDEX(Data!AY$118:AY$164,MATCH($G104,Data!$D$118:$D$164,0))</f>
        <v>0</v>
      </c>
      <c r="BD104" s="115">
        <f>INDEX(Data!AZ$118:AZ$164,MATCH($G104,Data!$D$118:$D$164,0))</f>
        <v>0</v>
      </c>
      <c r="BE104" s="115">
        <f>INDEX(Data!BA$118:BA$164,MATCH($G104,Data!$D$118:$D$164,0))</f>
        <v>0</v>
      </c>
      <c r="BF104" s="115">
        <f>INDEX(Data!BB$118:BB$164,MATCH($G104,Data!$D$118:$D$164,0))</f>
        <v>0</v>
      </c>
      <c r="BG104" s="115">
        <f>INDEX(Data!BC$118:BC$164,MATCH($G104,Data!$D$118:$D$164,0))</f>
        <v>0</v>
      </c>
      <c r="BH104" s="115">
        <f>INDEX(Data!BD$118:BD$164,MATCH($G104,Data!$D$118:$D$164,0))</f>
        <v>0</v>
      </c>
    </row>
    <row r="105" spans="2:60" outlineLevel="1" x14ac:dyDescent="0.2">
      <c r="B105" s="51" t="s">
        <v>155</v>
      </c>
      <c r="C105" s="9" t="s">
        <v>146</v>
      </c>
      <c r="D105" s="9"/>
      <c r="E105" s="9"/>
      <c r="F105" s="26" t="s">
        <v>198</v>
      </c>
      <c r="G105" s="87">
        <v>17</v>
      </c>
      <c r="H105" s="87" t="str">
        <f>INDEX(Mapping!$L$16:$L$53,MATCH($G105,Mapping!$M$16:$M$53,0))</f>
        <v>Dedicated Prescribed</v>
      </c>
      <c r="I105" s="115">
        <f>INDEX(Data!E$118:E$164,MATCH($G105,Data!$D$118:$D$164,0))</f>
        <v>0</v>
      </c>
      <c r="J105" s="115">
        <f>INDEX(Data!F$118:F$164,MATCH($G105,Data!$D$118:$D$164,0))</f>
        <v>0</v>
      </c>
      <c r="K105" s="115">
        <f>INDEX(Data!G$118:G$164,MATCH($G105,Data!$D$118:$D$164,0))</f>
        <v>3.3277334000000005</v>
      </c>
      <c r="L105" s="115">
        <f>INDEX(Data!H$118:H$164,MATCH($G105,Data!$D$118:$D$164,0))</f>
        <v>0</v>
      </c>
      <c r="M105" s="115">
        <f>INDEX(Data!I$118:I$164,MATCH($G105,Data!$D$118:$D$164,0))</f>
        <v>0</v>
      </c>
      <c r="N105" s="115">
        <f>INDEX(Data!J$118:J$164,MATCH($G105,Data!$D$118:$D$164,0))</f>
        <v>0</v>
      </c>
      <c r="O105" s="115">
        <f>INDEX(Data!K$118:K$164,MATCH($G105,Data!$D$118:$D$164,0))</f>
        <v>0</v>
      </c>
      <c r="P105" s="115">
        <f>INDEX(Data!L$118:L$164,MATCH($G105,Data!$D$118:$D$164,0))</f>
        <v>0</v>
      </c>
      <c r="Q105" s="115">
        <f>INDEX(Data!M$118:M$164,MATCH($G105,Data!$D$118:$D$164,0))</f>
        <v>0</v>
      </c>
      <c r="R105" s="115">
        <f>INDEX(Data!N$118:N$164,MATCH($G105,Data!$D$118:$D$164,0))</f>
        <v>0</v>
      </c>
      <c r="S105" s="115">
        <f>INDEX(Data!O$118:O$164,MATCH($G105,Data!$D$118:$D$164,0))</f>
        <v>0</v>
      </c>
      <c r="T105" s="115">
        <f>INDEX(Data!P$118:P$164,MATCH($G105,Data!$D$118:$D$164,0))</f>
        <v>0</v>
      </c>
      <c r="U105" s="115">
        <f>INDEX(Data!Q$118:Q$164,MATCH($G105,Data!$D$118:$D$164,0))</f>
        <v>0</v>
      </c>
      <c r="V105" s="115">
        <f>INDEX(Data!R$118:R$164,MATCH($G105,Data!$D$118:$D$164,0))</f>
        <v>0</v>
      </c>
      <c r="W105" s="115">
        <f>INDEX(Data!S$118:S$164,MATCH($G105,Data!$D$118:$D$164,0))</f>
        <v>0</v>
      </c>
      <c r="X105" s="115">
        <f>INDEX(Data!T$118:T$164,MATCH($G105,Data!$D$118:$D$164,0))</f>
        <v>0</v>
      </c>
      <c r="Y105" s="115">
        <f>INDEX(Data!U$118:U$164,MATCH($G105,Data!$D$118:$D$164,0))</f>
        <v>0</v>
      </c>
      <c r="Z105" s="115">
        <f>INDEX(Data!V$118:V$164,MATCH($G105,Data!$D$118:$D$164,0))</f>
        <v>0</v>
      </c>
      <c r="AA105" s="115">
        <f>INDEX(Data!W$118:W$164,MATCH($G105,Data!$D$118:$D$164,0))</f>
        <v>0</v>
      </c>
      <c r="AB105" s="115">
        <f>INDEX(Data!X$118:X$164,MATCH($G105,Data!$D$118:$D$164,0))</f>
        <v>0</v>
      </c>
      <c r="AC105" s="115">
        <f>INDEX(Data!Y$118:Y$164,MATCH($G105,Data!$D$118:$D$164,0))</f>
        <v>0</v>
      </c>
      <c r="AD105" s="115">
        <f>INDEX(Data!Z$118:Z$164,MATCH($G105,Data!$D$118:$D$164,0))</f>
        <v>0</v>
      </c>
      <c r="AE105" s="115">
        <f>INDEX(Data!AA$118:AA$164,MATCH($G105,Data!$D$118:$D$164,0))</f>
        <v>0</v>
      </c>
      <c r="AF105" s="115">
        <f>INDEX(Data!AB$118:AB$164,MATCH($G105,Data!$D$118:$D$164,0))</f>
        <v>0</v>
      </c>
      <c r="AG105" s="115">
        <f>INDEX(Data!AC$118:AC$164,MATCH($G105,Data!$D$118:$D$164,0))</f>
        <v>0</v>
      </c>
      <c r="AH105" s="115">
        <f>INDEX(Data!AD$118:AD$164,MATCH($G105,Data!$D$118:$D$164,0))</f>
        <v>0</v>
      </c>
      <c r="AI105" s="115">
        <f>INDEX(Data!AE$118:AE$164,MATCH($G105,Data!$D$118:$D$164,0))</f>
        <v>0</v>
      </c>
      <c r="AJ105" s="115">
        <f>INDEX(Data!AF$118:AF$164,MATCH($G105,Data!$D$118:$D$164,0))</f>
        <v>0</v>
      </c>
      <c r="AK105" s="115">
        <f>INDEX(Data!AG$118:AG$164,MATCH($G105,Data!$D$118:$D$164,0))</f>
        <v>0</v>
      </c>
      <c r="AL105" s="115">
        <f>INDEX(Data!AH$118:AH$164,MATCH($G105,Data!$D$118:$D$164,0))</f>
        <v>0</v>
      </c>
      <c r="AM105" s="115">
        <f>INDEX(Data!AI$118:AI$164,MATCH($G105,Data!$D$118:$D$164,0))</f>
        <v>0</v>
      </c>
      <c r="AN105" s="115">
        <f>INDEX(Data!AJ$118:AJ$164,MATCH($G105,Data!$D$118:$D$164,0))</f>
        <v>0</v>
      </c>
      <c r="AO105" s="115">
        <f>INDEX(Data!AK$118:AK$164,MATCH($G105,Data!$D$118:$D$164,0))</f>
        <v>0</v>
      </c>
      <c r="AP105" s="115">
        <f>INDEX(Data!AL$118:AL$164,MATCH($G105,Data!$D$118:$D$164,0))</f>
        <v>0</v>
      </c>
      <c r="AQ105" s="115">
        <f>INDEX(Data!AM$118:AM$164,MATCH($G105,Data!$D$118:$D$164,0))</f>
        <v>0</v>
      </c>
      <c r="AR105" s="115">
        <f>INDEX(Data!AN$118:AN$164,MATCH($G105,Data!$D$118:$D$164,0))</f>
        <v>0</v>
      </c>
      <c r="AS105" s="115">
        <f>INDEX(Data!AO$118:AO$164,MATCH($G105,Data!$D$118:$D$164,0))</f>
        <v>0</v>
      </c>
      <c r="AT105" s="115">
        <f>INDEX(Data!AP$118:AP$164,MATCH($G105,Data!$D$118:$D$164,0))</f>
        <v>0</v>
      </c>
      <c r="AU105" s="115">
        <f>INDEX(Data!AQ$118:AQ$164,MATCH($G105,Data!$D$118:$D$164,0))</f>
        <v>0</v>
      </c>
      <c r="AV105" s="115">
        <f>INDEX(Data!AR$118:AR$164,MATCH($G105,Data!$D$118:$D$164,0))</f>
        <v>0</v>
      </c>
      <c r="AW105" s="115">
        <f>INDEX(Data!AS$118:AS$164,MATCH($G105,Data!$D$118:$D$164,0))</f>
        <v>0</v>
      </c>
      <c r="AX105" s="115">
        <f>INDEX(Data!AT$118:AT$164,MATCH($G105,Data!$D$118:$D$164,0))</f>
        <v>0</v>
      </c>
      <c r="AY105" s="115">
        <f>INDEX(Data!AU$118:AU$164,MATCH($G105,Data!$D$118:$D$164,0))</f>
        <v>0</v>
      </c>
      <c r="AZ105" s="115">
        <f>INDEX(Data!AV$118:AV$164,MATCH($G105,Data!$D$118:$D$164,0))</f>
        <v>0</v>
      </c>
      <c r="BA105" s="115">
        <f>INDEX(Data!AW$118:AW$164,MATCH($G105,Data!$D$118:$D$164,0))</f>
        <v>0</v>
      </c>
      <c r="BB105" s="115">
        <f>INDEX(Data!AX$118:AX$164,MATCH($G105,Data!$D$118:$D$164,0))</f>
        <v>0</v>
      </c>
      <c r="BC105" s="115">
        <f>INDEX(Data!AY$118:AY$164,MATCH($G105,Data!$D$118:$D$164,0))</f>
        <v>0</v>
      </c>
      <c r="BD105" s="115">
        <f>INDEX(Data!AZ$118:AZ$164,MATCH($G105,Data!$D$118:$D$164,0))</f>
        <v>0</v>
      </c>
      <c r="BE105" s="115">
        <f>INDEX(Data!BA$118:BA$164,MATCH($G105,Data!$D$118:$D$164,0))</f>
        <v>0</v>
      </c>
      <c r="BF105" s="115">
        <f>INDEX(Data!BB$118:BB$164,MATCH($G105,Data!$D$118:$D$164,0))</f>
        <v>0</v>
      </c>
      <c r="BG105" s="115">
        <f>INDEX(Data!BC$118:BC$164,MATCH($G105,Data!$D$118:$D$164,0))</f>
        <v>0</v>
      </c>
      <c r="BH105" s="115">
        <f>INDEX(Data!BD$118:BD$164,MATCH($G105,Data!$D$118:$D$164,0))</f>
        <v>0</v>
      </c>
    </row>
    <row r="106" spans="2:60" outlineLevel="1" x14ac:dyDescent="0.2">
      <c r="B106" s="51" t="s">
        <v>155</v>
      </c>
      <c r="C106" s="9" t="s">
        <v>147</v>
      </c>
      <c r="D106" s="9"/>
      <c r="E106" s="9"/>
      <c r="F106" s="26" t="s">
        <v>198</v>
      </c>
      <c r="G106" s="87">
        <v>18</v>
      </c>
      <c r="H106" s="87" t="str">
        <f>INDEX(Mapping!$L$16:$L$53,MATCH($G106,Mapping!$M$16:$M$53,0))</f>
        <v>Dedicated Non-prescribed</v>
      </c>
      <c r="I106" s="115">
        <f>INDEX(Data!E$118:E$164,MATCH($G106,Data!$D$118:$D$164,0))</f>
        <v>0</v>
      </c>
      <c r="J106" s="115">
        <f>INDEX(Data!F$118:F$164,MATCH($G106,Data!$D$118:$D$164,0))</f>
        <v>0</v>
      </c>
      <c r="K106" s="115">
        <f>INDEX(Data!G$118:G$164,MATCH($G106,Data!$D$118:$D$164,0))</f>
        <v>0</v>
      </c>
      <c r="L106" s="115">
        <f>INDEX(Data!H$118:H$164,MATCH($G106,Data!$D$118:$D$164,0))</f>
        <v>0</v>
      </c>
      <c r="M106" s="115">
        <f>INDEX(Data!I$118:I$164,MATCH($G106,Data!$D$118:$D$164,0))</f>
        <v>0</v>
      </c>
      <c r="N106" s="115">
        <f>INDEX(Data!J$118:J$164,MATCH($G106,Data!$D$118:$D$164,0))</f>
        <v>0</v>
      </c>
      <c r="O106" s="115">
        <f>INDEX(Data!K$118:K$164,MATCH($G106,Data!$D$118:$D$164,0))</f>
        <v>0</v>
      </c>
      <c r="P106" s="115">
        <f>INDEX(Data!L$118:L$164,MATCH($G106,Data!$D$118:$D$164,0))</f>
        <v>0</v>
      </c>
      <c r="Q106" s="115">
        <f>INDEX(Data!M$118:M$164,MATCH($G106,Data!$D$118:$D$164,0))</f>
        <v>0</v>
      </c>
      <c r="R106" s="115">
        <f>INDEX(Data!N$118:N$164,MATCH($G106,Data!$D$118:$D$164,0))</f>
        <v>0</v>
      </c>
      <c r="S106" s="115">
        <f>INDEX(Data!O$118:O$164,MATCH($G106,Data!$D$118:$D$164,0))</f>
        <v>0</v>
      </c>
      <c r="T106" s="115">
        <f>INDEX(Data!P$118:P$164,MATCH($G106,Data!$D$118:$D$164,0))</f>
        <v>0</v>
      </c>
      <c r="U106" s="115">
        <f>INDEX(Data!Q$118:Q$164,MATCH($G106,Data!$D$118:$D$164,0))</f>
        <v>0</v>
      </c>
      <c r="V106" s="115">
        <f>INDEX(Data!R$118:R$164,MATCH($G106,Data!$D$118:$D$164,0))</f>
        <v>0</v>
      </c>
      <c r="W106" s="115">
        <f>INDEX(Data!S$118:S$164,MATCH($G106,Data!$D$118:$D$164,0))</f>
        <v>0</v>
      </c>
      <c r="X106" s="115">
        <f>INDEX(Data!T$118:T$164,MATCH($G106,Data!$D$118:$D$164,0))</f>
        <v>0</v>
      </c>
      <c r="Y106" s="115">
        <f>INDEX(Data!U$118:U$164,MATCH($G106,Data!$D$118:$D$164,0))</f>
        <v>0</v>
      </c>
      <c r="Z106" s="115">
        <f>INDEX(Data!V$118:V$164,MATCH($G106,Data!$D$118:$D$164,0))</f>
        <v>0</v>
      </c>
      <c r="AA106" s="115">
        <f>INDEX(Data!W$118:W$164,MATCH($G106,Data!$D$118:$D$164,0))</f>
        <v>0</v>
      </c>
      <c r="AB106" s="115">
        <f>INDEX(Data!X$118:X$164,MATCH($G106,Data!$D$118:$D$164,0))</f>
        <v>0</v>
      </c>
      <c r="AC106" s="115">
        <f>INDEX(Data!Y$118:Y$164,MATCH($G106,Data!$D$118:$D$164,0))</f>
        <v>0</v>
      </c>
      <c r="AD106" s="115">
        <f>INDEX(Data!Z$118:Z$164,MATCH($G106,Data!$D$118:$D$164,0))</f>
        <v>0</v>
      </c>
      <c r="AE106" s="115">
        <f>INDEX(Data!AA$118:AA$164,MATCH($G106,Data!$D$118:$D$164,0))</f>
        <v>0</v>
      </c>
      <c r="AF106" s="115">
        <f>INDEX(Data!AB$118:AB$164,MATCH($G106,Data!$D$118:$D$164,0))</f>
        <v>0</v>
      </c>
      <c r="AG106" s="115">
        <f>INDEX(Data!AC$118:AC$164,MATCH($G106,Data!$D$118:$D$164,0))</f>
        <v>0</v>
      </c>
      <c r="AH106" s="115">
        <f>INDEX(Data!AD$118:AD$164,MATCH($G106,Data!$D$118:$D$164,0))</f>
        <v>0</v>
      </c>
      <c r="AI106" s="115">
        <f>INDEX(Data!AE$118:AE$164,MATCH($G106,Data!$D$118:$D$164,0))</f>
        <v>0</v>
      </c>
      <c r="AJ106" s="115">
        <f>INDEX(Data!AF$118:AF$164,MATCH($G106,Data!$D$118:$D$164,0))</f>
        <v>0</v>
      </c>
      <c r="AK106" s="115">
        <f>INDEX(Data!AG$118:AG$164,MATCH($G106,Data!$D$118:$D$164,0))</f>
        <v>0</v>
      </c>
      <c r="AL106" s="115">
        <f>INDEX(Data!AH$118:AH$164,MATCH($G106,Data!$D$118:$D$164,0))</f>
        <v>0</v>
      </c>
      <c r="AM106" s="115">
        <f>INDEX(Data!AI$118:AI$164,MATCH($G106,Data!$D$118:$D$164,0))</f>
        <v>0</v>
      </c>
      <c r="AN106" s="115">
        <f>INDEX(Data!AJ$118:AJ$164,MATCH($G106,Data!$D$118:$D$164,0))</f>
        <v>0</v>
      </c>
      <c r="AO106" s="115">
        <f>INDEX(Data!AK$118:AK$164,MATCH($G106,Data!$D$118:$D$164,0))</f>
        <v>0</v>
      </c>
      <c r="AP106" s="115">
        <f>INDEX(Data!AL$118:AL$164,MATCH($G106,Data!$D$118:$D$164,0))</f>
        <v>0</v>
      </c>
      <c r="AQ106" s="115">
        <f>INDEX(Data!AM$118:AM$164,MATCH($G106,Data!$D$118:$D$164,0))</f>
        <v>0</v>
      </c>
      <c r="AR106" s="115">
        <f>INDEX(Data!AN$118:AN$164,MATCH($G106,Data!$D$118:$D$164,0))</f>
        <v>0</v>
      </c>
      <c r="AS106" s="115">
        <f>INDEX(Data!AO$118:AO$164,MATCH($G106,Data!$D$118:$D$164,0))</f>
        <v>0</v>
      </c>
      <c r="AT106" s="115">
        <f>INDEX(Data!AP$118:AP$164,MATCH($G106,Data!$D$118:$D$164,0))</f>
        <v>0</v>
      </c>
      <c r="AU106" s="115">
        <f>INDEX(Data!AQ$118:AQ$164,MATCH($G106,Data!$D$118:$D$164,0))</f>
        <v>0</v>
      </c>
      <c r="AV106" s="115">
        <f>INDEX(Data!AR$118:AR$164,MATCH($G106,Data!$D$118:$D$164,0))</f>
        <v>0</v>
      </c>
      <c r="AW106" s="115">
        <f>INDEX(Data!AS$118:AS$164,MATCH($G106,Data!$D$118:$D$164,0))</f>
        <v>0</v>
      </c>
      <c r="AX106" s="115">
        <f>INDEX(Data!AT$118:AT$164,MATCH($G106,Data!$D$118:$D$164,0))</f>
        <v>0</v>
      </c>
      <c r="AY106" s="115">
        <f>INDEX(Data!AU$118:AU$164,MATCH($G106,Data!$D$118:$D$164,0))</f>
        <v>0</v>
      </c>
      <c r="AZ106" s="115">
        <f>INDEX(Data!AV$118:AV$164,MATCH($G106,Data!$D$118:$D$164,0))</f>
        <v>0</v>
      </c>
      <c r="BA106" s="115">
        <f>INDEX(Data!AW$118:AW$164,MATCH($G106,Data!$D$118:$D$164,0))</f>
        <v>0</v>
      </c>
      <c r="BB106" s="115">
        <f>INDEX(Data!AX$118:AX$164,MATCH($G106,Data!$D$118:$D$164,0))</f>
        <v>0</v>
      </c>
      <c r="BC106" s="115">
        <f>INDEX(Data!AY$118:AY$164,MATCH($G106,Data!$D$118:$D$164,0))</f>
        <v>0</v>
      </c>
      <c r="BD106" s="115">
        <f>INDEX(Data!AZ$118:AZ$164,MATCH($G106,Data!$D$118:$D$164,0))</f>
        <v>0</v>
      </c>
      <c r="BE106" s="115">
        <f>INDEX(Data!BA$118:BA$164,MATCH($G106,Data!$D$118:$D$164,0))</f>
        <v>0</v>
      </c>
      <c r="BF106" s="115">
        <f>INDEX(Data!BB$118:BB$164,MATCH($G106,Data!$D$118:$D$164,0))</f>
        <v>0</v>
      </c>
      <c r="BG106" s="115">
        <f>INDEX(Data!BC$118:BC$164,MATCH($G106,Data!$D$118:$D$164,0))</f>
        <v>0</v>
      </c>
      <c r="BH106" s="115">
        <f>INDEX(Data!BD$118:BD$164,MATCH($G106,Data!$D$118:$D$164,0))</f>
        <v>0</v>
      </c>
    </row>
    <row r="107" spans="2:60" outlineLevel="1" x14ac:dyDescent="0.2">
      <c r="B107" s="51" t="s">
        <v>155</v>
      </c>
      <c r="C107" s="9" t="s">
        <v>148</v>
      </c>
      <c r="D107" s="74"/>
      <c r="E107" s="74"/>
      <c r="F107" s="26" t="s">
        <v>198</v>
      </c>
      <c r="G107" s="87">
        <v>19</v>
      </c>
      <c r="H107" s="87" t="str">
        <f>INDEX(Mapping!$L$16:$L$53,MATCH($G107,Mapping!$M$16:$M$53,0))</f>
        <v>Shared</v>
      </c>
      <c r="I107" s="115">
        <f>INDEX(Data!E$118:E$164,MATCH($G107,Data!$D$118:$D$164,0))</f>
        <v>0</v>
      </c>
      <c r="J107" s="115">
        <f>INDEX(Data!F$118:F$164,MATCH($G107,Data!$D$118:$D$164,0))</f>
        <v>0</v>
      </c>
      <c r="K107" s="115">
        <f>INDEX(Data!G$118:G$164,MATCH($G107,Data!$D$118:$D$164,0))</f>
        <v>0</v>
      </c>
      <c r="L107" s="115">
        <f>INDEX(Data!H$118:H$164,MATCH($G107,Data!$D$118:$D$164,0))</f>
        <v>0</v>
      </c>
      <c r="M107" s="115">
        <f>INDEX(Data!I$118:I$164,MATCH($G107,Data!$D$118:$D$164,0))</f>
        <v>0</v>
      </c>
      <c r="N107" s="115">
        <f>INDEX(Data!J$118:J$164,MATCH($G107,Data!$D$118:$D$164,0))</f>
        <v>0</v>
      </c>
      <c r="O107" s="115">
        <f>INDEX(Data!K$118:K$164,MATCH($G107,Data!$D$118:$D$164,0))</f>
        <v>0</v>
      </c>
      <c r="P107" s="115">
        <f>INDEX(Data!L$118:L$164,MATCH($G107,Data!$D$118:$D$164,0))</f>
        <v>0</v>
      </c>
      <c r="Q107" s="115">
        <f>INDEX(Data!M$118:M$164,MATCH($G107,Data!$D$118:$D$164,0))</f>
        <v>0</v>
      </c>
      <c r="R107" s="115">
        <f>INDEX(Data!N$118:N$164,MATCH($G107,Data!$D$118:$D$164,0))</f>
        <v>0</v>
      </c>
      <c r="S107" s="115">
        <f>INDEX(Data!O$118:O$164,MATCH($G107,Data!$D$118:$D$164,0))</f>
        <v>0</v>
      </c>
      <c r="T107" s="115">
        <f>INDEX(Data!P$118:P$164,MATCH($G107,Data!$D$118:$D$164,0))</f>
        <v>0</v>
      </c>
      <c r="U107" s="115">
        <f>INDEX(Data!Q$118:Q$164,MATCH($G107,Data!$D$118:$D$164,0))</f>
        <v>0</v>
      </c>
      <c r="V107" s="115">
        <f>INDEX(Data!R$118:R$164,MATCH($G107,Data!$D$118:$D$164,0))</f>
        <v>0</v>
      </c>
      <c r="W107" s="115">
        <f>INDEX(Data!S$118:S$164,MATCH($G107,Data!$D$118:$D$164,0))</f>
        <v>0</v>
      </c>
      <c r="X107" s="115">
        <f>INDEX(Data!T$118:T$164,MATCH($G107,Data!$D$118:$D$164,0))</f>
        <v>0</v>
      </c>
      <c r="Y107" s="115">
        <f>INDEX(Data!U$118:U$164,MATCH($G107,Data!$D$118:$D$164,0))</f>
        <v>0</v>
      </c>
      <c r="Z107" s="115">
        <f>INDEX(Data!V$118:V$164,MATCH($G107,Data!$D$118:$D$164,0))</f>
        <v>0</v>
      </c>
      <c r="AA107" s="115">
        <f>INDEX(Data!W$118:W$164,MATCH($G107,Data!$D$118:$D$164,0))</f>
        <v>0</v>
      </c>
      <c r="AB107" s="115">
        <f>INDEX(Data!X$118:X$164,MATCH($G107,Data!$D$118:$D$164,0))</f>
        <v>0</v>
      </c>
      <c r="AC107" s="115">
        <f>INDEX(Data!Y$118:Y$164,MATCH($G107,Data!$D$118:$D$164,0))</f>
        <v>0</v>
      </c>
      <c r="AD107" s="115">
        <f>INDEX(Data!Z$118:Z$164,MATCH($G107,Data!$D$118:$D$164,0))</f>
        <v>0</v>
      </c>
      <c r="AE107" s="115">
        <f>INDEX(Data!AA$118:AA$164,MATCH($G107,Data!$D$118:$D$164,0))</f>
        <v>0</v>
      </c>
      <c r="AF107" s="115">
        <f>INDEX(Data!AB$118:AB$164,MATCH($G107,Data!$D$118:$D$164,0))</f>
        <v>0</v>
      </c>
      <c r="AG107" s="115">
        <f>INDEX(Data!AC$118:AC$164,MATCH($G107,Data!$D$118:$D$164,0))</f>
        <v>0</v>
      </c>
      <c r="AH107" s="115">
        <f>INDEX(Data!AD$118:AD$164,MATCH($G107,Data!$D$118:$D$164,0))</f>
        <v>0</v>
      </c>
      <c r="AI107" s="115">
        <f>INDEX(Data!AE$118:AE$164,MATCH($G107,Data!$D$118:$D$164,0))</f>
        <v>0</v>
      </c>
      <c r="AJ107" s="115">
        <f>INDEX(Data!AF$118:AF$164,MATCH($G107,Data!$D$118:$D$164,0))</f>
        <v>0</v>
      </c>
      <c r="AK107" s="115">
        <f>INDEX(Data!AG$118:AG$164,MATCH($G107,Data!$D$118:$D$164,0))</f>
        <v>0</v>
      </c>
      <c r="AL107" s="115">
        <f>INDEX(Data!AH$118:AH$164,MATCH($G107,Data!$D$118:$D$164,0))</f>
        <v>0</v>
      </c>
      <c r="AM107" s="115">
        <f>INDEX(Data!AI$118:AI$164,MATCH($G107,Data!$D$118:$D$164,0))</f>
        <v>0</v>
      </c>
      <c r="AN107" s="115">
        <f>INDEX(Data!AJ$118:AJ$164,MATCH($G107,Data!$D$118:$D$164,0))</f>
        <v>0</v>
      </c>
      <c r="AO107" s="115">
        <f>INDEX(Data!AK$118:AK$164,MATCH($G107,Data!$D$118:$D$164,0))</f>
        <v>0</v>
      </c>
      <c r="AP107" s="115">
        <f>INDEX(Data!AL$118:AL$164,MATCH($G107,Data!$D$118:$D$164,0))</f>
        <v>0</v>
      </c>
      <c r="AQ107" s="115">
        <f>INDEX(Data!AM$118:AM$164,MATCH($G107,Data!$D$118:$D$164,0))</f>
        <v>0</v>
      </c>
      <c r="AR107" s="115">
        <f>INDEX(Data!AN$118:AN$164,MATCH($G107,Data!$D$118:$D$164,0))</f>
        <v>0</v>
      </c>
      <c r="AS107" s="115">
        <f>INDEX(Data!AO$118:AO$164,MATCH($G107,Data!$D$118:$D$164,0))</f>
        <v>0</v>
      </c>
      <c r="AT107" s="115">
        <f>INDEX(Data!AP$118:AP$164,MATCH($G107,Data!$D$118:$D$164,0))</f>
        <v>0</v>
      </c>
      <c r="AU107" s="115">
        <f>INDEX(Data!AQ$118:AQ$164,MATCH($G107,Data!$D$118:$D$164,0))</f>
        <v>0</v>
      </c>
      <c r="AV107" s="115">
        <f>INDEX(Data!AR$118:AR$164,MATCH($G107,Data!$D$118:$D$164,0))</f>
        <v>0</v>
      </c>
      <c r="AW107" s="115">
        <f>INDEX(Data!AS$118:AS$164,MATCH($G107,Data!$D$118:$D$164,0))</f>
        <v>0</v>
      </c>
      <c r="AX107" s="115">
        <f>INDEX(Data!AT$118:AT$164,MATCH($G107,Data!$D$118:$D$164,0))</f>
        <v>0</v>
      </c>
      <c r="AY107" s="115">
        <f>INDEX(Data!AU$118:AU$164,MATCH($G107,Data!$D$118:$D$164,0))</f>
        <v>0</v>
      </c>
      <c r="AZ107" s="115">
        <f>INDEX(Data!AV$118:AV$164,MATCH($G107,Data!$D$118:$D$164,0))</f>
        <v>0</v>
      </c>
      <c r="BA107" s="115">
        <f>INDEX(Data!AW$118:AW$164,MATCH($G107,Data!$D$118:$D$164,0))</f>
        <v>0</v>
      </c>
      <c r="BB107" s="115">
        <f>INDEX(Data!AX$118:AX$164,MATCH($G107,Data!$D$118:$D$164,0))</f>
        <v>0</v>
      </c>
      <c r="BC107" s="115">
        <f>INDEX(Data!AY$118:AY$164,MATCH($G107,Data!$D$118:$D$164,0))</f>
        <v>0</v>
      </c>
      <c r="BD107" s="115">
        <f>INDEX(Data!AZ$118:AZ$164,MATCH($G107,Data!$D$118:$D$164,0))</f>
        <v>0</v>
      </c>
      <c r="BE107" s="115">
        <f>INDEX(Data!BA$118:BA$164,MATCH($G107,Data!$D$118:$D$164,0))</f>
        <v>0</v>
      </c>
      <c r="BF107" s="115">
        <f>INDEX(Data!BB$118:BB$164,MATCH($G107,Data!$D$118:$D$164,0))</f>
        <v>0</v>
      </c>
      <c r="BG107" s="115">
        <f>INDEX(Data!BC$118:BC$164,MATCH($G107,Data!$D$118:$D$164,0))</f>
        <v>0</v>
      </c>
      <c r="BH107" s="115">
        <f>INDEX(Data!BD$118:BD$164,MATCH($G107,Data!$D$118:$D$164,0))</f>
        <v>0</v>
      </c>
    </row>
    <row r="108" spans="2:60" outlineLevel="1" x14ac:dyDescent="0.2">
      <c r="B108" s="51" t="s">
        <v>156</v>
      </c>
      <c r="C108" s="9" t="s">
        <v>157</v>
      </c>
      <c r="D108" s="74"/>
      <c r="E108" s="74"/>
      <c r="F108" s="26" t="s">
        <v>198</v>
      </c>
      <c r="G108" s="87">
        <v>20</v>
      </c>
      <c r="H108" s="87" t="str">
        <f>INDEX(Mapping!$L$16:$L$53,MATCH($G108,Mapping!$M$16:$M$53,0))</f>
        <v>Dedicated Prescribed</v>
      </c>
      <c r="I108" s="115">
        <f>INDEX(Data!E$118:E$164,MATCH($G108,Data!$D$118:$D$164,0))</f>
        <v>0</v>
      </c>
      <c r="J108" s="115">
        <f>INDEX(Data!F$118:F$164,MATCH($G108,Data!$D$118:$D$164,0))</f>
        <v>0</v>
      </c>
      <c r="K108" s="115">
        <f>INDEX(Data!G$118:G$164,MATCH($G108,Data!$D$118:$D$164,0))</f>
        <v>1.2770508299999999</v>
      </c>
      <c r="L108" s="115">
        <f>INDEX(Data!H$118:H$164,MATCH($G108,Data!$D$118:$D$164,0))</f>
        <v>1.3335636000000002</v>
      </c>
      <c r="M108" s="115">
        <f>INDEX(Data!I$118:I$164,MATCH($G108,Data!$D$118:$D$164,0))</f>
        <v>2.2054873699999997</v>
      </c>
      <c r="N108" s="115">
        <f>INDEX(Data!J$118:J$164,MATCH($G108,Data!$D$118:$D$164,0))</f>
        <v>1.8333560900000001</v>
      </c>
      <c r="O108" s="115">
        <f>INDEX(Data!K$118:K$164,MATCH($G108,Data!$D$118:$D$164,0))</f>
        <v>1.7394158</v>
      </c>
      <c r="P108" s="115">
        <f>INDEX(Data!L$118:L$164,MATCH($G108,Data!$D$118:$D$164,0))</f>
        <v>2.4002131600000003</v>
      </c>
      <c r="Q108" s="115">
        <f>INDEX(Data!M$118:M$164,MATCH($G108,Data!$D$118:$D$164,0))</f>
        <v>0</v>
      </c>
      <c r="R108" s="115">
        <f>INDEX(Data!N$118:N$164,MATCH($G108,Data!$D$118:$D$164,0))</f>
        <v>0</v>
      </c>
      <c r="S108" s="115">
        <f>INDEX(Data!O$118:O$164,MATCH($G108,Data!$D$118:$D$164,0))</f>
        <v>0</v>
      </c>
      <c r="T108" s="115">
        <f>INDEX(Data!P$118:P$164,MATCH($G108,Data!$D$118:$D$164,0))</f>
        <v>0</v>
      </c>
      <c r="U108" s="115">
        <f>INDEX(Data!Q$118:Q$164,MATCH($G108,Data!$D$118:$D$164,0))</f>
        <v>0</v>
      </c>
      <c r="V108" s="115">
        <f>INDEX(Data!R$118:R$164,MATCH($G108,Data!$D$118:$D$164,0))</f>
        <v>0</v>
      </c>
      <c r="W108" s="115">
        <f>INDEX(Data!S$118:S$164,MATCH($G108,Data!$D$118:$D$164,0))</f>
        <v>0</v>
      </c>
      <c r="X108" s="115">
        <f>INDEX(Data!T$118:T$164,MATCH($G108,Data!$D$118:$D$164,0))</f>
        <v>0</v>
      </c>
      <c r="Y108" s="115">
        <f>INDEX(Data!U$118:U$164,MATCH($G108,Data!$D$118:$D$164,0))</f>
        <v>0</v>
      </c>
      <c r="Z108" s="115">
        <f>INDEX(Data!V$118:V$164,MATCH($G108,Data!$D$118:$D$164,0))</f>
        <v>0</v>
      </c>
      <c r="AA108" s="115">
        <f>INDEX(Data!W$118:W$164,MATCH($G108,Data!$D$118:$D$164,0))</f>
        <v>0</v>
      </c>
      <c r="AB108" s="115">
        <f>INDEX(Data!X$118:X$164,MATCH($G108,Data!$D$118:$D$164,0))</f>
        <v>0</v>
      </c>
      <c r="AC108" s="115">
        <f>INDEX(Data!Y$118:Y$164,MATCH($G108,Data!$D$118:$D$164,0))</f>
        <v>0</v>
      </c>
      <c r="AD108" s="115">
        <f>INDEX(Data!Z$118:Z$164,MATCH($G108,Data!$D$118:$D$164,0))</f>
        <v>0</v>
      </c>
      <c r="AE108" s="115">
        <f>INDEX(Data!AA$118:AA$164,MATCH($G108,Data!$D$118:$D$164,0))</f>
        <v>0</v>
      </c>
      <c r="AF108" s="115">
        <f>INDEX(Data!AB$118:AB$164,MATCH($G108,Data!$D$118:$D$164,0))</f>
        <v>0</v>
      </c>
      <c r="AG108" s="115">
        <f>INDEX(Data!AC$118:AC$164,MATCH($G108,Data!$D$118:$D$164,0))</f>
        <v>0</v>
      </c>
      <c r="AH108" s="115">
        <f>INDEX(Data!AD$118:AD$164,MATCH($G108,Data!$D$118:$D$164,0))</f>
        <v>0</v>
      </c>
      <c r="AI108" s="115">
        <f>INDEX(Data!AE$118:AE$164,MATCH($G108,Data!$D$118:$D$164,0))</f>
        <v>0</v>
      </c>
      <c r="AJ108" s="115">
        <f>INDEX(Data!AF$118:AF$164,MATCH($G108,Data!$D$118:$D$164,0))</f>
        <v>0</v>
      </c>
      <c r="AK108" s="115">
        <f>INDEX(Data!AG$118:AG$164,MATCH($G108,Data!$D$118:$D$164,0))</f>
        <v>0</v>
      </c>
      <c r="AL108" s="115">
        <f>INDEX(Data!AH$118:AH$164,MATCH($G108,Data!$D$118:$D$164,0))</f>
        <v>0</v>
      </c>
      <c r="AM108" s="115">
        <f>INDEX(Data!AI$118:AI$164,MATCH($G108,Data!$D$118:$D$164,0))</f>
        <v>0</v>
      </c>
      <c r="AN108" s="115">
        <f>INDEX(Data!AJ$118:AJ$164,MATCH($G108,Data!$D$118:$D$164,0))</f>
        <v>0</v>
      </c>
      <c r="AO108" s="115">
        <f>INDEX(Data!AK$118:AK$164,MATCH($G108,Data!$D$118:$D$164,0))</f>
        <v>0</v>
      </c>
      <c r="AP108" s="115">
        <f>INDEX(Data!AL$118:AL$164,MATCH($G108,Data!$D$118:$D$164,0))</f>
        <v>0</v>
      </c>
      <c r="AQ108" s="115">
        <f>INDEX(Data!AM$118:AM$164,MATCH($G108,Data!$D$118:$D$164,0))</f>
        <v>0</v>
      </c>
      <c r="AR108" s="115">
        <f>INDEX(Data!AN$118:AN$164,MATCH($G108,Data!$D$118:$D$164,0))</f>
        <v>0</v>
      </c>
      <c r="AS108" s="115">
        <f>INDEX(Data!AO$118:AO$164,MATCH($G108,Data!$D$118:$D$164,0))</f>
        <v>0</v>
      </c>
      <c r="AT108" s="115">
        <f>INDEX(Data!AP$118:AP$164,MATCH($G108,Data!$D$118:$D$164,0))</f>
        <v>0</v>
      </c>
      <c r="AU108" s="115">
        <f>INDEX(Data!AQ$118:AQ$164,MATCH($G108,Data!$D$118:$D$164,0))</f>
        <v>0</v>
      </c>
      <c r="AV108" s="115">
        <f>INDEX(Data!AR$118:AR$164,MATCH($G108,Data!$D$118:$D$164,0))</f>
        <v>0</v>
      </c>
      <c r="AW108" s="115">
        <f>INDEX(Data!AS$118:AS$164,MATCH($G108,Data!$D$118:$D$164,0))</f>
        <v>0</v>
      </c>
      <c r="AX108" s="115">
        <f>INDEX(Data!AT$118:AT$164,MATCH($G108,Data!$D$118:$D$164,0))</f>
        <v>0</v>
      </c>
      <c r="AY108" s="115">
        <f>INDEX(Data!AU$118:AU$164,MATCH($G108,Data!$D$118:$D$164,0))</f>
        <v>0</v>
      </c>
      <c r="AZ108" s="115">
        <f>INDEX(Data!AV$118:AV$164,MATCH($G108,Data!$D$118:$D$164,0))</f>
        <v>0</v>
      </c>
      <c r="BA108" s="115">
        <f>INDEX(Data!AW$118:AW$164,MATCH($G108,Data!$D$118:$D$164,0))</f>
        <v>0</v>
      </c>
      <c r="BB108" s="115">
        <f>INDEX(Data!AX$118:AX$164,MATCH($G108,Data!$D$118:$D$164,0))</f>
        <v>0</v>
      </c>
      <c r="BC108" s="115">
        <f>INDEX(Data!AY$118:AY$164,MATCH($G108,Data!$D$118:$D$164,0))</f>
        <v>0</v>
      </c>
      <c r="BD108" s="115">
        <f>INDEX(Data!AZ$118:AZ$164,MATCH($G108,Data!$D$118:$D$164,0))</f>
        <v>0</v>
      </c>
      <c r="BE108" s="115">
        <f>INDEX(Data!BA$118:BA$164,MATCH($G108,Data!$D$118:$D$164,0))</f>
        <v>0</v>
      </c>
      <c r="BF108" s="115">
        <f>INDEX(Data!BB$118:BB$164,MATCH($G108,Data!$D$118:$D$164,0))</f>
        <v>0</v>
      </c>
      <c r="BG108" s="115">
        <f>INDEX(Data!BC$118:BC$164,MATCH($G108,Data!$D$118:$D$164,0))</f>
        <v>0</v>
      </c>
      <c r="BH108" s="115">
        <f>INDEX(Data!BD$118:BD$164,MATCH($G108,Data!$D$118:$D$164,0))</f>
        <v>0</v>
      </c>
    </row>
    <row r="109" spans="2:60" outlineLevel="1" x14ac:dyDescent="0.2">
      <c r="B109" s="51" t="s">
        <v>156</v>
      </c>
      <c r="C109" s="9" t="s">
        <v>147</v>
      </c>
      <c r="D109" s="73"/>
      <c r="E109" s="73"/>
      <c r="F109" s="26" t="s">
        <v>198</v>
      </c>
      <c r="G109" s="87">
        <v>21</v>
      </c>
      <c r="H109" s="87" t="str">
        <f>INDEX(Mapping!$L$16:$L$53,MATCH($G109,Mapping!$M$16:$M$53,0))</f>
        <v>Dedicated Non-prescribed</v>
      </c>
      <c r="I109" s="115">
        <f>INDEX(Data!E$118:E$164,MATCH($G109,Data!$D$118:$D$164,0))</f>
        <v>0</v>
      </c>
      <c r="J109" s="115">
        <f>INDEX(Data!F$118:F$164,MATCH($G109,Data!$D$118:$D$164,0))</f>
        <v>0</v>
      </c>
      <c r="K109" s="115">
        <f>INDEX(Data!G$118:G$164,MATCH($G109,Data!$D$118:$D$164,0))</f>
        <v>0.38295123999999997</v>
      </c>
      <c r="L109" s="115">
        <f>INDEX(Data!H$118:H$164,MATCH($G109,Data!$D$118:$D$164,0))</f>
        <v>0.21706029999999998</v>
      </c>
      <c r="M109" s="115">
        <f>INDEX(Data!I$118:I$164,MATCH($G109,Data!$D$118:$D$164,0))</f>
        <v>0.99895504000000002</v>
      </c>
      <c r="N109" s="115">
        <f>INDEX(Data!J$118:J$164,MATCH($G109,Data!$D$118:$D$164,0))</f>
        <v>0.63092963000000002</v>
      </c>
      <c r="O109" s="115">
        <f>INDEX(Data!K$118:K$164,MATCH($G109,Data!$D$118:$D$164,0))</f>
        <v>0.26450000000000001</v>
      </c>
      <c r="P109" s="115">
        <f>INDEX(Data!L$118:L$164,MATCH($G109,Data!$D$118:$D$164,0))</f>
        <v>0.21479999999999999</v>
      </c>
      <c r="Q109" s="115">
        <f>INDEX(Data!M$118:M$164,MATCH($G109,Data!$D$118:$D$164,0))</f>
        <v>0</v>
      </c>
      <c r="R109" s="115">
        <f>INDEX(Data!N$118:N$164,MATCH($G109,Data!$D$118:$D$164,0))</f>
        <v>0</v>
      </c>
      <c r="S109" s="115">
        <f>INDEX(Data!O$118:O$164,MATCH($G109,Data!$D$118:$D$164,0))</f>
        <v>0</v>
      </c>
      <c r="T109" s="115">
        <f>INDEX(Data!P$118:P$164,MATCH($G109,Data!$D$118:$D$164,0))</f>
        <v>0</v>
      </c>
      <c r="U109" s="115">
        <f>INDEX(Data!Q$118:Q$164,MATCH($G109,Data!$D$118:$D$164,0))</f>
        <v>0</v>
      </c>
      <c r="V109" s="115">
        <f>INDEX(Data!R$118:R$164,MATCH($G109,Data!$D$118:$D$164,0))</f>
        <v>0</v>
      </c>
      <c r="W109" s="115">
        <f>INDEX(Data!S$118:S$164,MATCH($G109,Data!$D$118:$D$164,0))</f>
        <v>0</v>
      </c>
      <c r="X109" s="115">
        <f>INDEX(Data!T$118:T$164,MATCH($G109,Data!$D$118:$D$164,0))</f>
        <v>0</v>
      </c>
      <c r="Y109" s="115">
        <f>INDEX(Data!U$118:U$164,MATCH($G109,Data!$D$118:$D$164,0))</f>
        <v>0</v>
      </c>
      <c r="Z109" s="115">
        <f>INDEX(Data!V$118:V$164,MATCH($G109,Data!$D$118:$D$164,0))</f>
        <v>0</v>
      </c>
      <c r="AA109" s="115">
        <f>INDEX(Data!W$118:W$164,MATCH($G109,Data!$D$118:$D$164,0))</f>
        <v>0</v>
      </c>
      <c r="AB109" s="115">
        <f>INDEX(Data!X$118:X$164,MATCH($G109,Data!$D$118:$D$164,0))</f>
        <v>0</v>
      </c>
      <c r="AC109" s="115">
        <f>INDEX(Data!Y$118:Y$164,MATCH($G109,Data!$D$118:$D$164,0))</f>
        <v>0</v>
      </c>
      <c r="AD109" s="115">
        <f>INDEX(Data!Z$118:Z$164,MATCH($G109,Data!$D$118:$D$164,0))</f>
        <v>0</v>
      </c>
      <c r="AE109" s="115">
        <f>INDEX(Data!AA$118:AA$164,MATCH($G109,Data!$D$118:$D$164,0))</f>
        <v>0</v>
      </c>
      <c r="AF109" s="115">
        <f>INDEX(Data!AB$118:AB$164,MATCH($G109,Data!$D$118:$D$164,0))</f>
        <v>0</v>
      </c>
      <c r="AG109" s="115">
        <f>INDEX(Data!AC$118:AC$164,MATCH($G109,Data!$D$118:$D$164,0))</f>
        <v>0</v>
      </c>
      <c r="AH109" s="115">
        <f>INDEX(Data!AD$118:AD$164,MATCH($G109,Data!$D$118:$D$164,0))</f>
        <v>0</v>
      </c>
      <c r="AI109" s="115">
        <f>INDEX(Data!AE$118:AE$164,MATCH($G109,Data!$D$118:$D$164,0))</f>
        <v>0</v>
      </c>
      <c r="AJ109" s="115">
        <f>INDEX(Data!AF$118:AF$164,MATCH($G109,Data!$D$118:$D$164,0))</f>
        <v>0</v>
      </c>
      <c r="AK109" s="115">
        <f>INDEX(Data!AG$118:AG$164,MATCH($G109,Data!$D$118:$D$164,0))</f>
        <v>0</v>
      </c>
      <c r="AL109" s="115">
        <f>INDEX(Data!AH$118:AH$164,MATCH($G109,Data!$D$118:$D$164,0))</f>
        <v>0</v>
      </c>
      <c r="AM109" s="115">
        <f>INDEX(Data!AI$118:AI$164,MATCH($G109,Data!$D$118:$D$164,0))</f>
        <v>0</v>
      </c>
      <c r="AN109" s="115">
        <f>INDEX(Data!AJ$118:AJ$164,MATCH($G109,Data!$D$118:$D$164,0))</f>
        <v>0</v>
      </c>
      <c r="AO109" s="115">
        <f>INDEX(Data!AK$118:AK$164,MATCH($G109,Data!$D$118:$D$164,0))</f>
        <v>0</v>
      </c>
      <c r="AP109" s="115">
        <f>INDEX(Data!AL$118:AL$164,MATCH($G109,Data!$D$118:$D$164,0))</f>
        <v>0</v>
      </c>
      <c r="AQ109" s="115">
        <f>INDEX(Data!AM$118:AM$164,MATCH($G109,Data!$D$118:$D$164,0))</f>
        <v>0</v>
      </c>
      <c r="AR109" s="115">
        <f>INDEX(Data!AN$118:AN$164,MATCH($G109,Data!$D$118:$D$164,0))</f>
        <v>0</v>
      </c>
      <c r="AS109" s="115">
        <f>INDEX(Data!AO$118:AO$164,MATCH($G109,Data!$D$118:$D$164,0))</f>
        <v>0</v>
      </c>
      <c r="AT109" s="115">
        <f>INDEX(Data!AP$118:AP$164,MATCH($G109,Data!$D$118:$D$164,0))</f>
        <v>0</v>
      </c>
      <c r="AU109" s="115">
        <f>INDEX(Data!AQ$118:AQ$164,MATCH($G109,Data!$D$118:$D$164,0))</f>
        <v>0</v>
      </c>
      <c r="AV109" s="115">
        <f>INDEX(Data!AR$118:AR$164,MATCH($G109,Data!$D$118:$D$164,0))</f>
        <v>0</v>
      </c>
      <c r="AW109" s="115">
        <f>INDEX(Data!AS$118:AS$164,MATCH($G109,Data!$D$118:$D$164,0))</f>
        <v>0</v>
      </c>
      <c r="AX109" s="115">
        <f>INDEX(Data!AT$118:AT$164,MATCH($G109,Data!$D$118:$D$164,0))</f>
        <v>0</v>
      </c>
      <c r="AY109" s="115">
        <f>INDEX(Data!AU$118:AU$164,MATCH($G109,Data!$D$118:$D$164,0))</f>
        <v>0</v>
      </c>
      <c r="AZ109" s="115">
        <f>INDEX(Data!AV$118:AV$164,MATCH($G109,Data!$D$118:$D$164,0))</f>
        <v>0</v>
      </c>
      <c r="BA109" s="115">
        <f>INDEX(Data!AW$118:AW$164,MATCH($G109,Data!$D$118:$D$164,0))</f>
        <v>0</v>
      </c>
      <c r="BB109" s="115">
        <f>INDEX(Data!AX$118:AX$164,MATCH($G109,Data!$D$118:$D$164,0))</f>
        <v>0</v>
      </c>
      <c r="BC109" s="115">
        <f>INDEX(Data!AY$118:AY$164,MATCH($G109,Data!$D$118:$D$164,0))</f>
        <v>0</v>
      </c>
      <c r="BD109" s="115">
        <f>INDEX(Data!AZ$118:AZ$164,MATCH($G109,Data!$D$118:$D$164,0))</f>
        <v>0</v>
      </c>
      <c r="BE109" s="115">
        <f>INDEX(Data!BA$118:BA$164,MATCH($G109,Data!$D$118:$D$164,0))</f>
        <v>0</v>
      </c>
      <c r="BF109" s="115">
        <f>INDEX(Data!BB$118:BB$164,MATCH($G109,Data!$D$118:$D$164,0))</f>
        <v>0</v>
      </c>
      <c r="BG109" s="115">
        <f>INDEX(Data!BC$118:BC$164,MATCH($G109,Data!$D$118:$D$164,0))</f>
        <v>0</v>
      </c>
      <c r="BH109" s="115">
        <f>INDEX(Data!BD$118:BD$164,MATCH($G109,Data!$D$118:$D$164,0))</f>
        <v>0</v>
      </c>
    </row>
    <row r="110" spans="2:60" outlineLevel="1" x14ac:dyDescent="0.2">
      <c r="B110" s="51" t="s">
        <v>156</v>
      </c>
      <c r="C110" s="9" t="s">
        <v>158</v>
      </c>
      <c r="D110" s="58"/>
      <c r="E110" s="58"/>
      <c r="F110" s="26" t="s">
        <v>198</v>
      </c>
      <c r="G110" s="87">
        <v>22</v>
      </c>
      <c r="H110" s="87" t="str">
        <f>INDEX(Mapping!$L$16:$L$53,MATCH($G110,Mapping!$M$16:$M$53,0))</f>
        <v>Shared</v>
      </c>
      <c r="I110" s="115">
        <f>INDEX(Data!E$118:E$164,MATCH($G110,Data!$D$118:$D$164,0))</f>
        <v>0</v>
      </c>
      <c r="J110" s="115">
        <f>INDEX(Data!F$118:F$164,MATCH($G110,Data!$D$118:$D$164,0))</f>
        <v>0</v>
      </c>
      <c r="K110" s="115">
        <f>INDEX(Data!G$118:G$164,MATCH($G110,Data!$D$118:$D$164,0))</f>
        <v>1.8882324400000001</v>
      </c>
      <c r="L110" s="115">
        <f>INDEX(Data!H$118:H$164,MATCH($G110,Data!$D$118:$D$164,0))</f>
        <v>3.2646477799999998</v>
      </c>
      <c r="M110" s="115">
        <f>INDEX(Data!I$118:I$164,MATCH($G110,Data!$D$118:$D$164,0))</f>
        <v>3.6012063899999993</v>
      </c>
      <c r="N110" s="115">
        <f>INDEX(Data!J$118:J$164,MATCH($G110,Data!$D$118:$D$164,0))</f>
        <v>3.4613312000000005</v>
      </c>
      <c r="O110" s="115">
        <f>INDEX(Data!K$118:K$164,MATCH($G110,Data!$D$118:$D$164,0))</f>
        <v>3.8329243599999998</v>
      </c>
      <c r="P110" s="115">
        <f>INDEX(Data!L$118:L$164,MATCH($G110,Data!$D$118:$D$164,0))</f>
        <v>5.46603408</v>
      </c>
      <c r="Q110" s="115">
        <f>INDEX(Data!M$118:M$164,MATCH($G110,Data!$D$118:$D$164,0))</f>
        <v>0</v>
      </c>
      <c r="R110" s="115">
        <f>INDEX(Data!N$118:N$164,MATCH($G110,Data!$D$118:$D$164,0))</f>
        <v>0</v>
      </c>
      <c r="S110" s="115">
        <f>INDEX(Data!O$118:O$164,MATCH($G110,Data!$D$118:$D$164,0))</f>
        <v>0</v>
      </c>
      <c r="T110" s="115">
        <f>INDEX(Data!P$118:P$164,MATCH($G110,Data!$D$118:$D$164,0))</f>
        <v>0</v>
      </c>
      <c r="U110" s="115">
        <f>INDEX(Data!Q$118:Q$164,MATCH($G110,Data!$D$118:$D$164,0))</f>
        <v>0</v>
      </c>
      <c r="V110" s="115">
        <f>INDEX(Data!R$118:R$164,MATCH($G110,Data!$D$118:$D$164,0))</f>
        <v>0</v>
      </c>
      <c r="W110" s="115">
        <f>INDEX(Data!S$118:S$164,MATCH($G110,Data!$D$118:$D$164,0))</f>
        <v>0</v>
      </c>
      <c r="X110" s="115">
        <f>INDEX(Data!T$118:T$164,MATCH($G110,Data!$D$118:$D$164,0))</f>
        <v>0</v>
      </c>
      <c r="Y110" s="115">
        <f>INDEX(Data!U$118:U$164,MATCH($G110,Data!$D$118:$D$164,0))</f>
        <v>0</v>
      </c>
      <c r="Z110" s="115">
        <f>INDEX(Data!V$118:V$164,MATCH($G110,Data!$D$118:$D$164,0))</f>
        <v>0</v>
      </c>
      <c r="AA110" s="115">
        <f>INDEX(Data!W$118:W$164,MATCH($G110,Data!$D$118:$D$164,0))</f>
        <v>0</v>
      </c>
      <c r="AB110" s="115">
        <f>INDEX(Data!X$118:X$164,MATCH($G110,Data!$D$118:$D$164,0))</f>
        <v>0</v>
      </c>
      <c r="AC110" s="115">
        <f>INDEX(Data!Y$118:Y$164,MATCH($G110,Data!$D$118:$D$164,0))</f>
        <v>0</v>
      </c>
      <c r="AD110" s="115">
        <f>INDEX(Data!Z$118:Z$164,MATCH($G110,Data!$D$118:$D$164,0))</f>
        <v>0</v>
      </c>
      <c r="AE110" s="115">
        <f>INDEX(Data!AA$118:AA$164,MATCH($G110,Data!$D$118:$D$164,0))</f>
        <v>0</v>
      </c>
      <c r="AF110" s="115">
        <f>INDEX(Data!AB$118:AB$164,MATCH($G110,Data!$D$118:$D$164,0))</f>
        <v>0</v>
      </c>
      <c r="AG110" s="115">
        <f>INDEX(Data!AC$118:AC$164,MATCH($G110,Data!$D$118:$D$164,0))</f>
        <v>0</v>
      </c>
      <c r="AH110" s="115">
        <f>INDEX(Data!AD$118:AD$164,MATCH($G110,Data!$D$118:$D$164,0))</f>
        <v>0</v>
      </c>
      <c r="AI110" s="115">
        <f>INDEX(Data!AE$118:AE$164,MATCH($G110,Data!$D$118:$D$164,0))</f>
        <v>0</v>
      </c>
      <c r="AJ110" s="115">
        <f>INDEX(Data!AF$118:AF$164,MATCH($G110,Data!$D$118:$D$164,0))</f>
        <v>0</v>
      </c>
      <c r="AK110" s="115">
        <f>INDEX(Data!AG$118:AG$164,MATCH($G110,Data!$D$118:$D$164,0))</f>
        <v>0</v>
      </c>
      <c r="AL110" s="115">
        <f>INDEX(Data!AH$118:AH$164,MATCH($G110,Data!$D$118:$D$164,0))</f>
        <v>0</v>
      </c>
      <c r="AM110" s="115">
        <f>INDEX(Data!AI$118:AI$164,MATCH($G110,Data!$D$118:$D$164,0))</f>
        <v>0</v>
      </c>
      <c r="AN110" s="115">
        <f>INDEX(Data!AJ$118:AJ$164,MATCH($G110,Data!$D$118:$D$164,0))</f>
        <v>0</v>
      </c>
      <c r="AO110" s="115">
        <f>INDEX(Data!AK$118:AK$164,MATCH($G110,Data!$D$118:$D$164,0))</f>
        <v>0</v>
      </c>
      <c r="AP110" s="115">
        <f>INDEX(Data!AL$118:AL$164,MATCH($G110,Data!$D$118:$D$164,0))</f>
        <v>0</v>
      </c>
      <c r="AQ110" s="115">
        <f>INDEX(Data!AM$118:AM$164,MATCH($G110,Data!$D$118:$D$164,0))</f>
        <v>0</v>
      </c>
      <c r="AR110" s="115">
        <f>INDEX(Data!AN$118:AN$164,MATCH($G110,Data!$D$118:$D$164,0))</f>
        <v>0</v>
      </c>
      <c r="AS110" s="115">
        <f>INDEX(Data!AO$118:AO$164,MATCH($G110,Data!$D$118:$D$164,0))</f>
        <v>0</v>
      </c>
      <c r="AT110" s="115">
        <f>INDEX(Data!AP$118:AP$164,MATCH($G110,Data!$D$118:$D$164,0))</f>
        <v>0</v>
      </c>
      <c r="AU110" s="115">
        <f>INDEX(Data!AQ$118:AQ$164,MATCH($G110,Data!$D$118:$D$164,0))</f>
        <v>0</v>
      </c>
      <c r="AV110" s="115">
        <f>INDEX(Data!AR$118:AR$164,MATCH($G110,Data!$D$118:$D$164,0))</f>
        <v>0</v>
      </c>
      <c r="AW110" s="115">
        <f>INDEX(Data!AS$118:AS$164,MATCH($G110,Data!$D$118:$D$164,0))</f>
        <v>0</v>
      </c>
      <c r="AX110" s="115">
        <f>INDEX(Data!AT$118:AT$164,MATCH($G110,Data!$D$118:$D$164,0))</f>
        <v>0</v>
      </c>
      <c r="AY110" s="115">
        <f>INDEX(Data!AU$118:AU$164,MATCH($G110,Data!$D$118:$D$164,0))</f>
        <v>0</v>
      </c>
      <c r="AZ110" s="115">
        <f>INDEX(Data!AV$118:AV$164,MATCH($G110,Data!$D$118:$D$164,0))</f>
        <v>0</v>
      </c>
      <c r="BA110" s="115">
        <f>INDEX(Data!AW$118:AW$164,MATCH($G110,Data!$D$118:$D$164,0))</f>
        <v>0</v>
      </c>
      <c r="BB110" s="115">
        <f>INDEX(Data!AX$118:AX$164,MATCH($G110,Data!$D$118:$D$164,0))</f>
        <v>0</v>
      </c>
      <c r="BC110" s="115">
        <f>INDEX(Data!AY$118:AY$164,MATCH($G110,Data!$D$118:$D$164,0))</f>
        <v>0</v>
      </c>
      <c r="BD110" s="115">
        <f>INDEX(Data!AZ$118:AZ$164,MATCH($G110,Data!$D$118:$D$164,0))</f>
        <v>0</v>
      </c>
      <c r="BE110" s="115">
        <f>INDEX(Data!BA$118:BA$164,MATCH($G110,Data!$D$118:$D$164,0))</f>
        <v>0</v>
      </c>
      <c r="BF110" s="115">
        <f>INDEX(Data!BB$118:BB$164,MATCH($G110,Data!$D$118:$D$164,0))</f>
        <v>0</v>
      </c>
      <c r="BG110" s="115">
        <f>INDEX(Data!BC$118:BC$164,MATCH($G110,Data!$D$118:$D$164,0))</f>
        <v>0</v>
      </c>
      <c r="BH110" s="115">
        <f>INDEX(Data!BD$118:BD$164,MATCH($G110,Data!$D$118:$D$164,0))</f>
        <v>0</v>
      </c>
    </row>
    <row r="111" spans="2:60" outlineLevel="1" x14ac:dyDescent="0.2">
      <c r="B111" s="51" t="s">
        <v>156</v>
      </c>
      <c r="C111" s="9" t="s">
        <v>159</v>
      </c>
      <c r="D111" s="73"/>
      <c r="E111" s="73"/>
      <c r="F111" s="26" t="s">
        <v>198</v>
      </c>
      <c r="G111" s="87">
        <v>23</v>
      </c>
      <c r="H111" s="87" t="str">
        <f>INDEX(Mapping!$L$16:$L$53,MATCH($G111,Mapping!$M$16:$M$53,0))</f>
        <v>Dedicated Prescribed</v>
      </c>
      <c r="I111" s="115">
        <f>INDEX(Data!E$118:E$164,MATCH($G111,Data!$D$118:$D$164,0))</f>
        <v>0</v>
      </c>
      <c r="J111" s="115">
        <f>INDEX(Data!F$118:F$164,MATCH($G111,Data!$D$118:$D$164,0))</f>
        <v>0</v>
      </c>
      <c r="K111" s="115">
        <f>INDEX(Data!G$118:G$164,MATCH($G111,Data!$D$118:$D$164,0))</f>
        <v>0</v>
      </c>
      <c r="L111" s="115">
        <f>INDEX(Data!H$118:H$164,MATCH($G111,Data!$D$118:$D$164,0))</f>
        <v>0</v>
      </c>
      <c r="M111" s="115">
        <f>INDEX(Data!I$118:I$164,MATCH($G111,Data!$D$118:$D$164,0))</f>
        <v>0</v>
      </c>
      <c r="N111" s="115">
        <f>INDEX(Data!J$118:J$164,MATCH($G111,Data!$D$118:$D$164,0))</f>
        <v>0</v>
      </c>
      <c r="O111" s="115">
        <f>INDEX(Data!K$118:K$164,MATCH($G111,Data!$D$118:$D$164,0))</f>
        <v>0</v>
      </c>
      <c r="P111" s="115">
        <f>INDEX(Data!L$118:L$164,MATCH($G111,Data!$D$118:$D$164,0))</f>
        <v>0</v>
      </c>
      <c r="Q111" s="115">
        <f>INDEX(Data!M$118:M$164,MATCH($G111,Data!$D$118:$D$164,0))</f>
        <v>0</v>
      </c>
      <c r="R111" s="115">
        <f>INDEX(Data!N$118:N$164,MATCH($G111,Data!$D$118:$D$164,0))</f>
        <v>0</v>
      </c>
      <c r="S111" s="115">
        <f>INDEX(Data!O$118:O$164,MATCH($G111,Data!$D$118:$D$164,0))</f>
        <v>0</v>
      </c>
      <c r="T111" s="115">
        <f>INDEX(Data!P$118:P$164,MATCH($G111,Data!$D$118:$D$164,0))</f>
        <v>0</v>
      </c>
      <c r="U111" s="115">
        <f>INDEX(Data!Q$118:Q$164,MATCH($G111,Data!$D$118:$D$164,0))</f>
        <v>0</v>
      </c>
      <c r="V111" s="115">
        <f>INDEX(Data!R$118:R$164,MATCH($G111,Data!$D$118:$D$164,0))</f>
        <v>0</v>
      </c>
      <c r="W111" s="115">
        <f>INDEX(Data!S$118:S$164,MATCH($G111,Data!$D$118:$D$164,0))</f>
        <v>0</v>
      </c>
      <c r="X111" s="115">
        <f>INDEX(Data!T$118:T$164,MATCH($G111,Data!$D$118:$D$164,0))</f>
        <v>0</v>
      </c>
      <c r="Y111" s="115">
        <f>INDEX(Data!U$118:U$164,MATCH($G111,Data!$D$118:$D$164,0))</f>
        <v>0</v>
      </c>
      <c r="Z111" s="115">
        <f>INDEX(Data!V$118:V$164,MATCH($G111,Data!$D$118:$D$164,0))</f>
        <v>0</v>
      </c>
      <c r="AA111" s="115">
        <f>INDEX(Data!W$118:W$164,MATCH($G111,Data!$D$118:$D$164,0))</f>
        <v>0</v>
      </c>
      <c r="AB111" s="115">
        <f>INDEX(Data!X$118:X$164,MATCH($G111,Data!$D$118:$D$164,0))</f>
        <v>0</v>
      </c>
      <c r="AC111" s="115">
        <f>INDEX(Data!Y$118:Y$164,MATCH($G111,Data!$D$118:$D$164,0))</f>
        <v>0</v>
      </c>
      <c r="AD111" s="115">
        <f>INDEX(Data!Z$118:Z$164,MATCH($G111,Data!$D$118:$D$164,0))</f>
        <v>0</v>
      </c>
      <c r="AE111" s="115">
        <f>INDEX(Data!AA$118:AA$164,MATCH($G111,Data!$D$118:$D$164,0))</f>
        <v>0</v>
      </c>
      <c r="AF111" s="115">
        <f>INDEX(Data!AB$118:AB$164,MATCH($G111,Data!$D$118:$D$164,0))</f>
        <v>0</v>
      </c>
      <c r="AG111" s="115">
        <f>INDEX(Data!AC$118:AC$164,MATCH($G111,Data!$D$118:$D$164,0))</f>
        <v>0</v>
      </c>
      <c r="AH111" s="115">
        <f>INDEX(Data!AD$118:AD$164,MATCH($G111,Data!$D$118:$D$164,0))</f>
        <v>0</v>
      </c>
      <c r="AI111" s="115">
        <f>INDEX(Data!AE$118:AE$164,MATCH($G111,Data!$D$118:$D$164,0))</f>
        <v>0</v>
      </c>
      <c r="AJ111" s="115">
        <f>INDEX(Data!AF$118:AF$164,MATCH($G111,Data!$D$118:$D$164,0))</f>
        <v>0</v>
      </c>
      <c r="AK111" s="115">
        <f>INDEX(Data!AG$118:AG$164,MATCH($G111,Data!$D$118:$D$164,0))</f>
        <v>0</v>
      </c>
      <c r="AL111" s="115">
        <f>INDEX(Data!AH$118:AH$164,MATCH($G111,Data!$D$118:$D$164,0))</f>
        <v>0</v>
      </c>
      <c r="AM111" s="115">
        <f>INDEX(Data!AI$118:AI$164,MATCH($G111,Data!$D$118:$D$164,0))</f>
        <v>0</v>
      </c>
      <c r="AN111" s="115">
        <f>INDEX(Data!AJ$118:AJ$164,MATCH($G111,Data!$D$118:$D$164,0))</f>
        <v>0</v>
      </c>
      <c r="AO111" s="115">
        <f>INDEX(Data!AK$118:AK$164,MATCH($G111,Data!$D$118:$D$164,0))</f>
        <v>0</v>
      </c>
      <c r="AP111" s="115">
        <f>INDEX(Data!AL$118:AL$164,MATCH($G111,Data!$D$118:$D$164,0))</f>
        <v>0</v>
      </c>
      <c r="AQ111" s="115">
        <f>INDEX(Data!AM$118:AM$164,MATCH($G111,Data!$D$118:$D$164,0))</f>
        <v>0</v>
      </c>
      <c r="AR111" s="115">
        <f>INDEX(Data!AN$118:AN$164,MATCH($G111,Data!$D$118:$D$164,0))</f>
        <v>0</v>
      </c>
      <c r="AS111" s="115">
        <f>INDEX(Data!AO$118:AO$164,MATCH($G111,Data!$D$118:$D$164,0))</f>
        <v>0</v>
      </c>
      <c r="AT111" s="115">
        <f>INDEX(Data!AP$118:AP$164,MATCH($G111,Data!$D$118:$D$164,0))</f>
        <v>0</v>
      </c>
      <c r="AU111" s="115">
        <f>INDEX(Data!AQ$118:AQ$164,MATCH($G111,Data!$D$118:$D$164,0))</f>
        <v>0</v>
      </c>
      <c r="AV111" s="115">
        <f>INDEX(Data!AR$118:AR$164,MATCH($G111,Data!$D$118:$D$164,0))</f>
        <v>0</v>
      </c>
      <c r="AW111" s="115">
        <f>INDEX(Data!AS$118:AS$164,MATCH($G111,Data!$D$118:$D$164,0))</f>
        <v>0</v>
      </c>
      <c r="AX111" s="115">
        <f>INDEX(Data!AT$118:AT$164,MATCH($G111,Data!$D$118:$D$164,0))</f>
        <v>0</v>
      </c>
      <c r="AY111" s="115">
        <f>INDEX(Data!AU$118:AU$164,MATCH($G111,Data!$D$118:$D$164,0))</f>
        <v>0</v>
      </c>
      <c r="AZ111" s="115">
        <f>INDEX(Data!AV$118:AV$164,MATCH($G111,Data!$D$118:$D$164,0))</f>
        <v>0</v>
      </c>
      <c r="BA111" s="115">
        <f>INDEX(Data!AW$118:AW$164,MATCH($G111,Data!$D$118:$D$164,0))</f>
        <v>0</v>
      </c>
      <c r="BB111" s="115">
        <f>INDEX(Data!AX$118:AX$164,MATCH($G111,Data!$D$118:$D$164,0))</f>
        <v>0</v>
      </c>
      <c r="BC111" s="115">
        <f>INDEX(Data!AY$118:AY$164,MATCH($G111,Data!$D$118:$D$164,0))</f>
        <v>0</v>
      </c>
      <c r="BD111" s="115">
        <f>INDEX(Data!AZ$118:AZ$164,MATCH($G111,Data!$D$118:$D$164,0))</f>
        <v>0</v>
      </c>
      <c r="BE111" s="115">
        <f>INDEX(Data!BA$118:BA$164,MATCH($G111,Data!$D$118:$D$164,0))</f>
        <v>0</v>
      </c>
      <c r="BF111" s="115">
        <f>INDEX(Data!BB$118:BB$164,MATCH($G111,Data!$D$118:$D$164,0))</f>
        <v>0</v>
      </c>
      <c r="BG111" s="115">
        <f>INDEX(Data!BC$118:BC$164,MATCH($G111,Data!$D$118:$D$164,0))</f>
        <v>0</v>
      </c>
      <c r="BH111" s="115">
        <f>INDEX(Data!BD$118:BD$164,MATCH($G111,Data!$D$118:$D$164,0))</f>
        <v>0</v>
      </c>
    </row>
    <row r="112" spans="2:60" outlineLevel="1" x14ac:dyDescent="0.2">
      <c r="B112" s="51" t="s">
        <v>156</v>
      </c>
      <c r="C112" s="9" t="s">
        <v>153</v>
      </c>
      <c r="D112" s="58"/>
      <c r="E112" s="58"/>
      <c r="F112" s="26" t="s">
        <v>198</v>
      </c>
      <c r="G112" s="87">
        <v>24</v>
      </c>
      <c r="H112" s="87" t="str">
        <f>INDEX(Mapping!$L$16:$L$53,MATCH($G112,Mapping!$M$16:$M$53,0))</f>
        <v>Shared</v>
      </c>
      <c r="I112" s="115">
        <f>INDEX(Data!E$118:E$164,MATCH($G112,Data!$D$118:$D$164,0))</f>
        <v>0</v>
      </c>
      <c r="J112" s="115">
        <f>INDEX(Data!F$118:F$164,MATCH($G112,Data!$D$118:$D$164,0))</f>
        <v>0</v>
      </c>
      <c r="K112" s="115">
        <f>INDEX(Data!G$118:G$164,MATCH($G112,Data!$D$118:$D$164,0))</f>
        <v>4.1710000000000002E-3</v>
      </c>
      <c r="L112" s="115">
        <f>INDEX(Data!H$118:H$164,MATCH($G112,Data!$D$118:$D$164,0))</f>
        <v>7.9625539999999995E-2</v>
      </c>
      <c r="M112" s="115">
        <f>INDEX(Data!I$118:I$164,MATCH($G112,Data!$D$118:$D$164,0))</f>
        <v>9.9099999999999991E-4</v>
      </c>
      <c r="N112" s="115">
        <f>INDEX(Data!J$118:J$164,MATCH($G112,Data!$D$118:$D$164,0))</f>
        <v>4.6275E-4</v>
      </c>
      <c r="O112" s="115">
        <f>INDEX(Data!K$118:K$164,MATCH($G112,Data!$D$118:$D$164,0))</f>
        <v>9.1499999999999998E-2</v>
      </c>
      <c r="P112" s="115">
        <f>INDEX(Data!L$118:L$164,MATCH($G112,Data!$D$118:$D$164,0))</f>
        <v>0.32</v>
      </c>
      <c r="Q112" s="115">
        <f>INDEX(Data!M$118:M$164,MATCH($G112,Data!$D$118:$D$164,0))</f>
        <v>0</v>
      </c>
      <c r="R112" s="115">
        <f>INDEX(Data!N$118:N$164,MATCH($G112,Data!$D$118:$D$164,0))</f>
        <v>0</v>
      </c>
      <c r="S112" s="115">
        <f>INDEX(Data!O$118:O$164,MATCH($G112,Data!$D$118:$D$164,0))</f>
        <v>0</v>
      </c>
      <c r="T112" s="115">
        <f>INDEX(Data!P$118:P$164,MATCH($G112,Data!$D$118:$D$164,0))</f>
        <v>0</v>
      </c>
      <c r="U112" s="115">
        <f>INDEX(Data!Q$118:Q$164,MATCH($G112,Data!$D$118:$D$164,0))</f>
        <v>0</v>
      </c>
      <c r="V112" s="115">
        <f>INDEX(Data!R$118:R$164,MATCH($G112,Data!$D$118:$D$164,0))</f>
        <v>0</v>
      </c>
      <c r="W112" s="115">
        <f>INDEX(Data!S$118:S$164,MATCH($G112,Data!$D$118:$D$164,0))</f>
        <v>0</v>
      </c>
      <c r="X112" s="115">
        <f>INDEX(Data!T$118:T$164,MATCH($G112,Data!$D$118:$D$164,0))</f>
        <v>0</v>
      </c>
      <c r="Y112" s="115">
        <f>INDEX(Data!U$118:U$164,MATCH($G112,Data!$D$118:$D$164,0))</f>
        <v>0</v>
      </c>
      <c r="Z112" s="115">
        <f>INDEX(Data!V$118:V$164,MATCH($G112,Data!$D$118:$D$164,0))</f>
        <v>0</v>
      </c>
      <c r="AA112" s="115">
        <f>INDEX(Data!W$118:W$164,MATCH($G112,Data!$D$118:$D$164,0))</f>
        <v>0</v>
      </c>
      <c r="AB112" s="115">
        <f>INDEX(Data!X$118:X$164,MATCH($G112,Data!$D$118:$D$164,0))</f>
        <v>0</v>
      </c>
      <c r="AC112" s="115">
        <f>INDEX(Data!Y$118:Y$164,MATCH($G112,Data!$D$118:$D$164,0))</f>
        <v>0</v>
      </c>
      <c r="AD112" s="115">
        <f>INDEX(Data!Z$118:Z$164,MATCH($G112,Data!$D$118:$D$164,0))</f>
        <v>0</v>
      </c>
      <c r="AE112" s="115">
        <f>INDEX(Data!AA$118:AA$164,MATCH($G112,Data!$D$118:$D$164,0))</f>
        <v>0</v>
      </c>
      <c r="AF112" s="115">
        <f>INDEX(Data!AB$118:AB$164,MATCH($G112,Data!$D$118:$D$164,0))</f>
        <v>0</v>
      </c>
      <c r="AG112" s="115">
        <f>INDEX(Data!AC$118:AC$164,MATCH($G112,Data!$D$118:$D$164,0))</f>
        <v>0</v>
      </c>
      <c r="AH112" s="115">
        <f>INDEX(Data!AD$118:AD$164,MATCH($G112,Data!$D$118:$D$164,0))</f>
        <v>0</v>
      </c>
      <c r="AI112" s="115">
        <f>INDEX(Data!AE$118:AE$164,MATCH($G112,Data!$D$118:$D$164,0))</f>
        <v>0</v>
      </c>
      <c r="AJ112" s="115">
        <f>INDEX(Data!AF$118:AF$164,MATCH($G112,Data!$D$118:$D$164,0))</f>
        <v>0</v>
      </c>
      <c r="AK112" s="115">
        <f>INDEX(Data!AG$118:AG$164,MATCH($G112,Data!$D$118:$D$164,0))</f>
        <v>0</v>
      </c>
      <c r="AL112" s="115">
        <f>INDEX(Data!AH$118:AH$164,MATCH($G112,Data!$D$118:$D$164,0))</f>
        <v>0</v>
      </c>
      <c r="AM112" s="115">
        <f>INDEX(Data!AI$118:AI$164,MATCH($G112,Data!$D$118:$D$164,0))</f>
        <v>0</v>
      </c>
      <c r="AN112" s="115">
        <f>INDEX(Data!AJ$118:AJ$164,MATCH($G112,Data!$D$118:$D$164,0))</f>
        <v>0</v>
      </c>
      <c r="AO112" s="115">
        <f>INDEX(Data!AK$118:AK$164,MATCH($G112,Data!$D$118:$D$164,0))</f>
        <v>0</v>
      </c>
      <c r="AP112" s="115">
        <f>INDEX(Data!AL$118:AL$164,MATCH($G112,Data!$D$118:$D$164,0))</f>
        <v>0</v>
      </c>
      <c r="AQ112" s="115">
        <f>INDEX(Data!AM$118:AM$164,MATCH($G112,Data!$D$118:$D$164,0))</f>
        <v>0</v>
      </c>
      <c r="AR112" s="115">
        <f>INDEX(Data!AN$118:AN$164,MATCH($G112,Data!$D$118:$D$164,0))</f>
        <v>0</v>
      </c>
      <c r="AS112" s="115">
        <f>INDEX(Data!AO$118:AO$164,MATCH($G112,Data!$D$118:$D$164,0))</f>
        <v>0</v>
      </c>
      <c r="AT112" s="115">
        <f>INDEX(Data!AP$118:AP$164,MATCH($G112,Data!$D$118:$D$164,0))</f>
        <v>0</v>
      </c>
      <c r="AU112" s="115">
        <f>INDEX(Data!AQ$118:AQ$164,MATCH($G112,Data!$D$118:$D$164,0))</f>
        <v>0</v>
      </c>
      <c r="AV112" s="115">
        <f>INDEX(Data!AR$118:AR$164,MATCH($G112,Data!$D$118:$D$164,0))</f>
        <v>0</v>
      </c>
      <c r="AW112" s="115">
        <f>INDEX(Data!AS$118:AS$164,MATCH($G112,Data!$D$118:$D$164,0))</f>
        <v>0</v>
      </c>
      <c r="AX112" s="115">
        <f>INDEX(Data!AT$118:AT$164,MATCH($G112,Data!$D$118:$D$164,0))</f>
        <v>0</v>
      </c>
      <c r="AY112" s="115">
        <f>INDEX(Data!AU$118:AU$164,MATCH($G112,Data!$D$118:$D$164,0))</f>
        <v>0</v>
      </c>
      <c r="AZ112" s="115">
        <f>INDEX(Data!AV$118:AV$164,MATCH($G112,Data!$D$118:$D$164,0))</f>
        <v>0</v>
      </c>
      <c r="BA112" s="115">
        <f>INDEX(Data!AW$118:AW$164,MATCH($G112,Data!$D$118:$D$164,0))</f>
        <v>0</v>
      </c>
      <c r="BB112" s="115">
        <f>INDEX(Data!AX$118:AX$164,MATCH($G112,Data!$D$118:$D$164,0))</f>
        <v>0</v>
      </c>
      <c r="BC112" s="115">
        <f>INDEX(Data!AY$118:AY$164,MATCH($G112,Data!$D$118:$D$164,0))</f>
        <v>0</v>
      </c>
      <c r="BD112" s="115">
        <f>INDEX(Data!AZ$118:AZ$164,MATCH($G112,Data!$D$118:$D$164,0))</f>
        <v>0</v>
      </c>
      <c r="BE112" s="115">
        <f>INDEX(Data!BA$118:BA$164,MATCH($G112,Data!$D$118:$D$164,0))</f>
        <v>0</v>
      </c>
      <c r="BF112" s="115">
        <f>INDEX(Data!BB$118:BB$164,MATCH($G112,Data!$D$118:$D$164,0))</f>
        <v>0</v>
      </c>
      <c r="BG112" s="115">
        <f>INDEX(Data!BC$118:BC$164,MATCH($G112,Data!$D$118:$D$164,0))</f>
        <v>0</v>
      </c>
      <c r="BH112" s="115">
        <f>INDEX(Data!BD$118:BD$164,MATCH($G112,Data!$D$118:$D$164,0))</f>
        <v>0</v>
      </c>
    </row>
    <row r="113" spans="2:60" outlineLevel="1" x14ac:dyDescent="0.2">
      <c r="B113" s="51" t="s">
        <v>160</v>
      </c>
      <c r="C113" s="9" t="s">
        <v>146</v>
      </c>
      <c r="D113" s="73"/>
      <c r="E113" s="73"/>
      <c r="F113" s="26" t="s">
        <v>198</v>
      </c>
      <c r="G113" s="87">
        <v>25</v>
      </c>
      <c r="H113" s="87" t="str">
        <f>INDEX(Mapping!$L$16:$L$53,MATCH($G113,Mapping!$M$16:$M$53,0))</f>
        <v>Dedicated Prescribed</v>
      </c>
      <c r="I113" s="115">
        <f>INDEX(Data!E$118:E$164,MATCH($G113,Data!$D$118:$D$164,0))</f>
        <v>0</v>
      </c>
      <c r="J113" s="115">
        <f>INDEX(Data!F$118:F$164,MATCH($G113,Data!$D$118:$D$164,0))</f>
        <v>0</v>
      </c>
      <c r="K113" s="115">
        <f>INDEX(Data!G$118:G$164,MATCH($G113,Data!$D$118:$D$164,0))</f>
        <v>0</v>
      </c>
      <c r="L113" s="115">
        <f>INDEX(Data!H$118:H$164,MATCH($G113,Data!$D$118:$D$164,0))</f>
        <v>0</v>
      </c>
      <c r="M113" s="115">
        <f>INDEX(Data!I$118:I$164,MATCH($G113,Data!$D$118:$D$164,0))</f>
        <v>0</v>
      </c>
      <c r="N113" s="115">
        <f>INDEX(Data!J$118:J$164,MATCH($G113,Data!$D$118:$D$164,0))</f>
        <v>0</v>
      </c>
      <c r="O113" s="115">
        <f>INDEX(Data!K$118:K$164,MATCH($G113,Data!$D$118:$D$164,0))</f>
        <v>0</v>
      </c>
      <c r="P113" s="115">
        <f>INDEX(Data!L$118:L$164,MATCH($G113,Data!$D$118:$D$164,0))</f>
        <v>0</v>
      </c>
      <c r="Q113" s="115">
        <f>INDEX(Data!M$118:M$164,MATCH($G113,Data!$D$118:$D$164,0))</f>
        <v>0</v>
      </c>
      <c r="R113" s="115">
        <f>INDEX(Data!N$118:N$164,MATCH($G113,Data!$D$118:$D$164,0))</f>
        <v>0</v>
      </c>
      <c r="S113" s="115">
        <f>INDEX(Data!O$118:O$164,MATCH($G113,Data!$D$118:$D$164,0))</f>
        <v>0</v>
      </c>
      <c r="T113" s="115">
        <f>INDEX(Data!P$118:P$164,MATCH($G113,Data!$D$118:$D$164,0))</f>
        <v>0</v>
      </c>
      <c r="U113" s="115">
        <f>INDEX(Data!Q$118:Q$164,MATCH($G113,Data!$D$118:$D$164,0))</f>
        <v>0</v>
      </c>
      <c r="V113" s="115">
        <f>INDEX(Data!R$118:R$164,MATCH($G113,Data!$D$118:$D$164,0))</f>
        <v>0</v>
      </c>
      <c r="W113" s="115">
        <f>INDEX(Data!S$118:S$164,MATCH($G113,Data!$D$118:$D$164,0))</f>
        <v>0</v>
      </c>
      <c r="X113" s="115">
        <f>INDEX(Data!T$118:T$164,MATCH($G113,Data!$D$118:$D$164,0))</f>
        <v>0</v>
      </c>
      <c r="Y113" s="115">
        <f>INDEX(Data!U$118:U$164,MATCH($G113,Data!$D$118:$D$164,0))</f>
        <v>0</v>
      </c>
      <c r="Z113" s="115">
        <f>INDEX(Data!V$118:V$164,MATCH($G113,Data!$D$118:$D$164,0))</f>
        <v>0</v>
      </c>
      <c r="AA113" s="115">
        <f>INDEX(Data!W$118:W$164,MATCH($G113,Data!$D$118:$D$164,0))</f>
        <v>0</v>
      </c>
      <c r="AB113" s="115">
        <f>INDEX(Data!X$118:X$164,MATCH($G113,Data!$D$118:$D$164,0))</f>
        <v>0</v>
      </c>
      <c r="AC113" s="115">
        <f>INDEX(Data!Y$118:Y$164,MATCH($G113,Data!$D$118:$D$164,0))</f>
        <v>0</v>
      </c>
      <c r="AD113" s="115">
        <f>INDEX(Data!Z$118:Z$164,MATCH($G113,Data!$D$118:$D$164,0))</f>
        <v>0</v>
      </c>
      <c r="AE113" s="115">
        <f>INDEX(Data!AA$118:AA$164,MATCH($G113,Data!$D$118:$D$164,0))</f>
        <v>0</v>
      </c>
      <c r="AF113" s="115">
        <f>INDEX(Data!AB$118:AB$164,MATCH($G113,Data!$D$118:$D$164,0))</f>
        <v>0</v>
      </c>
      <c r="AG113" s="115">
        <f>INDEX(Data!AC$118:AC$164,MATCH($G113,Data!$D$118:$D$164,0))</f>
        <v>0</v>
      </c>
      <c r="AH113" s="115">
        <f>INDEX(Data!AD$118:AD$164,MATCH($G113,Data!$D$118:$D$164,0))</f>
        <v>0</v>
      </c>
      <c r="AI113" s="115">
        <f>INDEX(Data!AE$118:AE$164,MATCH($G113,Data!$D$118:$D$164,0))</f>
        <v>0</v>
      </c>
      <c r="AJ113" s="115">
        <f>INDEX(Data!AF$118:AF$164,MATCH($G113,Data!$D$118:$D$164,0))</f>
        <v>0</v>
      </c>
      <c r="AK113" s="115">
        <f>INDEX(Data!AG$118:AG$164,MATCH($G113,Data!$D$118:$D$164,0))</f>
        <v>0</v>
      </c>
      <c r="AL113" s="115">
        <f>INDEX(Data!AH$118:AH$164,MATCH($G113,Data!$D$118:$D$164,0))</f>
        <v>0</v>
      </c>
      <c r="AM113" s="115">
        <f>INDEX(Data!AI$118:AI$164,MATCH($G113,Data!$D$118:$D$164,0))</f>
        <v>0</v>
      </c>
      <c r="AN113" s="115">
        <f>INDEX(Data!AJ$118:AJ$164,MATCH($G113,Data!$D$118:$D$164,0))</f>
        <v>0</v>
      </c>
      <c r="AO113" s="115">
        <f>INDEX(Data!AK$118:AK$164,MATCH($G113,Data!$D$118:$D$164,0))</f>
        <v>0</v>
      </c>
      <c r="AP113" s="115">
        <f>INDEX(Data!AL$118:AL$164,MATCH($G113,Data!$D$118:$D$164,0))</f>
        <v>0</v>
      </c>
      <c r="AQ113" s="115">
        <f>INDEX(Data!AM$118:AM$164,MATCH($G113,Data!$D$118:$D$164,0))</f>
        <v>0</v>
      </c>
      <c r="AR113" s="115">
        <f>INDEX(Data!AN$118:AN$164,MATCH($G113,Data!$D$118:$D$164,0))</f>
        <v>0</v>
      </c>
      <c r="AS113" s="115">
        <f>INDEX(Data!AO$118:AO$164,MATCH($G113,Data!$D$118:$D$164,0))</f>
        <v>0</v>
      </c>
      <c r="AT113" s="115">
        <f>INDEX(Data!AP$118:AP$164,MATCH($G113,Data!$D$118:$D$164,0))</f>
        <v>0</v>
      </c>
      <c r="AU113" s="115">
        <f>INDEX(Data!AQ$118:AQ$164,MATCH($G113,Data!$D$118:$D$164,0))</f>
        <v>0</v>
      </c>
      <c r="AV113" s="115">
        <f>INDEX(Data!AR$118:AR$164,MATCH($G113,Data!$D$118:$D$164,0))</f>
        <v>0</v>
      </c>
      <c r="AW113" s="115">
        <f>INDEX(Data!AS$118:AS$164,MATCH($G113,Data!$D$118:$D$164,0))</f>
        <v>0</v>
      </c>
      <c r="AX113" s="115">
        <f>INDEX(Data!AT$118:AT$164,MATCH($G113,Data!$D$118:$D$164,0))</f>
        <v>0</v>
      </c>
      <c r="AY113" s="115">
        <f>INDEX(Data!AU$118:AU$164,MATCH($G113,Data!$D$118:$D$164,0))</f>
        <v>0</v>
      </c>
      <c r="AZ113" s="115">
        <f>INDEX(Data!AV$118:AV$164,MATCH($G113,Data!$D$118:$D$164,0))</f>
        <v>0</v>
      </c>
      <c r="BA113" s="115">
        <f>INDEX(Data!AW$118:AW$164,MATCH($G113,Data!$D$118:$D$164,0))</f>
        <v>0</v>
      </c>
      <c r="BB113" s="115">
        <f>INDEX(Data!AX$118:AX$164,MATCH($G113,Data!$D$118:$D$164,0))</f>
        <v>0</v>
      </c>
      <c r="BC113" s="115">
        <f>INDEX(Data!AY$118:AY$164,MATCH($G113,Data!$D$118:$D$164,0))</f>
        <v>0</v>
      </c>
      <c r="BD113" s="115">
        <f>INDEX(Data!AZ$118:AZ$164,MATCH($G113,Data!$D$118:$D$164,0))</f>
        <v>0</v>
      </c>
      <c r="BE113" s="115">
        <f>INDEX(Data!BA$118:BA$164,MATCH($G113,Data!$D$118:$D$164,0))</f>
        <v>0</v>
      </c>
      <c r="BF113" s="115">
        <f>INDEX(Data!BB$118:BB$164,MATCH($G113,Data!$D$118:$D$164,0))</f>
        <v>0</v>
      </c>
      <c r="BG113" s="115">
        <f>INDEX(Data!BC$118:BC$164,MATCH($G113,Data!$D$118:$D$164,0))</f>
        <v>0</v>
      </c>
      <c r="BH113" s="115">
        <f>INDEX(Data!BD$118:BD$164,MATCH($G113,Data!$D$118:$D$164,0))</f>
        <v>0</v>
      </c>
    </row>
    <row r="114" spans="2:60" outlineLevel="1" x14ac:dyDescent="0.2">
      <c r="B114" s="51" t="s">
        <v>160</v>
      </c>
      <c r="C114" s="9" t="s">
        <v>147</v>
      </c>
      <c r="D114" s="73"/>
      <c r="E114" s="73"/>
      <c r="F114" s="26" t="s">
        <v>198</v>
      </c>
      <c r="G114" s="87">
        <v>26</v>
      </c>
      <c r="H114" s="87" t="str">
        <f>INDEX(Mapping!$L$16:$L$53,MATCH($G114,Mapping!$M$16:$M$53,0))</f>
        <v>Dedicated Non-prescribed</v>
      </c>
      <c r="I114" s="115">
        <f>INDEX(Data!E$118:E$164,MATCH($G114,Data!$D$118:$D$164,0))</f>
        <v>0</v>
      </c>
      <c r="J114" s="115">
        <f>INDEX(Data!F$118:F$164,MATCH($G114,Data!$D$118:$D$164,0))</f>
        <v>0</v>
      </c>
      <c r="K114" s="115">
        <f>INDEX(Data!G$118:G$164,MATCH($G114,Data!$D$118:$D$164,0))</f>
        <v>0</v>
      </c>
      <c r="L114" s="115">
        <f>INDEX(Data!H$118:H$164,MATCH($G114,Data!$D$118:$D$164,0))</f>
        <v>0</v>
      </c>
      <c r="M114" s="115">
        <f>INDEX(Data!I$118:I$164,MATCH($G114,Data!$D$118:$D$164,0))</f>
        <v>0</v>
      </c>
      <c r="N114" s="115">
        <f>INDEX(Data!J$118:J$164,MATCH($G114,Data!$D$118:$D$164,0))</f>
        <v>0</v>
      </c>
      <c r="O114" s="115">
        <f>INDEX(Data!K$118:K$164,MATCH($G114,Data!$D$118:$D$164,0))</f>
        <v>0</v>
      </c>
      <c r="P114" s="115">
        <f>INDEX(Data!L$118:L$164,MATCH($G114,Data!$D$118:$D$164,0))</f>
        <v>0</v>
      </c>
      <c r="Q114" s="115">
        <f>INDEX(Data!M$118:M$164,MATCH($G114,Data!$D$118:$D$164,0))</f>
        <v>0</v>
      </c>
      <c r="R114" s="115">
        <f>INDEX(Data!N$118:N$164,MATCH($G114,Data!$D$118:$D$164,0))</f>
        <v>0</v>
      </c>
      <c r="S114" s="115">
        <f>INDEX(Data!O$118:O$164,MATCH($G114,Data!$D$118:$D$164,0))</f>
        <v>0</v>
      </c>
      <c r="T114" s="115">
        <f>INDEX(Data!P$118:P$164,MATCH($G114,Data!$D$118:$D$164,0))</f>
        <v>0</v>
      </c>
      <c r="U114" s="115">
        <f>INDEX(Data!Q$118:Q$164,MATCH($G114,Data!$D$118:$D$164,0))</f>
        <v>0</v>
      </c>
      <c r="V114" s="115">
        <f>INDEX(Data!R$118:R$164,MATCH($G114,Data!$D$118:$D$164,0))</f>
        <v>0</v>
      </c>
      <c r="W114" s="115">
        <f>INDEX(Data!S$118:S$164,MATCH($G114,Data!$D$118:$D$164,0))</f>
        <v>0</v>
      </c>
      <c r="X114" s="115">
        <f>INDEX(Data!T$118:T$164,MATCH($G114,Data!$D$118:$D$164,0))</f>
        <v>0</v>
      </c>
      <c r="Y114" s="115">
        <f>INDEX(Data!U$118:U$164,MATCH($G114,Data!$D$118:$D$164,0))</f>
        <v>0</v>
      </c>
      <c r="Z114" s="115">
        <f>INDEX(Data!V$118:V$164,MATCH($G114,Data!$D$118:$D$164,0))</f>
        <v>0</v>
      </c>
      <c r="AA114" s="115">
        <f>INDEX(Data!W$118:W$164,MATCH($G114,Data!$D$118:$D$164,0))</f>
        <v>0</v>
      </c>
      <c r="AB114" s="115">
        <f>INDEX(Data!X$118:X$164,MATCH($G114,Data!$D$118:$D$164,0))</f>
        <v>0</v>
      </c>
      <c r="AC114" s="115">
        <f>INDEX(Data!Y$118:Y$164,MATCH($G114,Data!$D$118:$D$164,0))</f>
        <v>0</v>
      </c>
      <c r="AD114" s="115">
        <f>INDEX(Data!Z$118:Z$164,MATCH($G114,Data!$D$118:$D$164,0))</f>
        <v>0</v>
      </c>
      <c r="AE114" s="115">
        <f>INDEX(Data!AA$118:AA$164,MATCH($G114,Data!$D$118:$D$164,0))</f>
        <v>0</v>
      </c>
      <c r="AF114" s="115">
        <f>INDEX(Data!AB$118:AB$164,MATCH($G114,Data!$D$118:$D$164,0))</f>
        <v>0</v>
      </c>
      <c r="AG114" s="115">
        <f>INDEX(Data!AC$118:AC$164,MATCH($G114,Data!$D$118:$D$164,0))</f>
        <v>0</v>
      </c>
      <c r="AH114" s="115">
        <f>INDEX(Data!AD$118:AD$164,MATCH($G114,Data!$D$118:$D$164,0))</f>
        <v>0</v>
      </c>
      <c r="AI114" s="115">
        <f>INDEX(Data!AE$118:AE$164,MATCH($G114,Data!$D$118:$D$164,0))</f>
        <v>0</v>
      </c>
      <c r="AJ114" s="115">
        <f>INDEX(Data!AF$118:AF$164,MATCH($G114,Data!$D$118:$D$164,0))</f>
        <v>0</v>
      </c>
      <c r="AK114" s="115">
        <f>INDEX(Data!AG$118:AG$164,MATCH($G114,Data!$D$118:$D$164,0))</f>
        <v>0</v>
      </c>
      <c r="AL114" s="115">
        <f>INDEX(Data!AH$118:AH$164,MATCH($G114,Data!$D$118:$D$164,0))</f>
        <v>0</v>
      </c>
      <c r="AM114" s="115">
        <f>INDEX(Data!AI$118:AI$164,MATCH($G114,Data!$D$118:$D$164,0))</f>
        <v>0</v>
      </c>
      <c r="AN114" s="115">
        <f>INDEX(Data!AJ$118:AJ$164,MATCH($G114,Data!$D$118:$D$164,0))</f>
        <v>0</v>
      </c>
      <c r="AO114" s="115">
        <f>INDEX(Data!AK$118:AK$164,MATCH($G114,Data!$D$118:$D$164,0))</f>
        <v>0</v>
      </c>
      <c r="AP114" s="115">
        <f>INDEX(Data!AL$118:AL$164,MATCH($G114,Data!$D$118:$D$164,0))</f>
        <v>0</v>
      </c>
      <c r="AQ114" s="115">
        <f>INDEX(Data!AM$118:AM$164,MATCH($G114,Data!$D$118:$D$164,0))</f>
        <v>0</v>
      </c>
      <c r="AR114" s="115">
        <f>INDEX(Data!AN$118:AN$164,MATCH($G114,Data!$D$118:$D$164,0))</f>
        <v>0</v>
      </c>
      <c r="AS114" s="115">
        <f>INDEX(Data!AO$118:AO$164,MATCH($G114,Data!$D$118:$D$164,0))</f>
        <v>0</v>
      </c>
      <c r="AT114" s="115">
        <f>INDEX(Data!AP$118:AP$164,MATCH($G114,Data!$D$118:$D$164,0))</f>
        <v>0</v>
      </c>
      <c r="AU114" s="115">
        <f>INDEX(Data!AQ$118:AQ$164,MATCH($G114,Data!$D$118:$D$164,0))</f>
        <v>0</v>
      </c>
      <c r="AV114" s="115">
        <f>INDEX(Data!AR$118:AR$164,MATCH($G114,Data!$D$118:$D$164,0))</f>
        <v>0</v>
      </c>
      <c r="AW114" s="115">
        <f>INDEX(Data!AS$118:AS$164,MATCH($G114,Data!$D$118:$D$164,0))</f>
        <v>0</v>
      </c>
      <c r="AX114" s="115">
        <f>INDEX(Data!AT$118:AT$164,MATCH($G114,Data!$D$118:$D$164,0))</f>
        <v>0</v>
      </c>
      <c r="AY114" s="115">
        <f>INDEX(Data!AU$118:AU$164,MATCH($G114,Data!$D$118:$D$164,0))</f>
        <v>0</v>
      </c>
      <c r="AZ114" s="115">
        <f>INDEX(Data!AV$118:AV$164,MATCH($G114,Data!$D$118:$D$164,0))</f>
        <v>0</v>
      </c>
      <c r="BA114" s="115">
        <f>INDEX(Data!AW$118:AW$164,MATCH($G114,Data!$D$118:$D$164,0))</f>
        <v>0</v>
      </c>
      <c r="BB114" s="115">
        <f>INDEX(Data!AX$118:AX$164,MATCH($G114,Data!$D$118:$D$164,0))</f>
        <v>0</v>
      </c>
      <c r="BC114" s="115">
        <f>INDEX(Data!AY$118:AY$164,MATCH($G114,Data!$D$118:$D$164,0))</f>
        <v>0</v>
      </c>
      <c r="BD114" s="115">
        <f>INDEX(Data!AZ$118:AZ$164,MATCH($G114,Data!$D$118:$D$164,0))</f>
        <v>0</v>
      </c>
      <c r="BE114" s="115">
        <f>INDEX(Data!BA$118:BA$164,MATCH($G114,Data!$D$118:$D$164,0))</f>
        <v>0</v>
      </c>
      <c r="BF114" s="115">
        <f>INDEX(Data!BB$118:BB$164,MATCH($G114,Data!$D$118:$D$164,0))</f>
        <v>0</v>
      </c>
      <c r="BG114" s="115">
        <f>INDEX(Data!BC$118:BC$164,MATCH($G114,Data!$D$118:$D$164,0))</f>
        <v>0</v>
      </c>
      <c r="BH114" s="115">
        <f>INDEX(Data!BD$118:BD$164,MATCH($G114,Data!$D$118:$D$164,0))</f>
        <v>0</v>
      </c>
    </row>
    <row r="115" spans="2:60" outlineLevel="1" x14ac:dyDescent="0.2">
      <c r="B115" s="51" t="s">
        <v>160</v>
      </c>
      <c r="C115" s="9" t="s">
        <v>148</v>
      </c>
      <c r="D115" s="58"/>
      <c r="E115" s="58"/>
      <c r="F115" s="26" t="s">
        <v>198</v>
      </c>
      <c r="G115" s="87">
        <v>27</v>
      </c>
      <c r="H115" s="87" t="str">
        <f>INDEX(Mapping!$L$16:$L$53,MATCH($G115,Mapping!$M$16:$M$53,0))</f>
        <v>Shared</v>
      </c>
      <c r="I115" s="115">
        <f>INDEX(Data!E$118:E$164,MATCH($G115,Data!$D$118:$D$164,0))</f>
        <v>0</v>
      </c>
      <c r="J115" s="115">
        <f>INDEX(Data!F$118:F$164,MATCH($G115,Data!$D$118:$D$164,0))</f>
        <v>0</v>
      </c>
      <c r="K115" s="115">
        <f>INDEX(Data!G$118:G$164,MATCH($G115,Data!$D$118:$D$164,0))</f>
        <v>2.9675268999999997</v>
      </c>
      <c r="L115" s="115">
        <f>INDEX(Data!H$118:H$164,MATCH($G115,Data!$D$118:$D$164,0))</f>
        <v>3.0640755799999999</v>
      </c>
      <c r="M115" s="115">
        <f>INDEX(Data!I$118:I$164,MATCH($G115,Data!$D$118:$D$164,0))</f>
        <v>2.5694867499999998</v>
      </c>
      <c r="N115" s="115">
        <f>INDEX(Data!J$118:J$164,MATCH($G115,Data!$D$118:$D$164,0))</f>
        <v>2.56495513</v>
      </c>
      <c r="O115" s="115">
        <f>INDEX(Data!K$118:K$164,MATCH($G115,Data!$D$118:$D$164,0))</f>
        <v>2.6372550000000001</v>
      </c>
      <c r="P115" s="115">
        <f>INDEX(Data!L$118:L$164,MATCH($G115,Data!$D$118:$D$164,0))</f>
        <v>2.7033267999999997</v>
      </c>
      <c r="Q115" s="115">
        <f>INDEX(Data!M$118:M$164,MATCH($G115,Data!$D$118:$D$164,0))</f>
        <v>0</v>
      </c>
      <c r="R115" s="115">
        <f>INDEX(Data!N$118:N$164,MATCH($G115,Data!$D$118:$D$164,0))</f>
        <v>0</v>
      </c>
      <c r="S115" s="115">
        <f>INDEX(Data!O$118:O$164,MATCH($G115,Data!$D$118:$D$164,0))</f>
        <v>0</v>
      </c>
      <c r="T115" s="115">
        <f>INDEX(Data!P$118:P$164,MATCH($G115,Data!$D$118:$D$164,0))</f>
        <v>0</v>
      </c>
      <c r="U115" s="115">
        <f>INDEX(Data!Q$118:Q$164,MATCH($G115,Data!$D$118:$D$164,0))</f>
        <v>0</v>
      </c>
      <c r="V115" s="115">
        <f>INDEX(Data!R$118:R$164,MATCH($G115,Data!$D$118:$D$164,0))</f>
        <v>0</v>
      </c>
      <c r="W115" s="115">
        <f>INDEX(Data!S$118:S$164,MATCH($G115,Data!$D$118:$D$164,0))</f>
        <v>0</v>
      </c>
      <c r="X115" s="115">
        <f>INDEX(Data!T$118:T$164,MATCH($G115,Data!$D$118:$D$164,0))</f>
        <v>0</v>
      </c>
      <c r="Y115" s="115">
        <f>INDEX(Data!U$118:U$164,MATCH($G115,Data!$D$118:$D$164,0))</f>
        <v>0</v>
      </c>
      <c r="Z115" s="115">
        <f>INDEX(Data!V$118:V$164,MATCH($G115,Data!$D$118:$D$164,0))</f>
        <v>0</v>
      </c>
      <c r="AA115" s="115">
        <f>INDEX(Data!W$118:W$164,MATCH($G115,Data!$D$118:$D$164,0))</f>
        <v>0</v>
      </c>
      <c r="AB115" s="115">
        <f>INDEX(Data!X$118:X$164,MATCH($G115,Data!$D$118:$D$164,0))</f>
        <v>0</v>
      </c>
      <c r="AC115" s="115">
        <f>INDEX(Data!Y$118:Y$164,MATCH($G115,Data!$D$118:$D$164,0))</f>
        <v>0</v>
      </c>
      <c r="AD115" s="115">
        <f>INDEX(Data!Z$118:Z$164,MATCH($G115,Data!$D$118:$D$164,0))</f>
        <v>0</v>
      </c>
      <c r="AE115" s="115">
        <f>INDEX(Data!AA$118:AA$164,MATCH($G115,Data!$D$118:$D$164,0))</f>
        <v>0</v>
      </c>
      <c r="AF115" s="115">
        <f>INDEX(Data!AB$118:AB$164,MATCH($G115,Data!$D$118:$D$164,0))</f>
        <v>0</v>
      </c>
      <c r="AG115" s="115">
        <f>INDEX(Data!AC$118:AC$164,MATCH($G115,Data!$D$118:$D$164,0))</f>
        <v>0</v>
      </c>
      <c r="AH115" s="115">
        <f>INDEX(Data!AD$118:AD$164,MATCH($G115,Data!$D$118:$D$164,0))</f>
        <v>0</v>
      </c>
      <c r="AI115" s="115">
        <f>INDEX(Data!AE$118:AE$164,MATCH($G115,Data!$D$118:$D$164,0))</f>
        <v>0</v>
      </c>
      <c r="AJ115" s="115">
        <f>INDEX(Data!AF$118:AF$164,MATCH($G115,Data!$D$118:$D$164,0))</f>
        <v>0</v>
      </c>
      <c r="AK115" s="115">
        <f>INDEX(Data!AG$118:AG$164,MATCH($G115,Data!$D$118:$D$164,0))</f>
        <v>0</v>
      </c>
      <c r="AL115" s="115">
        <f>INDEX(Data!AH$118:AH$164,MATCH($G115,Data!$D$118:$D$164,0))</f>
        <v>0</v>
      </c>
      <c r="AM115" s="115">
        <f>INDEX(Data!AI$118:AI$164,MATCH($G115,Data!$D$118:$D$164,0))</f>
        <v>0</v>
      </c>
      <c r="AN115" s="115">
        <f>INDEX(Data!AJ$118:AJ$164,MATCH($G115,Data!$D$118:$D$164,0))</f>
        <v>0</v>
      </c>
      <c r="AO115" s="115">
        <f>INDEX(Data!AK$118:AK$164,MATCH($G115,Data!$D$118:$D$164,0))</f>
        <v>0</v>
      </c>
      <c r="AP115" s="115">
        <f>INDEX(Data!AL$118:AL$164,MATCH($G115,Data!$D$118:$D$164,0))</f>
        <v>0</v>
      </c>
      <c r="AQ115" s="115">
        <f>INDEX(Data!AM$118:AM$164,MATCH($G115,Data!$D$118:$D$164,0))</f>
        <v>0</v>
      </c>
      <c r="AR115" s="115">
        <f>INDEX(Data!AN$118:AN$164,MATCH($G115,Data!$D$118:$D$164,0))</f>
        <v>0</v>
      </c>
      <c r="AS115" s="115">
        <f>INDEX(Data!AO$118:AO$164,MATCH($G115,Data!$D$118:$D$164,0))</f>
        <v>0</v>
      </c>
      <c r="AT115" s="115">
        <f>INDEX(Data!AP$118:AP$164,MATCH($G115,Data!$D$118:$D$164,0))</f>
        <v>0</v>
      </c>
      <c r="AU115" s="115">
        <f>INDEX(Data!AQ$118:AQ$164,MATCH($G115,Data!$D$118:$D$164,0))</f>
        <v>0</v>
      </c>
      <c r="AV115" s="115">
        <f>INDEX(Data!AR$118:AR$164,MATCH($G115,Data!$D$118:$D$164,0))</f>
        <v>0</v>
      </c>
      <c r="AW115" s="115">
        <f>INDEX(Data!AS$118:AS$164,MATCH($G115,Data!$D$118:$D$164,0))</f>
        <v>0</v>
      </c>
      <c r="AX115" s="115">
        <f>INDEX(Data!AT$118:AT$164,MATCH($G115,Data!$D$118:$D$164,0))</f>
        <v>0</v>
      </c>
      <c r="AY115" s="115">
        <f>INDEX(Data!AU$118:AU$164,MATCH($G115,Data!$D$118:$D$164,0))</f>
        <v>0</v>
      </c>
      <c r="AZ115" s="115">
        <f>INDEX(Data!AV$118:AV$164,MATCH($G115,Data!$D$118:$D$164,0))</f>
        <v>0</v>
      </c>
      <c r="BA115" s="115">
        <f>INDEX(Data!AW$118:AW$164,MATCH($G115,Data!$D$118:$D$164,0))</f>
        <v>0</v>
      </c>
      <c r="BB115" s="115">
        <f>INDEX(Data!AX$118:AX$164,MATCH($G115,Data!$D$118:$D$164,0))</f>
        <v>0</v>
      </c>
      <c r="BC115" s="115">
        <f>INDEX(Data!AY$118:AY$164,MATCH($G115,Data!$D$118:$D$164,0))</f>
        <v>0</v>
      </c>
      <c r="BD115" s="115">
        <f>INDEX(Data!AZ$118:AZ$164,MATCH($G115,Data!$D$118:$D$164,0))</f>
        <v>0</v>
      </c>
      <c r="BE115" s="115">
        <f>INDEX(Data!BA$118:BA$164,MATCH($G115,Data!$D$118:$D$164,0))</f>
        <v>0</v>
      </c>
      <c r="BF115" s="115">
        <f>INDEX(Data!BB$118:BB$164,MATCH($G115,Data!$D$118:$D$164,0))</f>
        <v>0</v>
      </c>
      <c r="BG115" s="115">
        <f>INDEX(Data!BC$118:BC$164,MATCH($G115,Data!$D$118:$D$164,0))</f>
        <v>0</v>
      </c>
      <c r="BH115" s="115">
        <f>INDEX(Data!BD$118:BD$164,MATCH($G115,Data!$D$118:$D$164,0))</f>
        <v>0</v>
      </c>
    </row>
    <row r="116" spans="2:60" outlineLevel="1" x14ac:dyDescent="0.2">
      <c r="B116" s="51" t="s">
        <v>161</v>
      </c>
      <c r="C116" s="9" t="s">
        <v>162</v>
      </c>
      <c r="D116" s="73"/>
      <c r="E116" s="73"/>
      <c r="F116" s="26" t="s">
        <v>198</v>
      </c>
      <c r="G116" s="87">
        <v>28</v>
      </c>
      <c r="H116" s="87" t="str">
        <f>INDEX(Mapping!$L$16:$L$53,MATCH($G116,Mapping!$M$16:$M$53,0))</f>
        <v>Dedicated Prescribed</v>
      </c>
      <c r="I116" s="115">
        <f>INDEX(Data!E$118:E$164,MATCH($G116,Data!$D$118:$D$164,0))</f>
        <v>0</v>
      </c>
      <c r="J116" s="115">
        <f>INDEX(Data!F$118:F$164,MATCH($G116,Data!$D$118:$D$164,0))</f>
        <v>0</v>
      </c>
      <c r="K116" s="115">
        <f>INDEX(Data!G$118:G$164,MATCH($G116,Data!$D$118:$D$164,0))</f>
        <v>1.4294434099999997</v>
      </c>
      <c r="L116" s="115">
        <f>INDEX(Data!H$118:H$164,MATCH($G116,Data!$D$118:$D$164,0))</f>
        <v>1.4649862799999998</v>
      </c>
      <c r="M116" s="115">
        <f>INDEX(Data!I$118:I$164,MATCH($G116,Data!$D$118:$D$164,0))</f>
        <v>1.9789982599999998</v>
      </c>
      <c r="N116" s="115">
        <f>INDEX(Data!J$118:J$164,MATCH($G116,Data!$D$118:$D$164,0))</f>
        <v>1.5773635999999998</v>
      </c>
      <c r="O116" s="115">
        <f>INDEX(Data!K$118:K$164,MATCH($G116,Data!$D$118:$D$164,0))</f>
        <v>1.4512142800000001</v>
      </c>
      <c r="P116" s="115">
        <f>INDEX(Data!L$118:L$164,MATCH($G116,Data!$D$118:$D$164,0))</f>
        <v>1.59569044</v>
      </c>
      <c r="Q116" s="115">
        <f>INDEX(Data!M$118:M$164,MATCH($G116,Data!$D$118:$D$164,0))</f>
        <v>0</v>
      </c>
      <c r="R116" s="115">
        <f>INDEX(Data!N$118:N$164,MATCH($G116,Data!$D$118:$D$164,0))</f>
        <v>0</v>
      </c>
      <c r="S116" s="115">
        <f>INDEX(Data!O$118:O$164,MATCH($G116,Data!$D$118:$D$164,0))</f>
        <v>0</v>
      </c>
      <c r="T116" s="115">
        <f>INDEX(Data!P$118:P$164,MATCH($G116,Data!$D$118:$D$164,0))</f>
        <v>0</v>
      </c>
      <c r="U116" s="115">
        <f>INDEX(Data!Q$118:Q$164,MATCH($G116,Data!$D$118:$D$164,0))</f>
        <v>0</v>
      </c>
      <c r="V116" s="115">
        <f>INDEX(Data!R$118:R$164,MATCH($G116,Data!$D$118:$D$164,0))</f>
        <v>0</v>
      </c>
      <c r="W116" s="115">
        <f>INDEX(Data!S$118:S$164,MATCH($G116,Data!$D$118:$D$164,0))</f>
        <v>0</v>
      </c>
      <c r="X116" s="115">
        <f>INDEX(Data!T$118:T$164,MATCH($G116,Data!$D$118:$D$164,0))</f>
        <v>0</v>
      </c>
      <c r="Y116" s="115">
        <f>INDEX(Data!U$118:U$164,MATCH($G116,Data!$D$118:$D$164,0))</f>
        <v>0</v>
      </c>
      <c r="Z116" s="115">
        <f>INDEX(Data!V$118:V$164,MATCH($G116,Data!$D$118:$D$164,0))</f>
        <v>0</v>
      </c>
      <c r="AA116" s="115">
        <f>INDEX(Data!W$118:W$164,MATCH($G116,Data!$D$118:$D$164,0))</f>
        <v>0</v>
      </c>
      <c r="AB116" s="115">
        <f>INDEX(Data!X$118:X$164,MATCH($G116,Data!$D$118:$D$164,0))</f>
        <v>0</v>
      </c>
      <c r="AC116" s="115">
        <f>INDEX(Data!Y$118:Y$164,MATCH($G116,Data!$D$118:$D$164,0))</f>
        <v>0</v>
      </c>
      <c r="AD116" s="115">
        <f>INDEX(Data!Z$118:Z$164,MATCH($G116,Data!$D$118:$D$164,0))</f>
        <v>0</v>
      </c>
      <c r="AE116" s="115">
        <f>INDEX(Data!AA$118:AA$164,MATCH($G116,Data!$D$118:$D$164,0))</f>
        <v>0</v>
      </c>
      <c r="AF116" s="115">
        <f>INDEX(Data!AB$118:AB$164,MATCH($G116,Data!$D$118:$D$164,0))</f>
        <v>0</v>
      </c>
      <c r="AG116" s="115">
        <f>INDEX(Data!AC$118:AC$164,MATCH($G116,Data!$D$118:$D$164,0))</f>
        <v>0</v>
      </c>
      <c r="AH116" s="115">
        <f>INDEX(Data!AD$118:AD$164,MATCH($G116,Data!$D$118:$D$164,0))</f>
        <v>0</v>
      </c>
      <c r="AI116" s="115">
        <f>INDEX(Data!AE$118:AE$164,MATCH($G116,Data!$D$118:$D$164,0))</f>
        <v>0</v>
      </c>
      <c r="AJ116" s="115">
        <f>INDEX(Data!AF$118:AF$164,MATCH($G116,Data!$D$118:$D$164,0))</f>
        <v>0</v>
      </c>
      <c r="AK116" s="115">
        <f>INDEX(Data!AG$118:AG$164,MATCH($G116,Data!$D$118:$D$164,0))</f>
        <v>0</v>
      </c>
      <c r="AL116" s="115">
        <f>INDEX(Data!AH$118:AH$164,MATCH($G116,Data!$D$118:$D$164,0))</f>
        <v>0</v>
      </c>
      <c r="AM116" s="115">
        <f>INDEX(Data!AI$118:AI$164,MATCH($G116,Data!$D$118:$D$164,0))</f>
        <v>0</v>
      </c>
      <c r="AN116" s="115">
        <f>INDEX(Data!AJ$118:AJ$164,MATCH($G116,Data!$D$118:$D$164,0))</f>
        <v>0</v>
      </c>
      <c r="AO116" s="115">
        <f>INDEX(Data!AK$118:AK$164,MATCH($G116,Data!$D$118:$D$164,0))</f>
        <v>0</v>
      </c>
      <c r="AP116" s="115">
        <f>INDEX(Data!AL$118:AL$164,MATCH($G116,Data!$D$118:$D$164,0))</f>
        <v>0</v>
      </c>
      <c r="AQ116" s="115">
        <f>INDEX(Data!AM$118:AM$164,MATCH($G116,Data!$D$118:$D$164,0))</f>
        <v>0</v>
      </c>
      <c r="AR116" s="115">
        <f>INDEX(Data!AN$118:AN$164,MATCH($G116,Data!$D$118:$D$164,0))</f>
        <v>0</v>
      </c>
      <c r="AS116" s="115">
        <f>INDEX(Data!AO$118:AO$164,MATCH($G116,Data!$D$118:$D$164,0))</f>
        <v>0</v>
      </c>
      <c r="AT116" s="115">
        <f>INDEX(Data!AP$118:AP$164,MATCH($G116,Data!$D$118:$D$164,0))</f>
        <v>0</v>
      </c>
      <c r="AU116" s="115">
        <f>INDEX(Data!AQ$118:AQ$164,MATCH($G116,Data!$D$118:$D$164,0))</f>
        <v>0</v>
      </c>
      <c r="AV116" s="115">
        <f>INDEX(Data!AR$118:AR$164,MATCH($G116,Data!$D$118:$D$164,0))</f>
        <v>0</v>
      </c>
      <c r="AW116" s="115">
        <f>INDEX(Data!AS$118:AS$164,MATCH($G116,Data!$D$118:$D$164,0))</f>
        <v>0</v>
      </c>
      <c r="AX116" s="115">
        <f>INDEX(Data!AT$118:AT$164,MATCH($G116,Data!$D$118:$D$164,0))</f>
        <v>0</v>
      </c>
      <c r="AY116" s="115">
        <f>INDEX(Data!AU$118:AU$164,MATCH($G116,Data!$D$118:$D$164,0))</f>
        <v>0</v>
      </c>
      <c r="AZ116" s="115">
        <f>INDEX(Data!AV$118:AV$164,MATCH($G116,Data!$D$118:$D$164,0))</f>
        <v>0</v>
      </c>
      <c r="BA116" s="115">
        <f>INDEX(Data!AW$118:AW$164,MATCH($G116,Data!$D$118:$D$164,0))</f>
        <v>0</v>
      </c>
      <c r="BB116" s="115">
        <f>INDEX(Data!AX$118:AX$164,MATCH($G116,Data!$D$118:$D$164,0))</f>
        <v>0</v>
      </c>
      <c r="BC116" s="115">
        <f>INDEX(Data!AY$118:AY$164,MATCH($G116,Data!$D$118:$D$164,0))</f>
        <v>0</v>
      </c>
      <c r="BD116" s="115">
        <f>INDEX(Data!AZ$118:AZ$164,MATCH($G116,Data!$D$118:$D$164,0))</f>
        <v>0</v>
      </c>
      <c r="BE116" s="115">
        <f>INDEX(Data!BA$118:BA$164,MATCH($G116,Data!$D$118:$D$164,0))</f>
        <v>0</v>
      </c>
      <c r="BF116" s="115">
        <f>INDEX(Data!BB$118:BB$164,MATCH($G116,Data!$D$118:$D$164,0))</f>
        <v>0</v>
      </c>
      <c r="BG116" s="115">
        <f>INDEX(Data!BC$118:BC$164,MATCH($G116,Data!$D$118:$D$164,0))</f>
        <v>0</v>
      </c>
      <c r="BH116" s="115">
        <f>INDEX(Data!BD$118:BD$164,MATCH($G116,Data!$D$118:$D$164,0))</f>
        <v>0</v>
      </c>
    </row>
    <row r="117" spans="2:60" outlineLevel="1" x14ac:dyDescent="0.2">
      <c r="B117" s="51" t="s">
        <v>161</v>
      </c>
      <c r="C117" s="9" t="s">
        <v>147</v>
      </c>
      <c r="D117" s="73"/>
      <c r="E117" s="73"/>
      <c r="F117" s="26" t="s">
        <v>198</v>
      </c>
      <c r="G117" s="87">
        <v>29</v>
      </c>
      <c r="H117" s="87" t="str">
        <f>INDEX(Mapping!$L$16:$L$53,MATCH($G117,Mapping!$M$16:$M$53,0))</f>
        <v>Dedicated Non-prescribed</v>
      </c>
      <c r="I117" s="115">
        <f>INDEX(Data!E$118:E$164,MATCH($G117,Data!$D$118:$D$164,0))</f>
        <v>0</v>
      </c>
      <c r="J117" s="115">
        <f>INDEX(Data!F$118:F$164,MATCH($G117,Data!$D$118:$D$164,0))</f>
        <v>0</v>
      </c>
      <c r="K117" s="115">
        <f>INDEX(Data!G$118:G$164,MATCH($G117,Data!$D$118:$D$164,0))</f>
        <v>0.14825511999999999</v>
      </c>
      <c r="L117" s="115">
        <f>INDEX(Data!H$118:H$164,MATCH($G117,Data!$D$118:$D$164,0))</f>
        <v>0.11339655999999999</v>
      </c>
      <c r="M117" s="115">
        <f>INDEX(Data!I$118:I$164,MATCH($G117,Data!$D$118:$D$164,0))</f>
        <v>0.21960942999999999</v>
      </c>
      <c r="N117" s="115">
        <f>INDEX(Data!J$118:J$164,MATCH($G117,Data!$D$118:$D$164,0))</f>
        <v>0.21169682000000001</v>
      </c>
      <c r="O117" s="115">
        <f>INDEX(Data!K$118:K$164,MATCH($G117,Data!$D$118:$D$164,0))</f>
        <v>0.16054064000000001</v>
      </c>
      <c r="P117" s="115">
        <f>INDEX(Data!L$118:L$164,MATCH($G117,Data!$D$118:$D$164,0))</f>
        <v>5.2449000000000003E-2</v>
      </c>
      <c r="Q117" s="115">
        <f>INDEX(Data!M$118:M$164,MATCH($G117,Data!$D$118:$D$164,0))</f>
        <v>0</v>
      </c>
      <c r="R117" s="115">
        <f>INDEX(Data!N$118:N$164,MATCH($G117,Data!$D$118:$D$164,0))</f>
        <v>0</v>
      </c>
      <c r="S117" s="115">
        <f>INDEX(Data!O$118:O$164,MATCH($G117,Data!$D$118:$D$164,0))</f>
        <v>0</v>
      </c>
      <c r="T117" s="115">
        <f>INDEX(Data!P$118:P$164,MATCH($G117,Data!$D$118:$D$164,0))</f>
        <v>0</v>
      </c>
      <c r="U117" s="115">
        <f>INDEX(Data!Q$118:Q$164,MATCH($G117,Data!$D$118:$D$164,0))</f>
        <v>0</v>
      </c>
      <c r="V117" s="115">
        <f>INDEX(Data!R$118:R$164,MATCH($G117,Data!$D$118:$D$164,0))</f>
        <v>0</v>
      </c>
      <c r="W117" s="115">
        <f>INDEX(Data!S$118:S$164,MATCH($G117,Data!$D$118:$D$164,0))</f>
        <v>0</v>
      </c>
      <c r="X117" s="115">
        <f>INDEX(Data!T$118:T$164,MATCH($G117,Data!$D$118:$D$164,0))</f>
        <v>0</v>
      </c>
      <c r="Y117" s="115">
        <f>INDEX(Data!U$118:U$164,MATCH($G117,Data!$D$118:$D$164,0))</f>
        <v>0</v>
      </c>
      <c r="Z117" s="115">
        <f>INDEX(Data!V$118:V$164,MATCH($G117,Data!$D$118:$D$164,0))</f>
        <v>0</v>
      </c>
      <c r="AA117" s="115">
        <f>INDEX(Data!W$118:W$164,MATCH($G117,Data!$D$118:$D$164,0))</f>
        <v>0</v>
      </c>
      <c r="AB117" s="115">
        <f>INDEX(Data!X$118:X$164,MATCH($G117,Data!$D$118:$D$164,0))</f>
        <v>0</v>
      </c>
      <c r="AC117" s="115">
        <f>INDEX(Data!Y$118:Y$164,MATCH($G117,Data!$D$118:$D$164,0))</f>
        <v>0</v>
      </c>
      <c r="AD117" s="115">
        <f>INDEX(Data!Z$118:Z$164,MATCH($G117,Data!$D$118:$D$164,0))</f>
        <v>0</v>
      </c>
      <c r="AE117" s="115">
        <f>INDEX(Data!AA$118:AA$164,MATCH($G117,Data!$D$118:$D$164,0))</f>
        <v>0</v>
      </c>
      <c r="AF117" s="115">
        <f>INDEX(Data!AB$118:AB$164,MATCH($G117,Data!$D$118:$D$164,0))</f>
        <v>0</v>
      </c>
      <c r="AG117" s="115">
        <f>INDEX(Data!AC$118:AC$164,MATCH($G117,Data!$D$118:$D$164,0))</f>
        <v>0</v>
      </c>
      <c r="AH117" s="115">
        <f>INDEX(Data!AD$118:AD$164,MATCH($G117,Data!$D$118:$D$164,0))</f>
        <v>0</v>
      </c>
      <c r="AI117" s="115">
        <f>INDEX(Data!AE$118:AE$164,MATCH($G117,Data!$D$118:$D$164,0))</f>
        <v>0</v>
      </c>
      <c r="AJ117" s="115">
        <f>INDEX(Data!AF$118:AF$164,MATCH($G117,Data!$D$118:$D$164,0))</f>
        <v>0</v>
      </c>
      <c r="AK117" s="115">
        <f>INDEX(Data!AG$118:AG$164,MATCH($G117,Data!$D$118:$D$164,0))</f>
        <v>0</v>
      </c>
      <c r="AL117" s="115">
        <f>INDEX(Data!AH$118:AH$164,MATCH($G117,Data!$D$118:$D$164,0))</f>
        <v>0</v>
      </c>
      <c r="AM117" s="115">
        <f>INDEX(Data!AI$118:AI$164,MATCH($G117,Data!$D$118:$D$164,0))</f>
        <v>0</v>
      </c>
      <c r="AN117" s="115">
        <f>INDEX(Data!AJ$118:AJ$164,MATCH($G117,Data!$D$118:$D$164,0))</f>
        <v>0</v>
      </c>
      <c r="AO117" s="115">
        <f>INDEX(Data!AK$118:AK$164,MATCH($G117,Data!$D$118:$D$164,0))</f>
        <v>0</v>
      </c>
      <c r="AP117" s="115">
        <f>INDEX(Data!AL$118:AL$164,MATCH($G117,Data!$D$118:$D$164,0))</f>
        <v>0</v>
      </c>
      <c r="AQ117" s="115">
        <f>INDEX(Data!AM$118:AM$164,MATCH($G117,Data!$D$118:$D$164,0))</f>
        <v>0</v>
      </c>
      <c r="AR117" s="115">
        <f>INDEX(Data!AN$118:AN$164,MATCH($G117,Data!$D$118:$D$164,0))</f>
        <v>0</v>
      </c>
      <c r="AS117" s="115">
        <f>INDEX(Data!AO$118:AO$164,MATCH($G117,Data!$D$118:$D$164,0))</f>
        <v>0</v>
      </c>
      <c r="AT117" s="115">
        <f>INDEX(Data!AP$118:AP$164,MATCH($G117,Data!$D$118:$D$164,0))</f>
        <v>0</v>
      </c>
      <c r="AU117" s="115">
        <f>INDEX(Data!AQ$118:AQ$164,MATCH($G117,Data!$D$118:$D$164,0))</f>
        <v>0</v>
      </c>
      <c r="AV117" s="115">
        <f>INDEX(Data!AR$118:AR$164,MATCH($G117,Data!$D$118:$D$164,0))</f>
        <v>0</v>
      </c>
      <c r="AW117" s="115">
        <f>INDEX(Data!AS$118:AS$164,MATCH($G117,Data!$D$118:$D$164,0))</f>
        <v>0</v>
      </c>
      <c r="AX117" s="115">
        <f>INDEX(Data!AT$118:AT$164,MATCH($G117,Data!$D$118:$D$164,0))</f>
        <v>0</v>
      </c>
      <c r="AY117" s="115">
        <f>INDEX(Data!AU$118:AU$164,MATCH($G117,Data!$D$118:$D$164,0))</f>
        <v>0</v>
      </c>
      <c r="AZ117" s="115">
        <f>INDEX(Data!AV$118:AV$164,MATCH($G117,Data!$D$118:$D$164,0))</f>
        <v>0</v>
      </c>
      <c r="BA117" s="115">
        <f>INDEX(Data!AW$118:AW$164,MATCH($G117,Data!$D$118:$D$164,0))</f>
        <v>0</v>
      </c>
      <c r="BB117" s="115">
        <f>INDEX(Data!AX$118:AX$164,MATCH($G117,Data!$D$118:$D$164,0))</f>
        <v>0</v>
      </c>
      <c r="BC117" s="115">
        <f>INDEX(Data!AY$118:AY$164,MATCH($G117,Data!$D$118:$D$164,0))</f>
        <v>0</v>
      </c>
      <c r="BD117" s="115">
        <f>INDEX(Data!AZ$118:AZ$164,MATCH($G117,Data!$D$118:$D$164,0))</f>
        <v>0</v>
      </c>
      <c r="BE117" s="115">
        <f>INDEX(Data!BA$118:BA$164,MATCH($G117,Data!$D$118:$D$164,0))</f>
        <v>0</v>
      </c>
      <c r="BF117" s="115">
        <f>INDEX(Data!BB$118:BB$164,MATCH($G117,Data!$D$118:$D$164,0))</f>
        <v>0</v>
      </c>
      <c r="BG117" s="115">
        <f>INDEX(Data!BC$118:BC$164,MATCH($G117,Data!$D$118:$D$164,0))</f>
        <v>0</v>
      </c>
      <c r="BH117" s="115">
        <f>INDEX(Data!BD$118:BD$164,MATCH($G117,Data!$D$118:$D$164,0))</f>
        <v>0</v>
      </c>
    </row>
    <row r="118" spans="2:60" outlineLevel="1" x14ac:dyDescent="0.2">
      <c r="B118" s="51" t="s">
        <v>161</v>
      </c>
      <c r="C118" s="9" t="s">
        <v>151</v>
      </c>
      <c r="D118" s="73"/>
      <c r="E118" s="73"/>
      <c r="F118" s="26" t="s">
        <v>198</v>
      </c>
      <c r="G118" s="87">
        <v>30</v>
      </c>
      <c r="H118" s="87" t="str">
        <f>INDEX(Mapping!$L$16:$L$53,MATCH($G118,Mapping!$M$16:$M$53,0))</f>
        <v>Shared</v>
      </c>
      <c r="I118" s="115">
        <f>INDEX(Data!E$118:E$164,MATCH($G118,Data!$D$118:$D$164,0))</f>
        <v>0</v>
      </c>
      <c r="J118" s="115">
        <f>INDEX(Data!F$118:F$164,MATCH($G118,Data!$D$118:$D$164,0))</f>
        <v>0</v>
      </c>
      <c r="K118" s="115">
        <f>INDEX(Data!G$118:G$164,MATCH($G118,Data!$D$118:$D$164,0))</f>
        <v>5.7206194200000002</v>
      </c>
      <c r="L118" s="115">
        <f>INDEX(Data!H$118:H$164,MATCH($G118,Data!$D$118:$D$164,0))</f>
        <v>5.2215893099999988</v>
      </c>
      <c r="M118" s="115">
        <f>INDEX(Data!I$118:I$164,MATCH($G118,Data!$D$118:$D$164,0))</f>
        <v>3.7722717999999995</v>
      </c>
      <c r="N118" s="115">
        <f>INDEX(Data!J$118:J$164,MATCH($G118,Data!$D$118:$D$164,0))</f>
        <v>4.7591324766666672</v>
      </c>
      <c r="O118" s="115">
        <f>INDEX(Data!K$118:K$164,MATCH($G118,Data!$D$118:$D$164,0))</f>
        <v>9.2181806099999992</v>
      </c>
      <c r="P118" s="115">
        <f>INDEX(Data!L$118:L$164,MATCH($G118,Data!$D$118:$D$164,0))</f>
        <v>9.0086273175999985</v>
      </c>
      <c r="Q118" s="115">
        <f>INDEX(Data!M$118:M$164,MATCH($G118,Data!$D$118:$D$164,0))</f>
        <v>0</v>
      </c>
      <c r="R118" s="115">
        <f>INDEX(Data!N$118:N$164,MATCH($G118,Data!$D$118:$D$164,0))</f>
        <v>0</v>
      </c>
      <c r="S118" s="115">
        <f>INDEX(Data!O$118:O$164,MATCH($G118,Data!$D$118:$D$164,0))</f>
        <v>0</v>
      </c>
      <c r="T118" s="115">
        <f>INDEX(Data!P$118:P$164,MATCH($G118,Data!$D$118:$D$164,0))</f>
        <v>0</v>
      </c>
      <c r="U118" s="115">
        <f>INDEX(Data!Q$118:Q$164,MATCH($G118,Data!$D$118:$D$164,0))</f>
        <v>0</v>
      </c>
      <c r="V118" s="115">
        <f>INDEX(Data!R$118:R$164,MATCH($G118,Data!$D$118:$D$164,0))</f>
        <v>0</v>
      </c>
      <c r="W118" s="115">
        <f>INDEX(Data!S$118:S$164,MATCH($G118,Data!$D$118:$D$164,0))</f>
        <v>0</v>
      </c>
      <c r="X118" s="115">
        <f>INDEX(Data!T$118:T$164,MATCH($G118,Data!$D$118:$D$164,0))</f>
        <v>0</v>
      </c>
      <c r="Y118" s="115">
        <f>INDEX(Data!U$118:U$164,MATCH($G118,Data!$D$118:$D$164,0))</f>
        <v>0</v>
      </c>
      <c r="Z118" s="115">
        <f>INDEX(Data!V$118:V$164,MATCH($G118,Data!$D$118:$D$164,0))</f>
        <v>0</v>
      </c>
      <c r="AA118" s="115">
        <f>INDEX(Data!W$118:W$164,MATCH($G118,Data!$D$118:$D$164,0))</f>
        <v>0</v>
      </c>
      <c r="AB118" s="115">
        <f>INDEX(Data!X$118:X$164,MATCH($G118,Data!$D$118:$D$164,0))</f>
        <v>0</v>
      </c>
      <c r="AC118" s="115">
        <f>INDEX(Data!Y$118:Y$164,MATCH($G118,Data!$D$118:$D$164,0))</f>
        <v>0</v>
      </c>
      <c r="AD118" s="115">
        <f>INDEX(Data!Z$118:Z$164,MATCH($G118,Data!$D$118:$D$164,0))</f>
        <v>0</v>
      </c>
      <c r="AE118" s="115">
        <f>INDEX(Data!AA$118:AA$164,MATCH($G118,Data!$D$118:$D$164,0))</f>
        <v>0</v>
      </c>
      <c r="AF118" s="115">
        <f>INDEX(Data!AB$118:AB$164,MATCH($G118,Data!$D$118:$D$164,0))</f>
        <v>0</v>
      </c>
      <c r="AG118" s="115">
        <f>INDEX(Data!AC$118:AC$164,MATCH($G118,Data!$D$118:$D$164,0))</f>
        <v>0</v>
      </c>
      <c r="AH118" s="115">
        <f>INDEX(Data!AD$118:AD$164,MATCH($G118,Data!$D$118:$D$164,0))</f>
        <v>0</v>
      </c>
      <c r="AI118" s="115">
        <f>INDEX(Data!AE$118:AE$164,MATCH($G118,Data!$D$118:$D$164,0))</f>
        <v>0</v>
      </c>
      <c r="AJ118" s="115">
        <f>INDEX(Data!AF$118:AF$164,MATCH($G118,Data!$D$118:$D$164,0))</f>
        <v>0</v>
      </c>
      <c r="AK118" s="115">
        <f>INDEX(Data!AG$118:AG$164,MATCH($G118,Data!$D$118:$D$164,0))</f>
        <v>0</v>
      </c>
      <c r="AL118" s="115">
        <f>INDEX(Data!AH$118:AH$164,MATCH($G118,Data!$D$118:$D$164,0))</f>
        <v>0</v>
      </c>
      <c r="AM118" s="115">
        <f>INDEX(Data!AI$118:AI$164,MATCH($G118,Data!$D$118:$D$164,0))</f>
        <v>0</v>
      </c>
      <c r="AN118" s="115">
        <f>INDEX(Data!AJ$118:AJ$164,MATCH($G118,Data!$D$118:$D$164,0))</f>
        <v>0</v>
      </c>
      <c r="AO118" s="115">
        <f>INDEX(Data!AK$118:AK$164,MATCH($G118,Data!$D$118:$D$164,0))</f>
        <v>0</v>
      </c>
      <c r="AP118" s="115">
        <f>INDEX(Data!AL$118:AL$164,MATCH($G118,Data!$D$118:$D$164,0))</f>
        <v>0</v>
      </c>
      <c r="AQ118" s="115">
        <f>INDEX(Data!AM$118:AM$164,MATCH($G118,Data!$D$118:$D$164,0))</f>
        <v>0</v>
      </c>
      <c r="AR118" s="115">
        <f>INDEX(Data!AN$118:AN$164,MATCH($G118,Data!$D$118:$D$164,0))</f>
        <v>0</v>
      </c>
      <c r="AS118" s="115">
        <f>INDEX(Data!AO$118:AO$164,MATCH($G118,Data!$D$118:$D$164,0))</f>
        <v>0</v>
      </c>
      <c r="AT118" s="115">
        <f>INDEX(Data!AP$118:AP$164,MATCH($G118,Data!$D$118:$D$164,0))</f>
        <v>0</v>
      </c>
      <c r="AU118" s="115">
        <f>INDEX(Data!AQ$118:AQ$164,MATCH($G118,Data!$D$118:$D$164,0))</f>
        <v>0</v>
      </c>
      <c r="AV118" s="115">
        <f>INDEX(Data!AR$118:AR$164,MATCH($G118,Data!$D$118:$D$164,0))</f>
        <v>0</v>
      </c>
      <c r="AW118" s="115">
        <f>INDEX(Data!AS$118:AS$164,MATCH($G118,Data!$D$118:$D$164,0))</f>
        <v>0</v>
      </c>
      <c r="AX118" s="115">
        <f>INDEX(Data!AT$118:AT$164,MATCH($G118,Data!$D$118:$D$164,0))</f>
        <v>0</v>
      </c>
      <c r="AY118" s="115">
        <f>INDEX(Data!AU$118:AU$164,MATCH($G118,Data!$D$118:$D$164,0))</f>
        <v>0</v>
      </c>
      <c r="AZ118" s="115">
        <f>INDEX(Data!AV$118:AV$164,MATCH($G118,Data!$D$118:$D$164,0))</f>
        <v>0</v>
      </c>
      <c r="BA118" s="115">
        <f>INDEX(Data!AW$118:AW$164,MATCH($G118,Data!$D$118:$D$164,0))</f>
        <v>0</v>
      </c>
      <c r="BB118" s="115">
        <f>INDEX(Data!AX$118:AX$164,MATCH($G118,Data!$D$118:$D$164,0))</f>
        <v>0</v>
      </c>
      <c r="BC118" s="115">
        <f>INDEX(Data!AY$118:AY$164,MATCH($G118,Data!$D$118:$D$164,0))</f>
        <v>0</v>
      </c>
      <c r="BD118" s="115">
        <f>INDEX(Data!AZ$118:AZ$164,MATCH($G118,Data!$D$118:$D$164,0))</f>
        <v>0</v>
      </c>
      <c r="BE118" s="115">
        <f>INDEX(Data!BA$118:BA$164,MATCH($G118,Data!$D$118:$D$164,0))</f>
        <v>0</v>
      </c>
      <c r="BF118" s="115">
        <f>INDEX(Data!BB$118:BB$164,MATCH($G118,Data!$D$118:$D$164,0))</f>
        <v>0</v>
      </c>
      <c r="BG118" s="115">
        <f>INDEX(Data!BC$118:BC$164,MATCH($G118,Data!$D$118:$D$164,0))</f>
        <v>0</v>
      </c>
      <c r="BH118" s="115">
        <f>INDEX(Data!BD$118:BD$164,MATCH($G118,Data!$D$118:$D$164,0))</f>
        <v>0</v>
      </c>
    </row>
    <row r="119" spans="2:60" outlineLevel="1" x14ac:dyDescent="0.2">
      <c r="B119" s="51" t="s">
        <v>161</v>
      </c>
      <c r="C119" s="9" t="s">
        <v>163</v>
      </c>
      <c r="D119" s="72"/>
      <c r="E119" s="72"/>
      <c r="F119" s="26" t="s">
        <v>198</v>
      </c>
      <c r="G119" s="87">
        <v>31</v>
      </c>
      <c r="H119" s="87" t="str">
        <f>INDEX(Mapping!$L$16:$L$53,MATCH($G119,Mapping!$M$16:$M$53,0))</f>
        <v>Dedicated Prescribed</v>
      </c>
      <c r="I119" s="115">
        <f>INDEX(Data!E$118:E$164,MATCH($G119,Data!$D$118:$D$164,0))</f>
        <v>0</v>
      </c>
      <c r="J119" s="115">
        <f>INDEX(Data!F$118:F$164,MATCH($G119,Data!$D$118:$D$164,0))</f>
        <v>0</v>
      </c>
      <c r="K119" s="115">
        <f>INDEX(Data!G$118:G$164,MATCH($G119,Data!$D$118:$D$164,0))</f>
        <v>0</v>
      </c>
      <c r="L119" s="115">
        <f>INDEX(Data!H$118:H$164,MATCH($G119,Data!$D$118:$D$164,0))</f>
        <v>0</v>
      </c>
      <c r="M119" s="115">
        <f>INDEX(Data!I$118:I$164,MATCH($G119,Data!$D$118:$D$164,0))</f>
        <v>0</v>
      </c>
      <c r="N119" s="115">
        <f>INDEX(Data!J$118:J$164,MATCH($G119,Data!$D$118:$D$164,0))</f>
        <v>0</v>
      </c>
      <c r="O119" s="115">
        <f>INDEX(Data!K$118:K$164,MATCH($G119,Data!$D$118:$D$164,0))</f>
        <v>0</v>
      </c>
      <c r="P119" s="115">
        <f>INDEX(Data!L$118:L$164,MATCH($G119,Data!$D$118:$D$164,0))</f>
        <v>0</v>
      </c>
      <c r="Q119" s="115">
        <f>INDEX(Data!M$118:M$164,MATCH($G119,Data!$D$118:$D$164,0))</f>
        <v>0</v>
      </c>
      <c r="R119" s="115">
        <f>INDEX(Data!N$118:N$164,MATCH($G119,Data!$D$118:$D$164,0))</f>
        <v>0</v>
      </c>
      <c r="S119" s="115">
        <f>INDEX(Data!O$118:O$164,MATCH($G119,Data!$D$118:$D$164,0))</f>
        <v>0</v>
      </c>
      <c r="T119" s="115">
        <f>INDEX(Data!P$118:P$164,MATCH($G119,Data!$D$118:$D$164,0))</f>
        <v>0</v>
      </c>
      <c r="U119" s="115">
        <f>INDEX(Data!Q$118:Q$164,MATCH($G119,Data!$D$118:$D$164,0))</f>
        <v>0</v>
      </c>
      <c r="V119" s="115">
        <f>INDEX(Data!R$118:R$164,MATCH($G119,Data!$D$118:$D$164,0))</f>
        <v>0</v>
      </c>
      <c r="W119" s="115">
        <f>INDEX(Data!S$118:S$164,MATCH($G119,Data!$D$118:$D$164,0))</f>
        <v>0</v>
      </c>
      <c r="X119" s="115">
        <f>INDEX(Data!T$118:T$164,MATCH($G119,Data!$D$118:$D$164,0))</f>
        <v>0</v>
      </c>
      <c r="Y119" s="115">
        <f>INDEX(Data!U$118:U$164,MATCH($G119,Data!$D$118:$D$164,0))</f>
        <v>0</v>
      </c>
      <c r="Z119" s="115">
        <f>INDEX(Data!V$118:V$164,MATCH($G119,Data!$D$118:$D$164,0))</f>
        <v>0</v>
      </c>
      <c r="AA119" s="115">
        <f>INDEX(Data!W$118:W$164,MATCH($G119,Data!$D$118:$D$164,0))</f>
        <v>0</v>
      </c>
      <c r="AB119" s="115">
        <f>INDEX(Data!X$118:X$164,MATCH($G119,Data!$D$118:$D$164,0))</f>
        <v>0</v>
      </c>
      <c r="AC119" s="115">
        <f>INDEX(Data!Y$118:Y$164,MATCH($G119,Data!$D$118:$D$164,0))</f>
        <v>0</v>
      </c>
      <c r="AD119" s="115">
        <f>INDEX(Data!Z$118:Z$164,MATCH($G119,Data!$D$118:$D$164,0))</f>
        <v>0</v>
      </c>
      <c r="AE119" s="115">
        <f>INDEX(Data!AA$118:AA$164,MATCH($G119,Data!$D$118:$D$164,0))</f>
        <v>0</v>
      </c>
      <c r="AF119" s="115">
        <f>INDEX(Data!AB$118:AB$164,MATCH($G119,Data!$D$118:$D$164,0))</f>
        <v>0</v>
      </c>
      <c r="AG119" s="115">
        <f>INDEX(Data!AC$118:AC$164,MATCH($G119,Data!$D$118:$D$164,0))</f>
        <v>0</v>
      </c>
      <c r="AH119" s="115">
        <f>INDEX(Data!AD$118:AD$164,MATCH($G119,Data!$D$118:$D$164,0))</f>
        <v>0</v>
      </c>
      <c r="AI119" s="115">
        <f>INDEX(Data!AE$118:AE$164,MATCH($G119,Data!$D$118:$D$164,0))</f>
        <v>0</v>
      </c>
      <c r="AJ119" s="115">
        <f>INDEX(Data!AF$118:AF$164,MATCH($G119,Data!$D$118:$D$164,0))</f>
        <v>0</v>
      </c>
      <c r="AK119" s="115">
        <f>INDEX(Data!AG$118:AG$164,MATCH($G119,Data!$D$118:$D$164,0))</f>
        <v>0</v>
      </c>
      <c r="AL119" s="115">
        <f>INDEX(Data!AH$118:AH$164,MATCH($G119,Data!$D$118:$D$164,0))</f>
        <v>0</v>
      </c>
      <c r="AM119" s="115">
        <f>INDEX(Data!AI$118:AI$164,MATCH($G119,Data!$D$118:$D$164,0))</f>
        <v>0</v>
      </c>
      <c r="AN119" s="115">
        <f>INDEX(Data!AJ$118:AJ$164,MATCH($G119,Data!$D$118:$D$164,0))</f>
        <v>0</v>
      </c>
      <c r="AO119" s="115">
        <f>INDEX(Data!AK$118:AK$164,MATCH($G119,Data!$D$118:$D$164,0))</f>
        <v>0</v>
      </c>
      <c r="AP119" s="115">
        <f>INDEX(Data!AL$118:AL$164,MATCH($G119,Data!$D$118:$D$164,0))</f>
        <v>0</v>
      </c>
      <c r="AQ119" s="115">
        <f>INDEX(Data!AM$118:AM$164,MATCH($G119,Data!$D$118:$D$164,0))</f>
        <v>0</v>
      </c>
      <c r="AR119" s="115">
        <f>INDEX(Data!AN$118:AN$164,MATCH($G119,Data!$D$118:$D$164,0))</f>
        <v>0</v>
      </c>
      <c r="AS119" s="115">
        <f>INDEX(Data!AO$118:AO$164,MATCH($G119,Data!$D$118:$D$164,0))</f>
        <v>0</v>
      </c>
      <c r="AT119" s="115">
        <f>INDEX(Data!AP$118:AP$164,MATCH($G119,Data!$D$118:$D$164,0))</f>
        <v>0</v>
      </c>
      <c r="AU119" s="115">
        <f>INDEX(Data!AQ$118:AQ$164,MATCH($G119,Data!$D$118:$D$164,0))</f>
        <v>0</v>
      </c>
      <c r="AV119" s="115">
        <f>INDEX(Data!AR$118:AR$164,MATCH($G119,Data!$D$118:$D$164,0))</f>
        <v>0</v>
      </c>
      <c r="AW119" s="115">
        <f>INDEX(Data!AS$118:AS$164,MATCH($G119,Data!$D$118:$D$164,0))</f>
        <v>0</v>
      </c>
      <c r="AX119" s="115">
        <f>INDEX(Data!AT$118:AT$164,MATCH($G119,Data!$D$118:$D$164,0))</f>
        <v>0</v>
      </c>
      <c r="AY119" s="115">
        <f>INDEX(Data!AU$118:AU$164,MATCH($G119,Data!$D$118:$D$164,0))</f>
        <v>0</v>
      </c>
      <c r="AZ119" s="115">
        <f>INDEX(Data!AV$118:AV$164,MATCH($G119,Data!$D$118:$D$164,0))</f>
        <v>0</v>
      </c>
      <c r="BA119" s="115">
        <f>INDEX(Data!AW$118:AW$164,MATCH($G119,Data!$D$118:$D$164,0))</f>
        <v>0</v>
      </c>
      <c r="BB119" s="115">
        <f>INDEX(Data!AX$118:AX$164,MATCH($G119,Data!$D$118:$D$164,0))</f>
        <v>0</v>
      </c>
      <c r="BC119" s="115">
        <f>INDEX(Data!AY$118:AY$164,MATCH($G119,Data!$D$118:$D$164,0))</f>
        <v>0</v>
      </c>
      <c r="BD119" s="115">
        <f>INDEX(Data!AZ$118:AZ$164,MATCH($G119,Data!$D$118:$D$164,0))</f>
        <v>0</v>
      </c>
      <c r="BE119" s="115">
        <f>INDEX(Data!BA$118:BA$164,MATCH($G119,Data!$D$118:$D$164,0))</f>
        <v>0</v>
      </c>
      <c r="BF119" s="115">
        <f>INDEX(Data!BB$118:BB$164,MATCH($G119,Data!$D$118:$D$164,0))</f>
        <v>0</v>
      </c>
      <c r="BG119" s="115">
        <f>INDEX(Data!BC$118:BC$164,MATCH($G119,Data!$D$118:$D$164,0))</f>
        <v>0</v>
      </c>
      <c r="BH119" s="115">
        <f>INDEX(Data!BD$118:BD$164,MATCH($G119,Data!$D$118:$D$164,0))</f>
        <v>0</v>
      </c>
    </row>
    <row r="120" spans="2:60" outlineLevel="1" x14ac:dyDescent="0.2">
      <c r="B120" s="51" t="s">
        <v>161</v>
      </c>
      <c r="C120" s="9" t="s">
        <v>159</v>
      </c>
      <c r="D120" s="58"/>
      <c r="E120" s="58"/>
      <c r="F120" s="26" t="s">
        <v>198</v>
      </c>
      <c r="G120" s="87">
        <v>32</v>
      </c>
      <c r="H120" s="87" t="str">
        <f>INDEX(Mapping!$L$16:$L$53,MATCH($G120,Mapping!$M$16:$M$53,0))</f>
        <v>Dedicated Prescribed</v>
      </c>
      <c r="I120" s="115">
        <f>INDEX(Data!E$118:E$164,MATCH($G120,Data!$D$118:$D$164,0))</f>
        <v>0</v>
      </c>
      <c r="J120" s="115">
        <f>INDEX(Data!F$118:F$164,MATCH($G120,Data!$D$118:$D$164,0))</f>
        <v>0</v>
      </c>
      <c r="K120" s="115">
        <f>INDEX(Data!G$118:G$164,MATCH($G120,Data!$D$118:$D$164,0))</f>
        <v>0</v>
      </c>
      <c r="L120" s="115">
        <f>INDEX(Data!H$118:H$164,MATCH($G120,Data!$D$118:$D$164,0))</f>
        <v>0</v>
      </c>
      <c r="M120" s="115">
        <f>INDEX(Data!I$118:I$164,MATCH($G120,Data!$D$118:$D$164,0))</f>
        <v>0</v>
      </c>
      <c r="N120" s="115">
        <f>INDEX(Data!J$118:J$164,MATCH($G120,Data!$D$118:$D$164,0))</f>
        <v>0</v>
      </c>
      <c r="O120" s="115">
        <f>INDEX(Data!K$118:K$164,MATCH($G120,Data!$D$118:$D$164,0))</f>
        <v>0</v>
      </c>
      <c r="P120" s="115">
        <f>INDEX(Data!L$118:L$164,MATCH($G120,Data!$D$118:$D$164,0))</f>
        <v>0</v>
      </c>
      <c r="Q120" s="115">
        <f>INDEX(Data!M$118:M$164,MATCH($G120,Data!$D$118:$D$164,0))</f>
        <v>0</v>
      </c>
      <c r="R120" s="115">
        <f>INDEX(Data!N$118:N$164,MATCH($G120,Data!$D$118:$D$164,0))</f>
        <v>0</v>
      </c>
      <c r="S120" s="115">
        <f>INDEX(Data!O$118:O$164,MATCH($G120,Data!$D$118:$D$164,0))</f>
        <v>0</v>
      </c>
      <c r="T120" s="115">
        <f>INDEX(Data!P$118:P$164,MATCH($G120,Data!$D$118:$D$164,0))</f>
        <v>0</v>
      </c>
      <c r="U120" s="115">
        <f>INDEX(Data!Q$118:Q$164,MATCH($G120,Data!$D$118:$D$164,0))</f>
        <v>0</v>
      </c>
      <c r="V120" s="115">
        <f>INDEX(Data!R$118:R$164,MATCH($G120,Data!$D$118:$D$164,0))</f>
        <v>0</v>
      </c>
      <c r="W120" s="115">
        <f>INDEX(Data!S$118:S$164,MATCH($G120,Data!$D$118:$D$164,0))</f>
        <v>0</v>
      </c>
      <c r="X120" s="115">
        <f>INDEX(Data!T$118:T$164,MATCH($G120,Data!$D$118:$D$164,0))</f>
        <v>0</v>
      </c>
      <c r="Y120" s="115">
        <f>INDEX(Data!U$118:U$164,MATCH($G120,Data!$D$118:$D$164,0))</f>
        <v>0</v>
      </c>
      <c r="Z120" s="115">
        <f>INDEX(Data!V$118:V$164,MATCH($G120,Data!$D$118:$D$164,0))</f>
        <v>0</v>
      </c>
      <c r="AA120" s="115">
        <f>INDEX(Data!W$118:W$164,MATCH($G120,Data!$D$118:$D$164,0))</f>
        <v>0</v>
      </c>
      <c r="AB120" s="115">
        <f>INDEX(Data!X$118:X$164,MATCH($G120,Data!$D$118:$D$164,0))</f>
        <v>0</v>
      </c>
      <c r="AC120" s="115">
        <f>INDEX(Data!Y$118:Y$164,MATCH($G120,Data!$D$118:$D$164,0))</f>
        <v>0</v>
      </c>
      <c r="AD120" s="115">
        <f>INDEX(Data!Z$118:Z$164,MATCH($G120,Data!$D$118:$D$164,0))</f>
        <v>0</v>
      </c>
      <c r="AE120" s="115">
        <f>INDEX(Data!AA$118:AA$164,MATCH($G120,Data!$D$118:$D$164,0))</f>
        <v>0</v>
      </c>
      <c r="AF120" s="115">
        <f>INDEX(Data!AB$118:AB$164,MATCH($G120,Data!$D$118:$D$164,0))</f>
        <v>0</v>
      </c>
      <c r="AG120" s="115">
        <f>INDEX(Data!AC$118:AC$164,MATCH($G120,Data!$D$118:$D$164,0))</f>
        <v>0</v>
      </c>
      <c r="AH120" s="115">
        <f>INDEX(Data!AD$118:AD$164,MATCH($G120,Data!$D$118:$D$164,0))</f>
        <v>0</v>
      </c>
      <c r="AI120" s="115">
        <f>INDEX(Data!AE$118:AE$164,MATCH($G120,Data!$D$118:$D$164,0))</f>
        <v>0</v>
      </c>
      <c r="AJ120" s="115">
        <f>INDEX(Data!AF$118:AF$164,MATCH($G120,Data!$D$118:$D$164,0))</f>
        <v>0</v>
      </c>
      <c r="AK120" s="115">
        <f>INDEX(Data!AG$118:AG$164,MATCH($G120,Data!$D$118:$D$164,0))</f>
        <v>0</v>
      </c>
      <c r="AL120" s="115">
        <f>INDEX(Data!AH$118:AH$164,MATCH($G120,Data!$D$118:$D$164,0))</f>
        <v>0</v>
      </c>
      <c r="AM120" s="115">
        <f>INDEX(Data!AI$118:AI$164,MATCH($G120,Data!$D$118:$D$164,0))</f>
        <v>0</v>
      </c>
      <c r="AN120" s="115">
        <f>INDEX(Data!AJ$118:AJ$164,MATCH($G120,Data!$D$118:$D$164,0))</f>
        <v>0</v>
      </c>
      <c r="AO120" s="115">
        <f>INDEX(Data!AK$118:AK$164,MATCH($G120,Data!$D$118:$D$164,0))</f>
        <v>0</v>
      </c>
      <c r="AP120" s="115">
        <f>INDEX(Data!AL$118:AL$164,MATCH($G120,Data!$D$118:$D$164,0))</f>
        <v>0</v>
      </c>
      <c r="AQ120" s="115">
        <f>INDEX(Data!AM$118:AM$164,MATCH($G120,Data!$D$118:$D$164,0))</f>
        <v>0</v>
      </c>
      <c r="AR120" s="115">
        <f>INDEX(Data!AN$118:AN$164,MATCH($G120,Data!$D$118:$D$164,0))</f>
        <v>0</v>
      </c>
      <c r="AS120" s="115">
        <f>INDEX(Data!AO$118:AO$164,MATCH($G120,Data!$D$118:$D$164,0))</f>
        <v>0</v>
      </c>
      <c r="AT120" s="115">
        <f>INDEX(Data!AP$118:AP$164,MATCH($G120,Data!$D$118:$D$164,0))</f>
        <v>0</v>
      </c>
      <c r="AU120" s="115">
        <f>INDEX(Data!AQ$118:AQ$164,MATCH($G120,Data!$D$118:$D$164,0))</f>
        <v>0</v>
      </c>
      <c r="AV120" s="115">
        <f>INDEX(Data!AR$118:AR$164,MATCH($G120,Data!$D$118:$D$164,0))</f>
        <v>0</v>
      </c>
      <c r="AW120" s="115">
        <f>INDEX(Data!AS$118:AS$164,MATCH($G120,Data!$D$118:$D$164,0))</f>
        <v>0</v>
      </c>
      <c r="AX120" s="115">
        <f>INDEX(Data!AT$118:AT$164,MATCH($G120,Data!$D$118:$D$164,0))</f>
        <v>0</v>
      </c>
      <c r="AY120" s="115">
        <f>INDEX(Data!AU$118:AU$164,MATCH($G120,Data!$D$118:$D$164,0))</f>
        <v>0</v>
      </c>
      <c r="AZ120" s="115">
        <f>INDEX(Data!AV$118:AV$164,MATCH($G120,Data!$D$118:$D$164,0))</f>
        <v>0</v>
      </c>
      <c r="BA120" s="115">
        <f>INDEX(Data!AW$118:AW$164,MATCH($G120,Data!$D$118:$D$164,0))</f>
        <v>0</v>
      </c>
      <c r="BB120" s="115">
        <f>INDEX(Data!AX$118:AX$164,MATCH($G120,Data!$D$118:$D$164,0))</f>
        <v>0</v>
      </c>
      <c r="BC120" s="115">
        <f>INDEX(Data!AY$118:AY$164,MATCH($G120,Data!$D$118:$D$164,0))</f>
        <v>0</v>
      </c>
      <c r="BD120" s="115">
        <f>INDEX(Data!AZ$118:AZ$164,MATCH($G120,Data!$D$118:$D$164,0))</f>
        <v>0</v>
      </c>
      <c r="BE120" s="115">
        <f>INDEX(Data!BA$118:BA$164,MATCH($G120,Data!$D$118:$D$164,0))</f>
        <v>0</v>
      </c>
      <c r="BF120" s="115">
        <f>INDEX(Data!BB$118:BB$164,MATCH($G120,Data!$D$118:$D$164,0))</f>
        <v>0</v>
      </c>
      <c r="BG120" s="115">
        <f>INDEX(Data!BC$118:BC$164,MATCH($G120,Data!$D$118:$D$164,0))</f>
        <v>0</v>
      </c>
      <c r="BH120" s="115">
        <f>INDEX(Data!BD$118:BD$164,MATCH($G120,Data!$D$118:$D$164,0))</f>
        <v>0</v>
      </c>
    </row>
    <row r="121" spans="2:60" outlineLevel="1" x14ac:dyDescent="0.2">
      <c r="B121" s="51" t="s">
        <v>161</v>
      </c>
      <c r="C121" s="9" t="s">
        <v>152</v>
      </c>
      <c r="D121" s="73"/>
      <c r="E121" s="73"/>
      <c r="F121" s="26" t="s">
        <v>198</v>
      </c>
      <c r="G121" s="87">
        <v>33</v>
      </c>
      <c r="H121" s="87" t="str">
        <f>INDEX(Mapping!$L$16:$L$53,MATCH($G121,Mapping!$M$16:$M$53,0))</f>
        <v>Shared</v>
      </c>
      <c r="I121" s="115">
        <f>INDEX(Data!E$118:E$164,MATCH($G121,Data!$D$118:$D$164,0))</f>
        <v>0</v>
      </c>
      <c r="J121" s="115">
        <f>INDEX(Data!F$118:F$164,MATCH($G121,Data!$D$118:$D$164,0))</f>
        <v>0</v>
      </c>
      <c r="K121" s="115">
        <f>INDEX(Data!G$118:G$164,MATCH($G121,Data!$D$118:$D$164,0))</f>
        <v>0</v>
      </c>
      <c r="L121" s="115">
        <f>INDEX(Data!H$118:H$164,MATCH($G121,Data!$D$118:$D$164,0))</f>
        <v>0</v>
      </c>
      <c r="M121" s="115">
        <f>INDEX(Data!I$118:I$164,MATCH($G121,Data!$D$118:$D$164,0))</f>
        <v>0</v>
      </c>
      <c r="N121" s="115">
        <f>INDEX(Data!J$118:J$164,MATCH($G121,Data!$D$118:$D$164,0))</f>
        <v>0</v>
      </c>
      <c r="O121" s="115">
        <f>INDEX(Data!K$118:K$164,MATCH($G121,Data!$D$118:$D$164,0))</f>
        <v>0</v>
      </c>
      <c r="P121" s="115">
        <f>INDEX(Data!L$118:L$164,MATCH($G121,Data!$D$118:$D$164,0))</f>
        <v>0</v>
      </c>
      <c r="Q121" s="115">
        <f>INDEX(Data!M$118:M$164,MATCH($G121,Data!$D$118:$D$164,0))</f>
        <v>0</v>
      </c>
      <c r="R121" s="115">
        <f>INDEX(Data!N$118:N$164,MATCH($G121,Data!$D$118:$D$164,0))</f>
        <v>0</v>
      </c>
      <c r="S121" s="115">
        <f>INDEX(Data!O$118:O$164,MATCH($G121,Data!$D$118:$D$164,0))</f>
        <v>0</v>
      </c>
      <c r="T121" s="115">
        <f>INDEX(Data!P$118:P$164,MATCH($G121,Data!$D$118:$D$164,0))</f>
        <v>0</v>
      </c>
      <c r="U121" s="115">
        <f>INDEX(Data!Q$118:Q$164,MATCH($G121,Data!$D$118:$D$164,0))</f>
        <v>0</v>
      </c>
      <c r="V121" s="115">
        <f>INDEX(Data!R$118:R$164,MATCH($G121,Data!$D$118:$D$164,0))</f>
        <v>0</v>
      </c>
      <c r="W121" s="115">
        <f>INDEX(Data!S$118:S$164,MATCH($G121,Data!$D$118:$D$164,0))</f>
        <v>0</v>
      </c>
      <c r="X121" s="115">
        <f>INDEX(Data!T$118:T$164,MATCH($G121,Data!$D$118:$D$164,0))</f>
        <v>0</v>
      </c>
      <c r="Y121" s="115">
        <f>INDEX(Data!U$118:U$164,MATCH($G121,Data!$D$118:$D$164,0))</f>
        <v>0</v>
      </c>
      <c r="Z121" s="115">
        <f>INDEX(Data!V$118:V$164,MATCH($G121,Data!$D$118:$D$164,0))</f>
        <v>0</v>
      </c>
      <c r="AA121" s="115">
        <f>INDEX(Data!W$118:W$164,MATCH($G121,Data!$D$118:$D$164,0))</f>
        <v>0</v>
      </c>
      <c r="AB121" s="115">
        <f>INDEX(Data!X$118:X$164,MATCH($G121,Data!$D$118:$D$164,0))</f>
        <v>0</v>
      </c>
      <c r="AC121" s="115">
        <f>INDEX(Data!Y$118:Y$164,MATCH($G121,Data!$D$118:$D$164,0))</f>
        <v>0</v>
      </c>
      <c r="AD121" s="115">
        <f>INDEX(Data!Z$118:Z$164,MATCH($G121,Data!$D$118:$D$164,0))</f>
        <v>0</v>
      </c>
      <c r="AE121" s="115">
        <f>INDEX(Data!AA$118:AA$164,MATCH($G121,Data!$D$118:$D$164,0))</f>
        <v>0</v>
      </c>
      <c r="AF121" s="115">
        <f>INDEX(Data!AB$118:AB$164,MATCH($G121,Data!$D$118:$D$164,0))</f>
        <v>0</v>
      </c>
      <c r="AG121" s="115">
        <f>INDEX(Data!AC$118:AC$164,MATCH($G121,Data!$D$118:$D$164,0))</f>
        <v>0</v>
      </c>
      <c r="AH121" s="115">
        <f>INDEX(Data!AD$118:AD$164,MATCH($G121,Data!$D$118:$D$164,0))</f>
        <v>0</v>
      </c>
      <c r="AI121" s="115">
        <f>INDEX(Data!AE$118:AE$164,MATCH($G121,Data!$D$118:$D$164,0))</f>
        <v>0</v>
      </c>
      <c r="AJ121" s="115">
        <f>INDEX(Data!AF$118:AF$164,MATCH($G121,Data!$D$118:$D$164,0))</f>
        <v>0</v>
      </c>
      <c r="AK121" s="115">
        <f>INDEX(Data!AG$118:AG$164,MATCH($G121,Data!$D$118:$D$164,0))</f>
        <v>0</v>
      </c>
      <c r="AL121" s="115">
        <f>INDEX(Data!AH$118:AH$164,MATCH($G121,Data!$D$118:$D$164,0))</f>
        <v>0</v>
      </c>
      <c r="AM121" s="115">
        <f>INDEX(Data!AI$118:AI$164,MATCH($G121,Data!$D$118:$D$164,0))</f>
        <v>0</v>
      </c>
      <c r="AN121" s="115">
        <f>INDEX(Data!AJ$118:AJ$164,MATCH($G121,Data!$D$118:$D$164,0))</f>
        <v>0</v>
      </c>
      <c r="AO121" s="115">
        <f>INDEX(Data!AK$118:AK$164,MATCH($G121,Data!$D$118:$D$164,0))</f>
        <v>0</v>
      </c>
      <c r="AP121" s="115">
        <f>INDEX(Data!AL$118:AL$164,MATCH($G121,Data!$D$118:$D$164,0))</f>
        <v>0</v>
      </c>
      <c r="AQ121" s="115">
        <f>INDEX(Data!AM$118:AM$164,MATCH($G121,Data!$D$118:$D$164,0))</f>
        <v>0</v>
      </c>
      <c r="AR121" s="115">
        <f>INDEX(Data!AN$118:AN$164,MATCH($G121,Data!$D$118:$D$164,0))</f>
        <v>0</v>
      </c>
      <c r="AS121" s="115">
        <f>INDEX(Data!AO$118:AO$164,MATCH($G121,Data!$D$118:$D$164,0))</f>
        <v>0</v>
      </c>
      <c r="AT121" s="115">
        <f>INDEX(Data!AP$118:AP$164,MATCH($G121,Data!$D$118:$D$164,0))</f>
        <v>0</v>
      </c>
      <c r="AU121" s="115">
        <f>INDEX(Data!AQ$118:AQ$164,MATCH($G121,Data!$D$118:$D$164,0))</f>
        <v>0</v>
      </c>
      <c r="AV121" s="115">
        <f>INDEX(Data!AR$118:AR$164,MATCH($G121,Data!$D$118:$D$164,0))</f>
        <v>0</v>
      </c>
      <c r="AW121" s="115">
        <f>INDEX(Data!AS$118:AS$164,MATCH($G121,Data!$D$118:$D$164,0))</f>
        <v>0</v>
      </c>
      <c r="AX121" s="115">
        <f>INDEX(Data!AT$118:AT$164,MATCH($G121,Data!$D$118:$D$164,0))</f>
        <v>0</v>
      </c>
      <c r="AY121" s="115">
        <f>INDEX(Data!AU$118:AU$164,MATCH($G121,Data!$D$118:$D$164,0))</f>
        <v>0</v>
      </c>
      <c r="AZ121" s="115">
        <f>INDEX(Data!AV$118:AV$164,MATCH($G121,Data!$D$118:$D$164,0))</f>
        <v>0</v>
      </c>
      <c r="BA121" s="115">
        <f>INDEX(Data!AW$118:AW$164,MATCH($G121,Data!$D$118:$D$164,0))</f>
        <v>0</v>
      </c>
      <c r="BB121" s="115">
        <f>INDEX(Data!AX$118:AX$164,MATCH($G121,Data!$D$118:$D$164,0))</f>
        <v>0</v>
      </c>
      <c r="BC121" s="115">
        <f>INDEX(Data!AY$118:AY$164,MATCH($G121,Data!$D$118:$D$164,0))</f>
        <v>0</v>
      </c>
      <c r="BD121" s="115">
        <f>INDEX(Data!AZ$118:AZ$164,MATCH($G121,Data!$D$118:$D$164,0))</f>
        <v>0</v>
      </c>
      <c r="BE121" s="115">
        <f>INDEX(Data!BA$118:BA$164,MATCH($G121,Data!$D$118:$D$164,0))</f>
        <v>0</v>
      </c>
      <c r="BF121" s="115">
        <f>INDEX(Data!BB$118:BB$164,MATCH($G121,Data!$D$118:$D$164,0))</f>
        <v>0</v>
      </c>
      <c r="BG121" s="115">
        <f>INDEX(Data!BC$118:BC$164,MATCH($G121,Data!$D$118:$D$164,0))</f>
        <v>0</v>
      </c>
      <c r="BH121" s="115">
        <f>INDEX(Data!BD$118:BD$164,MATCH($G121,Data!$D$118:$D$164,0))</f>
        <v>0</v>
      </c>
    </row>
    <row r="122" spans="2:60" outlineLevel="1" x14ac:dyDescent="0.2">
      <c r="B122" s="51" t="s">
        <v>161</v>
      </c>
      <c r="C122" s="9" t="s">
        <v>153</v>
      </c>
      <c r="D122" s="58"/>
      <c r="E122" s="58"/>
      <c r="F122" s="26" t="s">
        <v>198</v>
      </c>
      <c r="G122" s="87">
        <v>34</v>
      </c>
      <c r="H122" s="87" t="str">
        <f>INDEX(Mapping!$L$16:$L$53,MATCH($G122,Mapping!$M$16:$M$53,0))</f>
        <v>Shared</v>
      </c>
      <c r="I122" s="115">
        <f>INDEX(Data!E$118:E$164,MATCH($G122,Data!$D$118:$D$164,0))</f>
        <v>0</v>
      </c>
      <c r="J122" s="115">
        <f>INDEX(Data!F$118:F$164,MATCH($G122,Data!$D$118:$D$164,0))</f>
        <v>0</v>
      </c>
      <c r="K122" s="115">
        <f>INDEX(Data!G$118:G$164,MATCH($G122,Data!$D$118:$D$164,0))</f>
        <v>1.5839220000000001E-2</v>
      </c>
      <c r="L122" s="115">
        <f>INDEX(Data!H$118:H$164,MATCH($G122,Data!$D$118:$D$164,0))</f>
        <v>1.177049E-2</v>
      </c>
      <c r="M122" s="115">
        <f>INDEX(Data!I$118:I$164,MATCH($G122,Data!$D$118:$D$164,0))</f>
        <v>1.984205E-2</v>
      </c>
      <c r="N122" s="115">
        <f>INDEX(Data!J$118:J$164,MATCH($G122,Data!$D$118:$D$164,0))</f>
        <v>2.3575700000000002E-3</v>
      </c>
      <c r="O122" s="115">
        <f>INDEX(Data!K$118:K$164,MATCH($G122,Data!$D$118:$D$164,0))</f>
        <v>1.4800000000000001E-2</v>
      </c>
      <c r="P122" s="115">
        <f>INDEX(Data!L$118:L$164,MATCH($G122,Data!$D$118:$D$164,0))</f>
        <v>8.0000000000000002E-3</v>
      </c>
      <c r="Q122" s="115">
        <f>INDEX(Data!M$118:M$164,MATCH($G122,Data!$D$118:$D$164,0))</f>
        <v>0</v>
      </c>
      <c r="R122" s="115">
        <f>INDEX(Data!N$118:N$164,MATCH($G122,Data!$D$118:$D$164,0))</f>
        <v>0</v>
      </c>
      <c r="S122" s="115">
        <f>INDEX(Data!O$118:O$164,MATCH($G122,Data!$D$118:$D$164,0))</f>
        <v>0</v>
      </c>
      <c r="T122" s="115">
        <f>INDEX(Data!P$118:P$164,MATCH($G122,Data!$D$118:$D$164,0))</f>
        <v>0</v>
      </c>
      <c r="U122" s="115">
        <f>INDEX(Data!Q$118:Q$164,MATCH($G122,Data!$D$118:$D$164,0))</f>
        <v>0</v>
      </c>
      <c r="V122" s="115">
        <f>INDEX(Data!R$118:R$164,MATCH($G122,Data!$D$118:$D$164,0))</f>
        <v>0</v>
      </c>
      <c r="W122" s="115">
        <f>INDEX(Data!S$118:S$164,MATCH($G122,Data!$D$118:$D$164,0))</f>
        <v>0</v>
      </c>
      <c r="X122" s="115">
        <f>INDEX(Data!T$118:T$164,MATCH($G122,Data!$D$118:$D$164,0))</f>
        <v>0</v>
      </c>
      <c r="Y122" s="115">
        <f>INDEX(Data!U$118:U$164,MATCH($G122,Data!$D$118:$D$164,0))</f>
        <v>0</v>
      </c>
      <c r="Z122" s="115">
        <f>INDEX(Data!V$118:V$164,MATCH($G122,Data!$D$118:$D$164,0))</f>
        <v>0</v>
      </c>
      <c r="AA122" s="115">
        <f>INDEX(Data!W$118:W$164,MATCH($G122,Data!$D$118:$D$164,0))</f>
        <v>0</v>
      </c>
      <c r="AB122" s="115">
        <f>INDEX(Data!X$118:X$164,MATCH($G122,Data!$D$118:$D$164,0))</f>
        <v>0</v>
      </c>
      <c r="AC122" s="115">
        <f>INDEX(Data!Y$118:Y$164,MATCH($G122,Data!$D$118:$D$164,0))</f>
        <v>0</v>
      </c>
      <c r="AD122" s="115">
        <f>INDEX(Data!Z$118:Z$164,MATCH($G122,Data!$D$118:$D$164,0))</f>
        <v>0</v>
      </c>
      <c r="AE122" s="115">
        <f>INDEX(Data!AA$118:AA$164,MATCH($G122,Data!$D$118:$D$164,0))</f>
        <v>0</v>
      </c>
      <c r="AF122" s="115">
        <f>INDEX(Data!AB$118:AB$164,MATCH($G122,Data!$D$118:$D$164,0))</f>
        <v>0</v>
      </c>
      <c r="AG122" s="115">
        <f>INDEX(Data!AC$118:AC$164,MATCH($G122,Data!$D$118:$D$164,0))</f>
        <v>0</v>
      </c>
      <c r="AH122" s="115">
        <f>INDEX(Data!AD$118:AD$164,MATCH($G122,Data!$D$118:$D$164,0))</f>
        <v>0</v>
      </c>
      <c r="AI122" s="115">
        <f>INDEX(Data!AE$118:AE$164,MATCH($G122,Data!$D$118:$D$164,0))</f>
        <v>0</v>
      </c>
      <c r="AJ122" s="115">
        <f>INDEX(Data!AF$118:AF$164,MATCH($G122,Data!$D$118:$D$164,0))</f>
        <v>0</v>
      </c>
      <c r="AK122" s="115">
        <f>INDEX(Data!AG$118:AG$164,MATCH($G122,Data!$D$118:$D$164,0))</f>
        <v>0</v>
      </c>
      <c r="AL122" s="115">
        <f>INDEX(Data!AH$118:AH$164,MATCH($G122,Data!$D$118:$D$164,0))</f>
        <v>0</v>
      </c>
      <c r="AM122" s="115">
        <f>INDEX(Data!AI$118:AI$164,MATCH($G122,Data!$D$118:$D$164,0))</f>
        <v>0</v>
      </c>
      <c r="AN122" s="115">
        <f>INDEX(Data!AJ$118:AJ$164,MATCH($G122,Data!$D$118:$D$164,0))</f>
        <v>0</v>
      </c>
      <c r="AO122" s="115">
        <f>INDEX(Data!AK$118:AK$164,MATCH($G122,Data!$D$118:$D$164,0))</f>
        <v>0</v>
      </c>
      <c r="AP122" s="115">
        <f>INDEX(Data!AL$118:AL$164,MATCH($G122,Data!$D$118:$D$164,0))</f>
        <v>0</v>
      </c>
      <c r="AQ122" s="115">
        <f>INDEX(Data!AM$118:AM$164,MATCH($G122,Data!$D$118:$D$164,0))</f>
        <v>0</v>
      </c>
      <c r="AR122" s="115">
        <f>INDEX(Data!AN$118:AN$164,MATCH($G122,Data!$D$118:$D$164,0))</f>
        <v>0</v>
      </c>
      <c r="AS122" s="115">
        <f>INDEX(Data!AO$118:AO$164,MATCH($G122,Data!$D$118:$D$164,0))</f>
        <v>0</v>
      </c>
      <c r="AT122" s="115">
        <f>INDEX(Data!AP$118:AP$164,MATCH($G122,Data!$D$118:$D$164,0))</f>
        <v>0</v>
      </c>
      <c r="AU122" s="115">
        <f>INDEX(Data!AQ$118:AQ$164,MATCH($G122,Data!$D$118:$D$164,0))</f>
        <v>0</v>
      </c>
      <c r="AV122" s="115">
        <f>INDEX(Data!AR$118:AR$164,MATCH($G122,Data!$D$118:$D$164,0))</f>
        <v>0</v>
      </c>
      <c r="AW122" s="115">
        <f>INDEX(Data!AS$118:AS$164,MATCH($G122,Data!$D$118:$D$164,0))</f>
        <v>0</v>
      </c>
      <c r="AX122" s="115">
        <f>INDEX(Data!AT$118:AT$164,MATCH($G122,Data!$D$118:$D$164,0))</f>
        <v>0</v>
      </c>
      <c r="AY122" s="115">
        <f>INDEX(Data!AU$118:AU$164,MATCH($G122,Data!$D$118:$D$164,0))</f>
        <v>0</v>
      </c>
      <c r="AZ122" s="115">
        <f>INDEX(Data!AV$118:AV$164,MATCH($G122,Data!$D$118:$D$164,0))</f>
        <v>0</v>
      </c>
      <c r="BA122" s="115">
        <f>INDEX(Data!AW$118:AW$164,MATCH($G122,Data!$D$118:$D$164,0))</f>
        <v>0</v>
      </c>
      <c r="BB122" s="115">
        <f>INDEX(Data!AX$118:AX$164,MATCH($G122,Data!$D$118:$D$164,0))</f>
        <v>0</v>
      </c>
      <c r="BC122" s="115">
        <f>INDEX(Data!AY$118:AY$164,MATCH($G122,Data!$D$118:$D$164,0))</f>
        <v>0</v>
      </c>
      <c r="BD122" s="115">
        <f>INDEX(Data!AZ$118:AZ$164,MATCH($G122,Data!$D$118:$D$164,0))</f>
        <v>0</v>
      </c>
      <c r="BE122" s="115">
        <f>INDEX(Data!BA$118:BA$164,MATCH($G122,Data!$D$118:$D$164,0))</f>
        <v>0</v>
      </c>
      <c r="BF122" s="115">
        <f>INDEX(Data!BB$118:BB$164,MATCH($G122,Data!$D$118:$D$164,0))</f>
        <v>0</v>
      </c>
      <c r="BG122" s="115">
        <f>INDEX(Data!BC$118:BC$164,MATCH($G122,Data!$D$118:$D$164,0))</f>
        <v>0</v>
      </c>
      <c r="BH122" s="115">
        <f>INDEX(Data!BD$118:BD$164,MATCH($G122,Data!$D$118:$D$164,0))</f>
        <v>0</v>
      </c>
    </row>
    <row r="123" spans="2:60" outlineLevel="1" x14ac:dyDescent="0.2">
      <c r="B123" s="51" t="s">
        <v>164</v>
      </c>
      <c r="C123" s="9" t="s">
        <v>146</v>
      </c>
      <c r="D123" s="73"/>
      <c r="E123" s="73"/>
      <c r="F123" s="26" t="s">
        <v>198</v>
      </c>
      <c r="G123" s="87">
        <v>35</v>
      </c>
      <c r="H123" s="87" t="str">
        <f>INDEX(Mapping!$L$16:$L$53,MATCH($G123,Mapping!$M$16:$M$53,0))</f>
        <v>Dedicated Prescribed</v>
      </c>
      <c r="I123" s="115">
        <f>INDEX(Data!E$118:E$164,MATCH($G123,Data!$D$118:$D$164,0))</f>
        <v>0</v>
      </c>
      <c r="J123" s="115">
        <f>INDEX(Data!F$118:F$164,MATCH($G123,Data!$D$118:$D$164,0))</f>
        <v>0</v>
      </c>
      <c r="K123" s="115">
        <f>INDEX(Data!G$118:G$164,MATCH($G123,Data!$D$118:$D$164,0))</f>
        <v>0.38160920000000004</v>
      </c>
      <c r="L123" s="115">
        <f>INDEX(Data!H$118:H$164,MATCH($G123,Data!$D$118:$D$164,0))</f>
        <v>6.1891009999999996E-2</v>
      </c>
      <c r="M123" s="115">
        <f>INDEX(Data!I$118:I$164,MATCH($G123,Data!$D$118:$D$164,0))</f>
        <v>1.8076500000000001E-3</v>
      </c>
      <c r="N123" s="115">
        <f>INDEX(Data!J$118:J$164,MATCH($G123,Data!$D$118:$D$164,0))</f>
        <v>0.49021946999999999</v>
      </c>
      <c r="O123" s="115">
        <f>INDEX(Data!K$118:K$164,MATCH($G123,Data!$D$118:$D$164,0))</f>
        <v>0</v>
      </c>
      <c r="P123" s="115">
        <f>INDEX(Data!L$118:L$164,MATCH($G123,Data!$D$118:$D$164,0))</f>
        <v>0.57599900000000004</v>
      </c>
      <c r="Q123" s="115">
        <f>INDEX(Data!M$118:M$164,MATCH($G123,Data!$D$118:$D$164,0))</f>
        <v>0</v>
      </c>
      <c r="R123" s="115">
        <f>INDEX(Data!N$118:N$164,MATCH($G123,Data!$D$118:$D$164,0))</f>
        <v>0</v>
      </c>
      <c r="S123" s="115">
        <f>INDEX(Data!O$118:O$164,MATCH($G123,Data!$D$118:$D$164,0))</f>
        <v>0</v>
      </c>
      <c r="T123" s="115">
        <f>INDEX(Data!P$118:P$164,MATCH($G123,Data!$D$118:$D$164,0))</f>
        <v>0</v>
      </c>
      <c r="U123" s="115">
        <f>INDEX(Data!Q$118:Q$164,MATCH($G123,Data!$D$118:$D$164,0))</f>
        <v>0</v>
      </c>
      <c r="V123" s="115">
        <f>INDEX(Data!R$118:R$164,MATCH($G123,Data!$D$118:$D$164,0))</f>
        <v>0</v>
      </c>
      <c r="W123" s="115">
        <f>INDEX(Data!S$118:S$164,MATCH($G123,Data!$D$118:$D$164,0))</f>
        <v>0</v>
      </c>
      <c r="X123" s="115">
        <f>INDEX(Data!T$118:T$164,MATCH($G123,Data!$D$118:$D$164,0))</f>
        <v>0</v>
      </c>
      <c r="Y123" s="115">
        <f>INDEX(Data!U$118:U$164,MATCH($G123,Data!$D$118:$D$164,0))</f>
        <v>0</v>
      </c>
      <c r="Z123" s="115">
        <f>INDEX(Data!V$118:V$164,MATCH($G123,Data!$D$118:$D$164,0))</f>
        <v>0</v>
      </c>
      <c r="AA123" s="115">
        <f>INDEX(Data!W$118:W$164,MATCH($G123,Data!$D$118:$D$164,0))</f>
        <v>0</v>
      </c>
      <c r="AB123" s="115">
        <f>INDEX(Data!X$118:X$164,MATCH($G123,Data!$D$118:$D$164,0))</f>
        <v>0</v>
      </c>
      <c r="AC123" s="115">
        <f>INDEX(Data!Y$118:Y$164,MATCH($G123,Data!$D$118:$D$164,0))</f>
        <v>0</v>
      </c>
      <c r="AD123" s="115">
        <f>INDEX(Data!Z$118:Z$164,MATCH($G123,Data!$D$118:$D$164,0))</f>
        <v>0</v>
      </c>
      <c r="AE123" s="115">
        <f>INDEX(Data!AA$118:AA$164,MATCH($G123,Data!$D$118:$D$164,0))</f>
        <v>0</v>
      </c>
      <c r="AF123" s="115">
        <f>INDEX(Data!AB$118:AB$164,MATCH($G123,Data!$D$118:$D$164,0))</f>
        <v>0</v>
      </c>
      <c r="AG123" s="115">
        <f>INDEX(Data!AC$118:AC$164,MATCH($G123,Data!$D$118:$D$164,0))</f>
        <v>0</v>
      </c>
      <c r="AH123" s="115">
        <f>INDEX(Data!AD$118:AD$164,MATCH($G123,Data!$D$118:$D$164,0))</f>
        <v>0</v>
      </c>
      <c r="AI123" s="115">
        <f>INDEX(Data!AE$118:AE$164,MATCH($G123,Data!$D$118:$D$164,0))</f>
        <v>0</v>
      </c>
      <c r="AJ123" s="115">
        <f>INDEX(Data!AF$118:AF$164,MATCH($G123,Data!$D$118:$D$164,0))</f>
        <v>0</v>
      </c>
      <c r="AK123" s="115">
        <f>INDEX(Data!AG$118:AG$164,MATCH($G123,Data!$D$118:$D$164,0))</f>
        <v>0</v>
      </c>
      <c r="AL123" s="115">
        <f>INDEX(Data!AH$118:AH$164,MATCH($G123,Data!$D$118:$D$164,0))</f>
        <v>0</v>
      </c>
      <c r="AM123" s="115">
        <f>INDEX(Data!AI$118:AI$164,MATCH($G123,Data!$D$118:$D$164,0))</f>
        <v>0</v>
      </c>
      <c r="AN123" s="115">
        <f>INDEX(Data!AJ$118:AJ$164,MATCH($G123,Data!$D$118:$D$164,0))</f>
        <v>0</v>
      </c>
      <c r="AO123" s="115">
        <f>INDEX(Data!AK$118:AK$164,MATCH($G123,Data!$D$118:$D$164,0))</f>
        <v>0</v>
      </c>
      <c r="AP123" s="115">
        <f>INDEX(Data!AL$118:AL$164,MATCH($G123,Data!$D$118:$D$164,0))</f>
        <v>0</v>
      </c>
      <c r="AQ123" s="115">
        <f>INDEX(Data!AM$118:AM$164,MATCH($G123,Data!$D$118:$D$164,0))</f>
        <v>0</v>
      </c>
      <c r="AR123" s="115">
        <f>INDEX(Data!AN$118:AN$164,MATCH($G123,Data!$D$118:$D$164,0))</f>
        <v>0</v>
      </c>
      <c r="AS123" s="115">
        <f>INDEX(Data!AO$118:AO$164,MATCH($G123,Data!$D$118:$D$164,0))</f>
        <v>0</v>
      </c>
      <c r="AT123" s="115">
        <f>INDEX(Data!AP$118:AP$164,MATCH($G123,Data!$D$118:$D$164,0))</f>
        <v>0</v>
      </c>
      <c r="AU123" s="115">
        <f>INDEX(Data!AQ$118:AQ$164,MATCH($G123,Data!$D$118:$D$164,0))</f>
        <v>0</v>
      </c>
      <c r="AV123" s="115">
        <f>INDEX(Data!AR$118:AR$164,MATCH($G123,Data!$D$118:$D$164,0))</f>
        <v>0</v>
      </c>
      <c r="AW123" s="115">
        <f>INDEX(Data!AS$118:AS$164,MATCH($G123,Data!$D$118:$D$164,0))</f>
        <v>0</v>
      </c>
      <c r="AX123" s="115">
        <f>INDEX(Data!AT$118:AT$164,MATCH($G123,Data!$D$118:$D$164,0))</f>
        <v>0</v>
      </c>
      <c r="AY123" s="115">
        <f>INDEX(Data!AU$118:AU$164,MATCH($G123,Data!$D$118:$D$164,0))</f>
        <v>0</v>
      </c>
      <c r="AZ123" s="115">
        <f>INDEX(Data!AV$118:AV$164,MATCH($G123,Data!$D$118:$D$164,0))</f>
        <v>0</v>
      </c>
      <c r="BA123" s="115">
        <f>INDEX(Data!AW$118:AW$164,MATCH($G123,Data!$D$118:$D$164,0))</f>
        <v>0</v>
      </c>
      <c r="BB123" s="115">
        <f>INDEX(Data!AX$118:AX$164,MATCH($G123,Data!$D$118:$D$164,0))</f>
        <v>0</v>
      </c>
      <c r="BC123" s="115">
        <f>INDEX(Data!AY$118:AY$164,MATCH($G123,Data!$D$118:$D$164,0))</f>
        <v>0</v>
      </c>
      <c r="BD123" s="115">
        <f>INDEX(Data!AZ$118:AZ$164,MATCH($G123,Data!$D$118:$D$164,0))</f>
        <v>0</v>
      </c>
      <c r="BE123" s="115">
        <f>INDEX(Data!BA$118:BA$164,MATCH($G123,Data!$D$118:$D$164,0))</f>
        <v>0</v>
      </c>
      <c r="BF123" s="115">
        <f>INDEX(Data!BB$118:BB$164,MATCH($G123,Data!$D$118:$D$164,0))</f>
        <v>0</v>
      </c>
      <c r="BG123" s="115">
        <f>INDEX(Data!BC$118:BC$164,MATCH($G123,Data!$D$118:$D$164,0))</f>
        <v>0</v>
      </c>
      <c r="BH123" s="115">
        <f>INDEX(Data!BD$118:BD$164,MATCH($G123,Data!$D$118:$D$164,0))</f>
        <v>0</v>
      </c>
    </row>
    <row r="124" spans="2:60" outlineLevel="1" x14ac:dyDescent="0.2">
      <c r="B124" s="51" t="s">
        <v>164</v>
      </c>
      <c r="C124" s="9" t="s">
        <v>147</v>
      </c>
      <c r="D124" s="73"/>
      <c r="E124" s="73"/>
      <c r="F124" s="26" t="s">
        <v>198</v>
      </c>
      <c r="G124" s="87">
        <v>36</v>
      </c>
      <c r="H124" s="87" t="str">
        <f>INDEX(Mapping!$L$16:$L$53,MATCH($G124,Mapping!$M$16:$M$53,0))</f>
        <v>Dedicated Non-prescribed</v>
      </c>
      <c r="I124" s="115">
        <f>INDEX(Data!E$118:E$164,MATCH($G124,Data!$D$118:$D$164,0))</f>
        <v>0</v>
      </c>
      <c r="J124" s="115">
        <f>INDEX(Data!F$118:F$164,MATCH($G124,Data!$D$118:$D$164,0))</f>
        <v>0</v>
      </c>
      <c r="K124" s="115">
        <f>INDEX(Data!G$118:G$164,MATCH($G124,Data!$D$118:$D$164,0))</f>
        <v>23.434073170000001</v>
      </c>
      <c r="L124" s="115">
        <f>INDEX(Data!H$118:H$164,MATCH($G124,Data!$D$118:$D$164,0))</f>
        <v>0.56790105000000002</v>
      </c>
      <c r="M124" s="115">
        <f>INDEX(Data!I$118:I$164,MATCH($G124,Data!$D$118:$D$164,0))</f>
        <v>0.14532129999999999</v>
      </c>
      <c r="N124" s="115">
        <f>INDEX(Data!J$118:J$164,MATCH($G124,Data!$D$118:$D$164,0))</f>
        <v>0</v>
      </c>
      <c r="O124" s="115">
        <f>INDEX(Data!K$118:K$164,MATCH($G124,Data!$D$118:$D$164,0))</f>
        <v>0</v>
      </c>
      <c r="P124" s="115">
        <f>INDEX(Data!L$118:L$164,MATCH($G124,Data!$D$118:$D$164,0))</f>
        <v>0</v>
      </c>
      <c r="Q124" s="115">
        <f>INDEX(Data!M$118:M$164,MATCH($G124,Data!$D$118:$D$164,0))</f>
        <v>0</v>
      </c>
      <c r="R124" s="115">
        <f>INDEX(Data!N$118:N$164,MATCH($G124,Data!$D$118:$D$164,0))</f>
        <v>0</v>
      </c>
      <c r="S124" s="115">
        <f>INDEX(Data!O$118:O$164,MATCH($G124,Data!$D$118:$D$164,0))</f>
        <v>0</v>
      </c>
      <c r="T124" s="115">
        <f>INDEX(Data!P$118:P$164,MATCH($G124,Data!$D$118:$D$164,0))</f>
        <v>0</v>
      </c>
      <c r="U124" s="115">
        <f>INDEX(Data!Q$118:Q$164,MATCH($G124,Data!$D$118:$D$164,0))</f>
        <v>0</v>
      </c>
      <c r="V124" s="115">
        <f>INDEX(Data!R$118:R$164,MATCH($G124,Data!$D$118:$D$164,0))</f>
        <v>0</v>
      </c>
      <c r="W124" s="115">
        <f>INDEX(Data!S$118:S$164,MATCH($G124,Data!$D$118:$D$164,0))</f>
        <v>0</v>
      </c>
      <c r="X124" s="115">
        <f>INDEX(Data!T$118:T$164,MATCH($G124,Data!$D$118:$D$164,0))</f>
        <v>0</v>
      </c>
      <c r="Y124" s="115">
        <f>INDEX(Data!U$118:U$164,MATCH($G124,Data!$D$118:$D$164,0))</f>
        <v>0</v>
      </c>
      <c r="Z124" s="115">
        <f>INDEX(Data!V$118:V$164,MATCH($G124,Data!$D$118:$D$164,0))</f>
        <v>0</v>
      </c>
      <c r="AA124" s="115">
        <f>INDEX(Data!W$118:W$164,MATCH($G124,Data!$D$118:$D$164,0))</f>
        <v>0</v>
      </c>
      <c r="AB124" s="115">
        <f>INDEX(Data!X$118:X$164,MATCH($G124,Data!$D$118:$D$164,0))</f>
        <v>0</v>
      </c>
      <c r="AC124" s="115">
        <f>INDEX(Data!Y$118:Y$164,MATCH($G124,Data!$D$118:$D$164,0))</f>
        <v>0</v>
      </c>
      <c r="AD124" s="115">
        <f>INDEX(Data!Z$118:Z$164,MATCH($G124,Data!$D$118:$D$164,0))</f>
        <v>0</v>
      </c>
      <c r="AE124" s="115">
        <f>INDEX(Data!AA$118:AA$164,MATCH($G124,Data!$D$118:$D$164,0))</f>
        <v>0</v>
      </c>
      <c r="AF124" s="115">
        <f>INDEX(Data!AB$118:AB$164,MATCH($G124,Data!$D$118:$D$164,0))</f>
        <v>0</v>
      </c>
      <c r="AG124" s="115">
        <f>INDEX(Data!AC$118:AC$164,MATCH($G124,Data!$D$118:$D$164,0))</f>
        <v>0</v>
      </c>
      <c r="AH124" s="115">
        <f>INDEX(Data!AD$118:AD$164,MATCH($G124,Data!$D$118:$D$164,0))</f>
        <v>0</v>
      </c>
      <c r="AI124" s="115">
        <f>INDEX(Data!AE$118:AE$164,MATCH($G124,Data!$D$118:$D$164,0))</f>
        <v>0</v>
      </c>
      <c r="AJ124" s="115">
        <f>INDEX(Data!AF$118:AF$164,MATCH($G124,Data!$D$118:$D$164,0))</f>
        <v>0</v>
      </c>
      <c r="AK124" s="115">
        <f>INDEX(Data!AG$118:AG$164,MATCH($G124,Data!$D$118:$D$164,0))</f>
        <v>0</v>
      </c>
      <c r="AL124" s="115">
        <f>INDEX(Data!AH$118:AH$164,MATCH($G124,Data!$D$118:$D$164,0))</f>
        <v>0</v>
      </c>
      <c r="AM124" s="115">
        <f>INDEX(Data!AI$118:AI$164,MATCH($G124,Data!$D$118:$D$164,0))</f>
        <v>0</v>
      </c>
      <c r="AN124" s="115">
        <f>INDEX(Data!AJ$118:AJ$164,MATCH($G124,Data!$D$118:$D$164,0))</f>
        <v>0</v>
      </c>
      <c r="AO124" s="115">
        <f>INDEX(Data!AK$118:AK$164,MATCH($G124,Data!$D$118:$D$164,0))</f>
        <v>0</v>
      </c>
      <c r="AP124" s="115">
        <f>INDEX(Data!AL$118:AL$164,MATCH($G124,Data!$D$118:$D$164,0))</f>
        <v>0</v>
      </c>
      <c r="AQ124" s="115">
        <f>INDEX(Data!AM$118:AM$164,MATCH($G124,Data!$D$118:$D$164,0))</f>
        <v>0</v>
      </c>
      <c r="AR124" s="115">
        <f>INDEX(Data!AN$118:AN$164,MATCH($G124,Data!$D$118:$D$164,0))</f>
        <v>0</v>
      </c>
      <c r="AS124" s="115">
        <f>INDEX(Data!AO$118:AO$164,MATCH($G124,Data!$D$118:$D$164,0))</f>
        <v>0</v>
      </c>
      <c r="AT124" s="115">
        <f>INDEX(Data!AP$118:AP$164,MATCH($G124,Data!$D$118:$D$164,0))</f>
        <v>0</v>
      </c>
      <c r="AU124" s="115">
        <f>INDEX(Data!AQ$118:AQ$164,MATCH($G124,Data!$D$118:$D$164,0))</f>
        <v>0</v>
      </c>
      <c r="AV124" s="115">
        <f>INDEX(Data!AR$118:AR$164,MATCH($G124,Data!$D$118:$D$164,0))</f>
        <v>0</v>
      </c>
      <c r="AW124" s="115">
        <f>INDEX(Data!AS$118:AS$164,MATCH($G124,Data!$D$118:$D$164,0))</f>
        <v>0</v>
      </c>
      <c r="AX124" s="115">
        <f>INDEX(Data!AT$118:AT$164,MATCH($G124,Data!$D$118:$D$164,0))</f>
        <v>0</v>
      </c>
      <c r="AY124" s="115">
        <f>INDEX(Data!AU$118:AU$164,MATCH($G124,Data!$D$118:$D$164,0))</f>
        <v>0</v>
      </c>
      <c r="AZ124" s="115">
        <f>INDEX(Data!AV$118:AV$164,MATCH($G124,Data!$D$118:$D$164,0))</f>
        <v>0</v>
      </c>
      <c r="BA124" s="115">
        <f>INDEX(Data!AW$118:AW$164,MATCH($G124,Data!$D$118:$D$164,0))</f>
        <v>0</v>
      </c>
      <c r="BB124" s="115">
        <f>INDEX(Data!AX$118:AX$164,MATCH($G124,Data!$D$118:$D$164,0))</f>
        <v>0</v>
      </c>
      <c r="BC124" s="115">
        <f>INDEX(Data!AY$118:AY$164,MATCH($G124,Data!$D$118:$D$164,0))</f>
        <v>0</v>
      </c>
      <c r="BD124" s="115">
        <f>INDEX(Data!AZ$118:AZ$164,MATCH($G124,Data!$D$118:$D$164,0))</f>
        <v>0</v>
      </c>
      <c r="BE124" s="115">
        <f>INDEX(Data!BA$118:BA$164,MATCH($G124,Data!$D$118:$D$164,0))</f>
        <v>0</v>
      </c>
      <c r="BF124" s="115">
        <f>INDEX(Data!BB$118:BB$164,MATCH($G124,Data!$D$118:$D$164,0))</f>
        <v>0</v>
      </c>
      <c r="BG124" s="115">
        <f>INDEX(Data!BC$118:BC$164,MATCH($G124,Data!$D$118:$D$164,0))</f>
        <v>0</v>
      </c>
      <c r="BH124" s="115">
        <f>INDEX(Data!BD$118:BD$164,MATCH($G124,Data!$D$118:$D$164,0))</f>
        <v>0</v>
      </c>
    </row>
    <row r="125" spans="2:60" outlineLevel="1" x14ac:dyDescent="0.2">
      <c r="B125" s="51" t="s">
        <v>164</v>
      </c>
      <c r="C125" s="9" t="s">
        <v>158</v>
      </c>
      <c r="D125" s="73"/>
      <c r="E125" s="73"/>
      <c r="F125" s="26" t="s">
        <v>198</v>
      </c>
      <c r="G125" s="87">
        <v>37</v>
      </c>
      <c r="H125" s="87" t="str">
        <f>INDEX(Mapping!$L$16:$L$53,MATCH($G125,Mapping!$M$16:$M$53,0))</f>
        <v>Shared</v>
      </c>
      <c r="I125" s="115">
        <f>INDEX(Data!E$118:E$164,MATCH($G125,Data!$D$118:$D$164,0))</f>
        <v>0</v>
      </c>
      <c r="J125" s="115">
        <f>INDEX(Data!F$118:F$164,MATCH($G125,Data!$D$118:$D$164,0))</f>
        <v>0</v>
      </c>
      <c r="K125" s="115">
        <f>INDEX(Data!G$118:G$164,MATCH($G125,Data!$D$118:$D$164,0))</f>
        <v>2.6934101300000002</v>
      </c>
      <c r="L125" s="115">
        <f>INDEX(Data!H$118:H$164,MATCH($G125,Data!$D$118:$D$164,0))</f>
        <v>4.1148097299999993</v>
      </c>
      <c r="M125" s="115">
        <f>INDEX(Data!I$118:I$164,MATCH($G125,Data!$D$118:$D$164,0))</f>
        <v>0.50727042</v>
      </c>
      <c r="N125" s="115">
        <f>INDEX(Data!J$118:J$164,MATCH($G125,Data!$D$118:$D$164,0))</f>
        <v>0.26782243999999999</v>
      </c>
      <c r="O125" s="115">
        <f>INDEX(Data!K$118:K$164,MATCH($G125,Data!$D$118:$D$164,0))</f>
        <v>0</v>
      </c>
      <c r="P125" s="115">
        <f>INDEX(Data!L$118:L$164,MATCH($G125,Data!$D$118:$D$164,0))</f>
        <v>0.56399999999999995</v>
      </c>
      <c r="Q125" s="115">
        <f>INDEX(Data!M$118:M$164,MATCH($G125,Data!$D$118:$D$164,0))</f>
        <v>0</v>
      </c>
      <c r="R125" s="115">
        <f>INDEX(Data!N$118:N$164,MATCH($G125,Data!$D$118:$D$164,0))</f>
        <v>0</v>
      </c>
      <c r="S125" s="115">
        <f>INDEX(Data!O$118:O$164,MATCH($G125,Data!$D$118:$D$164,0))</f>
        <v>0</v>
      </c>
      <c r="T125" s="115">
        <f>INDEX(Data!P$118:P$164,MATCH($G125,Data!$D$118:$D$164,0))</f>
        <v>0</v>
      </c>
      <c r="U125" s="115">
        <f>INDEX(Data!Q$118:Q$164,MATCH($G125,Data!$D$118:$D$164,0))</f>
        <v>0</v>
      </c>
      <c r="V125" s="115">
        <f>INDEX(Data!R$118:R$164,MATCH($G125,Data!$D$118:$D$164,0))</f>
        <v>0</v>
      </c>
      <c r="W125" s="115">
        <f>INDEX(Data!S$118:S$164,MATCH($G125,Data!$D$118:$D$164,0))</f>
        <v>0</v>
      </c>
      <c r="X125" s="115">
        <f>INDEX(Data!T$118:T$164,MATCH($G125,Data!$D$118:$D$164,0))</f>
        <v>0</v>
      </c>
      <c r="Y125" s="115">
        <f>INDEX(Data!U$118:U$164,MATCH($G125,Data!$D$118:$D$164,0))</f>
        <v>0</v>
      </c>
      <c r="Z125" s="115">
        <f>INDEX(Data!V$118:V$164,MATCH($G125,Data!$D$118:$D$164,0))</f>
        <v>0</v>
      </c>
      <c r="AA125" s="115">
        <f>INDEX(Data!W$118:W$164,MATCH($G125,Data!$D$118:$D$164,0))</f>
        <v>0</v>
      </c>
      <c r="AB125" s="115">
        <f>INDEX(Data!X$118:X$164,MATCH($G125,Data!$D$118:$D$164,0))</f>
        <v>0</v>
      </c>
      <c r="AC125" s="115">
        <f>INDEX(Data!Y$118:Y$164,MATCH($G125,Data!$D$118:$D$164,0))</f>
        <v>0</v>
      </c>
      <c r="AD125" s="115">
        <f>INDEX(Data!Z$118:Z$164,MATCH($G125,Data!$D$118:$D$164,0))</f>
        <v>0</v>
      </c>
      <c r="AE125" s="115">
        <f>INDEX(Data!AA$118:AA$164,MATCH($G125,Data!$D$118:$D$164,0))</f>
        <v>0</v>
      </c>
      <c r="AF125" s="115">
        <f>INDEX(Data!AB$118:AB$164,MATCH($G125,Data!$D$118:$D$164,0))</f>
        <v>0</v>
      </c>
      <c r="AG125" s="115">
        <f>INDEX(Data!AC$118:AC$164,MATCH($G125,Data!$D$118:$D$164,0))</f>
        <v>0</v>
      </c>
      <c r="AH125" s="115">
        <f>INDEX(Data!AD$118:AD$164,MATCH($G125,Data!$D$118:$D$164,0))</f>
        <v>0</v>
      </c>
      <c r="AI125" s="115">
        <f>INDEX(Data!AE$118:AE$164,MATCH($G125,Data!$D$118:$D$164,0))</f>
        <v>0</v>
      </c>
      <c r="AJ125" s="115">
        <f>INDEX(Data!AF$118:AF$164,MATCH($G125,Data!$D$118:$D$164,0))</f>
        <v>0</v>
      </c>
      <c r="AK125" s="115">
        <f>INDEX(Data!AG$118:AG$164,MATCH($G125,Data!$D$118:$D$164,0))</f>
        <v>0</v>
      </c>
      <c r="AL125" s="115">
        <f>INDEX(Data!AH$118:AH$164,MATCH($G125,Data!$D$118:$D$164,0))</f>
        <v>0</v>
      </c>
      <c r="AM125" s="115">
        <f>INDEX(Data!AI$118:AI$164,MATCH($G125,Data!$D$118:$D$164,0))</f>
        <v>0</v>
      </c>
      <c r="AN125" s="115">
        <f>INDEX(Data!AJ$118:AJ$164,MATCH($G125,Data!$D$118:$D$164,0))</f>
        <v>0</v>
      </c>
      <c r="AO125" s="115">
        <f>INDEX(Data!AK$118:AK$164,MATCH($G125,Data!$D$118:$D$164,0))</f>
        <v>0</v>
      </c>
      <c r="AP125" s="115">
        <f>INDEX(Data!AL$118:AL$164,MATCH($G125,Data!$D$118:$D$164,0))</f>
        <v>0</v>
      </c>
      <c r="AQ125" s="115">
        <f>INDEX(Data!AM$118:AM$164,MATCH($G125,Data!$D$118:$D$164,0))</f>
        <v>0</v>
      </c>
      <c r="AR125" s="115">
        <f>INDEX(Data!AN$118:AN$164,MATCH($G125,Data!$D$118:$D$164,0))</f>
        <v>0</v>
      </c>
      <c r="AS125" s="115">
        <f>INDEX(Data!AO$118:AO$164,MATCH($G125,Data!$D$118:$D$164,0))</f>
        <v>0</v>
      </c>
      <c r="AT125" s="115">
        <f>INDEX(Data!AP$118:AP$164,MATCH($G125,Data!$D$118:$D$164,0))</f>
        <v>0</v>
      </c>
      <c r="AU125" s="115">
        <f>INDEX(Data!AQ$118:AQ$164,MATCH($G125,Data!$D$118:$D$164,0))</f>
        <v>0</v>
      </c>
      <c r="AV125" s="115">
        <f>INDEX(Data!AR$118:AR$164,MATCH($G125,Data!$D$118:$D$164,0))</f>
        <v>0</v>
      </c>
      <c r="AW125" s="115">
        <f>INDEX(Data!AS$118:AS$164,MATCH($G125,Data!$D$118:$D$164,0))</f>
        <v>0</v>
      </c>
      <c r="AX125" s="115">
        <f>INDEX(Data!AT$118:AT$164,MATCH($G125,Data!$D$118:$D$164,0))</f>
        <v>0</v>
      </c>
      <c r="AY125" s="115">
        <f>INDEX(Data!AU$118:AU$164,MATCH($G125,Data!$D$118:$D$164,0))</f>
        <v>0</v>
      </c>
      <c r="AZ125" s="115">
        <f>INDEX(Data!AV$118:AV$164,MATCH($G125,Data!$D$118:$D$164,0))</f>
        <v>0</v>
      </c>
      <c r="BA125" s="115">
        <f>INDEX(Data!AW$118:AW$164,MATCH($G125,Data!$D$118:$D$164,0))</f>
        <v>0</v>
      </c>
      <c r="BB125" s="115">
        <f>INDEX(Data!AX$118:AX$164,MATCH($G125,Data!$D$118:$D$164,0))</f>
        <v>0</v>
      </c>
      <c r="BC125" s="115">
        <f>INDEX(Data!AY$118:AY$164,MATCH($G125,Data!$D$118:$D$164,0))</f>
        <v>0</v>
      </c>
      <c r="BD125" s="115">
        <f>INDEX(Data!AZ$118:AZ$164,MATCH($G125,Data!$D$118:$D$164,0))</f>
        <v>0</v>
      </c>
      <c r="BE125" s="115">
        <f>INDEX(Data!BA$118:BA$164,MATCH($G125,Data!$D$118:$D$164,0))</f>
        <v>0</v>
      </c>
      <c r="BF125" s="115">
        <f>INDEX(Data!BB$118:BB$164,MATCH($G125,Data!$D$118:$D$164,0))</f>
        <v>0</v>
      </c>
      <c r="BG125" s="115">
        <f>INDEX(Data!BC$118:BC$164,MATCH($G125,Data!$D$118:$D$164,0))</f>
        <v>0</v>
      </c>
      <c r="BH125" s="115">
        <f>INDEX(Data!BD$118:BD$164,MATCH($G125,Data!$D$118:$D$164,0))</f>
        <v>0</v>
      </c>
    </row>
    <row r="126" spans="2:60" outlineLevel="1" x14ac:dyDescent="0.2">
      <c r="B126" s="51" t="s">
        <v>164</v>
      </c>
      <c r="C126" s="9" t="s">
        <v>153</v>
      </c>
      <c r="D126" s="73"/>
      <c r="E126" s="73"/>
      <c r="F126" s="26" t="s">
        <v>198</v>
      </c>
      <c r="G126" s="87">
        <v>38</v>
      </c>
      <c r="H126" s="87" t="str">
        <f>INDEX(Mapping!$L$16:$L$53,MATCH($G126,Mapping!$M$16:$M$53,0))</f>
        <v>Shared</v>
      </c>
      <c r="I126" s="115">
        <f>INDEX(Data!E$118:E$164,MATCH($G126,Data!$D$118:$D$164,0))</f>
        <v>0</v>
      </c>
      <c r="J126" s="115">
        <f>INDEX(Data!F$118:F$164,MATCH($G126,Data!$D$118:$D$164,0))</f>
        <v>0</v>
      </c>
      <c r="K126" s="115">
        <f>INDEX(Data!G$118:G$164,MATCH($G126,Data!$D$118:$D$164,0))</f>
        <v>0</v>
      </c>
      <c r="L126" s="115">
        <f>INDEX(Data!H$118:H$164,MATCH($G126,Data!$D$118:$D$164,0))</f>
        <v>0</v>
      </c>
      <c r="M126" s="115">
        <f>INDEX(Data!I$118:I$164,MATCH($G126,Data!$D$118:$D$164,0))</f>
        <v>0</v>
      </c>
      <c r="N126" s="115">
        <f>INDEX(Data!J$118:J$164,MATCH($G126,Data!$D$118:$D$164,0))</f>
        <v>0</v>
      </c>
      <c r="O126" s="115">
        <f>INDEX(Data!K$118:K$164,MATCH($G126,Data!$D$118:$D$164,0))</f>
        <v>0</v>
      </c>
      <c r="P126" s="115">
        <f>INDEX(Data!L$118:L$164,MATCH($G126,Data!$D$118:$D$164,0))</f>
        <v>0</v>
      </c>
      <c r="Q126" s="115">
        <f>INDEX(Data!M$118:M$164,MATCH($G126,Data!$D$118:$D$164,0))</f>
        <v>0</v>
      </c>
      <c r="R126" s="115">
        <f>INDEX(Data!N$118:N$164,MATCH($G126,Data!$D$118:$D$164,0))</f>
        <v>0</v>
      </c>
      <c r="S126" s="115">
        <f>INDEX(Data!O$118:O$164,MATCH($G126,Data!$D$118:$D$164,0))</f>
        <v>0</v>
      </c>
      <c r="T126" s="115">
        <f>INDEX(Data!P$118:P$164,MATCH($G126,Data!$D$118:$D$164,0))</f>
        <v>0</v>
      </c>
      <c r="U126" s="115">
        <f>INDEX(Data!Q$118:Q$164,MATCH($G126,Data!$D$118:$D$164,0))</f>
        <v>0</v>
      </c>
      <c r="V126" s="115">
        <f>INDEX(Data!R$118:R$164,MATCH($G126,Data!$D$118:$D$164,0))</f>
        <v>0</v>
      </c>
      <c r="W126" s="115">
        <f>INDEX(Data!S$118:S$164,MATCH($G126,Data!$D$118:$D$164,0))</f>
        <v>0</v>
      </c>
      <c r="X126" s="115">
        <f>INDEX(Data!T$118:T$164,MATCH($G126,Data!$D$118:$D$164,0))</f>
        <v>0</v>
      </c>
      <c r="Y126" s="115">
        <f>INDEX(Data!U$118:U$164,MATCH($G126,Data!$D$118:$D$164,0))</f>
        <v>0</v>
      </c>
      <c r="Z126" s="115">
        <f>INDEX(Data!V$118:V$164,MATCH($G126,Data!$D$118:$D$164,0))</f>
        <v>0</v>
      </c>
      <c r="AA126" s="115">
        <f>INDEX(Data!W$118:W$164,MATCH($G126,Data!$D$118:$D$164,0))</f>
        <v>0</v>
      </c>
      <c r="AB126" s="115">
        <f>INDEX(Data!X$118:X$164,MATCH($G126,Data!$D$118:$D$164,0))</f>
        <v>0</v>
      </c>
      <c r="AC126" s="115">
        <f>INDEX(Data!Y$118:Y$164,MATCH($G126,Data!$D$118:$D$164,0))</f>
        <v>0</v>
      </c>
      <c r="AD126" s="115">
        <f>INDEX(Data!Z$118:Z$164,MATCH($G126,Data!$D$118:$D$164,0))</f>
        <v>0</v>
      </c>
      <c r="AE126" s="115">
        <f>INDEX(Data!AA$118:AA$164,MATCH($G126,Data!$D$118:$D$164,0))</f>
        <v>0</v>
      </c>
      <c r="AF126" s="115">
        <f>INDEX(Data!AB$118:AB$164,MATCH($G126,Data!$D$118:$D$164,0))</f>
        <v>0</v>
      </c>
      <c r="AG126" s="115">
        <f>INDEX(Data!AC$118:AC$164,MATCH($G126,Data!$D$118:$D$164,0))</f>
        <v>0</v>
      </c>
      <c r="AH126" s="115">
        <f>INDEX(Data!AD$118:AD$164,MATCH($G126,Data!$D$118:$D$164,0))</f>
        <v>0</v>
      </c>
      <c r="AI126" s="115">
        <f>INDEX(Data!AE$118:AE$164,MATCH($G126,Data!$D$118:$D$164,0))</f>
        <v>0</v>
      </c>
      <c r="AJ126" s="115">
        <f>INDEX(Data!AF$118:AF$164,MATCH($G126,Data!$D$118:$D$164,0))</f>
        <v>0</v>
      </c>
      <c r="AK126" s="115">
        <f>INDEX(Data!AG$118:AG$164,MATCH($G126,Data!$D$118:$D$164,0))</f>
        <v>0</v>
      </c>
      <c r="AL126" s="115">
        <f>INDEX(Data!AH$118:AH$164,MATCH($G126,Data!$D$118:$D$164,0))</f>
        <v>0</v>
      </c>
      <c r="AM126" s="115">
        <f>INDEX(Data!AI$118:AI$164,MATCH($G126,Data!$D$118:$D$164,0))</f>
        <v>0</v>
      </c>
      <c r="AN126" s="115">
        <f>INDEX(Data!AJ$118:AJ$164,MATCH($G126,Data!$D$118:$D$164,0))</f>
        <v>0</v>
      </c>
      <c r="AO126" s="115">
        <f>INDEX(Data!AK$118:AK$164,MATCH($G126,Data!$D$118:$D$164,0))</f>
        <v>0</v>
      </c>
      <c r="AP126" s="115">
        <f>INDEX(Data!AL$118:AL$164,MATCH($G126,Data!$D$118:$D$164,0))</f>
        <v>0</v>
      </c>
      <c r="AQ126" s="115">
        <f>INDEX(Data!AM$118:AM$164,MATCH($G126,Data!$D$118:$D$164,0))</f>
        <v>0</v>
      </c>
      <c r="AR126" s="115">
        <f>INDEX(Data!AN$118:AN$164,MATCH($G126,Data!$D$118:$D$164,0))</f>
        <v>0</v>
      </c>
      <c r="AS126" s="115">
        <f>INDEX(Data!AO$118:AO$164,MATCH($G126,Data!$D$118:$D$164,0))</f>
        <v>0</v>
      </c>
      <c r="AT126" s="115">
        <f>INDEX(Data!AP$118:AP$164,MATCH($G126,Data!$D$118:$D$164,0))</f>
        <v>0</v>
      </c>
      <c r="AU126" s="115">
        <f>INDEX(Data!AQ$118:AQ$164,MATCH($G126,Data!$D$118:$D$164,0))</f>
        <v>0</v>
      </c>
      <c r="AV126" s="115">
        <f>INDEX(Data!AR$118:AR$164,MATCH($G126,Data!$D$118:$D$164,0))</f>
        <v>0</v>
      </c>
      <c r="AW126" s="115">
        <f>INDEX(Data!AS$118:AS$164,MATCH($G126,Data!$D$118:$D$164,0))</f>
        <v>0</v>
      </c>
      <c r="AX126" s="115">
        <f>INDEX(Data!AT$118:AT$164,MATCH($G126,Data!$D$118:$D$164,0))</f>
        <v>0</v>
      </c>
      <c r="AY126" s="115">
        <f>INDEX(Data!AU$118:AU$164,MATCH($G126,Data!$D$118:$D$164,0))</f>
        <v>0</v>
      </c>
      <c r="AZ126" s="115">
        <f>INDEX(Data!AV$118:AV$164,MATCH($G126,Data!$D$118:$D$164,0))</f>
        <v>0</v>
      </c>
      <c r="BA126" s="115">
        <f>INDEX(Data!AW$118:AW$164,MATCH($G126,Data!$D$118:$D$164,0))</f>
        <v>0</v>
      </c>
      <c r="BB126" s="115">
        <f>INDEX(Data!AX$118:AX$164,MATCH($G126,Data!$D$118:$D$164,0))</f>
        <v>0</v>
      </c>
      <c r="BC126" s="115">
        <f>INDEX(Data!AY$118:AY$164,MATCH($G126,Data!$D$118:$D$164,0))</f>
        <v>0</v>
      </c>
      <c r="BD126" s="115">
        <f>INDEX(Data!AZ$118:AZ$164,MATCH($G126,Data!$D$118:$D$164,0))</f>
        <v>0</v>
      </c>
      <c r="BE126" s="115">
        <f>INDEX(Data!BA$118:BA$164,MATCH($G126,Data!$D$118:$D$164,0))</f>
        <v>0</v>
      </c>
      <c r="BF126" s="115">
        <f>INDEX(Data!BB$118:BB$164,MATCH($G126,Data!$D$118:$D$164,0))</f>
        <v>0</v>
      </c>
      <c r="BG126" s="115">
        <f>INDEX(Data!BC$118:BC$164,MATCH($G126,Data!$D$118:$D$164,0))</f>
        <v>0</v>
      </c>
      <c r="BH126" s="115">
        <f>INDEX(Data!BD$118:BD$164,MATCH($G126,Data!$D$118:$D$164,0))</f>
        <v>0</v>
      </c>
    </row>
    <row r="127" spans="2:60" outlineLevel="1" x14ac:dyDescent="0.2"/>
    <row r="128" spans="2:60" outlineLevel="1" x14ac:dyDescent="0.2">
      <c r="B128" s="68" t="s">
        <v>219</v>
      </c>
      <c r="C128" s="112"/>
      <c r="D128" s="113"/>
      <c r="E128" s="113"/>
      <c r="F128" s="69" t="s">
        <v>198</v>
      </c>
      <c r="G128" s="114"/>
      <c r="H128" s="114"/>
      <c r="I128" s="117">
        <f>SUM(I89:I126)</f>
        <v>0</v>
      </c>
      <c r="J128" s="117">
        <f>SUM(J89:J126)</f>
        <v>0</v>
      </c>
      <c r="K128" s="117">
        <f>SUM(K89:K126)</f>
        <v>166.96435288000001</v>
      </c>
      <c r="L128" s="117">
        <f t="shared" ref="L128:BH128" si="10">SUM(L89:L126)</f>
        <v>138.12797759534232</v>
      </c>
      <c r="M128" s="117">
        <f t="shared" si="10"/>
        <v>134.62057969438752</v>
      </c>
      <c r="N128" s="117">
        <f t="shared" si="10"/>
        <v>138.25955795363345</v>
      </c>
      <c r="O128" s="117">
        <f t="shared" si="10"/>
        <v>147.53126462859279</v>
      </c>
      <c r="P128" s="117">
        <f t="shared" si="10"/>
        <v>159.62366588317818</v>
      </c>
      <c r="Q128" s="117">
        <f t="shared" si="10"/>
        <v>0</v>
      </c>
      <c r="R128" s="117">
        <f t="shared" si="10"/>
        <v>0</v>
      </c>
      <c r="S128" s="117">
        <f t="shared" si="10"/>
        <v>0</v>
      </c>
      <c r="T128" s="117">
        <f t="shared" si="10"/>
        <v>0</v>
      </c>
      <c r="U128" s="117">
        <f t="shared" si="10"/>
        <v>0</v>
      </c>
      <c r="V128" s="117">
        <f t="shared" si="10"/>
        <v>0</v>
      </c>
      <c r="W128" s="117">
        <f t="shared" si="10"/>
        <v>0</v>
      </c>
      <c r="X128" s="117">
        <f t="shared" si="10"/>
        <v>0</v>
      </c>
      <c r="Y128" s="117">
        <f t="shared" si="10"/>
        <v>0</v>
      </c>
      <c r="Z128" s="117">
        <f t="shared" si="10"/>
        <v>0</v>
      </c>
      <c r="AA128" s="117">
        <f t="shared" si="10"/>
        <v>0</v>
      </c>
      <c r="AB128" s="117">
        <f t="shared" si="10"/>
        <v>0</v>
      </c>
      <c r="AC128" s="117">
        <f t="shared" si="10"/>
        <v>0</v>
      </c>
      <c r="AD128" s="117">
        <f t="shared" si="10"/>
        <v>0</v>
      </c>
      <c r="AE128" s="117">
        <f t="shared" si="10"/>
        <v>0</v>
      </c>
      <c r="AF128" s="117">
        <f t="shared" si="10"/>
        <v>0</v>
      </c>
      <c r="AG128" s="117">
        <f t="shared" si="10"/>
        <v>0</v>
      </c>
      <c r="AH128" s="117">
        <f t="shared" si="10"/>
        <v>0</v>
      </c>
      <c r="AI128" s="117">
        <f t="shared" si="10"/>
        <v>0</v>
      </c>
      <c r="AJ128" s="117">
        <f t="shared" si="10"/>
        <v>0</v>
      </c>
      <c r="AK128" s="117">
        <f t="shared" si="10"/>
        <v>0</v>
      </c>
      <c r="AL128" s="117">
        <f t="shared" si="10"/>
        <v>0</v>
      </c>
      <c r="AM128" s="117">
        <f t="shared" si="10"/>
        <v>0</v>
      </c>
      <c r="AN128" s="117">
        <f t="shared" si="10"/>
        <v>0</v>
      </c>
      <c r="AO128" s="117">
        <f t="shared" si="10"/>
        <v>0</v>
      </c>
      <c r="AP128" s="117">
        <f t="shared" si="10"/>
        <v>0</v>
      </c>
      <c r="AQ128" s="117">
        <f t="shared" si="10"/>
        <v>0</v>
      </c>
      <c r="AR128" s="117">
        <f t="shared" si="10"/>
        <v>0</v>
      </c>
      <c r="AS128" s="117">
        <f t="shared" si="10"/>
        <v>0</v>
      </c>
      <c r="AT128" s="117">
        <f t="shared" si="10"/>
        <v>0</v>
      </c>
      <c r="AU128" s="117">
        <f t="shared" si="10"/>
        <v>0</v>
      </c>
      <c r="AV128" s="117">
        <f t="shared" si="10"/>
        <v>0</v>
      </c>
      <c r="AW128" s="117">
        <f t="shared" si="10"/>
        <v>0</v>
      </c>
      <c r="AX128" s="117">
        <f t="shared" si="10"/>
        <v>0</v>
      </c>
      <c r="AY128" s="117">
        <f t="shared" si="10"/>
        <v>0</v>
      </c>
      <c r="AZ128" s="117">
        <f t="shared" si="10"/>
        <v>0</v>
      </c>
      <c r="BA128" s="117">
        <f t="shared" si="10"/>
        <v>0</v>
      </c>
      <c r="BB128" s="117">
        <f t="shared" si="10"/>
        <v>0</v>
      </c>
      <c r="BC128" s="117">
        <f t="shared" si="10"/>
        <v>0</v>
      </c>
      <c r="BD128" s="117">
        <f t="shared" si="10"/>
        <v>0</v>
      </c>
      <c r="BE128" s="117">
        <f t="shared" si="10"/>
        <v>0</v>
      </c>
      <c r="BF128" s="117">
        <f t="shared" si="10"/>
        <v>0</v>
      </c>
      <c r="BG128" s="117">
        <f t="shared" si="10"/>
        <v>0</v>
      </c>
      <c r="BH128" s="117">
        <f t="shared" si="10"/>
        <v>0</v>
      </c>
    </row>
    <row r="129" spans="1:60" outlineLevel="1" x14ac:dyDescent="0.2">
      <c r="A129" s="116">
        <f>SUM(E129:BD129)</f>
        <v>0</v>
      </c>
      <c r="B129"/>
      <c r="F129" s="26"/>
      <c r="H129" s="91" t="s">
        <v>238</v>
      </c>
      <c r="I129" s="116">
        <f>IF(ROUND(Data!E166-I128,6)=0,0,1)</f>
        <v>0</v>
      </c>
      <c r="J129" s="116">
        <f>IF(ROUND(Data!F166-J128,6)=0,0,1)</f>
        <v>0</v>
      </c>
      <c r="K129" s="116">
        <f>IF(ROUND(Data!G166-K128,6)=0,0,1)</f>
        <v>0</v>
      </c>
      <c r="L129" s="116">
        <f>IF(ROUND(Data!H166-L128,6)=0,0,1)</f>
        <v>0</v>
      </c>
      <c r="M129" s="116">
        <f>IF(ROUND(Data!I166-M128,6)=0,0,1)</f>
        <v>0</v>
      </c>
      <c r="N129" s="116">
        <f>IF(ROUND(Data!J166-N128,6)=0,0,1)</f>
        <v>0</v>
      </c>
      <c r="O129" s="116">
        <f>IF(ROUND(Data!K166-O128,6)=0,0,1)</f>
        <v>0</v>
      </c>
      <c r="P129" s="116">
        <f>IF(ROUND(Data!L166-P128,6)=0,0,1)</f>
        <v>0</v>
      </c>
      <c r="Q129" s="116">
        <f>IF(ROUND(Data!M166-Q128,6)=0,0,1)</f>
        <v>0</v>
      </c>
      <c r="R129" s="116">
        <f>IF(ROUND(Data!N166-R128,6)=0,0,1)</f>
        <v>0</v>
      </c>
      <c r="S129" s="116">
        <f>IF(ROUND(Data!O166-S128,6)=0,0,1)</f>
        <v>0</v>
      </c>
      <c r="T129" s="116">
        <f>IF(ROUND(Data!P166-T128,6)=0,0,1)</f>
        <v>0</v>
      </c>
      <c r="U129" s="116">
        <f>IF(ROUND(Data!Q166-U128,6)=0,0,1)</f>
        <v>0</v>
      </c>
      <c r="V129" s="116">
        <f>IF(ROUND(Data!R166-V128,6)=0,0,1)</f>
        <v>0</v>
      </c>
      <c r="W129" s="116">
        <f>IF(ROUND(Data!S166-W128,6)=0,0,1)</f>
        <v>0</v>
      </c>
      <c r="X129" s="116">
        <f>IF(ROUND(Data!T166-X128,6)=0,0,1)</f>
        <v>0</v>
      </c>
      <c r="Y129" s="116">
        <f>IF(ROUND(Data!U166-Y128,6)=0,0,1)</f>
        <v>0</v>
      </c>
      <c r="Z129" s="116">
        <f>IF(ROUND(Data!V166-Z128,6)=0,0,1)</f>
        <v>0</v>
      </c>
      <c r="AA129" s="116">
        <f>IF(ROUND(Data!W166-AA128,6)=0,0,1)</f>
        <v>0</v>
      </c>
      <c r="AB129" s="116">
        <f>IF(ROUND(Data!X166-AB128,6)=0,0,1)</f>
        <v>0</v>
      </c>
      <c r="AC129" s="116">
        <f>IF(ROUND(Data!Y166-AC128,6)=0,0,1)</f>
        <v>0</v>
      </c>
      <c r="AD129" s="116">
        <f>IF(ROUND(Data!Z166-AD128,6)=0,0,1)</f>
        <v>0</v>
      </c>
      <c r="AE129" s="116">
        <f>IF(ROUND(Data!AA166-AE128,6)=0,0,1)</f>
        <v>0</v>
      </c>
      <c r="AF129" s="116">
        <f>IF(ROUND(Data!AB166-AF128,6)=0,0,1)</f>
        <v>0</v>
      </c>
      <c r="AG129" s="116">
        <f>IF(ROUND(Data!AC166-AG128,6)=0,0,1)</f>
        <v>0</v>
      </c>
      <c r="AH129" s="116">
        <f>IF(ROUND(Data!AD166-AH128,6)=0,0,1)</f>
        <v>0</v>
      </c>
      <c r="AI129" s="116">
        <f>IF(ROUND(Data!AE166-AI128,6)=0,0,1)</f>
        <v>0</v>
      </c>
      <c r="AJ129" s="116">
        <f>IF(ROUND(Data!AF166-AJ128,6)=0,0,1)</f>
        <v>0</v>
      </c>
      <c r="AK129" s="116">
        <f>IF(ROUND(Data!AG166-AK128,6)=0,0,1)</f>
        <v>0</v>
      </c>
      <c r="AL129" s="116">
        <f>IF(ROUND(Data!AH166-AL128,6)=0,0,1)</f>
        <v>0</v>
      </c>
      <c r="AM129" s="116">
        <f>IF(ROUND(Data!AI166-AM128,6)=0,0,1)</f>
        <v>0</v>
      </c>
      <c r="AN129" s="116">
        <f>IF(ROUND(Data!AJ166-AN128,6)=0,0,1)</f>
        <v>0</v>
      </c>
      <c r="AO129" s="116">
        <f>IF(ROUND(Data!AK166-AO128,6)=0,0,1)</f>
        <v>0</v>
      </c>
      <c r="AP129" s="116">
        <f>IF(ROUND(Data!AL166-AP128,6)=0,0,1)</f>
        <v>0</v>
      </c>
      <c r="AQ129" s="116">
        <f>IF(ROUND(Data!AM166-AQ128,6)=0,0,1)</f>
        <v>0</v>
      </c>
      <c r="AR129" s="116">
        <f>IF(ROUND(Data!AN166-AR128,6)=0,0,1)</f>
        <v>0</v>
      </c>
      <c r="AS129" s="116">
        <f>IF(ROUND(Data!AO166-AS128,6)=0,0,1)</f>
        <v>0</v>
      </c>
      <c r="AT129" s="116">
        <f>IF(ROUND(Data!AP166-AT128,6)=0,0,1)</f>
        <v>0</v>
      </c>
      <c r="AU129" s="116">
        <f>IF(ROUND(Data!AQ166-AU128,6)=0,0,1)</f>
        <v>0</v>
      </c>
      <c r="AV129" s="116">
        <f>IF(ROUND(Data!AR166-AV128,6)=0,0,1)</f>
        <v>0</v>
      </c>
      <c r="AW129" s="116">
        <f>IF(ROUND(Data!AS166-AW128,6)=0,0,1)</f>
        <v>0</v>
      </c>
      <c r="AX129" s="116">
        <f>IF(ROUND(Data!AT166-AX128,6)=0,0,1)</f>
        <v>0</v>
      </c>
      <c r="AY129" s="116">
        <f>IF(ROUND(Data!AU166-AY128,6)=0,0,1)</f>
        <v>0</v>
      </c>
      <c r="AZ129" s="116">
        <f>IF(ROUND(Data!AV166-AZ128,6)=0,0,1)</f>
        <v>0</v>
      </c>
      <c r="BA129" s="116">
        <f>IF(ROUND(Data!AW166-BA128,6)=0,0,1)</f>
        <v>0</v>
      </c>
      <c r="BB129" s="116">
        <f>IF(ROUND(Data!AX166-BB128,6)=0,0,1)</f>
        <v>0</v>
      </c>
      <c r="BC129" s="116">
        <f>IF(ROUND(Data!AY166-BC128,6)=0,0,1)</f>
        <v>0</v>
      </c>
      <c r="BD129" s="116">
        <f>IF(ROUND(Data!AZ166-BD128,6)=0,0,1)</f>
        <v>0</v>
      </c>
      <c r="BE129" s="116">
        <f>IF(ROUND(Data!BA166-BE128,6)=0,0,1)</f>
        <v>0</v>
      </c>
      <c r="BF129" s="116">
        <f>IF(ROUND(Data!BB166-BF128,6)=0,0,1)</f>
        <v>0</v>
      </c>
      <c r="BG129" s="116">
        <f>IF(ROUND(Data!BC166-BG128,6)=0,0,1)</f>
        <v>0</v>
      </c>
      <c r="BH129" s="116">
        <f>IF(ROUND(Data!BD166-BH128,6)=0,0,1)</f>
        <v>0</v>
      </c>
    </row>
    <row r="130" spans="1:60" outlineLevel="1" x14ac:dyDescent="0.2"/>
    <row r="131" spans="1:60" x14ac:dyDescent="0.2">
      <c r="A131" s="6">
        <f>MAX($A$1:A123)+Subsection</f>
        <v>7.0399999999999991</v>
      </c>
      <c r="B131" s="6" t="s">
        <v>271</v>
      </c>
      <c r="C131" s="6"/>
      <c r="D131" s="6"/>
      <c r="E131" s="6"/>
      <c r="F131" s="7"/>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row>
    <row r="133" spans="1:60" outlineLevel="1" x14ac:dyDescent="0.2">
      <c r="B133" s="53" t="s">
        <v>272</v>
      </c>
    </row>
    <row r="134" spans="1:60" outlineLevel="1" x14ac:dyDescent="0.2"/>
    <row r="135" spans="1:60" outlineLevel="1" x14ac:dyDescent="0.2">
      <c r="B135" s="51" t="str">
        <f>B131</f>
        <v>Step 1: Split Operating Expenditure Between Prescribed, Non-Prescribed and Shared</v>
      </c>
    </row>
    <row r="136" spans="1:60" outlineLevel="1" x14ac:dyDescent="0.2">
      <c r="B136" s="88" t="str">
        <f>Mapping!H15</f>
        <v>Dedicated Prescribed</v>
      </c>
      <c r="F136" s="26" t="s">
        <v>198</v>
      </c>
      <c r="I136" s="115">
        <f t="shared" ref="I136:R138" si="11">SUMIF($H$89:$H$126,$B136,I$89:I$126)</f>
        <v>0</v>
      </c>
      <c r="J136" s="115">
        <f t="shared" si="11"/>
        <v>0</v>
      </c>
      <c r="K136" s="115">
        <f t="shared" si="11"/>
        <v>113.16729094483168</v>
      </c>
      <c r="L136" s="115">
        <f t="shared" si="11"/>
        <v>107.57661936534232</v>
      </c>
      <c r="M136" s="115">
        <f t="shared" si="11"/>
        <v>111.53377403320019</v>
      </c>
      <c r="N136" s="115">
        <f t="shared" si="11"/>
        <v>111.34774860698697</v>
      </c>
      <c r="O136" s="115">
        <f t="shared" si="11"/>
        <v>113.55185414965729</v>
      </c>
      <c r="P136" s="115">
        <f t="shared" si="11"/>
        <v>119.50776474391877</v>
      </c>
      <c r="Q136" s="115">
        <f t="shared" si="11"/>
        <v>0</v>
      </c>
      <c r="R136" s="115">
        <f t="shared" si="11"/>
        <v>0</v>
      </c>
      <c r="S136" s="115">
        <f t="shared" ref="S136:AB138" si="12">SUMIF($H$89:$H$126,$B136,S$89:S$126)</f>
        <v>0</v>
      </c>
      <c r="T136" s="115">
        <f t="shared" si="12"/>
        <v>0</v>
      </c>
      <c r="U136" s="115">
        <f t="shared" si="12"/>
        <v>0</v>
      </c>
      <c r="V136" s="115">
        <f t="shared" si="12"/>
        <v>0</v>
      </c>
      <c r="W136" s="115">
        <f t="shared" si="12"/>
        <v>0</v>
      </c>
      <c r="X136" s="115">
        <f t="shared" si="12"/>
        <v>0</v>
      </c>
      <c r="Y136" s="115">
        <f t="shared" si="12"/>
        <v>0</v>
      </c>
      <c r="Z136" s="115">
        <f t="shared" si="12"/>
        <v>0</v>
      </c>
      <c r="AA136" s="115">
        <f t="shared" si="12"/>
        <v>0</v>
      </c>
      <c r="AB136" s="115">
        <f t="shared" si="12"/>
        <v>0</v>
      </c>
      <c r="AC136" s="115">
        <f t="shared" ref="AC136:AL138" si="13">SUMIF($H$89:$H$126,$B136,AC$89:AC$126)</f>
        <v>0</v>
      </c>
      <c r="AD136" s="115">
        <f t="shared" si="13"/>
        <v>0</v>
      </c>
      <c r="AE136" s="115">
        <f t="shared" si="13"/>
        <v>0</v>
      </c>
      <c r="AF136" s="115">
        <f t="shared" si="13"/>
        <v>0</v>
      </c>
      <c r="AG136" s="115">
        <f t="shared" si="13"/>
        <v>0</v>
      </c>
      <c r="AH136" s="115">
        <f t="shared" si="13"/>
        <v>0</v>
      </c>
      <c r="AI136" s="115">
        <f t="shared" si="13"/>
        <v>0</v>
      </c>
      <c r="AJ136" s="115">
        <f t="shared" si="13"/>
        <v>0</v>
      </c>
      <c r="AK136" s="115">
        <f t="shared" si="13"/>
        <v>0</v>
      </c>
      <c r="AL136" s="115">
        <f t="shared" si="13"/>
        <v>0</v>
      </c>
      <c r="AM136" s="115">
        <f t="shared" ref="AM136:AV138" si="14">SUMIF($H$89:$H$126,$B136,AM$89:AM$126)</f>
        <v>0</v>
      </c>
      <c r="AN136" s="115">
        <f t="shared" si="14"/>
        <v>0</v>
      </c>
      <c r="AO136" s="115">
        <f t="shared" si="14"/>
        <v>0</v>
      </c>
      <c r="AP136" s="115">
        <f t="shared" si="14"/>
        <v>0</v>
      </c>
      <c r="AQ136" s="115">
        <f t="shared" si="14"/>
        <v>0</v>
      </c>
      <c r="AR136" s="115">
        <f t="shared" si="14"/>
        <v>0</v>
      </c>
      <c r="AS136" s="115">
        <f t="shared" si="14"/>
        <v>0</v>
      </c>
      <c r="AT136" s="115">
        <f t="shared" si="14"/>
        <v>0</v>
      </c>
      <c r="AU136" s="115">
        <f t="shared" si="14"/>
        <v>0</v>
      </c>
      <c r="AV136" s="115">
        <f t="shared" si="14"/>
        <v>0</v>
      </c>
      <c r="AW136" s="115">
        <f t="shared" ref="AW136:BH138" si="15">SUMIF($H$89:$H$126,$B136,AW$89:AW$126)</f>
        <v>0</v>
      </c>
      <c r="AX136" s="115">
        <f t="shared" si="15"/>
        <v>0</v>
      </c>
      <c r="AY136" s="115">
        <f t="shared" si="15"/>
        <v>0</v>
      </c>
      <c r="AZ136" s="115">
        <f t="shared" si="15"/>
        <v>0</v>
      </c>
      <c r="BA136" s="115">
        <f t="shared" si="15"/>
        <v>0</v>
      </c>
      <c r="BB136" s="115">
        <f t="shared" si="15"/>
        <v>0</v>
      </c>
      <c r="BC136" s="115">
        <f t="shared" si="15"/>
        <v>0</v>
      </c>
      <c r="BD136" s="115">
        <f t="shared" si="15"/>
        <v>0</v>
      </c>
      <c r="BE136" s="115">
        <f t="shared" si="15"/>
        <v>0</v>
      </c>
      <c r="BF136" s="115">
        <f t="shared" si="15"/>
        <v>0</v>
      </c>
      <c r="BG136" s="115">
        <f t="shared" si="15"/>
        <v>0</v>
      </c>
      <c r="BH136" s="115">
        <f t="shared" si="15"/>
        <v>0</v>
      </c>
    </row>
    <row r="137" spans="1:60" outlineLevel="1" x14ac:dyDescent="0.2">
      <c r="B137" s="88" t="str">
        <f>Mapping!I15</f>
        <v>Dedicated Non-prescribed</v>
      </c>
      <c r="F137" s="26" t="s">
        <v>198</v>
      </c>
      <c r="I137" s="115">
        <f t="shared" si="11"/>
        <v>0</v>
      </c>
      <c r="J137" s="115">
        <f t="shared" si="11"/>
        <v>0</v>
      </c>
      <c r="K137" s="115">
        <f t="shared" si="11"/>
        <v>26.879265500000002</v>
      </c>
      <c r="L137" s="115">
        <f t="shared" si="11"/>
        <v>2.4362208300000003</v>
      </c>
      <c r="M137" s="115">
        <f t="shared" si="11"/>
        <v>3.3862445999519597</v>
      </c>
      <c r="N137" s="115">
        <f t="shared" si="11"/>
        <v>2.8741682282727492</v>
      </c>
      <c r="O137" s="115">
        <f t="shared" si="11"/>
        <v>2.6406654199999995</v>
      </c>
      <c r="P137" s="115">
        <f t="shared" si="11"/>
        <v>3.0473333869489445</v>
      </c>
      <c r="Q137" s="115">
        <f t="shared" si="11"/>
        <v>0</v>
      </c>
      <c r="R137" s="115">
        <f t="shared" si="11"/>
        <v>0</v>
      </c>
      <c r="S137" s="115">
        <f t="shared" si="12"/>
        <v>0</v>
      </c>
      <c r="T137" s="115">
        <f t="shared" si="12"/>
        <v>0</v>
      </c>
      <c r="U137" s="115">
        <f t="shared" si="12"/>
        <v>0</v>
      </c>
      <c r="V137" s="115">
        <f t="shared" si="12"/>
        <v>0</v>
      </c>
      <c r="W137" s="115">
        <f t="shared" si="12"/>
        <v>0</v>
      </c>
      <c r="X137" s="115">
        <f t="shared" si="12"/>
        <v>0</v>
      </c>
      <c r="Y137" s="115">
        <f t="shared" si="12"/>
        <v>0</v>
      </c>
      <c r="Z137" s="115">
        <f t="shared" si="12"/>
        <v>0</v>
      </c>
      <c r="AA137" s="115">
        <f t="shared" si="12"/>
        <v>0</v>
      </c>
      <c r="AB137" s="115">
        <f t="shared" si="12"/>
        <v>0</v>
      </c>
      <c r="AC137" s="115">
        <f t="shared" si="13"/>
        <v>0</v>
      </c>
      <c r="AD137" s="115">
        <f t="shared" si="13"/>
        <v>0</v>
      </c>
      <c r="AE137" s="115">
        <f t="shared" si="13"/>
        <v>0</v>
      </c>
      <c r="AF137" s="115">
        <f t="shared" si="13"/>
        <v>0</v>
      </c>
      <c r="AG137" s="115">
        <f t="shared" si="13"/>
        <v>0</v>
      </c>
      <c r="AH137" s="115">
        <f t="shared" si="13"/>
        <v>0</v>
      </c>
      <c r="AI137" s="115">
        <f t="shared" si="13"/>
        <v>0</v>
      </c>
      <c r="AJ137" s="115">
        <f t="shared" si="13"/>
        <v>0</v>
      </c>
      <c r="AK137" s="115">
        <f t="shared" si="13"/>
        <v>0</v>
      </c>
      <c r="AL137" s="115">
        <f t="shared" si="13"/>
        <v>0</v>
      </c>
      <c r="AM137" s="115">
        <f t="shared" si="14"/>
        <v>0</v>
      </c>
      <c r="AN137" s="115">
        <f t="shared" si="14"/>
        <v>0</v>
      </c>
      <c r="AO137" s="115">
        <f t="shared" si="14"/>
        <v>0</v>
      </c>
      <c r="AP137" s="115">
        <f t="shared" si="14"/>
        <v>0</v>
      </c>
      <c r="AQ137" s="115">
        <f t="shared" si="14"/>
        <v>0</v>
      </c>
      <c r="AR137" s="115">
        <f t="shared" si="14"/>
        <v>0</v>
      </c>
      <c r="AS137" s="115">
        <f t="shared" si="14"/>
        <v>0</v>
      </c>
      <c r="AT137" s="115">
        <f t="shared" si="14"/>
        <v>0</v>
      </c>
      <c r="AU137" s="115">
        <f t="shared" si="14"/>
        <v>0</v>
      </c>
      <c r="AV137" s="115">
        <f t="shared" si="14"/>
        <v>0</v>
      </c>
      <c r="AW137" s="115">
        <f t="shared" si="15"/>
        <v>0</v>
      </c>
      <c r="AX137" s="115">
        <f t="shared" si="15"/>
        <v>0</v>
      </c>
      <c r="AY137" s="115">
        <f t="shared" si="15"/>
        <v>0</v>
      </c>
      <c r="AZ137" s="115">
        <f t="shared" si="15"/>
        <v>0</v>
      </c>
      <c r="BA137" s="115">
        <f t="shared" si="15"/>
        <v>0</v>
      </c>
      <c r="BB137" s="115">
        <f t="shared" si="15"/>
        <v>0</v>
      </c>
      <c r="BC137" s="115">
        <f t="shared" si="15"/>
        <v>0</v>
      </c>
      <c r="BD137" s="115">
        <f t="shared" si="15"/>
        <v>0</v>
      </c>
      <c r="BE137" s="115">
        <f t="shared" si="15"/>
        <v>0</v>
      </c>
      <c r="BF137" s="115">
        <f t="shared" si="15"/>
        <v>0</v>
      </c>
      <c r="BG137" s="115">
        <f t="shared" si="15"/>
        <v>0</v>
      </c>
      <c r="BH137" s="115">
        <f t="shared" si="15"/>
        <v>0</v>
      </c>
    </row>
    <row r="138" spans="1:60" outlineLevel="1" x14ac:dyDescent="0.2">
      <c r="B138" s="88" t="str">
        <f>Mapping!J15</f>
        <v>Shared</v>
      </c>
      <c r="F138" s="26" t="s">
        <v>198</v>
      </c>
      <c r="I138" s="115">
        <f t="shared" si="11"/>
        <v>0</v>
      </c>
      <c r="J138" s="115">
        <f t="shared" si="11"/>
        <v>0</v>
      </c>
      <c r="K138" s="115">
        <f t="shared" si="11"/>
        <v>26.917796435168334</v>
      </c>
      <c r="L138" s="115">
        <f t="shared" si="11"/>
        <v>28.115137399999995</v>
      </c>
      <c r="M138" s="115">
        <f t="shared" si="11"/>
        <v>19.700561061235387</v>
      </c>
      <c r="N138" s="115">
        <f t="shared" si="11"/>
        <v>24.037641118373742</v>
      </c>
      <c r="O138" s="115">
        <f t="shared" si="11"/>
        <v>31.338745058935544</v>
      </c>
      <c r="P138" s="115">
        <f t="shared" si="11"/>
        <v>37.068567752310457</v>
      </c>
      <c r="Q138" s="115">
        <f t="shared" si="11"/>
        <v>0</v>
      </c>
      <c r="R138" s="115">
        <f t="shared" si="11"/>
        <v>0</v>
      </c>
      <c r="S138" s="115">
        <f t="shared" si="12"/>
        <v>0</v>
      </c>
      <c r="T138" s="115">
        <f t="shared" si="12"/>
        <v>0</v>
      </c>
      <c r="U138" s="115">
        <f t="shared" si="12"/>
        <v>0</v>
      </c>
      <c r="V138" s="115">
        <f t="shared" si="12"/>
        <v>0</v>
      </c>
      <c r="W138" s="115">
        <f t="shared" si="12"/>
        <v>0</v>
      </c>
      <c r="X138" s="115">
        <f t="shared" si="12"/>
        <v>0</v>
      </c>
      <c r="Y138" s="115">
        <f t="shared" si="12"/>
        <v>0</v>
      </c>
      <c r="Z138" s="115">
        <f t="shared" si="12"/>
        <v>0</v>
      </c>
      <c r="AA138" s="115">
        <f t="shared" si="12"/>
        <v>0</v>
      </c>
      <c r="AB138" s="115">
        <f t="shared" si="12"/>
        <v>0</v>
      </c>
      <c r="AC138" s="115">
        <f t="shared" si="13"/>
        <v>0</v>
      </c>
      <c r="AD138" s="115">
        <f t="shared" si="13"/>
        <v>0</v>
      </c>
      <c r="AE138" s="115">
        <f t="shared" si="13"/>
        <v>0</v>
      </c>
      <c r="AF138" s="115">
        <f t="shared" si="13"/>
        <v>0</v>
      </c>
      <c r="AG138" s="115">
        <f t="shared" si="13"/>
        <v>0</v>
      </c>
      <c r="AH138" s="115">
        <f t="shared" si="13"/>
        <v>0</v>
      </c>
      <c r="AI138" s="115">
        <f t="shared" si="13"/>
        <v>0</v>
      </c>
      <c r="AJ138" s="115">
        <f t="shared" si="13"/>
        <v>0</v>
      </c>
      <c r="AK138" s="115">
        <f t="shared" si="13"/>
        <v>0</v>
      </c>
      <c r="AL138" s="115">
        <f t="shared" si="13"/>
        <v>0</v>
      </c>
      <c r="AM138" s="115">
        <f t="shared" si="14"/>
        <v>0</v>
      </c>
      <c r="AN138" s="115">
        <f t="shared" si="14"/>
        <v>0</v>
      </c>
      <c r="AO138" s="115">
        <f t="shared" si="14"/>
        <v>0</v>
      </c>
      <c r="AP138" s="115">
        <f t="shared" si="14"/>
        <v>0</v>
      </c>
      <c r="AQ138" s="115">
        <f t="shared" si="14"/>
        <v>0</v>
      </c>
      <c r="AR138" s="115">
        <f t="shared" si="14"/>
        <v>0</v>
      </c>
      <c r="AS138" s="115">
        <f t="shared" si="14"/>
        <v>0</v>
      </c>
      <c r="AT138" s="115">
        <f t="shared" si="14"/>
        <v>0</v>
      </c>
      <c r="AU138" s="115">
        <f t="shared" si="14"/>
        <v>0</v>
      </c>
      <c r="AV138" s="115">
        <f t="shared" si="14"/>
        <v>0</v>
      </c>
      <c r="AW138" s="115">
        <f t="shared" si="15"/>
        <v>0</v>
      </c>
      <c r="AX138" s="115">
        <f t="shared" si="15"/>
        <v>0</v>
      </c>
      <c r="AY138" s="115">
        <f t="shared" si="15"/>
        <v>0</v>
      </c>
      <c r="AZ138" s="115">
        <f t="shared" si="15"/>
        <v>0</v>
      </c>
      <c r="BA138" s="115">
        <f t="shared" si="15"/>
        <v>0</v>
      </c>
      <c r="BB138" s="115">
        <f t="shared" si="15"/>
        <v>0</v>
      </c>
      <c r="BC138" s="115">
        <f t="shared" si="15"/>
        <v>0</v>
      </c>
      <c r="BD138" s="115">
        <f t="shared" si="15"/>
        <v>0</v>
      </c>
      <c r="BE138" s="115">
        <f t="shared" si="15"/>
        <v>0</v>
      </c>
      <c r="BF138" s="115">
        <f t="shared" si="15"/>
        <v>0</v>
      </c>
      <c r="BG138" s="115">
        <f t="shared" si="15"/>
        <v>0</v>
      </c>
      <c r="BH138" s="115">
        <f t="shared" si="15"/>
        <v>0</v>
      </c>
    </row>
    <row r="139" spans="1:60" outlineLevel="1" x14ac:dyDescent="0.2"/>
    <row r="140" spans="1:60" outlineLevel="1" x14ac:dyDescent="0.2">
      <c r="B140" s="68" t="s">
        <v>219</v>
      </c>
      <c r="C140" s="112"/>
      <c r="D140" s="113"/>
      <c r="E140" s="113"/>
      <c r="F140" s="69" t="s">
        <v>198</v>
      </c>
      <c r="G140" s="114"/>
      <c r="H140" s="114"/>
      <c r="I140" s="117">
        <f>SUM(I136:I138)</f>
        <v>0</v>
      </c>
      <c r="J140" s="117">
        <f>SUM(J136:J138)</f>
        <v>0</v>
      </c>
      <c r="K140" s="117">
        <f>SUM(K136:K138)</f>
        <v>166.96435288000001</v>
      </c>
      <c r="L140" s="117">
        <f t="shared" ref="L140:Q140" si="16">SUM(L136:L138)</f>
        <v>138.12797759534232</v>
      </c>
      <c r="M140" s="117">
        <f t="shared" si="16"/>
        <v>134.62057969438754</v>
      </c>
      <c r="N140" s="117">
        <f t="shared" si="16"/>
        <v>138.25955795363348</v>
      </c>
      <c r="O140" s="117">
        <f t="shared" si="16"/>
        <v>147.53126462859285</v>
      </c>
      <c r="P140" s="117">
        <f t="shared" si="16"/>
        <v>159.62366588317818</v>
      </c>
      <c r="Q140" s="117">
        <f t="shared" si="16"/>
        <v>0</v>
      </c>
      <c r="R140" s="117">
        <f t="shared" ref="R140:BH140" si="17">SUM(R136:R138)</f>
        <v>0</v>
      </c>
      <c r="S140" s="117">
        <f t="shared" si="17"/>
        <v>0</v>
      </c>
      <c r="T140" s="117">
        <f t="shared" si="17"/>
        <v>0</v>
      </c>
      <c r="U140" s="117">
        <f t="shared" si="17"/>
        <v>0</v>
      </c>
      <c r="V140" s="117">
        <f t="shared" si="17"/>
        <v>0</v>
      </c>
      <c r="W140" s="117">
        <f t="shared" si="17"/>
        <v>0</v>
      </c>
      <c r="X140" s="117">
        <f t="shared" si="17"/>
        <v>0</v>
      </c>
      <c r="Y140" s="117">
        <f t="shared" si="17"/>
        <v>0</v>
      </c>
      <c r="Z140" s="117">
        <f t="shared" si="17"/>
        <v>0</v>
      </c>
      <c r="AA140" s="117">
        <f t="shared" si="17"/>
        <v>0</v>
      </c>
      <c r="AB140" s="117">
        <f t="shared" si="17"/>
        <v>0</v>
      </c>
      <c r="AC140" s="117">
        <f t="shared" si="17"/>
        <v>0</v>
      </c>
      <c r="AD140" s="117">
        <f t="shared" si="17"/>
        <v>0</v>
      </c>
      <c r="AE140" s="117">
        <f t="shared" si="17"/>
        <v>0</v>
      </c>
      <c r="AF140" s="117">
        <f t="shared" si="17"/>
        <v>0</v>
      </c>
      <c r="AG140" s="117">
        <f t="shared" si="17"/>
        <v>0</v>
      </c>
      <c r="AH140" s="117">
        <f t="shared" si="17"/>
        <v>0</v>
      </c>
      <c r="AI140" s="117">
        <f t="shared" si="17"/>
        <v>0</v>
      </c>
      <c r="AJ140" s="117">
        <f t="shared" si="17"/>
        <v>0</v>
      </c>
      <c r="AK140" s="117">
        <f t="shared" si="17"/>
        <v>0</v>
      </c>
      <c r="AL140" s="117">
        <f t="shared" si="17"/>
        <v>0</v>
      </c>
      <c r="AM140" s="117">
        <f t="shared" si="17"/>
        <v>0</v>
      </c>
      <c r="AN140" s="117">
        <f t="shared" si="17"/>
        <v>0</v>
      </c>
      <c r="AO140" s="117">
        <f t="shared" si="17"/>
        <v>0</v>
      </c>
      <c r="AP140" s="117">
        <f t="shared" si="17"/>
        <v>0</v>
      </c>
      <c r="AQ140" s="117">
        <f t="shared" si="17"/>
        <v>0</v>
      </c>
      <c r="AR140" s="117">
        <f t="shared" si="17"/>
        <v>0</v>
      </c>
      <c r="AS140" s="117">
        <f t="shared" si="17"/>
        <v>0</v>
      </c>
      <c r="AT140" s="117">
        <f t="shared" si="17"/>
        <v>0</v>
      </c>
      <c r="AU140" s="117">
        <f t="shared" si="17"/>
        <v>0</v>
      </c>
      <c r="AV140" s="117">
        <f t="shared" si="17"/>
        <v>0</v>
      </c>
      <c r="AW140" s="117">
        <f t="shared" si="17"/>
        <v>0</v>
      </c>
      <c r="AX140" s="117">
        <f t="shared" si="17"/>
        <v>0</v>
      </c>
      <c r="AY140" s="117">
        <f t="shared" si="17"/>
        <v>0</v>
      </c>
      <c r="AZ140" s="117">
        <f t="shared" si="17"/>
        <v>0</v>
      </c>
      <c r="BA140" s="117">
        <f t="shared" si="17"/>
        <v>0</v>
      </c>
      <c r="BB140" s="117">
        <f t="shared" si="17"/>
        <v>0</v>
      </c>
      <c r="BC140" s="117">
        <f t="shared" si="17"/>
        <v>0</v>
      </c>
      <c r="BD140" s="117">
        <f t="shared" si="17"/>
        <v>0</v>
      </c>
      <c r="BE140" s="117">
        <f t="shared" si="17"/>
        <v>0</v>
      </c>
      <c r="BF140" s="117">
        <f t="shared" si="17"/>
        <v>0</v>
      </c>
      <c r="BG140" s="117">
        <f t="shared" si="17"/>
        <v>0</v>
      </c>
      <c r="BH140" s="117">
        <f t="shared" si="17"/>
        <v>0</v>
      </c>
    </row>
    <row r="141" spans="1:60" outlineLevel="1" x14ac:dyDescent="0.2">
      <c r="B141"/>
      <c r="F141" s="26"/>
      <c r="H141" s="91" t="s">
        <v>238</v>
      </c>
      <c r="I141" s="116">
        <f t="shared" ref="I141:AN141" si="18">IF(ROUND(I128-I140,6)=0,0,1)</f>
        <v>0</v>
      </c>
      <c r="J141" s="116">
        <f t="shared" si="18"/>
        <v>0</v>
      </c>
      <c r="K141" s="116">
        <f t="shared" si="18"/>
        <v>0</v>
      </c>
      <c r="L141" s="116">
        <f t="shared" si="18"/>
        <v>0</v>
      </c>
      <c r="M141" s="116">
        <f t="shared" si="18"/>
        <v>0</v>
      </c>
      <c r="N141" s="116">
        <f t="shared" si="18"/>
        <v>0</v>
      </c>
      <c r="O141" s="116">
        <f t="shared" si="18"/>
        <v>0</v>
      </c>
      <c r="P141" s="116">
        <f t="shared" si="18"/>
        <v>0</v>
      </c>
      <c r="Q141" s="116">
        <f t="shared" si="18"/>
        <v>0</v>
      </c>
      <c r="R141" s="116">
        <f t="shared" si="18"/>
        <v>0</v>
      </c>
      <c r="S141" s="116">
        <f t="shared" si="18"/>
        <v>0</v>
      </c>
      <c r="T141" s="116">
        <f t="shared" si="18"/>
        <v>0</v>
      </c>
      <c r="U141" s="116">
        <f t="shared" si="18"/>
        <v>0</v>
      </c>
      <c r="V141" s="116">
        <f t="shared" si="18"/>
        <v>0</v>
      </c>
      <c r="W141" s="116">
        <f t="shared" si="18"/>
        <v>0</v>
      </c>
      <c r="X141" s="116">
        <f t="shared" si="18"/>
        <v>0</v>
      </c>
      <c r="Y141" s="116">
        <f t="shared" si="18"/>
        <v>0</v>
      </c>
      <c r="Z141" s="116">
        <f t="shared" si="18"/>
        <v>0</v>
      </c>
      <c r="AA141" s="116">
        <f t="shared" si="18"/>
        <v>0</v>
      </c>
      <c r="AB141" s="116">
        <f t="shared" si="18"/>
        <v>0</v>
      </c>
      <c r="AC141" s="116">
        <f t="shared" si="18"/>
        <v>0</v>
      </c>
      <c r="AD141" s="116">
        <f t="shared" si="18"/>
        <v>0</v>
      </c>
      <c r="AE141" s="116">
        <f t="shared" si="18"/>
        <v>0</v>
      </c>
      <c r="AF141" s="116">
        <f t="shared" si="18"/>
        <v>0</v>
      </c>
      <c r="AG141" s="116">
        <f t="shared" si="18"/>
        <v>0</v>
      </c>
      <c r="AH141" s="116">
        <f t="shared" si="18"/>
        <v>0</v>
      </c>
      <c r="AI141" s="116">
        <f t="shared" si="18"/>
        <v>0</v>
      </c>
      <c r="AJ141" s="116">
        <f t="shared" si="18"/>
        <v>0</v>
      </c>
      <c r="AK141" s="116">
        <f t="shared" si="18"/>
        <v>0</v>
      </c>
      <c r="AL141" s="116">
        <f t="shared" si="18"/>
        <v>0</v>
      </c>
      <c r="AM141" s="116">
        <f t="shared" si="18"/>
        <v>0</v>
      </c>
      <c r="AN141" s="116">
        <f t="shared" si="18"/>
        <v>0</v>
      </c>
      <c r="AO141" s="116">
        <f t="shared" ref="AO141:BH141" si="19">IF(ROUND(AO128-AO140,6)=0,0,1)</f>
        <v>0</v>
      </c>
      <c r="AP141" s="116">
        <f t="shared" si="19"/>
        <v>0</v>
      </c>
      <c r="AQ141" s="116">
        <f t="shared" si="19"/>
        <v>0</v>
      </c>
      <c r="AR141" s="116">
        <f t="shared" si="19"/>
        <v>0</v>
      </c>
      <c r="AS141" s="116">
        <f t="shared" si="19"/>
        <v>0</v>
      </c>
      <c r="AT141" s="116">
        <f t="shared" si="19"/>
        <v>0</v>
      </c>
      <c r="AU141" s="116">
        <f t="shared" si="19"/>
        <v>0</v>
      </c>
      <c r="AV141" s="116">
        <f t="shared" si="19"/>
        <v>0</v>
      </c>
      <c r="AW141" s="116">
        <f t="shared" si="19"/>
        <v>0</v>
      </c>
      <c r="AX141" s="116">
        <f t="shared" si="19"/>
        <v>0</v>
      </c>
      <c r="AY141" s="116">
        <f t="shared" si="19"/>
        <v>0</v>
      </c>
      <c r="AZ141" s="116">
        <f t="shared" si="19"/>
        <v>0</v>
      </c>
      <c r="BA141" s="116">
        <f t="shared" si="19"/>
        <v>0</v>
      </c>
      <c r="BB141" s="116">
        <f t="shared" si="19"/>
        <v>0</v>
      </c>
      <c r="BC141" s="116">
        <f t="shared" si="19"/>
        <v>0</v>
      </c>
      <c r="BD141" s="116">
        <f t="shared" si="19"/>
        <v>0</v>
      </c>
      <c r="BE141" s="116">
        <f t="shared" si="19"/>
        <v>0</v>
      </c>
      <c r="BF141" s="116">
        <f t="shared" si="19"/>
        <v>0</v>
      </c>
      <c r="BG141" s="116">
        <f t="shared" si="19"/>
        <v>0</v>
      </c>
      <c r="BH141" s="116">
        <f t="shared" si="19"/>
        <v>0</v>
      </c>
    </row>
    <row r="142" spans="1:60" outlineLevel="1" x14ac:dyDescent="0.2">
      <c r="B142"/>
      <c r="F142" s="26"/>
      <c r="H142" s="91"/>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row>
    <row r="143" spans="1:60" x14ac:dyDescent="0.2">
      <c r="A143" s="6">
        <f>MAX($A$1:A142)+Subsection</f>
        <v>7.0499999999999989</v>
      </c>
      <c r="B143" s="6" t="s">
        <v>273</v>
      </c>
      <c r="C143" s="6"/>
      <c r="D143" s="6"/>
      <c r="E143" s="6"/>
      <c r="F143" s="7"/>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row>
    <row r="145" spans="2:60" outlineLevel="1" x14ac:dyDescent="0.2">
      <c r="B145" s="53" t="s">
        <v>274</v>
      </c>
    </row>
    <row r="146" spans="2:60" outlineLevel="1" x14ac:dyDescent="0.2"/>
    <row r="147" spans="2:60" outlineLevel="1" x14ac:dyDescent="0.2">
      <c r="B147" s="51" t="s">
        <v>275</v>
      </c>
    </row>
    <row r="148" spans="2:60" outlineLevel="1" x14ac:dyDescent="0.2">
      <c r="B148" s="88" t="s">
        <v>196</v>
      </c>
      <c r="F148" s="26" t="s">
        <v>198</v>
      </c>
      <c r="I148" s="115">
        <f t="shared" ref="I148:R149" si="20">SUMIF($B$37:$B$79,$B148,I$37:I$79)</f>
        <v>0</v>
      </c>
      <c r="J148" s="115">
        <f t="shared" si="20"/>
        <v>0</v>
      </c>
      <c r="K148" s="115">
        <f t="shared" si="20"/>
        <v>333.14528562939006</v>
      </c>
      <c r="L148" s="115">
        <f t="shared" si="20"/>
        <v>363.51454342670002</v>
      </c>
      <c r="M148" s="115">
        <f t="shared" si="20"/>
        <v>369.96812196270002</v>
      </c>
      <c r="N148" s="115">
        <f t="shared" si="20"/>
        <v>352.84689809390005</v>
      </c>
      <c r="O148" s="115">
        <f t="shared" si="20"/>
        <v>362.36400332254459</v>
      </c>
      <c r="P148" s="115">
        <f t="shared" si="20"/>
        <v>408.22292166193898</v>
      </c>
      <c r="Q148" s="115">
        <f t="shared" si="20"/>
        <v>0</v>
      </c>
      <c r="R148" s="115">
        <f t="shared" si="20"/>
        <v>0</v>
      </c>
      <c r="S148" s="115">
        <f t="shared" ref="S148:AB149" si="21">SUMIF($B$37:$B$79,$B148,S$37:S$79)</f>
        <v>0</v>
      </c>
      <c r="T148" s="115">
        <f t="shared" si="21"/>
        <v>0</v>
      </c>
      <c r="U148" s="115">
        <f t="shared" si="21"/>
        <v>0</v>
      </c>
      <c r="V148" s="115">
        <f t="shared" si="21"/>
        <v>0</v>
      </c>
      <c r="W148" s="115">
        <f t="shared" si="21"/>
        <v>0</v>
      </c>
      <c r="X148" s="115">
        <f t="shared" si="21"/>
        <v>0</v>
      </c>
      <c r="Y148" s="115">
        <f t="shared" si="21"/>
        <v>0</v>
      </c>
      <c r="Z148" s="115">
        <f t="shared" si="21"/>
        <v>0</v>
      </c>
      <c r="AA148" s="115">
        <f t="shared" si="21"/>
        <v>0</v>
      </c>
      <c r="AB148" s="115">
        <f t="shared" si="21"/>
        <v>0</v>
      </c>
      <c r="AC148" s="115">
        <f t="shared" ref="AC148:AL149" si="22">SUMIF($B$37:$B$79,$B148,AC$37:AC$79)</f>
        <v>0</v>
      </c>
      <c r="AD148" s="115">
        <f t="shared" si="22"/>
        <v>0</v>
      </c>
      <c r="AE148" s="115">
        <f t="shared" si="22"/>
        <v>0</v>
      </c>
      <c r="AF148" s="115">
        <f t="shared" si="22"/>
        <v>0</v>
      </c>
      <c r="AG148" s="115">
        <f t="shared" si="22"/>
        <v>0</v>
      </c>
      <c r="AH148" s="115">
        <f t="shared" si="22"/>
        <v>0</v>
      </c>
      <c r="AI148" s="115">
        <f t="shared" si="22"/>
        <v>0</v>
      </c>
      <c r="AJ148" s="115">
        <f t="shared" si="22"/>
        <v>0</v>
      </c>
      <c r="AK148" s="115">
        <f t="shared" si="22"/>
        <v>0</v>
      </c>
      <c r="AL148" s="115">
        <f t="shared" si="22"/>
        <v>0</v>
      </c>
      <c r="AM148" s="115">
        <f t="shared" ref="AM148:AV149" si="23">SUMIF($B$37:$B$79,$B148,AM$37:AM$79)</f>
        <v>0</v>
      </c>
      <c r="AN148" s="115">
        <f t="shared" si="23"/>
        <v>0</v>
      </c>
      <c r="AO148" s="115">
        <f t="shared" si="23"/>
        <v>0</v>
      </c>
      <c r="AP148" s="115">
        <f t="shared" si="23"/>
        <v>0</v>
      </c>
      <c r="AQ148" s="115">
        <f t="shared" si="23"/>
        <v>0</v>
      </c>
      <c r="AR148" s="115">
        <f t="shared" si="23"/>
        <v>0</v>
      </c>
      <c r="AS148" s="115">
        <f t="shared" si="23"/>
        <v>0</v>
      </c>
      <c r="AT148" s="115">
        <f t="shared" si="23"/>
        <v>0</v>
      </c>
      <c r="AU148" s="115">
        <f t="shared" si="23"/>
        <v>0</v>
      </c>
      <c r="AV148" s="115">
        <f t="shared" si="23"/>
        <v>0</v>
      </c>
      <c r="AW148" s="115">
        <f t="shared" ref="AW148:BH149" si="24">SUMIF($B$37:$B$79,$B148,AW$37:AW$79)</f>
        <v>0</v>
      </c>
      <c r="AX148" s="115">
        <f t="shared" si="24"/>
        <v>0</v>
      </c>
      <c r="AY148" s="115">
        <f t="shared" si="24"/>
        <v>0</v>
      </c>
      <c r="AZ148" s="115">
        <f t="shared" si="24"/>
        <v>0</v>
      </c>
      <c r="BA148" s="115">
        <f t="shared" si="24"/>
        <v>0</v>
      </c>
      <c r="BB148" s="115">
        <f t="shared" si="24"/>
        <v>0</v>
      </c>
      <c r="BC148" s="115">
        <f t="shared" si="24"/>
        <v>0</v>
      </c>
      <c r="BD148" s="115">
        <f t="shared" si="24"/>
        <v>0</v>
      </c>
      <c r="BE148" s="115">
        <f t="shared" si="24"/>
        <v>0</v>
      </c>
      <c r="BF148" s="115">
        <f t="shared" si="24"/>
        <v>0</v>
      </c>
      <c r="BG148" s="115">
        <f t="shared" si="24"/>
        <v>0</v>
      </c>
      <c r="BH148" s="115">
        <f t="shared" si="24"/>
        <v>0</v>
      </c>
    </row>
    <row r="149" spans="2:60" outlineLevel="1" x14ac:dyDescent="0.2">
      <c r="B149" s="88" t="s">
        <v>267</v>
      </c>
      <c r="F149" s="26" t="s">
        <v>198</v>
      </c>
      <c r="I149" s="115">
        <f t="shared" si="20"/>
        <v>0</v>
      </c>
      <c r="J149" s="115">
        <f t="shared" si="20"/>
        <v>0</v>
      </c>
      <c r="K149" s="115">
        <f t="shared" si="20"/>
        <v>97.457959090000017</v>
      </c>
      <c r="L149" s="115">
        <f t="shared" si="20"/>
        <v>179.57727817000006</v>
      </c>
      <c r="M149" s="115">
        <f t="shared" si="20"/>
        <v>192.66661423000008</v>
      </c>
      <c r="N149" s="115">
        <f t="shared" si="20"/>
        <v>203.82524236</v>
      </c>
      <c r="O149" s="115">
        <f t="shared" si="20"/>
        <v>195.28632640377069</v>
      </c>
      <c r="P149" s="115">
        <f t="shared" si="20"/>
        <v>195.96868910316951</v>
      </c>
      <c r="Q149" s="115">
        <f t="shared" si="20"/>
        <v>0</v>
      </c>
      <c r="R149" s="115">
        <f t="shared" si="20"/>
        <v>0</v>
      </c>
      <c r="S149" s="115">
        <f t="shared" si="21"/>
        <v>0</v>
      </c>
      <c r="T149" s="115">
        <f t="shared" si="21"/>
        <v>0</v>
      </c>
      <c r="U149" s="115">
        <f t="shared" si="21"/>
        <v>0</v>
      </c>
      <c r="V149" s="115">
        <f t="shared" si="21"/>
        <v>0</v>
      </c>
      <c r="W149" s="115">
        <f t="shared" si="21"/>
        <v>0</v>
      </c>
      <c r="X149" s="115">
        <f t="shared" si="21"/>
        <v>0</v>
      </c>
      <c r="Y149" s="115">
        <f t="shared" si="21"/>
        <v>0</v>
      </c>
      <c r="Z149" s="115">
        <f t="shared" si="21"/>
        <v>0</v>
      </c>
      <c r="AA149" s="115">
        <f t="shared" si="21"/>
        <v>0</v>
      </c>
      <c r="AB149" s="115">
        <f t="shared" si="21"/>
        <v>0</v>
      </c>
      <c r="AC149" s="115">
        <f t="shared" si="22"/>
        <v>0</v>
      </c>
      <c r="AD149" s="115">
        <f t="shared" si="22"/>
        <v>0</v>
      </c>
      <c r="AE149" s="115">
        <f t="shared" si="22"/>
        <v>0</v>
      </c>
      <c r="AF149" s="115">
        <f t="shared" si="22"/>
        <v>0</v>
      </c>
      <c r="AG149" s="115">
        <f t="shared" si="22"/>
        <v>0</v>
      </c>
      <c r="AH149" s="115">
        <f t="shared" si="22"/>
        <v>0</v>
      </c>
      <c r="AI149" s="115">
        <f t="shared" si="22"/>
        <v>0</v>
      </c>
      <c r="AJ149" s="115">
        <f t="shared" si="22"/>
        <v>0</v>
      </c>
      <c r="AK149" s="115">
        <f t="shared" si="22"/>
        <v>0</v>
      </c>
      <c r="AL149" s="115">
        <f t="shared" si="22"/>
        <v>0</v>
      </c>
      <c r="AM149" s="115">
        <f t="shared" si="23"/>
        <v>0</v>
      </c>
      <c r="AN149" s="115">
        <f t="shared" si="23"/>
        <v>0</v>
      </c>
      <c r="AO149" s="115">
        <f t="shared" si="23"/>
        <v>0</v>
      </c>
      <c r="AP149" s="115">
        <f t="shared" si="23"/>
        <v>0</v>
      </c>
      <c r="AQ149" s="115">
        <f t="shared" si="23"/>
        <v>0</v>
      </c>
      <c r="AR149" s="115">
        <f t="shared" si="23"/>
        <v>0</v>
      </c>
      <c r="AS149" s="115">
        <f t="shared" si="23"/>
        <v>0</v>
      </c>
      <c r="AT149" s="115">
        <f t="shared" si="23"/>
        <v>0</v>
      </c>
      <c r="AU149" s="115">
        <f t="shared" si="23"/>
        <v>0</v>
      </c>
      <c r="AV149" s="115">
        <f t="shared" si="23"/>
        <v>0</v>
      </c>
      <c r="AW149" s="115">
        <f t="shared" si="24"/>
        <v>0</v>
      </c>
      <c r="AX149" s="115">
        <f t="shared" si="24"/>
        <v>0</v>
      </c>
      <c r="AY149" s="115">
        <f t="shared" si="24"/>
        <v>0</v>
      </c>
      <c r="AZ149" s="115">
        <f t="shared" si="24"/>
        <v>0</v>
      </c>
      <c r="BA149" s="115">
        <f t="shared" si="24"/>
        <v>0</v>
      </c>
      <c r="BB149" s="115">
        <f t="shared" si="24"/>
        <v>0</v>
      </c>
      <c r="BC149" s="115">
        <f t="shared" si="24"/>
        <v>0</v>
      </c>
      <c r="BD149" s="115">
        <f t="shared" si="24"/>
        <v>0</v>
      </c>
      <c r="BE149" s="115">
        <f t="shared" si="24"/>
        <v>0</v>
      </c>
      <c r="BF149" s="115">
        <f t="shared" si="24"/>
        <v>0</v>
      </c>
      <c r="BG149" s="115">
        <f t="shared" si="24"/>
        <v>0</v>
      </c>
      <c r="BH149" s="115">
        <f t="shared" si="24"/>
        <v>0</v>
      </c>
    </row>
    <row r="150" spans="2:60" outlineLevel="1" x14ac:dyDescent="0.2"/>
    <row r="151" spans="2:60" outlineLevel="1" x14ac:dyDescent="0.2">
      <c r="B151" s="68" t="s">
        <v>216</v>
      </c>
      <c r="C151" s="112"/>
      <c r="D151" s="113"/>
      <c r="E151" s="113"/>
      <c r="F151" s="69" t="s">
        <v>198</v>
      </c>
      <c r="G151" s="114"/>
      <c r="H151" s="114"/>
      <c r="I151" s="117">
        <f>SUM(I148:I149)</f>
        <v>0</v>
      </c>
      <c r="J151" s="117">
        <f>SUM(J148:J149)</f>
        <v>0</v>
      </c>
      <c r="K151" s="117">
        <f>SUM(K148:K149)</f>
        <v>430.60324471939009</v>
      </c>
      <c r="L151" s="117">
        <f t="shared" ref="L151:Q151" si="25">SUM(L148:L149)</f>
        <v>543.09182159670013</v>
      </c>
      <c r="M151" s="117">
        <f t="shared" si="25"/>
        <v>562.63473619270007</v>
      </c>
      <c r="N151" s="117">
        <f t="shared" si="25"/>
        <v>556.67214045390006</v>
      </c>
      <c r="O151" s="117">
        <f t="shared" si="25"/>
        <v>557.65032972631525</v>
      </c>
      <c r="P151" s="117">
        <f t="shared" si="25"/>
        <v>604.19161076510852</v>
      </c>
      <c r="Q151" s="117">
        <f t="shared" si="25"/>
        <v>0</v>
      </c>
      <c r="R151" s="117">
        <f t="shared" ref="R151:BH151" si="26">SUM(R148:R149)</f>
        <v>0</v>
      </c>
      <c r="S151" s="117">
        <f t="shared" si="26"/>
        <v>0</v>
      </c>
      <c r="T151" s="117">
        <f t="shared" si="26"/>
        <v>0</v>
      </c>
      <c r="U151" s="117">
        <f t="shared" si="26"/>
        <v>0</v>
      </c>
      <c r="V151" s="117">
        <f t="shared" si="26"/>
        <v>0</v>
      </c>
      <c r="W151" s="117">
        <f t="shared" si="26"/>
        <v>0</v>
      </c>
      <c r="X151" s="117">
        <f t="shared" si="26"/>
        <v>0</v>
      </c>
      <c r="Y151" s="117">
        <f t="shared" si="26"/>
        <v>0</v>
      </c>
      <c r="Z151" s="117">
        <f t="shared" si="26"/>
        <v>0</v>
      </c>
      <c r="AA151" s="117">
        <f t="shared" si="26"/>
        <v>0</v>
      </c>
      <c r="AB151" s="117">
        <f t="shared" si="26"/>
        <v>0</v>
      </c>
      <c r="AC151" s="117">
        <f t="shared" si="26"/>
        <v>0</v>
      </c>
      <c r="AD151" s="117">
        <f t="shared" si="26"/>
        <v>0</v>
      </c>
      <c r="AE151" s="117">
        <f t="shared" si="26"/>
        <v>0</v>
      </c>
      <c r="AF151" s="117">
        <f t="shared" si="26"/>
        <v>0</v>
      </c>
      <c r="AG151" s="117">
        <f t="shared" si="26"/>
        <v>0</v>
      </c>
      <c r="AH151" s="117">
        <f t="shared" si="26"/>
        <v>0</v>
      </c>
      <c r="AI151" s="117">
        <f t="shared" si="26"/>
        <v>0</v>
      </c>
      <c r="AJ151" s="117">
        <f t="shared" si="26"/>
        <v>0</v>
      </c>
      <c r="AK151" s="117">
        <f t="shared" si="26"/>
        <v>0</v>
      </c>
      <c r="AL151" s="117">
        <f t="shared" si="26"/>
        <v>0</v>
      </c>
      <c r="AM151" s="117">
        <f t="shared" si="26"/>
        <v>0</v>
      </c>
      <c r="AN151" s="117">
        <f t="shared" si="26"/>
        <v>0</v>
      </c>
      <c r="AO151" s="117">
        <f t="shared" si="26"/>
        <v>0</v>
      </c>
      <c r="AP151" s="117">
        <f t="shared" si="26"/>
        <v>0</v>
      </c>
      <c r="AQ151" s="117">
        <f t="shared" si="26"/>
        <v>0</v>
      </c>
      <c r="AR151" s="117">
        <f t="shared" si="26"/>
        <v>0</v>
      </c>
      <c r="AS151" s="117">
        <f t="shared" si="26"/>
        <v>0</v>
      </c>
      <c r="AT151" s="117">
        <f t="shared" si="26"/>
        <v>0</v>
      </c>
      <c r="AU151" s="117">
        <f t="shared" si="26"/>
        <v>0</v>
      </c>
      <c r="AV151" s="117">
        <f t="shared" si="26"/>
        <v>0</v>
      </c>
      <c r="AW151" s="117">
        <f t="shared" si="26"/>
        <v>0</v>
      </c>
      <c r="AX151" s="117">
        <f t="shared" si="26"/>
        <v>0</v>
      </c>
      <c r="AY151" s="117">
        <f t="shared" si="26"/>
        <v>0</v>
      </c>
      <c r="AZ151" s="117">
        <f t="shared" si="26"/>
        <v>0</v>
      </c>
      <c r="BA151" s="117">
        <f t="shared" si="26"/>
        <v>0</v>
      </c>
      <c r="BB151" s="117">
        <f t="shared" si="26"/>
        <v>0</v>
      </c>
      <c r="BC151" s="117">
        <f t="shared" si="26"/>
        <v>0</v>
      </c>
      <c r="BD151" s="117">
        <f t="shared" si="26"/>
        <v>0</v>
      </c>
      <c r="BE151" s="117">
        <f t="shared" si="26"/>
        <v>0</v>
      </c>
      <c r="BF151" s="117">
        <f t="shared" si="26"/>
        <v>0</v>
      </c>
      <c r="BG151" s="117">
        <f t="shared" si="26"/>
        <v>0</v>
      </c>
      <c r="BH151" s="117">
        <f t="shared" si="26"/>
        <v>0</v>
      </c>
    </row>
    <row r="152" spans="2:60" outlineLevel="1" x14ac:dyDescent="0.2">
      <c r="B152"/>
      <c r="F152" s="26"/>
      <c r="H152" s="91" t="s">
        <v>238</v>
      </c>
      <c r="I152" s="116">
        <f t="shared" ref="I152:AN152" si="27">IF(ROUND(I81-I151,6)=0,0,1)</f>
        <v>0</v>
      </c>
      <c r="J152" s="116">
        <f t="shared" si="27"/>
        <v>0</v>
      </c>
      <c r="K152" s="116">
        <f t="shared" si="27"/>
        <v>0</v>
      </c>
      <c r="L152" s="116">
        <f t="shared" si="27"/>
        <v>0</v>
      </c>
      <c r="M152" s="116">
        <f t="shared" si="27"/>
        <v>0</v>
      </c>
      <c r="N152" s="116">
        <f t="shared" si="27"/>
        <v>0</v>
      </c>
      <c r="O152" s="116">
        <f t="shared" si="27"/>
        <v>0</v>
      </c>
      <c r="P152" s="116">
        <f t="shared" si="27"/>
        <v>0</v>
      </c>
      <c r="Q152" s="116">
        <f t="shared" si="27"/>
        <v>0</v>
      </c>
      <c r="R152" s="116">
        <f t="shared" si="27"/>
        <v>0</v>
      </c>
      <c r="S152" s="116">
        <f t="shared" si="27"/>
        <v>0</v>
      </c>
      <c r="T152" s="116">
        <f t="shared" si="27"/>
        <v>0</v>
      </c>
      <c r="U152" s="116">
        <f t="shared" si="27"/>
        <v>0</v>
      </c>
      <c r="V152" s="116">
        <f t="shared" si="27"/>
        <v>0</v>
      </c>
      <c r="W152" s="116">
        <f t="shared" si="27"/>
        <v>0</v>
      </c>
      <c r="X152" s="116">
        <f t="shared" si="27"/>
        <v>0</v>
      </c>
      <c r="Y152" s="116">
        <f t="shared" si="27"/>
        <v>0</v>
      </c>
      <c r="Z152" s="116">
        <f t="shared" si="27"/>
        <v>0</v>
      </c>
      <c r="AA152" s="116">
        <f t="shared" si="27"/>
        <v>0</v>
      </c>
      <c r="AB152" s="116">
        <f t="shared" si="27"/>
        <v>0</v>
      </c>
      <c r="AC152" s="116">
        <f t="shared" si="27"/>
        <v>0</v>
      </c>
      <c r="AD152" s="116">
        <f t="shared" si="27"/>
        <v>0</v>
      </c>
      <c r="AE152" s="116">
        <f t="shared" si="27"/>
        <v>0</v>
      </c>
      <c r="AF152" s="116">
        <f t="shared" si="27"/>
        <v>0</v>
      </c>
      <c r="AG152" s="116">
        <f t="shared" si="27"/>
        <v>0</v>
      </c>
      <c r="AH152" s="116">
        <f t="shared" si="27"/>
        <v>0</v>
      </c>
      <c r="AI152" s="116">
        <f t="shared" si="27"/>
        <v>0</v>
      </c>
      <c r="AJ152" s="116">
        <f t="shared" si="27"/>
        <v>0</v>
      </c>
      <c r="AK152" s="116">
        <f t="shared" si="27"/>
        <v>0</v>
      </c>
      <c r="AL152" s="116">
        <f t="shared" si="27"/>
        <v>0</v>
      </c>
      <c r="AM152" s="116">
        <f t="shared" si="27"/>
        <v>0</v>
      </c>
      <c r="AN152" s="116">
        <f t="shared" si="27"/>
        <v>0</v>
      </c>
      <c r="AO152" s="116">
        <f t="shared" ref="AO152:BH152" si="28">IF(ROUND(AO81-AO151,6)=0,0,1)</f>
        <v>0</v>
      </c>
      <c r="AP152" s="116">
        <f t="shared" si="28"/>
        <v>0</v>
      </c>
      <c r="AQ152" s="116">
        <f t="shared" si="28"/>
        <v>0</v>
      </c>
      <c r="AR152" s="116">
        <f t="shared" si="28"/>
        <v>0</v>
      </c>
      <c r="AS152" s="116">
        <f t="shared" si="28"/>
        <v>0</v>
      </c>
      <c r="AT152" s="116">
        <f t="shared" si="28"/>
        <v>0</v>
      </c>
      <c r="AU152" s="116">
        <f t="shared" si="28"/>
        <v>0</v>
      </c>
      <c r="AV152" s="116">
        <f t="shared" si="28"/>
        <v>0</v>
      </c>
      <c r="AW152" s="116">
        <f t="shared" si="28"/>
        <v>0</v>
      </c>
      <c r="AX152" s="116">
        <f t="shared" si="28"/>
        <v>0</v>
      </c>
      <c r="AY152" s="116">
        <f t="shared" si="28"/>
        <v>0</v>
      </c>
      <c r="AZ152" s="116">
        <f t="shared" si="28"/>
        <v>0</v>
      </c>
      <c r="BA152" s="116">
        <f t="shared" si="28"/>
        <v>0</v>
      </c>
      <c r="BB152" s="116">
        <f t="shared" si="28"/>
        <v>0</v>
      </c>
      <c r="BC152" s="116">
        <f t="shared" si="28"/>
        <v>0</v>
      </c>
      <c r="BD152" s="116">
        <f t="shared" si="28"/>
        <v>0</v>
      </c>
      <c r="BE152" s="116">
        <f t="shared" si="28"/>
        <v>0</v>
      </c>
      <c r="BF152" s="116">
        <f t="shared" si="28"/>
        <v>0</v>
      </c>
      <c r="BG152" s="116">
        <f t="shared" si="28"/>
        <v>0</v>
      </c>
      <c r="BH152" s="116">
        <f t="shared" si="28"/>
        <v>0</v>
      </c>
    </row>
    <row r="153" spans="2:60" outlineLevel="1" x14ac:dyDescent="0.2">
      <c r="B153"/>
      <c r="F153" s="26"/>
      <c r="H153" s="91"/>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row>
    <row r="154" spans="2:60" outlineLevel="1" x14ac:dyDescent="0.2">
      <c r="B154" s="1" t="s">
        <v>276</v>
      </c>
      <c r="F154" s="26" t="s">
        <v>277</v>
      </c>
      <c r="I154" s="137">
        <f>IFERROR(I148/I151,0)</f>
        <v>0</v>
      </c>
      <c r="J154" s="137">
        <f t="shared" ref="J154:BG154" si="29">IFERROR(J148/J151,0)</f>
        <v>0</v>
      </c>
      <c r="K154" s="137">
        <f t="shared" si="29"/>
        <v>0.77367109912627308</v>
      </c>
      <c r="L154" s="137">
        <f t="shared" si="29"/>
        <v>0.66934269486504228</v>
      </c>
      <c r="M154" s="137">
        <f t="shared" si="29"/>
        <v>0.65756359883899429</v>
      </c>
      <c r="N154" s="137">
        <f t="shared" si="29"/>
        <v>0.63385047041548603</v>
      </c>
      <c r="O154" s="137">
        <f t="shared" si="29"/>
        <v>0.64980505525816923</v>
      </c>
      <c r="P154" s="137">
        <f t="shared" si="29"/>
        <v>0.67565142313874949</v>
      </c>
      <c r="Q154" s="137">
        <f t="shared" si="29"/>
        <v>0</v>
      </c>
      <c r="R154" s="137">
        <f t="shared" si="29"/>
        <v>0</v>
      </c>
      <c r="S154" s="137">
        <f t="shared" si="29"/>
        <v>0</v>
      </c>
      <c r="T154" s="137">
        <f t="shared" si="29"/>
        <v>0</v>
      </c>
      <c r="U154" s="137">
        <f t="shared" si="29"/>
        <v>0</v>
      </c>
      <c r="V154" s="137">
        <f t="shared" si="29"/>
        <v>0</v>
      </c>
      <c r="W154" s="137">
        <f t="shared" si="29"/>
        <v>0</v>
      </c>
      <c r="X154" s="137">
        <f t="shared" si="29"/>
        <v>0</v>
      </c>
      <c r="Y154" s="137">
        <f t="shared" si="29"/>
        <v>0</v>
      </c>
      <c r="Z154" s="137">
        <f t="shared" si="29"/>
        <v>0</v>
      </c>
      <c r="AA154" s="137">
        <f t="shared" si="29"/>
        <v>0</v>
      </c>
      <c r="AB154" s="137">
        <f t="shared" si="29"/>
        <v>0</v>
      </c>
      <c r="AC154" s="137">
        <f t="shared" si="29"/>
        <v>0</v>
      </c>
      <c r="AD154" s="137">
        <f t="shared" si="29"/>
        <v>0</v>
      </c>
      <c r="AE154" s="137">
        <f t="shared" si="29"/>
        <v>0</v>
      </c>
      <c r="AF154" s="137">
        <f t="shared" si="29"/>
        <v>0</v>
      </c>
      <c r="AG154" s="137">
        <f t="shared" si="29"/>
        <v>0</v>
      </c>
      <c r="AH154" s="137">
        <f t="shared" si="29"/>
        <v>0</v>
      </c>
      <c r="AI154" s="137">
        <f t="shared" si="29"/>
        <v>0</v>
      </c>
      <c r="AJ154" s="137">
        <f t="shared" si="29"/>
        <v>0</v>
      </c>
      <c r="AK154" s="137">
        <f t="shared" si="29"/>
        <v>0</v>
      </c>
      <c r="AL154" s="137">
        <f t="shared" si="29"/>
        <v>0</v>
      </c>
      <c r="AM154" s="137">
        <f t="shared" si="29"/>
        <v>0</v>
      </c>
      <c r="AN154" s="137">
        <f t="shared" si="29"/>
        <v>0</v>
      </c>
      <c r="AO154" s="137">
        <f t="shared" si="29"/>
        <v>0</v>
      </c>
      <c r="AP154" s="137">
        <f t="shared" si="29"/>
        <v>0</v>
      </c>
      <c r="AQ154" s="137">
        <f t="shared" si="29"/>
        <v>0</v>
      </c>
      <c r="AR154" s="137">
        <f t="shared" si="29"/>
        <v>0</v>
      </c>
      <c r="AS154" s="137">
        <f t="shared" si="29"/>
        <v>0</v>
      </c>
      <c r="AT154" s="137">
        <f t="shared" si="29"/>
        <v>0</v>
      </c>
      <c r="AU154" s="137">
        <f t="shared" si="29"/>
        <v>0</v>
      </c>
      <c r="AV154" s="137">
        <f t="shared" si="29"/>
        <v>0</v>
      </c>
      <c r="AW154" s="137">
        <f t="shared" si="29"/>
        <v>0</v>
      </c>
      <c r="AX154" s="137">
        <f t="shared" si="29"/>
        <v>0</v>
      </c>
      <c r="AY154" s="137">
        <f t="shared" si="29"/>
        <v>0</v>
      </c>
      <c r="AZ154" s="137">
        <f t="shared" si="29"/>
        <v>0</v>
      </c>
      <c r="BA154" s="137">
        <f t="shared" si="29"/>
        <v>0</v>
      </c>
      <c r="BB154" s="137">
        <f t="shared" si="29"/>
        <v>0</v>
      </c>
      <c r="BC154" s="137">
        <f t="shared" si="29"/>
        <v>0</v>
      </c>
      <c r="BD154" s="137">
        <f t="shared" si="29"/>
        <v>0</v>
      </c>
      <c r="BE154" s="137">
        <f t="shared" si="29"/>
        <v>0</v>
      </c>
      <c r="BF154" s="137">
        <f t="shared" si="29"/>
        <v>0</v>
      </c>
      <c r="BG154" s="137">
        <f t="shared" si="29"/>
        <v>0</v>
      </c>
      <c r="BH154" s="137">
        <f>IFERROR(BH148/BH151,0)</f>
        <v>0</v>
      </c>
    </row>
    <row r="155" spans="2:60" outlineLevel="1" x14ac:dyDescent="0.2">
      <c r="B155"/>
      <c r="F155" s="26"/>
      <c r="H155" s="91"/>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row>
    <row r="156" spans="2:60" outlineLevel="1" x14ac:dyDescent="0.2">
      <c r="B156" s="51" t="str">
        <f>B143</f>
        <v>Step 2: Allocate Shared Operating Expenditure Between Prescribed and Non-Prescribed Services</v>
      </c>
      <c r="F156" s="26"/>
      <c r="H156" s="91"/>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row>
    <row r="157" spans="2:60" outlineLevel="1" x14ac:dyDescent="0.2">
      <c r="B157" s="88" t="s">
        <v>278</v>
      </c>
      <c r="F157" s="26" t="s">
        <v>198</v>
      </c>
      <c r="I157" s="115">
        <f>I138*I154</f>
        <v>0</v>
      </c>
      <c r="J157" s="115">
        <f>J138*J154</f>
        <v>0</v>
      </c>
      <c r="K157" s="115">
        <f t="shared" ref="K157:BH157" si="30">K138*K154</f>
        <v>20.825521154053959</v>
      </c>
      <c r="L157" s="115">
        <f t="shared" si="30"/>
        <v>18.818661833816936</v>
      </c>
      <c r="M157" s="115">
        <f t="shared" si="30"/>
        <v>12.954371830573297</v>
      </c>
      <c r="N157" s="115">
        <f t="shared" si="30"/>
        <v>15.236270130559825</v>
      </c>
      <c r="O157" s="115">
        <f t="shared" si="30"/>
        <v>20.364074964743288</v>
      </c>
      <c r="P157" s="115">
        <f t="shared" si="30"/>
        <v>25.045430555563716</v>
      </c>
      <c r="Q157" s="115">
        <f t="shared" si="30"/>
        <v>0</v>
      </c>
      <c r="R157" s="115">
        <f t="shared" si="30"/>
        <v>0</v>
      </c>
      <c r="S157" s="115">
        <f t="shared" si="30"/>
        <v>0</v>
      </c>
      <c r="T157" s="115">
        <f t="shared" si="30"/>
        <v>0</v>
      </c>
      <c r="U157" s="115">
        <f t="shared" si="30"/>
        <v>0</v>
      </c>
      <c r="V157" s="115">
        <f t="shared" si="30"/>
        <v>0</v>
      </c>
      <c r="W157" s="115">
        <f t="shared" si="30"/>
        <v>0</v>
      </c>
      <c r="X157" s="115">
        <f t="shared" si="30"/>
        <v>0</v>
      </c>
      <c r="Y157" s="115">
        <f t="shared" si="30"/>
        <v>0</v>
      </c>
      <c r="Z157" s="115">
        <f t="shared" si="30"/>
        <v>0</v>
      </c>
      <c r="AA157" s="115">
        <f t="shared" si="30"/>
        <v>0</v>
      </c>
      <c r="AB157" s="115">
        <f t="shared" si="30"/>
        <v>0</v>
      </c>
      <c r="AC157" s="115">
        <f t="shared" si="30"/>
        <v>0</v>
      </c>
      <c r="AD157" s="115">
        <f t="shared" si="30"/>
        <v>0</v>
      </c>
      <c r="AE157" s="115">
        <f t="shared" si="30"/>
        <v>0</v>
      </c>
      <c r="AF157" s="115">
        <f t="shared" si="30"/>
        <v>0</v>
      </c>
      <c r="AG157" s="115">
        <f t="shared" si="30"/>
        <v>0</v>
      </c>
      <c r="AH157" s="115">
        <f t="shared" si="30"/>
        <v>0</v>
      </c>
      <c r="AI157" s="115">
        <f t="shared" si="30"/>
        <v>0</v>
      </c>
      <c r="AJ157" s="115">
        <f t="shared" si="30"/>
        <v>0</v>
      </c>
      <c r="AK157" s="115">
        <f t="shared" si="30"/>
        <v>0</v>
      </c>
      <c r="AL157" s="115">
        <f t="shared" si="30"/>
        <v>0</v>
      </c>
      <c r="AM157" s="115">
        <f t="shared" si="30"/>
        <v>0</v>
      </c>
      <c r="AN157" s="115">
        <f t="shared" si="30"/>
        <v>0</v>
      </c>
      <c r="AO157" s="115">
        <f t="shared" si="30"/>
        <v>0</v>
      </c>
      <c r="AP157" s="115">
        <f t="shared" si="30"/>
        <v>0</v>
      </c>
      <c r="AQ157" s="115">
        <f t="shared" si="30"/>
        <v>0</v>
      </c>
      <c r="AR157" s="115">
        <f t="shared" si="30"/>
        <v>0</v>
      </c>
      <c r="AS157" s="115">
        <f t="shared" si="30"/>
        <v>0</v>
      </c>
      <c r="AT157" s="115">
        <f t="shared" si="30"/>
        <v>0</v>
      </c>
      <c r="AU157" s="115">
        <f t="shared" si="30"/>
        <v>0</v>
      </c>
      <c r="AV157" s="115">
        <f t="shared" si="30"/>
        <v>0</v>
      </c>
      <c r="AW157" s="115">
        <f t="shared" si="30"/>
        <v>0</v>
      </c>
      <c r="AX157" s="115">
        <f t="shared" si="30"/>
        <v>0</v>
      </c>
      <c r="AY157" s="115">
        <f t="shared" si="30"/>
        <v>0</v>
      </c>
      <c r="AZ157" s="115">
        <f t="shared" si="30"/>
        <v>0</v>
      </c>
      <c r="BA157" s="115">
        <f t="shared" si="30"/>
        <v>0</v>
      </c>
      <c r="BB157" s="115">
        <f t="shared" si="30"/>
        <v>0</v>
      </c>
      <c r="BC157" s="115">
        <f t="shared" si="30"/>
        <v>0</v>
      </c>
      <c r="BD157" s="115">
        <f t="shared" si="30"/>
        <v>0</v>
      </c>
      <c r="BE157" s="115">
        <f t="shared" si="30"/>
        <v>0</v>
      </c>
      <c r="BF157" s="115">
        <f t="shared" si="30"/>
        <v>0</v>
      </c>
      <c r="BG157" s="115">
        <f t="shared" si="30"/>
        <v>0</v>
      </c>
      <c r="BH157" s="115">
        <f t="shared" si="30"/>
        <v>0</v>
      </c>
    </row>
    <row r="158" spans="2:60" outlineLevel="1" x14ac:dyDescent="0.2">
      <c r="B158" s="88" t="s">
        <v>279</v>
      </c>
      <c r="F158" s="26" t="s">
        <v>198</v>
      </c>
      <c r="I158" s="115">
        <f>I138-I157</f>
        <v>0</v>
      </c>
      <c r="J158" s="115">
        <f>J138-J157</f>
        <v>0</v>
      </c>
      <c r="K158" s="115">
        <f t="shared" ref="K158:BH158" si="31">K138-K157</f>
        <v>6.0922752811143752</v>
      </c>
      <c r="L158" s="115">
        <f t="shared" si="31"/>
        <v>9.2964755661830587</v>
      </c>
      <c r="M158" s="115">
        <f t="shared" si="31"/>
        <v>6.7461892306620896</v>
      </c>
      <c r="N158" s="115">
        <f t="shared" si="31"/>
        <v>8.8013709878139164</v>
      </c>
      <c r="O158" s="115">
        <f t="shared" si="31"/>
        <v>10.974670094192255</v>
      </c>
      <c r="P158" s="115">
        <f t="shared" si="31"/>
        <v>12.023137196746742</v>
      </c>
      <c r="Q158" s="115">
        <f t="shared" si="31"/>
        <v>0</v>
      </c>
      <c r="R158" s="115">
        <f t="shared" si="31"/>
        <v>0</v>
      </c>
      <c r="S158" s="115">
        <f t="shared" si="31"/>
        <v>0</v>
      </c>
      <c r="T158" s="115">
        <f t="shared" si="31"/>
        <v>0</v>
      </c>
      <c r="U158" s="115">
        <f t="shared" si="31"/>
        <v>0</v>
      </c>
      <c r="V158" s="115">
        <f t="shared" si="31"/>
        <v>0</v>
      </c>
      <c r="W158" s="115">
        <f t="shared" si="31"/>
        <v>0</v>
      </c>
      <c r="X158" s="115">
        <f t="shared" si="31"/>
        <v>0</v>
      </c>
      <c r="Y158" s="115">
        <f t="shared" si="31"/>
        <v>0</v>
      </c>
      <c r="Z158" s="115">
        <f t="shared" si="31"/>
        <v>0</v>
      </c>
      <c r="AA158" s="115">
        <f t="shared" si="31"/>
        <v>0</v>
      </c>
      <c r="AB158" s="115">
        <f t="shared" si="31"/>
        <v>0</v>
      </c>
      <c r="AC158" s="115">
        <f t="shared" si="31"/>
        <v>0</v>
      </c>
      <c r="AD158" s="115">
        <f t="shared" si="31"/>
        <v>0</v>
      </c>
      <c r="AE158" s="115">
        <f t="shared" si="31"/>
        <v>0</v>
      </c>
      <c r="AF158" s="115">
        <f t="shared" si="31"/>
        <v>0</v>
      </c>
      <c r="AG158" s="115">
        <f t="shared" si="31"/>
        <v>0</v>
      </c>
      <c r="AH158" s="115">
        <f t="shared" si="31"/>
        <v>0</v>
      </c>
      <c r="AI158" s="115">
        <f t="shared" si="31"/>
        <v>0</v>
      </c>
      <c r="AJ158" s="115">
        <f t="shared" si="31"/>
        <v>0</v>
      </c>
      <c r="AK158" s="115">
        <f t="shared" si="31"/>
        <v>0</v>
      </c>
      <c r="AL158" s="115">
        <f t="shared" si="31"/>
        <v>0</v>
      </c>
      <c r="AM158" s="115">
        <f t="shared" si="31"/>
        <v>0</v>
      </c>
      <c r="AN158" s="115">
        <f t="shared" si="31"/>
        <v>0</v>
      </c>
      <c r="AO158" s="115">
        <f t="shared" si="31"/>
        <v>0</v>
      </c>
      <c r="AP158" s="115">
        <f t="shared" si="31"/>
        <v>0</v>
      </c>
      <c r="AQ158" s="115">
        <f t="shared" si="31"/>
        <v>0</v>
      </c>
      <c r="AR158" s="115">
        <f t="shared" si="31"/>
        <v>0</v>
      </c>
      <c r="AS158" s="115">
        <f t="shared" si="31"/>
        <v>0</v>
      </c>
      <c r="AT158" s="115">
        <f t="shared" si="31"/>
        <v>0</v>
      </c>
      <c r="AU158" s="115">
        <f t="shared" si="31"/>
        <v>0</v>
      </c>
      <c r="AV158" s="115">
        <f t="shared" si="31"/>
        <v>0</v>
      </c>
      <c r="AW158" s="115">
        <f t="shared" si="31"/>
        <v>0</v>
      </c>
      <c r="AX158" s="115">
        <f t="shared" si="31"/>
        <v>0</v>
      </c>
      <c r="AY158" s="115">
        <f t="shared" si="31"/>
        <v>0</v>
      </c>
      <c r="AZ158" s="115">
        <f t="shared" si="31"/>
        <v>0</v>
      </c>
      <c r="BA158" s="115">
        <f t="shared" si="31"/>
        <v>0</v>
      </c>
      <c r="BB158" s="115">
        <f t="shared" si="31"/>
        <v>0</v>
      </c>
      <c r="BC158" s="115">
        <f t="shared" si="31"/>
        <v>0</v>
      </c>
      <c r="BD158" s="115">
        <f t="shared" si="31"/>
        <v>0</v>
      </c>
      <c r="BE158" s="115">
        <f t="shared" si="31"/>
        <v>0</v>
      </c>
      <c r="BF158" s="115">
        <f t="shared" si="31"/>
        <v>0</v>
      </c>
      <c r="BG158" s="115">
        <f t="shared" si="31"/>
        <v>0</v>
      </c>
      <c r="BH158" s="115">
        <f t="shared" si="31"/>
        <v>0</v>
      </c>
    </row>
    <row r="159" spans="2:60" outlineLevel="1" x14ac:dyDescent="0.2"/>
    <row r="160" spans="2:60" outlineLevel="1" x14ac:dyDescent="0.2">
      <c r="B160" s="68" t="s">
        <v>280</v>
      </c>
      <c r="C160" s="112"/>
      <c r="D160" s="113"/>
      <c r="E160" s="113"/>
      <c r="F160" s="69" t="s">
        <v>198</v>
      </c>
      <c r="G160" s="114"/>
      <c r="H160" s="114"/>
      <c r="I160" s="117">
        <f t="shared" ref="I160:AN160" si="32">SUM(I157:I158)</f>
        <v>0</v>
      </c>
      <c r="J160" s="117">
        <f t="shared" si="32"/>
        <v>0</v>
      </c>
      <c r="K160" s="117">
        <f t="shared" si="32"/>
        <v>26.917796435168334</v>
      </c>
      <c r="L160" s="117">
        <f t="shared" si="32"/>
        <v>28.115137399999995</v>
      </c>
      <c r="M160" s="117">
        <f t="shared" si="32"/>
        <v>19.700561061235387</v>
      </c>
      <c r="N160" s="117">
        <f t="shared" si="32"/>
        <v>24.037641118373742</v>
      </c>
      <c r="O160" s="117">
        <f t="shared" si="32"/>
        <v>31.338745058935544</v>
      </c>
      <c r="P160" s="117">
        <f t="shared" si="32"/>
        <v>37.068567752310457</v>
      </c>
      <c r="Q160" s="117">
        <f t="shared" si="32"/>
        <v>0</v>
      </c>
      <c r="R160" s="117">
        <f t="shared" si="32"/>
        <v>0</v>
      </c>
      <c r="S160" s="117">
        <f t="shared" si="32"/>
        <v>0</v>
      </c>
      <c r="T160" s="117">
        <f t="shared" si="32"/>
        <v>0</v>
      </c>
      <c r="U160" s="117">
        <f t="shared" si="32"/>
        <v>0</v>
      </c>
      <c r="V160" s="117">
        <f t="shared" si="32"/>
        <v>0</v>
      </c>
      <c r="W160" s="117">
        <f t="shared" si="32"/>
        <v>0</v>
      </c>
      <c r="X160" s="117">
        <f t="shared" si="32"/>
        <v>0</v>
      </c>
      <c r="Y160" s="117">
        <f t="shared" si="32"/>
        <v>0</v>
      </c>
      <c r="Z160" s="117">
        <f t="shared" si="32"/>
        <v>0</v>
      </c>
      <c r="AA160" s="117">
        <f t="shared" si="32"/>
        <v>0</v>
      </c>
      <c r="AB160" s="117">
        <f t="shared" si="32"/>
        <v>0</v>
      </c>
      <c r="AC160" s="117">
        <f t="shared" si="32"/>
        <v>0</v>
      </c>
      <c r="AD160" s="117">
        <f t="shared" si="32"/>
        <v>0</v>
      </c>
      <c r="AE160" s="117">
        <f t="shared" si="32"/>
        <v>0</v>
      </c>
      <c r="AF160" s="117">
        <f t="shared" si="32"/>
        <v>0</v>
      </c>
      <c r="AG160" s="117">
        <f t="shared" si="32"/>
        <v>0</v>
      </c>
      <c r="AH160" s="117">
        <f t="shared" si="32"/>
        <v>0</v>
      </c>
      <c r="AI160" s="117">
        <f t="shared" si="32"/>
        <v>0</v>
      </c>
      <c r="AJ160" s="117">
        <f t="shared" si="32"/>
        <v>0</v>
      </c>
      <c r="AK160" s="117">
        <f t="shared" si="32"/>
        <v>0</v>
      </c>
      <c r="AL160" s="117">
        <f t="shared" si="32"/>
        <v>0</v>
      </c>
      <c r="AM160" s="117">
        <f t="shared" si="32"/>
        <v>0</v>
      </c>
      <c r="AN160" s="117">
        <f t="shared" si="32"/>
        <v>0</v>
      </c>
      <c r="AO160" s="117">
        <f t="shared" ref="AO160:BH160" si="33">SUM(AO157:AO158)</f>
        <v>0</v>
      </c>
      <c r="AP160" s="117">
        <f t="shared" si="33"/>
        <v>0</v>
      </c>
      <c r="AQ160" s="117">
        <f t="shared" si="33"/>
        <v>0</v>
      </c>
      <c r="AR160" s="117">
        <f t="shared" si="33"/>
        <v>0</v>
      </c>
      <c r="AS160" s="117">
        <f t="shared" si="33"/>
        <v>0</v>
      </c>
      <c r="AT160" s="117">
        <f t="shared" si="33"/>
        <v>0</v>
      </c>
      <c r="AU160" s="117">
        <f t="shared" si="33"/>
        <v>0</v>
      </c>
      <c r="AV160" s="117">
        <f t="shared" si="33"/>
        <v>0</v>
      </c>
      <c r="AW160" s="117">
        <f t="shared" si="33"/>
        <v>0</v>
      </c>
      <c r="AX160" s="117">
        <f t="shared" si="33"/>
        <v>0</v>
      </c>
      <c r="AY160" s="117">
        <f t="shared" si="33"/>
        <v>0</v>
      </c>
      <c r="AZ160" s="117">
        <f t="shared" si="33"/>
        <v>0</v>
      </c>
      <c r="BA160" s="117">
        <f t="shared" si="33"/>
        <v>0</v>
      </c>
      <c r="BB160" s="117">
        <f t="shared" si="33"/>
        <v>0</v>
      </c>
      <c r="BC160" s="117">
        <f t="shared" si="33"/>
        <v>0</v>
      </c>
      <c r="BD160" s="117">
        <f t="shared" si="33"/>
        <v>0</v>
      </c>
      <c r="BE160" s="117">
        <f t="shared" si="33"/>
        <v>0</v>
      </c>
      <c r="BF160" s="117">
        <f t="shared" si="33"/>
        <v>0</v>
      </c>
      <c r="BG160" s="117">
        <f t="shared" si="33"/>
        <v>0</v>
      </c>
      <c r="BH160" s="117">
        <f t="shared" si="33"/>
        <v>0</v>
      </c>
    </row>
    <row r="161" spans="1:60" outlineLevel="1" x14ac:dyDescent="0.2">
      <c r="A161" s="116">
        <f>SUM(E161:BD161)</f>
        <v>0</v>
      </c>
      <c r="B161"/>
      <c r="F161" s="26"/>
      <c r="H161" s="91" t="s">
        <v>238</v>
      </c>
      <c r="I161" s="116">
        <f t="shared" ref="I161:AN161" si="34">IF(ROUND(I138-I160,6)=0,0,1)</f>
        <v>0</v>
      </c>
      <c r="J161" s="116">
        <f t="shared" si="34"/>
        <v>0</v>
      </c>
      <c r="K161" s="116">
        <f t="shared" si="34"/>
        <v>0</v>
      </c>
      <c r="L161" s="116">
        <f t="shared" si="34"/>
        <v>0</v>
      </c>
      <c r="M161" s="116">
        <f t="shared" si="34"/>
        <v>0</v>
      </c>
      <c r="N161" s="116">
        <f t="shared" si="34"/>
        <v>0</v>
      </c>
      <c r="O161" s="116">
        <f t="shared" si="34"/>
        <v>0</v>
      </c>
      <c r="P161" s="116">
        <f t="shared" si="34"/>
        <v>0</v>
      </c>
      <c r="Q161" s="116">
        <f t="shared" si="34"/>
        <v>0</v>
      </c>
      <c r="R161" s="116">
        <f t="shared" si="34"/>
        <v>0</v>
      </c>
      <c r="S161" s="116">
        <f t="shared" si="34"/>
        <v>0</v>
      </c>
      <c r="T161" s="116">
        <f t="shared" si="34"/>
        <v>0</v>
      </c>
      <c r="U161" s="116">
        <f t="shared" si="34"/>
        <v>0</v>
      </c>
      <c r="V161" s="116">
        <f t="shared" si="34"/>
        <v>0</v>
      </c>
      <c r="W161" s="116">
        <f t="shared" si="34"/>
        <v>0</v>
      </c>
      <c r="X161" s="116">
        <f t="shared" si="34"/>
        <v>0</v>
      </c>
      <c r="Y161" s="116">
        <f t="shared" si="34"/>
        <v>0</v>
      </c>
      <c r="Z161" s="116">
        <f t="shared" si="34"/>
        <v>0</v>
      </c>
      <c r="AA161" s="116">
        <f t="shared" si="34"/>
        <v>0</v>
      </c>
      <c r="AB161" s="116">
        <f t="shared" si="34"/>
        <v>0</v>
      </c>
      <c r="AC161" s="116">
        <f t="shared" si="34"/>
        <v>0</v>
      </c>
      <c r="AD161" s="116">
        <f t="shared" si="34"/>
        <v>0</v>
      </c>
      <c r="AE161" s="116">
        <f t="shared" si="34"/>
        <v>0</v>
      </c>
      <c r="AF161" s="116">
        <f t="shared" si="34"/>
        <v>0</v>
      </c>
      <c r="AG161" s="116">
        <f t="shared" si="34"/>
        <v>0</v>
      </c>
      <c r="AH161" s="116">
        <f t="shared" si="34"/>
        <v>0</v>
      </c>
      <c r="AI161" s="116">
        <f t="shared" si="34"/>
        <v>0</v>
      </c>
      <c r="AJ161" s="116">
        <f t="shared" si="34"/>
        <v>0</v>
      </c>
      <c r="AK161" s="116">
        <f t="shared" si="34"/>
        <v>0</v>
      </c>
      <c r="AL161" s="116">
        <f t="shared" si="34"/>
        <v>0</v>
      </c>
      <c r="AM161" s="116">
        <f t="shared" si="34"/>
        <v>0</v>
      </c>
      <c r="AN161" s="116">
        <f t="shared" si="34"/>
        <v>0</v>
      </c>
      <c r="AO161" s="116">
        <f t="shared" ref="AO161:BH161" si="35">IF(ROUND(AO138-AO160,6)=0,0,1)</f>
        <v>0</v>
      </c>
      <c r="AP161" s="116">
        <f t="shared" si="35"/>
        <v>0</v>
      </c>
      <c r="AQ161" s="116">
        <f t="shared" si="35"/>
        <v>0</v>
      </c>
      <c r="AR161" s="116">
        <f t="shared" si="35"/>
        <v>0</v>
      </c>
      <c r="AS161" s="116">
        <f t="shared" si="35"/>
        <v>0</v>
      </c>
      <c r="AT161" s="116">
        <f t="shared" si="35"/>
        <v>0</v>
      </c>
      <c r="AU161" s="116">
        <f t="shared" si="35"/>
        <v>0</v>
      </c>
      <c r="AV161" s="116">
        <f t="shared" si="35"/>
        <v>0</v>
      </c>
      <c r="AW161" s="116">
        <f t="shared" si="35"/>
        <v>0</v>
      </c>
      <c r="AX161" s="116">
        <f t="shared" si="35"/>
        <v>0</v>
      </c>
      <c r="AY161" s="116">
        <f t="shared" si="35"/>
        <v>0</v>
      </c>
      <c r="AZ161" s="116">
        <f t="shared" si="35"/>
        <v>0</v>
      </c>
      <c r="BA161" s="116">
        <f t="shared" si="35"/>
        <v>0</v>
      </c>
      <c r="BB161" s="116">
        <f t="shared" si="35"/>
        <v>0</v>
      </c>
      <c r="BC161" s="116">
        <f t="shared" si="35"/>
        <v>0</v>
      </c>
      <c r="BD161" s="116">
        <f t="shared" si="35"/>
        <v>0</v>
      </c>
      <c r="BE161" s="116">
        <f t="shared" si="35"/>
        <v>0</v>
      </c>
      <c r="BF161" s="116">
        <f t="shared" si="35"/>
        <v>0</v>
      </c>
      <c r="BG161" s="116">
        <f t="shared" si="35"/>
        <v>0</v>
      </c>
      <c r="BH161" s="116">
        <f t="shared" si="35"/>
        <v>0</v>
      </c>
    </row>
    <row r="162" spans="1:60" outlineLevel="1" x14ac:dyDescent="0.2">
      <c r="K162" s="91"/>
      <c r="L162" s="91"/>
      <c r="M162" s="91"/>
      <c r="N162" s="91"/>
      <c r="O162" s="91"/>
      <c r="P162" s="91"/>
      <c r="Q162" s="91"/>
      <c r="R162" s="91"/>
    </row>
    <row r="163" spans="1:60" x14ac:dyDescent="0.2">
      <c r="A163" s="6">
        <f>MAX($A$1:A162)+Subsection</f>
        <v>7.0599999999999987</v>
      </c>
      <c r="B163" s="6" t="s">
        <v>281</v>
      </c>
      <c r="C163" s="6"/>
      <c r="D163" s="6"/>
      <c r="E163" s="6"/>
      <c r="F163" s="7"/>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row>
    <row r="165" spans="1:60" hidden="1" outlineLevel="1" x14ac:dyDescent="0.2">
      <c r="A165" s="160"/>
      <c r="B165" s="163" t="s">
        <v>282</v>
      </c>
      <c r="C165" s="160"/>
      <c r="D165" s="160"/>
      <c r="E165" s="160"/>
      <c r="F165" s="161"/>
      <c r="G165" s="160"/>
      <c r="H165" s="160"/>
      <c r="I165" s="160"/>
      <c r="J165" s="160"/>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hidden="1" outlineLevel="1" x14ac:dyDescent="0.2">
      <c r="K166" s="91"/>
      <c r="L166" s="91"/>
      <c r="M166" s="91"/>
      <c r="N166" s="91"/>
      <c r="O166" s="91"/>
      <c r="P166" s="91"/>
      <c r="Q166" s="91"/>
      <c r="R166" s="91"/>
    </row>
    <row r="167" spans="1:60" hidden="1" outlineLevel="1" x14ac:dyDescent="0.2">
      <c r="B167" s="53" t="s">
        <v>283</v>
      </c>
      <c r="C167" s="53"/>
      <c r="D167" s="53"/>
      <c r="E167" s="53"/>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idden="1" outlineLevel="1" x14ac:dyDescent="0.2">
      <c r="B168" s="53"/>
      <c r="C168" s="53"/>
      <c r="D168" s="53"/>
      <c r="E168" s="53"/>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hidden="1" outlineLevel="1" x14ac:dyDescent="0.2">
      <c r="B169" s="51" t="s">
        <v>140</v>
      </c>
      <c r="C169" s="88"/>
      <c r="D169" s="89"/>
      <c r="E169" s="9"/>
      <c r="F169" s="26" t="s">
        <v>198</v>
      </c>
      <c r="G169" s="87">
        <v>1</v>
      </c>
      <c r="H169" s="87"/>
      <c r="I169" s="115">
        <f>I89*(($H89="Dedicated Prescribed")+($H89="Shared")*I$154)</f>
        <v>0</v>
      </c>
      <c r="J169" s="115">
        <f t="shared" ref="J169:BH169" si="36">J89*(($H89="Dedicated Prescribed")+($H89="Shared")*J$154)</f>
        <v>0</v>
      </c>
      <c r="K169" s="115">
        <f t="shared" si="36"/>
        <v>81.320711000000003</v>
      </c>
      <c r="L169" s="115">
        <f t="shared" si="36"/>
        <v>82.532756995342325</v>
      </c>
      <c r="M169" s="115">
        <f t="shared" si="36"/>
        <v>84.407640644387527</v>
      </c>
      <c r="N169" s="115">
        <f t="shared" si="36"/>
        <v>86.301462512109907</v>
      </c>
      <c r="O169" s="115">
        <f t="shared" si="36"/>
        <v>87.646076038192817</v>
      </c>
      <c r="P169" s="115">
        <f t="shared" si="36"/>
        <v>88.744492721471815</v>
      </c>
      <c r="Q169" s="115">
        <f t="shared" si="36"/>
        <v>0</v>
      </c>
      <c r="R169" s="115">
        <f t="shared" si="36"/>
        <v>0</v>
      </c>
      <c r="S169" s="115">
        <f t="shared" si="36"/>
        <v>0</v>
      </c>
      <c r="T169" s="115">
        <f t="shared" si="36"/>
        <v>0</v>
      </c>
      <c r="U169" s="115">
        <f t="shared" si="36"/>
        <v>0</v>
      </c>
      <c r="V169" s="115">
        <f t="shared" si="36"/>
        <v>0</v>
      </c>
      <c r="W169" s="115">
        <f t="shared" si="36"/>
        <v>0</v>
      </c>
      <c r="X169" s="115">
        <f t="shared" si="36"/>
        <v>0</v>
      </c>
      <c r="Y169" s="115">
        <f t="shared" si="36"/>
        <v>0</v>
      </c>
      <c r="Z169" s="115">
        <f t="shared" si="36"/>
        <v>0</v>
      </c>
      <c r="AA169" s="115">
        <f t="shared" si="36"/>
        <v>0</v>
      </c>
      <c r="AB169" s="115">
        <f t="shared" si="36"/>
        <v>0</v>
      </c>
      <c r="AC169" s="115">
        <f t="shared" si="36"/>
        <v>0</v>
      </c>
      <c r="AD169" s="115">
        <f t="shared" si="36"/>
        <v>0</v>
      </c>
      <c r="AE169" s="115">
        <f t="shared" si="36"/>
        <v>0</v>
      </c>
      <c r="AF169" s="115">
        <f t="shared" si="36"/>
        <v>0</v>
      </c>
      <c r="AG169" s="115">
        <f t="shared" si="36"/>
        <v>0</v>
      </c>
      <c r="AH169" s="115">
        <f t="shared" si="36"/>
        <v>0</v>
      </c>
      <c r="AI169" s="115">
        <f t="shared" si="36"/>
        <v>0</v>
      </c>
      <c r="AJ169" s="115">
        <f t="shared" si="36"/>
        <v>0</v>
      </c>
      <c r="AK169" s="115">
        <f t="shared" si="36"/>
        <v>0</v>
      </c>
      <c r="AL169" s="115">
        <f t="shared" si="36"/>
        <v>0</v>
      </c>
      <c r="AM169" s="115">
        <f t="shared" si="36"/>
        <v>0</v>
      </c>
      <c r="AN169" s="115">
        <f t="shared" si="36"/>
        <v>0</v>
      </c>
      <c r="AO169" s="115">
        <f t="shared" si="36"/>
        <v>0</v>
      </c>
      <c r="AP169" s="115">
        <f t="shared" si="36"/>
        <v>0</v>
      </c>
      <c r="AQ169" s="115">
        <f t="shared" si="36"/>
        <v>0</v>
      </c>
      <c r="AR169" s="115">
        <f t="shared" si="36"/>
        <v>0</v>
      </c>
      <c r="AS169" s="115">
        <f t="shared" si="36"/>
        <v>0</v>
      </c>
      <c r="AT169" s="115">
        <f t="shared" si="36"/>
        <v>0</v>
      </c>
      <c r="AU169" s="115">
        <f t="shared" si="36"/>
        <v>0</v>
      </c>
      <c r="AV169" s="115">
        <f t="shared" si="36"/>
        <v>0</v>
      </c>
      <c r="AW169" s="115">
        <f t="shared" si="36"/>
        <v>0</v>
      </c>
      <c r="AX169" s="115">
        <f t="shared" si="36"/>
        <v>0</v>
      </c>
      <c r="AY169" s="115">
        <f t="shared" si="36"/>
        <v>0</v>
      </c>
      <c r="AZ169" s="115">
        <f t="shared" si="36"/>
        <v>0</v>
      </c>
      <c r="BA169" s="115">
        <f t="shared" si="36"/>
        <v>0</v>
      </c>
      <c r="BB169" s="115">
        <f t="shared" si="36"/>
        <v>0</v>
      </c>
      <c r="BC169" s="115">
        <f t="shared" si="36"/>
        <v>0</v>
      </c>
      <c r="BD169" s="115">
        <f t="shared" si="36"/>
        <v>0</v>
      </c>
      <c r="BE169" s="115">
        <f t="shared" si="36"/>
        <v>0</v>
      </c>
      <c r="BF169" s="115">
        <f t="shared" si="36"/>
        <v>0</v>
      </c>
      <c r="BG169" s="115">
        <f t="shared" si="36"/>
        <v>0</v>
      </c>
      <c r="BH169" s="115">
        <f t="shared" si="36"/>
        <v>0</v>
      </c>
    </row>
    <row r="170" spans="1:60" hidden="1" outlineLevel="1" x14ac:dyDescent="0.2">
      <c r="B170" s="51" t="s">
        <v>144</v>
      </c>
      <c r="C170" s="88"/>
      <c r="D170" s="89"/>
      <c r="E170" s="9"/>
      <c r="F170" s="26" t="s">
        <v>198</v>
      </c>
      <c r="G170" s="87">
        <v>2</v>
      </c>
      <c r="H170" s="87"/>
      <c r="I170" s="115">
        <f t="shared" ref="I170:BH170" si="37">I90*(($H90="Dedicated Prescribed")+($H90="Shared")*I$154)</f>
        <v>0</v>
      </c>
      <c r="J170" s="115">
        <f t="shared" si="37"/>
        <v>0</v>
      </c>
      <c r="K170" s="115">
        <f t="shared" si="37"/>
        <v>14.986413039999999</v>
      </c>
      <c r="L170" s="115">
        <f t="shared" si="37"/>
        <v>15.290100000000001</v>
      </c>
      <c r="M170" s="115">
        <f t="shared" si="37"/>
        <v>15.60782828</v>
      </c>
      <c r="N170" s="115">
        <f t="shared" si="37"/>
        <v>15.856445359999999</v>
      </c>
      <c r="O170" s="115">
        <f t="shared" si="37"/>
        <v>16.175159880000002</v>
      </c>
      <c r="P170" s="115">
        <f t="shared" si="37"/>
        <v>16.35116652</v>
      </c>
      <c r="Q170" s="115">
        <f t="shared" si="37"/>
        <v>0</v>
      </c>
      <c r="R170" s="115">
        <f t="shared" si="37"/>
        <v>0</v>
      </c>
      <c r="S170" s="115">
        <f t="shared" si="37"/>
        <v>0</v>
      </c>
      <c r="T170" s="115">
        <f t="shared" si="37"/>
        <v>0</v>
      </c>
      <c r="U170" s="115">
        <f t="shared" si="37"/>
        <v>0</v>
      </c>
      <c r="V170" s="115">
        <f t="shared" si="37"/>
        <v>0</v>
      </c>
      <c r="W170" s="115">
        <f t="shared" si="37"/>
        <v>0</v>
      </c>
      <c r="X170" s="115">
        <f t="shared" si="37"/>
        <v>0</v>
      </c>
      <c r="Y170" s="115">
        <f t="shared" si="37"/>
        <v>0</v>
      </c>
      <c r="Z170" s="115">
        <f t="shared" si="37"/>
        <v>0</v>
      </c>
      <c r="AA170" s="115">
        <f t="shared" si="37"/>
        <v>0</v>
      </c>
      <c r="AB170" s="115">
        <f t="shared" si="37"/>
        <v>0</v>
      </c>
      <c r="AC170" s="115">
        <f t="shared" si="37"/>
        <v>0</v>
      </c>
      <c r="AD170" s="115">
        <f t="shared" si="37"/>
        <v>0</v>
      </c>
      <c r="AE170" s="115">
        <f t="shared" si="37"/>
        <v>0</v>
      </c>
      <c r="AF170" s="115">
        <f t="shared" si="37"/>
        <v>0</v>
      </c>
      <c r="AG170" s="115">
        <f t="shared" si="37"/>
        <v>0</v>
      </c>
      <c r="AH170" s="115">
        <f t="shared" si="37"/>
        <v>0</v>
      </c>
      <c r="AI170" s="115">
        <f t="shared" si="37"/>
        <v>0</v>
      </c>
      <c r="AJ170" s="115">
        <f t="shared" si="37"/>
        <v>0</v>
      </c>
      <c r="AK170" s="115">
        <f t="shared" si="37"/>
        <v>0</v>
      </c>
      <c r="AL170" s="115">
        <f t="shared" si="37"/>
        <v>0</v>
      </c>
      <c r="AM170" s="115">
        <f t="shared" si="37"/>
        <v>0</v>
      </c>
      <c r="AN170" s="115">
        <f t="shared" si="37"/>
        <v>0</v>
      </c>
      <c r="AO170" s="115">
        <f t="shared" si="37"/>
        <v>0</v>
      </c>
      <c r="AP170" s="115">
        <f t="shared" si="37"/>
        <v>0</v>
      </c>
      <c r="AQ170" s="115">
        <f t="shared" si="37"/>
        <v>0</v>
      </c>
      <c r="AR170" s="115">
        <f t="shared" si="37"/>
        <v>0</v>
      </c>
      <c r="AS170" s="115">
        <f t="shared" si="37"/>
        <v>0</v>
      </c>
      <c r="AT170" s="115">
        <f t="shared" si="37"/>
        <v>0</v>
      </c>
      <c r="AU170" s="115">
        <f t="shared" si="37"/>
        <v>0</v>
      </c>
      <c r="AV170" s="115">
        <f t="shared" si="37"/>
        <v>0</v>
      </c>
      <c r="AW170" s="115">
        <f t="shared" si="37"/>
        <v>0</v>
      </c>
      <c r="AX170" s="115">
        <f t="shared" si="37"/>
        <v>0</v>
      </c>
      <c r="AY170" s="115">
        <f t="shared" si="37"/>
        <v>0</v>
      </c>
      <c r="AZ170" s="115">
        <f t="shared" si="37"/>
        <v>0</v>
      </c>
      <c r="BA170" s="115">
        <f t="shared" si="37"/>
        <v>0</v>
      </c>
      <c r="BB170" s="115">
        <f t="shared" si="37"/>
        <v>0</v>
      </c>
      <c r="BC170" s="115">
        <f t="shared" si="37"/>
        <v>0</v>
      </c>
      <c r="BD170" s="115">
        <f t="shared" si="37"/>
        <v>0</v>
      </c>
      <c r="BE170" s="115">
        <f t="shared" si="37"/>
        <v>0</v>
      </c>
      <c r="BF170" s="115">
        <f t="shared" si="37"/>
        <v>0</v>
      </c>
      <c r="BG170" s="115">
        <f t="shared" si="37"/>
        <v>0</v>
      </c>
      <c r="BH170" s="115">
        <f t="shared" si="37"/>
        <v>0</v>
      </c>
    </row>
    <row r="171" spans="1:60" hidden="1" outlineLevel="1" x14ac:dyDescent="0.2">
      <c r="B171" s="51" t="s">
        <v>145</v>
      </c>
      <c r="C171" s="89" t="s">
        <v>146</v>
      </c>
      <c r="D171" s="89"/>
      <c r="E171" s="9"/>
      <c r="F171" s="26" t="s">
        <v>198</v>
      </c>
      <c r="G171" s="87">
        <v>3</v>
      </c>
      <c r="H171" s="87"/>
      <c r="I171" s="115">
        <f t="shared" ref="I171:BH171" si="38">I91*(($H91="Dedicated Prescribed")+($H91="Shared")*I$154)</f>
        <v>0</v>
      </c>
      <c r="J171" s="115">
        <f t="shared" si="38"/>
        <v>0</v>
      </c>
      <c r="K171" s="115">
        <f t="shared" si="38"/>
        <v>3.1473200000000003E-3</v>
      </c>
      <c r="L171" s="115">
        <f t="shared" si="38"/>
        <v>1.4188699999999998E-3</v>
      </c>
      <c r="M171" s="115">
        <f t="shared" si="38"/>
        <v>6.7990400000000001E-3</v>
      </c>
      <c r="N171" s="115">
        <f t="shared" si="38"/>
        <v>5.1418104856889212E-2</v>
      </c>
      <c r="O171" s="115">
        <f t="shared" si="38"/>
        <v>0.52137659039999995</v>
      </c>
      <c r="P171" s="115">
        <f t="shared" si="38"/>
        <v>0.3646550341063442</v>
      </c>
      <c r="Q171" s="115">
        <f t="shared" si="38"/>
        <v>0</v>
      </c>
      <c r="R171" s="115">
        <f t="shared" si="38"/>
        <v>0</v>
      </c>
      <c r="S171" s="115">
        <f t="shared" si="38"/>
        <v>0</v>
      </c>
      <c r="T171" s="115">
        <f t="shared" si="38"/>
        <v>0</v>
      </c>
      <c r="U171" s="115">
        <f t="shared" si="38"/>
        <v>0</v>
      </c>
      <c r="V171" s="115">
        <f t="shared" si="38"/>
        <v>0</v>
      </c>
      <c r="W171" s="115">
        <f t="shared" si="38"/>
        <v>0</v>
      </c>
      <c r="X171" s="115">
        <f t="shared" si="38"/>
        <v>0</v>
      </c>
      <c r="Y171" s="115">
        <f t="shared" si="38"/>
        <v>0</v>
      </c>
      <c r="Z171" s="115">
        <f t="shared" si="38"/>
        <v>0</v>
      </c>
      <c r="AA171" s="115">
        <f t="shared" si="38"/>
        <v>0</v>
      </c>
      <c r="AB171" s="115">
        <f t="shared" si="38"/>
        <v>0</v>
      </c>
      <c r="AC171" s="115">
        <f t="shared" si="38"/>
        <v>0</v>
      </c>
      <c r="AD171" s="115">
        <f t="shared" si="38"/>
        <v>0</v>
      </c>
      <c r="AE171" s="115">
        <f t="shared" si="38"/>
        <v>0</v>
      </c>
      <c r="AF171" s="115">
        <f t="shared" si="38"/>
        <v>0</v>
      </c>
      <c r="AG171" s="115">
        <f t="shared" si="38"/>
        <v>0</v>
      </c>
      <c r="AH171" s="115">
        <f t="shared" si="38"/>
        <v>0</v>
      </c>
      <c r="AI171" s="115">
        <f t="shared" si="38"/>
        <v>0</v>
      </c>
      <c r="AJ171" s="115">
        <f t="shared" si="38"/>
        <v>0</v>
      </c>
      <c r="AK171" s="115">
        <f t="shared" si="38"/>
        <v>0</v>
      </c>
      <c r="AL171" s="115">
        <f t="shared" si="38"/>
        <v>0</v>
      </c>
      <c r="AM171" s="115">
        <f t="shared" si="38"/>
        <v>0</v>
      </c>
      <c r="AN171" s="115">
        <f t="shared" si="38"/>
        <v>0</v>
      </c>
      <c r="AO171" s="115">
        <f t="shared" si="38"/>
        <v>0</v>
      </c>
      <c r="AP171" s="115">
        <f t="shared" si="38"/>
        <v>0</v>
      </c>
      <c r="AQ171" s="115">
        <f t="shared" si="38"/>
        <v>0</v>
      </c>
      <c r="AR171" s="115">
        <f t="shared" si="38"/>
        <v>0</v>
      </c>
      <c r="AS171" s="115">
        <f t="shared" si="38"/>
        <v>0</v>
      </c>
      <c r="AT171" s="115">
        <f t="shared" si="38"/>
        <v>0</v>
      </c>
      <c r="AU171" s="115">
        <f t="shared" si="38"/>
        <v>0</v>
      </c>
      <c r="AV171" s="115">
        <f t="shared" si="38"/>
        <v>0</v>
      </c>
      <c r="AW171" s="115">
        <f t="shared" si="38"/>
        <v>0</v>
      </c>
      <c r="AX171" s="115">
        <f t="shared" si="38"/>
        <v>0</v>
      </c>
      <c r="AY171" s="115">
        <f t="shared" si="38"/>
        <v>0</v>
      </c>
      <c r="AZ171" s="115">
        <f t="shared" si="38"/>
        <v>0</v>
      </c>
      <c r="BA171" s="115">
        <f t="shared" si="38"/>
        <v>0</v>
      </c>
      <c r="BB171" s="115">
        <f t="shared" si="38"/>
        <v>0</v>
      </c>
      <c r="BC171" s="115">
        <f t="shared" si="38"/>
        <v>0</v>
      </c>
      <c r="BD171" s="115">
        <f t="shared" si="38"/>
        <v>0</v>
      </c>
      <c r="BE171" s="115">
        <f t="shared" si="38"/>
        <v>0</v>
      </c>
      <c r="BF171" s="115">
        <f t="shared" si="38"/>
        <v>0</v>
      </c>
      <c r="BG171" s="115">
        <f t="shared" si="38"/>
        <v>0</v>
      </c>
      <c r="BH171" s="115">
        <f t="shared" si="38"/>
        <v>0</v>
      </c>
    </row>
    <row r="172" spans="1:60" hidden="1" outlineLevel="1" x14ac:dyDescent="0.2">
      <c r="B172" s="51" t="s">
        <v>145</v>
      </c>
      <c r="C172" s="89" t="s">
        <v>147</v>
      </c>
      <c r="D172" s="89"/>
      <c r="E172" s="9"/>
      <c r="F172" s="26" t="s">
        <v>198</v>
      </c>
      <c r="G172" s="87">
        <v>4</v>
      </c>
      <c r="H172" s="87"/>
      <c r="I172" s="115">
        <f t="shared" ref="I172:BH172" si="39">I92*(($H92="Dedicated Prescribed")+($H92="Shared")*I$154)</f>
        <v>0</v>
      </c>
      <c r="J172" s="115">
        <f t="shared" si="39"/>
        <v>0</v>
      </c>
      <c r="K172" s="115">
        <f t="shared" si="39"/>
        <v>0</v>
      </c>
      <c r="L172" s="115">
        <f t="shared" si="39"/>
        <v>0</v>
      </c>
      <c r="M172" s="115">
        <f t="shared" si="39"/>
        <v>0</v>
      </c>
      <c r="N172" s="115">
        <f t="shared" si="39"/>
        <v>0</v>
      </c>
      <c r="O172" s="115">
        <f t="shared" si="39"/>
        <v>0</v>
      </c>
      <c r="P172" s="115">
        <f t="shared" si="39"/>
        <v>0</v>
      </c>
      <c r="Q172" s="115">
        <f t="shared" si="39"/>
        <v>0</v>
      </c>
      <c r="R172" s="115">
        <f t="shared" si="39"/>
        <v>0</v>
      </c>
      <c r="S172" s="115">
        <f t="shared" si="39"/>
        <v>0</v>
      </c>
      <c r="T172" s="115">
        <f t="shared" si="39"/>
        <v>0</v>
      </c>
      <c r="U172" s="115">
        <f t="shared" si="39"/>
        <v>0</v>
      </c>
      <c r="V172" s="115">
        <f t="shared" si="39"/>
        <v>0</v>
      </c>
      <c r="W172" s="115">
        <f t="shared" si="39"/>
        <v>0</v>
      </c>
      <c r="X172" s="115">
        <f t="shared" si="39"/>
        <v>0</v>
      </c>
      <c r="Y172" s="115">
        <f t="shared" si="39"/>
        <v>0</v>
      </c>
      <c r="Z172" s="115">
        <f t="shared" si="39"/>
        <v>0</v>
      </c>
      <c r="AA172" s="115">
        <f t="shared" si="39"/>
        <v>0</v>
      </c>
      <c r="AB172" s="115">
        <f t="shared" si="39"/>
        <v>0</v>
      </c>
      <c r="AC172" s="115">
        <f t="shared" si="39"/>
        <v>0</v>
      </c>
      <c r="AD172" s="115">
        <f t="shared" si="39"/>
        <v>0</v>
      </c>
      <c r="AE172" s="115">
        <f t="shared" si="39"/>
        <v>0</v>
      </c>
      <c r="AF172" s="115">
        <f t="shared" si="39"/>
        <v>0</v>
      </c>
      <c r="AG172" s="115">
        <f t="shared" si="39"/>
        <v>0</v>
      </c>
      <c r="AH172" s="115">
        <f t="shared" si="39"/>
        <v>0</v>
      </c>
      <c r="AI172" s="115">
        <f t="shared" si="39"/>
        <v>0</v>
      </c>
      <c r="AJ172" s="115">
        <f t="shared" si="39"/>
        <v>0</v>
      </c>
      <c r="AK172" s="115">
        <f t="shared" si="39"/>
        <v>0</v>
      </c>
      <c r="AL172" s="115">
        <f t="shared" si="39"/>
        <v>0</v>
      </c>
      <c r="AM172" s="115">
        <f t="shared" si="39"/>
        <v>0</v>
      </c>
      <c r="AN172" s="115">
        <f t="shared" si="39"/>
        <v>0</v>
      </c>
      <c r="AO172" s="115">
        <f t="shared" si="39"/>
        <v>0</v>
      </c>
      <c r="AP172" s="115">
        <f t="shared" si="39"/>
        <v>0</v>
      </c>
      <c r="AQ172" s="115">
        <f t="shared" si="39"/>
        <v>0</v>
      </c>
      <c r="AR172" s="115">
        <f t="shared" si="39"/>
        <v>0</v>
      </c>
      <c r="AS172" s="115">
        <f t="shared" si="39"/>
        <v>0</v>
      </c>
      <c r="AT172" s="115">
        <f t="shared" si="39"/>
        <v>0</v>
      </c>
      <c r="AU172" s="115">
        <f t="shared" si="39"/>
        <v>0</v>
      </c>
      <c r="AV172" s="115">
        <f t="shared" si="39"/>
        <v>0</v>
      </c>
      <c r="AW172" s="115">
        <f t="shared" si="39"/>
        <v>0</v>
      </c>
      <c r="AX172" s="115">
        <f t="shared" si="39"/>
        <v>0</v>
      </c>
      <c r="AY172" s="115">
        <f t="shared" si="39"/>
        <v>0</v>
      </c>
      <c r="AZ172" s="115">
        <f t="shared" si="39"/>
        <v>0</v>
      </c>
      <c r="BA172" s="115">
        <f t="shared" si="39"/>
        <v>0</v>
      </c>
      <c r="BB172" s="115">
        <f t="shared" si="39"/>
        <v>0</v>
      </c>
      <c r="BC172" s="115">
        <f t="shared" si="39"/>
        <v>0</v>
      </c>
      <c r="BD172" s="115">
        <f t="shared" si="39"/>
        <v>0</v>
      </c>
      <c r="BE172" s="115">
        <f t="shared" si="39"/>
        <v>0</v>
      </c>
      <c r="BF172" s="115">
        <f t="shared" si="39"/>
        <v>0</v>
      </c>
      <c r="BG172" s="115">
        <f t="shared" si="39"/>
        <v>0</v>
      </c>
      <c r="BH172" s="115">
        <f t="shared" si="39"/>
        <v>0</v>
      </c>
    </row>
    <row r="173" spans="1:60" hidden="1" outlineLevel="1" x14ac:dyDescent="0.2">
      <c r="B173" s="51" t="s">
        <v>145</v>
      </c>
      <c r="C173" s="89" t="s">
        <v>148</v>
      </c>
      <c r="D173" s="89"/>
      <c r="E173" s="9"/>
      <c r="F173" s="26" t="s">
        <v>198</v>
      </c>
      <c r="G173" s="87">
        <v>5</v>
      </c>
      <c r="H173" s="87"/>
      <c r="I173" s="115">
        <f t="shared" ref="I173:BH173" si="40">I93*(($H93="Dedicated Prescribed")+($H93="Shared")*I$154)</f>
        <v>0</v>
      </c>
      <c r="J173" s="115">
        <f t="shared" si="40"/>
        <v>0</v>
      </c>
      <c r="K173" s="115">
        <f t="shared" si="40"/>
        <v>1.1415390727117674</v>
      </c>
      <c r="L173" s="115">
        <f t="shared" si="40"/>
        <v>1.0858541385259606</v>
      </c>
      <c r="M173" s="115">
        <f t="shared" si="40"/>
        <v>1.079429779103976</v>
      </c>
      <c r="N173" s="115">
        <f t="shared" si="40"/>
        <v>1.2011463878971578</v>
      </c>
      <c r="O173" s="115">
        <f t="shared" si="40"/>
        <v>1.4595114613174409</v>
      </c>
      <c r="P173" s="115">
        <f t="shared" si="40"/>
        <v>1.8625245297369424</v>
      </c>
      <c r="Q173" s="115">
        <f t="shared" si="40"/>
        <v>0</v>
      </c>
      <c r="R173" s="115">
        <f t="shared" si="40"/>
        <v>0</v>
      </c>
      <c r="S173" s="115">
        <f t="shared" si="40"/>
        <v>0</v>
      </c>
      <c r="T173" s="115">
        <f t="shared" si="40"/>
        <v>0</v>
      </c>
      <c r="U173" s="115">
        <f t="shared" si="40"/>
        <v>0</v>
      </c>
      <c r="V173" s="115">
        <f t="shared" si="40"/>
        <v>0</v>
      </c>
      <c r="W173" s="115">
        <f t="shared" si="40"/>
        <v>0</v>
      </c>
      <c r="X173" s="115">
        <f t="shared" si="40"/>
        <v>0</v>
      </c>
      <c r="Y173" s="115">
        <f t="shared" si="40"/>
        <v>0</v>
      </c>
      <c r="Z173" s="115">
        <f t="shared" si="40"/>
        <v>0</v>
      </c>
      <c r="AA173" s="115">
        <f t="shared" si="40"/>
        <v>0</v>
      </c>
      <c r="AB173" s="115">
        <f t="shared" si="40"/>
        <v>0</v>
      </c>
      <c r="AC173" s="115">
        <f t="shared" si="40"/>
        <v>0</v>
      </c>
      <c r="AD173" s="115">
        <f t="shared" si="40"/>
        <v>0</v>
      </c>
      <c r="AE173" s="115">
        <f t="shared" si="40"/>
        <v>0</v>
      </c>
      <c r="AF173" s="115">
        <f t="shared" si="40"/>
        <v>0</v>
      </c>
      <c r="AG173" s="115">
        <f t="shared" si="40"/>
        <v>0</v>
      </c>
      <c r="AH173" s="115">
        <f t="shared" si="40"/>
        <v>0</v>
      </c>
      <c r="AI173" s="115">
        <f t="shared" si="40"/>
        <v>0</v>
      </c>
      <c r="AJ173" s="115">
        <f t="shared" si="40"/>
        <v>0</v>
      </c>
      <c r="AK173" s="115">
        <f t="shared" si="40"/>
        <v>0</v>
      </c>
      <c r="AL173" s="115">
        <f t="shared" si="40"/>
        <v>0</v>
      </c>
      <c r="AM173" s="115">
        <f t="shared" si="40"/>
        <v>0</v>
      </c>
      <c r="AN173" s="115">
        <f t="shared" si="40"/>
        <v>0</v>
      </c>
      <c r="AO173" s="115">
        <f t="shared" si="40"/>
        <v>0</v>
      </c>
      <c r="AP173" s="115">
        <f t="shared" si="40"/>
        <v>0</v>
      </c>
      <c r="AQ173" s="115">
        <f t="shared" si="40"/>
        <v>0</v>
      </c>
      <c r="AR173" s="115">
        <f t="shared" si="40"/>
        <v>0</v>
      </c>
      <c r="AS173" s="115">
        <f t="shared" si="40"/>
        <v>0</v>
      </c>
      <c r="AT173" s="115">
        <f t="shared" si="40"/>
        <v>0</v>
      </c>
      <c r="AU173" s="115">
        <f t="shared" si="40"/>
        <v>0</v>
      </c>
      <c r="AV173" s="115">
        <f t="shared" si="40"/>
        <v>0</v>
      </c>
      <c r="AW173" s="115">
        <f t="shared" si="40"/>
        <v>0</v>
      </c>
      <c r="AX173" s="115">
        <f t="shared" si="40"/>
        <v>0</v>
      </c>
      <c r="AY173" s="115">
        <f t="shared" si="40"/>
        <v>0</v>
      </c>
      <c r="AZ173" s="115">
        <f t="shared" si="40"/>
        <v>0</v>
      </c>
      <c r="BA173" s="115">
        <f t="shared" si="40"/>
        <v>0</v>
      </c>
      <c r="BB173" s="115">
        <f t="shared" si="40"/>
        <v>0</v>
      </c>
      <c r="BC173" s="115">
        <f t="shared" si="40"/>
        <v>0</v>
      </c>
      <c r="BD173" s="115">
        <f t="shared" si="40"/>
        <v>0</v>
      </c>
      <c r="BE173" s="115">
        <f t="shared" si="40"/>
        <v>0</v>
      </c>
      <c r="BF173" s="115">
        <f t="shared" si="40"/>
        <v>0</v>
      </c>
      <c r="BG173" s="115">
        <f t="shared" si="40"/>
        <v>0</v>
      </c>
      <c r="BH173" s="115">
        <f t="shared" si="40"/>
        <v>0</v>
      </c>
    </row>
    <row r="174" spans="1:60" hidden="1" outlineLevel="1" x14ac:dyDescent="0.2">
      <c r="B174" s="51" t="s">
        <v>149</v>
      </c>
      <c r="C174" s="89" t="s">
        <v>146</v>
      </c>
      <c r="D174" s="9"/>
      <c r="E174" s="73"/>
      <c r="F174" s="26" t="s">
        <v>198</v>
      </c>
      <c r="G174" s="87">
        <v>6</v>
      </c>
      <c r="H174" s="87"/>
      <c r="I174" s="115">
        <f t="shared" ref="I174:BH174" si="41">I94*(($H94="Dedicated Prescribed")+($H94="Shared")*I$154)</f>
        <v>0</v>
      </c>
      <c r="J174" s="115">
        <f t="shared" si="41"/>
        <v>0</v>
      </c>
      <c r="K174" s="115">
        <f t="shared" si="41"/>
        <v>0</v>
      </c>
      <c r="L174" s="115">
        <f t="shared" si="41"/>
        <v>0</v>
      </c>
      <c r="M174" s="115">
        <f t="shared" si="41"/>
        <v>0</v>
      </c>
      <c r="N174" s="115">
        <f t="shared" si="41"/>
        <v>0</v>
      </c>
      <c r="O174" s="115">
        <f t="shared" si="41"/>
        <v>0</v>
      </c>
      <c r="P174" s="115">
        <f t="shared" si="41"/>
        <v>0</v>
      </c>
      <c r="Q174" s="115">
        <f t="shared" si="41"/>
        <v>0</v>
      </c>
      <c r="R174" s="115">
        <f t="shared" si="41"/>
        <v>0</v>
      </c>
      <c r="S174" s="115">
        <f t="shared" si="41"/>
        <v>0</v>
      </c>
      <c r="T174" s="115">
        <f t="shared" si="41"/>
        <v>0</v>
      </c>
      <c r="U174" s="115">
        <f t="shared" si="41"/>
        <v>0</v>
      </c>
      <c r="V174" s="115">
        <f t="shared" si="41"/>
        <v>0</v>
      </c>
      <c r="W174" s="115">
        <f t="shared" si="41"/>
        <v>0</v>
      </c>
      <c r="X174" s="115">
        <f t="shared" si="41"/>
        <v>0</v>
      </c>
      <c r="Y174" s="115">
        <f t="shared" si="41"/>
        <v>0</v>
      </c>
      <c r="Z174" s="115">
        <f t="shared" si="41"/>
        <v>0</v>
      </c>
      <c r="AA174" s="115">
        <f t="shared" si="41"/>
        <v>0</v>
      </c>
      <c r="AB174" s="115">
        <f t="shared" si="41"/>
        <v>0</v>
      </c>
      <c r="AC174" s="115">
        <f t="shared" si="41"/>
        <v>0</v>
      </c>
      <c r="AD174" s="115">
        <f t="shared" si="41"/>
        <v>0</v>
      </c>
      <c r="AE174" s="115">
        <f t="shared" si="41"/>
        <v>0</v>
      </c>
      <c r="AF174" s="115">
        <f t="shared" si="41"/>
        <v>0</v>
      </c>
      <c r="AG174" s="115">
        <f t="shared" si="41"/>
        <v>0</v>
      </c>
      <c r="AH174" s="115">
        <f t="shared" si="41"/>
        <v>0</v>
      </c>
      <c r="AI174" s="115">
        <f t="shared" si="41"/>
        <v>0</v>
      </c>
      <c r="AJ174" s="115">
        <f t="shared" si="41"/>
        <v>0</v>
      </c>
      <c r="AK174" s="115">
        <f t="shared" si="41"/>
        <v>0</v>
      </c>
      <c r="AL174" s="115">
        <f t="shared" si="41"/>
        <v>0</v>
      </c>
      <c r="AM174" s="115">
        <f t="shared" si="41"/>
        <v>0</v>
      </c>
      <c r="AN174" s="115">
        <f t="shared" si="41"/>
        <v>0</v>
      </c>
      <c r="AO174" s="115">
        <f t="shared" si="41"/>
        <v>0</v>
      </c>
      <c r="AP174" s="115">
        <f t="shared" si="41"/>
        <v>0</v>
      </c>
      <c r="AQ174" s="115">
        <f t="shared" si="41"/>
        <v>0</v>
      </c>
      <c r="AR174" s="115">
        <f t="shared" si="41"/>
        <v>0</v>
      </c>
      <c r="AS174" s="115">
        <f t="shared" si="41"/>
        <v>0</v>
      </c>
      <c r="AT174" s="115">
        <f t="shared" si="41"/>
        <v>0</v>
      </c>
      <c r="AU174" s="115">
        <f t="shared" si="41"/>
        <v>0</v>
      </c>
      <c r="AV174" s="115">
        <f t="shared" si="41"/>
        <v>0</v>
      </c>
      <c r="AW174" s="115">
        <f t="shared" si="41"/>
        <v>0</v>
      </c>
      <c r="AX174" s="115">
        <f t="shared" si="41"/>
        <v>0</v>
      </c>
      <c r="AY174" s="115">
        <f t="shared" si="41"/>
        <v>0</v>
      </c>
      <c r="AZ174" s="115">
        <f t="shared" si="41"/>
        <v>0</v>
      </c>
      <c r="BA174" s="115">
        <f t="shared" si="41"/>
        <v>0</v>
      </c>
      <c r="BB174" s="115">
        <f t="shared" si="41"/>
        <v>0</v>
      </c>
      <c r="BC174" s="115">
        <f t="shared" si="41"/>
        <v>0</v>
      </c>
      <c r="BD174" s="115">
        <f t="shared" si="41"/>
        <v>0</v>
      </c>
      <c r="BE174" s="115">
        <f t="shared" si="41"/>
        <v>0</v>
      </c>
      <c r="BF174" s="115">
        <f t="shared" si="41"/>
        <v>0</v>
      </c>
      <c r="BG174" s="115">
        <f t="shared" si="41"/>
        <v>0</v>
      </c>
      <c r="BH174" s="115">
        <f t="shared" si="41"/>
        <v>0</v>
      </c>
    </row>
    <row r="175" spans="1:60" hidden="1" outlineLevel="1" x14ac:dyDescent="0.2">
      <c r="B175" s="51" t="s">
        <v>149</v>
      </c>
      <c r="C175" s="89" t="s">
        <v>147</v>
      </c>
      <c r="D175" s="9"/>
      <c r="E175" s="73"/>
      <c r="F175" s="26" t="s">
        <v>198</v>
      </c>
      <c r="G175" s="87">
        <v>7</v>
      </c>
      <c r="H175" s="87"/>
      <c r="I175" s="115">
        <f t="shared" ref="I175:BH175" si="42">I95*(($H95="Dedicated Prescribed")+($H95="Shared")*I$154)</f>
        <v>0</v>
      </c>
      <c r="J175" s="115">
        <f t="shared" si="42"/>
        <v>0</v>
      </c>
      <c r="K175" s="115">
        <f t="shared" si="42"/>
        <v>0</v>
      </c>
      <c r="L175" s="115">
        <f t="shared" si="42"/>
        <v>0</v>
      </c>
      <c r="M175" s="115">
        <f t="shared" si="42"/>
        <v>0</v>
      </c>
      <c r="N175" s="115">
        <f t="shared" si="42"/>
        <v>0</v>
      </c>
      <c r="O175" s="115">
        <f t="shared" si="42"/>
        <v>0</v>
      </c>
      <c r="P175" s="115">
        <f t="shared" si="42"/>
        <v>0</v>
      </c>
      <c r="Q175" s="115">
        <f t="shared" si="42"/>
        <v>0</v>
      </c>
      <c r="R175" s="115">
        <f t="shared" si="42"/>
        <v>0</v>
      </c>
      <c r="S175" s="115">
        <f t="shared" si="42"/>
        <v>0</v>
      </c>
      <c r="T175" s="115">
        <f t="shared" si="42"/>
        <v>0</v>
      </c>
      <c r="U175" s="115">
        <f t="shared" si="42"/>
        <v>0</v>
      </c>
      <c r="V175" s="115">
        <f t="shared" si="42"/>
        <v>0</v>
      </c>
      <c r="W175" s="115">
        <f t="shared" si="42"/>
        <v>0</v>
      </c>
      <c r="X175" s="115">
        <f t="shared" si="42"/>
        <v>0</v>
      </c>
      <c r="Y175" s="115">
        <f t="shared" si="42"/>
        <v>0</v>
      </c>
      <c r="Z175" s="115">
        <f t="shared" si="42"/>
        <v>0</v>
      </c>
      <c r="AA175" s="115">
        <f t="shared" si="42"/>
        <v>0</v>
      </c>
      <c r="AB175" s="115">
        <f t="shared" si="42"/>
        <v>0</v>
      </c>
      <c r="AC175" s="115">
        <f t="shared" si="42"/>
        <v>0</v>
      </c>
      <c r="AD175" s="115">
        <f t="shared" si="42"/>
        <v>0</v>
      </c>
      <c r="AE175" s="115">
        <f t="shared" si="42"/>
        <v>0</v>
      </c>
      <c r="AF175" s="115">
        <f t="shared" si="42"/>
        <v>0</v>
      </c>
      <c r="AG175" s="115">
        <f t="shared" si="42"/>
        <v>0</v>
      </c>
      <c r="AH175" s="115">
        <f t="shared" si="42"/>
        <v>0</v>
      </c>
      <c r="AI175" s="115">
        <f t="shared" si="42"/>
        <v>0</v>
      </c>
      <c r="AJ175" s="115">
        <f t="shared" si="42"/>
        <v>0</v>
      </c>
      <c r="AK175" s="115">
        <f t="shared" si="42"/>
        <v>0</v>
      </c>
      <c r="AL175" s="115">
        <f t="shared" si="42"/>
        <v>0</v>
      </c>
      <c r="AM175" s="115">
        <f t="shared" si="42"/>
        <v>0</v>
      </c>
      <c r="AN175" s="115">
        <f t="shared" si="42"/>
        <v>0</v>
      </c>
      <c r="AO175" s="115">
        <f t="shared" si="42"/>
        <v>0</v>
      </c>
      <c r="AP175" s="115">
        <f t="shared" si="42"/>
        <v>0</v>
      </c>
      <c r="AQ175" s="115">
        <f t="shared" si="42"/>
        <v>0</v>
      </c>
      <c r="AR175" s="115">
        <f t="shared" si="42"/>
        <v>0</v>
      </c>
      <c r="AS175" s="115">
        <f t="shared" si="42"/>
        <v>0</v>
      </c>
      <c r="AT175" s="115">
        <f t="shared" si="42"/>
        <v>0</v>
      </c>
      <c r="AU175" s="115">
        <f t="shared" si="42"/>
        <v>0</v>
      </c>
      <c r="AV175" s="115">
        <f t="shared" si="42"/>
        <v>0</v>
      </c>
      <c r="AW175" s="115">
        <f t="shared" si="42"/>
        <v>0</v>
      </c>
      <c r="AX175" s="115">
        <f t="shared" si="42"/>
        <v>0</v>
      </c>
      <c r="AY175" s="115">
        <f t="shared" si="42"/>
        <v>0</v>
      </c>
      <c r="AZ175" s="115">
        <f t="shared" si="42"/>
        <v>0</v>
      </c>
      <c r="BA175" s="115">
        <f t="shared" si="42"/>
        <v>0</v>
      </c>
      <c r="BB175" s="115">
        <f t="shared" si="42"/>
        <v>0</v>
      </c>
      <c r="BC175" s="115">
        <f t="shared" si="42"/>
        <v>0</v>
      </c>
      <c r="BD175" s="115">
        <f t="shared" si="42"/>
        <v>0</v>
      </c>
      <c r="BE175" s="115">
        <f t="shared" si="42"/>
        <v>0</v>
      </c>
      <c r="BF175" s="115">
        <f t="shared" si="42"/>
        <v>0</v>
      </c>
      <c r="BG175" s="115">
        <f t="shared" si="42"/>
        <v>0</v>
      </c>
      <c r="BH175" s="115">
        <f t="shared" si="42"/>
        <v>0</v>
      </c>
    </row>
    <row r="176" spans="1:60" hidden="1" outlineLevel="1" x14ac:dyDescent="0.2">
      <c r="B176" s="51" t="s">
        <v>149</v>
      </c>
      <c r="C176" s="89" t="s">
        <v>148</v>
      </c>
      <c r="D176" s="9"/>
      <c r="E176" s="58"/>
      <c r="F176" s="26" t="s">
        <v>198</v>
      </c>
      <c r="G176" s="87">
        <v>8</v>
      </c>
      <c r="H176" s="87"/>
      <c r="I176" s="115">
        <f t="shared" ref="I176:BH176" si="43">I96*(($H96="Dedicated Prescribed")+($H96="Shared")*I$154)</f>
        <v>0</v>
      </c>
      <c r="J176" s="115">
        <f t="shared" si="43"/>
        <v>0</v>
      </c>
      <c r="K176" s="115">
        <f t="shared" si="43"/>
        <v>0</v>
      </c>
      <c r="L176" s="115">
        <f t="shared" si="43"/>
        <v>0</v>
      </c>
      <c r="M176" s="115">
        <f t="shared" si="43"/>
        <v>0</v>
      </c>
      <c r="N176" s="115">
        <f t="shared" si="43"/>
        <v>0</v>
      </c>
      <c r="O176" s="115">
        <f t="shared" si="43"/>
        <v>0</v>
      </c>
      <c r="P176" s="115">
        <f t="shared" si="43"/>
        <v>0</v>
      </c>
      <c r="Q176" s="115">
        <f t="shared" si="43"/>
        <v>0</v>
      </c>
      <c r="R176" s="115">
        <f t="shared" si="43"/>
        <v>0</v>
      </c>
      <c r="S176" s="115">
        <f t="shared" si="43"/>
        <v>0</v>
      </c>
      <c r="T176" s="115">
        <f t="shared" si="43"/>
        <v>0</v>
      </c>
      <c r="U176" s="115">
        <f t="shared" si="43"/>
        <v>0</v>
      </c>
      <c r="V176" s="115">
        <f t="shared" si="43"/>
        <v>0</v>
      </c>
      <c r="W176" s="115">
        <f t="shared" si="43"/>
        <v>0</v>
      </c>
      <c r="X176" s="115">
        <f t="shared" si="43"/>
        <v>0</v>
      </c>
      <c r="Y176" s="115">
        <f t="shared" si="43"/>
        <v>0</v>
      </c>
      <c r="Z176" s="115">
        <f t="shared" si="43"/>
        <v>0</v>
      </c>
      <c r="AA176" s="115">
        <f t="shared" si="43"/>
        <v>0</v>
      </c>
      <c r="AB176" s="115">
        <f t="shared" si="43"/>
        <v>0</v>
      </c>
      <c r="AC176" s="115">
        <f t="shared" si="43"/>
        <v>0</v>
      </c>
      <c r="AD176" s="115">
        <f t="shared" si="43"/>
        <v>0</v>
      </c>
      <c r="AE176" s="115">
        <f t="shared" si="43"/>
        <v>0</v>
      </c>
      <c r="AF176" s="115">
        <f t="shared" si="43"/>
        <v>0</v>
      </c>
      <c r="AG176" s="115">
        <f t="shared" si="43"/>
        <v>0</v>
      </c>
      <c r="AH176" s="115">
        <f t="shared" si="43"/>
        <v>0</v>
      </c>
      <c r="AI176" s="115">
        <f t="shared" si="43"/>
        <v>0</v>
      </c>
      <c r="AJ176" s="115">
        <f t="shared" si="43"/>
        <v>0</v>
      </c>
      <c r="AK176" s="115">
        <f t="shared" si="43"/>
        <v>0</v>
      </c>
      <c r="AL176" s="115">
        <f t="shared" si="43"/>
        <v>0</v>
      </c>
      <c r="AM176" s="115">
        <f t="shared" si="43"/>
        <v>0</v>
      </c>
      <c r="AN176" s="115">
        <f t="shared" si="43"/>
        <v>0</v>
      </c>
      <c r="AO176" s="115">
        <f t="shared" si="43"/>
        <v>0</v>
      </c>
      <c r="AP176" s="115">
        <f t="shared" si="43"/>
        <v>0</v>
      </c>
      <c r="AQ176" s="115">
        <f t="shared" si="43"/>
        <v>0</v>
      </c>
      <c r="AR176" s="115">
        <f t="shared" si="43"/>
        <v>0</v>
      </c>
      <c r="AS176" s="115">
        <f t="shared" si="43"/>
        <v>0</v>
      </c>
      <c r="AT176" s="115">
        <f t="shared" si="43"/>
        <v>0</v>
      </c>
      <c r="AU176" s="115">
        <f t="shared" si="43"/>
        <v>0</v>
      </c>
      <c r="AV176" s="115">
        <f t="shared" si="43"/>
        <v>0</v>
      </c>
      <c r="AW176" s="115">
        <f t="shared" si="43"/>
        <v>0</v>
      </c>
      <c r="AX176" s="115">
        <f t="shared" si="43"/>
        <v>0</v>
      </c>
      <c r="AY176" s="115">
        <f t="shared" si="43"/>
        <v>0</v>
      </c>
      <c r="AZ176" s="115">
        <f t="shared" si="43"/>
        <v>0</v>
      </c>
      <c r="BA176" s="115">
        <f t="shared" si="43"/>
        <v>0</v>
      </c>
      <c r="BB176" s="115">
        <f t="shared" si="43"/>
        <v>0</v>
      </c>
      <c r="BC176" s="115">
        <f t="shared" si="43"/>
        <v>0</v>
      </c>
      <c r="BD176" s="115">
        <f t="shared" si="43"/>
        <v>0</v>
      </c>
      <c r="BE176" s="115">
        <f t="shared" si="43"/>
        <v>0</v>
      </c>
      <c r="BF176" s="115">
        <f t="shared" si="43"/>
        <v>0</v>
      </c>
      <c r="BG176" s="115">
        <f t="shared" si="43"/>
        <v>0</v>
      </c>
      <c r="BH176" s="115">
        <f t="shared" si="43"/>
        <v>0</v>
      </c>
    </row>
    <row r="177" spans="2:60" hidden="1" outlineLevel="1" x14ac:dyDescent="0.2">
      <c r="B177" s="51" t="s">
        <v>150</v>
      </c>
      <c r="C177" s="9" t="s">
        <v>146</v>
      </c>
      <c r="D177" s="9"/>
      <c r="E177" s="58"/>
      <c r="F177" s="26" t="s">
        <v>198</v>
      </c>
      <c r="G177" s="87">
        <v>9</v>
      </c>
      <c r="H177" s="87"/>
      <c r="I177" s="115">
        <f t="shared" ref="I177:BH177" si="44">I97*(($H97="Dedicated Prescribed")+($H97="Shared")*I$154)</f>
        <v>0</v>
      </c>
      <c r="J177" s="115">
        <f t="shared" si="44"/>
        <v>0</v>
      </c>
      <c r="K177" s="115">
        <f t="shared" si="44"/>
        <v>4.7462932248316685</v>
      </c>
      <c r="L177" s="115">
        <f t="shared" si="44"/>
        <v>3.4033306300000001</v>
      </c>
      <c r="M177" s="115">
        <f t="shared" si="44"/>
        <v>3.1987881088126544</v>
      </c>
      <c r="N177" s="115">
        <f t="shared" si="44"/>
        <v>2.0844696300201808</v>
      </c>
      <c r="O177" s="115">
        <f t="shared" si="44"/>
        <v>2.6649893210644553</v>
      </c>
      <c r="P177" s="115">
        <f t="shared" si="44"/>
        <v>5.3041971283406015</v>
      </c>
      <c r="Q177" s="115">
        <f t="shared" si="44"/>
        <v>0</v>
      </c>
      <c r="R177" s="115">
        <f t="shared" si="44"/>
        <v>0</v>
      </c>
      <c r="S177" s="115">
        <f t="shared" si="44"/>
        <v>0</v>
      </c>
      <c r="T177" s="115">
        <f t="shared" si="44"/>
        <v>0</v>
      </c>
      <c r="U177" s="115">
        <f t="shared" si="44"/>
        <v>0</v>
      </c>
      <c r="V177" s="115">
        <f t="shared" si="44"/>
        <v>0</v>
      </c>
      <c r="W177" s="115">
        <f t="shared" si="44"/>
        <v>0</v>
      </c>
      <c r="X177" s="115">
        <f t="shared" si="44"/>
        <v>0</v>
      </c>
      <c r="Y177" s="115">
        <f t="shared" si="44"/>
        <v>0</v>
      </c>
      <c r="Z177" s="115">
        <f t="shared" si="44"/>
        <v>0</v>
      </c>
      <c r="AA177" s="115">
        <f t="shared" si="44"/>
        <v>0</v>
      </c>
      <c r="AB177" s="115">
        <f t="shared" si="44"/>
        <v>0</v>
      </c>
      <c r="AC177" s="115">
        <f t="shared" si="44"/>
        <v>0</v>
      </c>
      <c r="AD177" s="115">
        <f t="shared" si="44"/>
        <v>0</v>
      </c>
      <c r="AE177" s="115">
        <f t="shared" si="44"/>
        <v>0</v>
      </c>
      <c r="AF177" s="115">
        <f t="shared" si="44"/>
        <v>0</v>
      </c>
      <c r="AG177" s="115">
        <f t="shared" si="44"/>
        <v>0</v>
      </c>
      <c r="AH177" s="115">
        <f t="shared" si="44"/>
        <v>0</v>
      </c>
      <c r="AI177" s="115">
        <f t="shared" si="44"/>
        <v>0</v>
      </c>
      <c r="AJ177" s="115">
        <f t="shared" si="44"/>
        <v>0</v>
      </c>
      <c r="AK177" s="115">
        <f t="shared" si="44"/>
        <v>0</v>
      </c>
      <c r="AL177" s="115">
        <f t="shared" si="44"/>
        <v>0</v>
      </c>
      <c r="AM177" s="115">
        <f t="shared" si="44"/>
        <v>0</v>
      </c>
      <c r="AN177" s="115">
        <f t="shared" si="44"/>
        <v>0</v>
      </c>
      <c r="AO177" s="115">
        <f t="shared" si="44"/>
        <v>0</v>
      </c>
      <c r="AP177" s="115">
        <f t="shared" si="44"/>
        <v>0</v>
      </c>
      <c r="AQ177" s="115">
        <f t="shared" si="44"/>
        <v>0</v>
      </c>
      <c r="AR177" s="115">
        <f t="shared" si="44"/>
        <v>0</v>
      </c>
      <c r="AS177" s="115">
        <f t="shared" si="44"/>
        <v>0</v>
      </c>
      <c r="AT177" s="115">
        <f t="shared" si="44"/>
        <v>0</v>
      </c>
      <c r="AU177" s="115">
        <f t="shared" si="44"/>
        <v>0</v>
      </c>
      <c r="AV177" s="115">
        <f t="shared" si="44"/>
        <v>0</v>
      </c>
      <c r="AW177" s="115">
        <f t="shared" si="44"/>
        <v>0</v>
      </c>
      <c r="AX177" s="115">
        <f t="shared" si="44"/>
        <v>0</v>
      </c>
      <c r="AY177" s="115">
        <f t="shared" si="44"/>
        <v>0</v>
      </c>
      <c r="AZ177" s="115">
        <f t="shared" si="44"/>
        <v>0</v>
      </c>
      <c r="BA177" s="115">
        <f t="shared" si="44"/>
        <v>0</v>
      </c>
      <c r="BB177" s="115">
        <f t="shared" si="44"/>
        <v>0</v>
      </c>
      <c r="BC177" s="115">
        <f t="shared" si="44"/>
        <v>0</v>
      </c>
      <c r="BD177" s="115">
        <f t="shared" si="44"/>
        <v>0</v>
      </c>
      <c r="BE177" s="115">
        <f t="shared" si="44"/>
        <v>0</v>
      </c>
      <c r="BF177" s="115">
        <f t="shared" si="44"/>
        <v>0</v>
      </c>
      <c r="BG177" s="115">
        <f t="shared" si="44"/>
        <v>0</v>
      </c>
      <c r="BH177" s="115">
        <f t="shared" si="44"/>
        <v>0</v>
      </c>
    </row>
    <row r="178" spans="2:60" hidden="1" outlineLevel="1" x14ac:dyDescent="0.2">
      <c r="B178" s="51" t="s">
        <v>150</v>
      </c>
      <c r="C178" s="9" t="s">
        <v>147</v>
      </c>
      <c r="D178" s="9"/>
      <c r="E178" s="58"/>
      <c r="F178" s="26" t="s">
        <v>198</v>
      </c>
      <c r="G178" s="87">
        <v>10</v>
      </c>
      <c r="H178" s="87"/>
      <c r="I178" s="115">
        <f t="shared" ref="I178:BH178" si="45">I98*(($H98="Dedicated Prescribed")+($H98="Shared")*I$154)</f>
        <v>0</v>
      </c>
      <c r="J178" s="115">
        <f t="shared" si="45"/>
        <v>0</v>
      </c>
      <c r="K178" s="115">
        <f t="shared" si="45"/>
        <v>0</v>
      </c>
      <c r="L178" s="115">
        <f t="shared" si="45"/>
        <v>0</v>
      </c>
      <c r="M178" s="115">
        <f t="shared" si="45"/>
        <v>0</v>
      </c>
      <c r="N178" s="115">
        <f t="shared" si="45"/>
        <v>0</v>
      </c>
      <c r="O178" s="115">
        <f t="shared" si="45"/>
        <v>0</v>
      </c>
      <c r="P178" s="115">
        <f t="shared" si="45"/>
        <v>0</v>
      </c>
      <c r="Q178" s="115">
        <f t="shared" si="45"/>
        <v>0</v>
      </c>
      <c r="R178" s="115">
        <f t="shared" si="45"/>
        <v>0</v>
      </c>
      <c r="S178" s="115">
        <f t="shared" si="45"/>
        <v>0</v>
      </c>
      <c r="T178" s="115">
        <f t="shared" si="45"/>
        <v>0</v>
      </c>
      <c r="U178" s="115">
        <f t="shared" si="45"/>
        <v>0</v>
      </c>
      <c r="V178" s="115">
        <f t="shared" si="45"/>
        <v>0</v>
      </c>
      <c r="W178" s="115">
        <f t="shared" si="45"/>
        <v>0</v>
      </c>
      <c r="X178" s="115">
        <f t="shared" si="45"/>
        <v>0</v>
      </c>
      <c r="Y178" s="115">
        <f t="shared" si="45"/>
        <v>0</v>
      </c>
      <c r="Z178" s="115">
        <f t="shared" si="45"/>
        <v>0</v>
      </c>
      <c r="AA178" s="115">
        <f t="shared" si="45"/>
        <v>0</v>
      </c>
      <c r="AB178" s="115">
        <f t="shared" si="45"/>
        <v>0</v>
      </c>
      <c r="AC178" s="115">
        <f t="shared" si="45"/>
        <v>0</v>
      </c>
      <c r="AD178" s="115">
        <f t="shared" si="45"/>
        <v>0</v>
      </c>
      <c r="AE178" s="115">
        <f t="shared" si="45"/>
        <v>0</v>
      </c>
      <c r="AF178" s="115">
        <f t="shared" si="45"/>
        <v>0</v>
      </c>
      <c r="AG178" s="115">
        <f t="shared" si="45"/>
        <v>0</v>
      </c>
      <c r="AH178" s="115">
        <f t="shared" si="45"/>
        <v>0</v>
      </c>
      <c r="AI178" s="115">
        <f t="shared" si="45"/>
        <v>0</v>
      </c>
      <c r="AJ178" s="115">
        <f t="shared" si="45"/>
        <v>0</v>
      </c>
      <c r="AK178" s="115">
        <f t="shared" si="45"/>
        <v>0</v>
      </c>
      <c r="AL178" s="115">
        <f t="shared" si="45"/>
        <v>0</v>
      </c>
      <c r="AM178" s="115">
        <f t="shared" si="45"/>
        <v>0</v>
      </c>
      <c r="AN178" s="115">
        <f t="shared" si="45"/>
        <v>0</v>
      </c>
      <c r="AO178" s="115">
        <f t="shared" si="45"/>
        <v>0</v>
      </c>
      <c r="AP178" s="115">
        <f t="shared" si="45"/>
        <v>0</v>
      </c>
      <c r="AQ178" s="115">
        <f t="shared" si="45"/>
        <v>0</v>
      </c>
      <c r="AR178" s="115">
        <f t="shared" si="45"/>
        <v>0</v>
      </c>
      <c r="AS178" s="115">
        <f t="shared" si="45"/>
        <v>0</v>
      </c>
      <c r="AT178" s="115">
        <f t="shared" si="45"/>
        <v>0</v>
      </c>
      <c r="AU178" s="115">
        <f t="shared" si="45"/>
        <v>0</v>
      </c>
      <c r="AV178" s="115">
        <f t="shared" si="45"/>
        <v>0</v>
      </c>
      <c r="AW178" s="115">
        <f t="shared" si="45"/>
        <v>0</v>
      </c>
      <c r="AX178" s="115">
        <f t="shared" si="45"/>
        <v>0</v>
      </c>
      <c r="AY178" s="115">
        <f t="shared" si="45"/>
        <v>0</v>
      </c>
      <c r="AZ178" s="115">
        <f t="shared" si="45"/>
        <v>0</v>
      </c>
      <c r="BA178" s="115">
        <f t="shared" si="45"/>
        <v>0</v>
      </c>
      <c r="BB178" s="115">
        <f t="shared" si="45"/>
        <v>0</v>
      </c>
      <c r="BC178" s="115">
        <f t="shared" si="45"/>
        <v>0</v>
      </c>
      <c r="BD178" s="115">
        <f t="shared" si="45"/>
        <v>0</v>
      </c>
      <c r="BE178" s="115">
        <f t="shared" si="45"/>
        <v>0</v>
      </c>
      <c r="BF178" s="115">
        <f t="shared" si="45"/>
        <v>0</v>
      </c>
      <c r="BG178" s="115">
        <f t="shared" si="45"/>
        <v>0</v>
      </c>
      <c r="BH178" s="115">
        <f t="shared" si="45"/>
        <v>0</v>
      </c>
    </row>
    <row r="179" spans="2:60" hidden="1" outlineLevel="1" x14ac:dyDescent="0.2">
      <c r="B179" s="51" t="s">
        <v>150</v>
      </c>
      <c r="C179" s="9" t="s">
        <v>151</v>
      </c>
      <c r="D179" s="9"/>
      <c r="E179" s="58"/>
      <c r="F179" s="26" t="s">
        <v>198</v>
      </c>
      <c r="G179" s="87">
        <v>11</v>
      </c>
      <c r="H179" s="87"/>
      <c r="I179" s="115">
        <f t="shared" ref="I179:BH179" si="46">I99*(($H99="Dedicated Prescribed")+($H99="Shared")*I$154)</f>
        <v>0</v>
      </c>
      <c r="J179" s="115">
        <f t="shared" si="46"/>
        <v>0</v>
      </c>
      <c r="K179" s="115">
        <f t="shared" si="46"/>
        <v>8.2832592994890337</v>
      </c>
      <c r="L179" s="115">
        <f t="shared" si="46"/>
        <v>7.0009730963589858</v>
      </c>
      <c r="M179" s="115">
        <f t="shared" si="46"/>
        <v>4.8040605656713273</v>
      </c>
      <c r="N179" s="115">
        <f t="shared" si="46"/>
        <v>6.8184988508330866</v>
      </c>
      <c r="O179" s="115">
        <f t="shared" si="46"/>
        <v>8.4326052283850537</v>
      </c>
      <c r="P179" s="115">
        <f t="shared" si="46"/>
        <v>10.746411922426221</v>
      </c>
      <c r="Q179" s="115">
        <f t="shared" si="46"/>
        <v>0</v>
      </c>
      <c r="R179" s="115">
        <f t="shared" si="46"/>
        <v>0</v>
      </c>
      <c r="S179" s="115">
        <f t="shared" si="46"/>
        <v>0</v>
      </c>
      <c r="T179" s="115">
        <f t="shared" si="46"/>
        <v>0</v>
      </c>
      <c r="U179" s="115">
        <f t="shared" si="46"/>
        <v>0</v>
      </c>
      <c r="V179" s="115">
        <f t="shared" si="46"/>
        <v>0</v>
      </c>
      <c r="W179" s="115">
        <f t="shared" si="46"/>
        <v>0</v>
      </c>
      <c r="X179" s="115">
        <f t="shared" si="46"/>
        <v>0</v>
      </c>
      <c r="Y179" s="115">
        <f t="shared" si="46"/>
        <v>0</v>
      </c>
      <c r="Z179" s="115">
        <f t="shared" si="46"/>
        <v>0</v>
      </c>
      <c r="AA179" s="115">
        <f t="shared" si="46"/>
        <v>0</v>
      </c>
      <c r="AB179" s="115">
        <f t="shared" si="46"/>
        <v>0</v>
      </c>
      <c r="AC179" s="115">
        <f t="shared" si="46"/>
        <v>0</v>
      </c>
      <c r="AD179" s="115">
        <f t="shared" si="46"/>
        <v>0</v>
      </c>
      <c r="AE179" s="115">
        <f t="shared" si="46"/>
        <v>0</v>
      </c>
      <c r="AF179" s="115">
        <f t="shared" si="46"/>
        <v>0</v>
      </c>
      <c r="AG179" s="115">
        <f t="shared" si="46"/>
        <v>0</v>
      </c>
      <c r="AH179" s="115">
        <f t="shared" si="46"/>
        <v>0</v>
      </c>
      <c r="AI179" s="115">
        <f t="shared" si="46"/>
        <v>0</v>
      </c>
      <c r="AJ179" s="115">
        <f t="shared" si="46"/>
        <v>0</v>
      </c>
      <c r="AK179" s="115">
        <f t="shared" si="46"/>
        <v>0</v>
      </c>
      <c r="AL179" s="115">
        <f t="shared" si="46"/>
        <v>0</v>
      </c>
      <c r="AM179" s="115">
        <f t="shared" si="46"/>
        <v>0</v>
      </c>
      <c r="AN179" s="115">
        <f t="shared" si="46"/>
        <v>0</v>
      </c>
      <c r="AO179" s="115">
        <f t="shared" si="46"/>
        <v>0</v>
      </c>
      <c r="AP179" s="115">
        <f t="shared" si="46"/>
        <v>0</v>
      </c>
      <c r="AQ179" s="115">
        <f t="shared" si="46"/>
        <v>0</v>
      </c>
      <c r="AR179" s="115">
        <f t="shared" si="46"/>
        <v>0</v>
      </c>
      <c r="AS179" s="115">
        <f t="shared" si="46"/>
        <v>0</v>
      </c>
      <c r="AT179" s="115">
        <f t="shared" si="46"/>
        <v>0</v>
      </c>
      <c r="AU179" s="115">
        <f t="shared" si="46"/>
        <v>0</v>
      </c>
      <c r="AV179" s="115">
        <f t="shared" si="46"/>
        <v>0</v>
      </c>
      <c r="AW179" s="115">
        <f t="shared" si="46"/>
        <v>0</v>
      </c>
      <c r="AX179" s="115">
        <f t="shared" si="46"/>
        <v>0</v>
      </c>
      <c r="AY179" s="115">
        <f t="shared" si="46"/>
        <v>0</v>
      </c>
      <c r="AZ179" s="115">
        <f t="shared" si="46"/>
        <v>0</v>
      </c>
      <c r="BA179" s="115">
        <f t="shared" si="46"/>
        <v>0</v>
      </c>
      <c r="BB179" s="115">
        <f t="shared" si="46"/>
        <v>0</v>
      </c>
      <c r="BC179" s="115">
        <f t="shared" si="46"/>
        <v>0</v>
      </c>
      <c r="BD179" s="115">
        <f t="shared" si="46"/>
        <v>0</v>
      </c>
      <c r="BE179" s="115">
        <f t="shared" si="46"/>
        <v>0</v>
      </c>
      <c r="BF179" s="115">
        <f t="shared" si="46"/>
        <v>0</v>
      </c>
      <c r="BG179" s="115">
        <f t="shared" si="46"/>
        <v>0</v>
      </c>
      <c r="BH179" s="115">
        <f t="shared" si="46"/>
        <v>0</v>
      </c>
    </row>
    <row r="180" spans="2:60" hidden="1" outlineLevel="1" x14ac:dyDescent="0.2">
      <c r="B180" s="51" t="s">
        <v>150</v>
      </c>
      <c r="C180" s="9" t="s">
        <v>152</v>
      </c>
      <c r="D180" s="9"/>
      <c r="E180" s="58"/>
      <c r="F180" s="26" t="s">
        <v>198</v>
      </c>
      <c r="G180" s="87">
        <v>12</v>
      </c>
      <c r="H180" s="87"/>
      <c r="I180" s="115">
        <f t="shared" ref="I180:BH180" si="47">I100*(($H100="Dedicated Prescribed")+($H100="Shared")*I$154)</f>
        <v>0</v>
      </c>
      <c r="J180" s="115">
        <f t="shared" si="47"/>
        <v>0</v>
      </c>
      <c r="K180" s="115">
        <f t="shared" si="47"/>
        <v>0</v>
      </c>
      <c r="L180" s="115">
        <f t="shared" si="47"/>
        <v>0</v>
      </c>
      <c r="M180" s="115">
        <f t="shared" si="47"/>
        <v>0</v>
      </c>
      <c r="N180" s="115">
        <f t="shared" si="47"/>
        <v>0</v>
      </c>
      <c r="O180" s="115">
        <f t="shared" si="47"/>
        <v>0</v>
      </c>
      <c r="P180" s="115">
        <f t="shared" si="47"/>
        <v>0</v>
      </c>
      <c r="Q180" s="115">
        <f t="shared" si="47"/>
        <v>0</v>
      </c>
      <c r="R180" s="115">
        <f t="shared" si="47"/>
        <v>0</v>
      </c>
      <c r="S180" s="115">
        <f t="shared" si="47"/>
        <v>0</v>
      </c>
      <c r="T180" s="115">
        <f t="shared" si="47"/>
        <v>0</v>
      </c>
      <c r="U180" s="115">
        <f t="shared" si="47"/>
        <v>0</v>
      </c>
      <c r="V180" s="115">
        <f t="shared" si="47"/>
        <v>0</v>
      </c>
      <c r="W180" s="115">
        <f t="shared" si="47"/>
        <v>0</v>
      </c>
      <c r="X180" s="115">
        <f t="shared" si="47"/>
        <v>0</v>
      </c>
      <c r="Y180" s="115">
        <f t="shared" si="47"/>
        <v>0</v>
      </c>
      <c r="Z180" s="115">
        <f t="shared" si="47"/>
        <v>0</v>
      </c>
      <c r="AA180" s="115">
        <f t="shared" si="47"/>
        <v>0</v>
      </c>
      <c r="AB180" s="115">
        <f t="shared" si="47"/>
        <v>0</v>
      </c>
      <c r="AC180" s="115">
        <f t="shared" si="47"/>
        <v>0</v>
      </c>
      <c r="AD180" s="115">
        <f t="shared" si="47"/>
        <v>0</v>
      </c>
      <c r="AE180" s="115">
        <f t="shared" si="47"/>
        <v>0</v>
      </c>
      <c r="AF180" s="115">
        <f t="shared" si="47"/>
        <v>0</v>
      </c>
      <c r="AG180" s="115">
        <f t="shared" si="47"/>
        <v>0</v>
      </c>
      <c r="AH180" s="115">
        <f t="shared" si="47"/>
        <v>0</v>
      </c>
      <c r="AI180" s="115">
        <f t="shared" si="47"/>
        <v>0</v>
      </c>
      <c r="AJ180" s="115">
        <f t="shared" si="47"/>
        <v>0</v>
      </c>
      <c r="AK180" s="115">
        <f t="shared" si="47"/>
        <v>0</v>
      </c>
      <c r="AL180" s="115">
        <f t="shared" si="47"/>
        <v>0</v>
      </c>
      <c r="AM180" s="115">
        <f t="shared" si="47"/>
        <v>0</v>
      </c>
      <c r="AN180" s="115">
        <f t="shared" si="47"/>
        <v>0</v>
      </c>
      <c r="AO180" s="115">
        <f t="shared" si="47"/>
        <v>0</v>
      </c>
      <c r="AP180" s="115">
        <f t="shared" si="47"/>
        <v>0</v>
      </c>
      <c r="AQ180" s="115">
        <f t="shared" si="47"/>
        <v>0</v>
      </c>
      <c r="AR180" s="115">
        <f t="shared" si="47"/>
        <v>0</v>
      </c>
      <c r="AS180" s="115">
        <f t="shared" si="47"/>
        <v>0</v>
      </c>
      <c r="AT180" s="115">
        <f t="shared" si="47"/>
        <v>0</v>
      </c>
      <c r="AU180" s="115">
        <f t="shared" si="47"/>
        <v>0</v>
      </c>
      <c r="AV180" s="115">
        <f t="shared" si="47"/>
        <v>0</v>
      </c>
      <c r="AW180" s="115">
        <f t="shared" si="47"/>
        <v>0</v>
      </c>
      <c r="AX180" s="115">
        <f t="shared" si="47"/>
        <v>0</v>
      </c>
      <c r="AY180" s="115">
        <f t="shared" si="47"/>
        <v>0</v>
      </c>
      <c r="AZ180" s="115">
        <f t="shared" si="47"/>
        <v>0</v>
      </c>
      <c r="BA180" s="115">
        <f t="shared" si="47"/>
        <v>0</v>
      </c>
      <c r="BB180" s="115">
        <f t="shared" si="47"/>
        <v>0</v>
      </c>
      <c r="BC180" s="115">
        <f t="shared" si="47"/>
        <v>0</v>
      </c>
      <c r="BD180" s="115">
        <f t="shared" si="47"/>
        <v>0</v>
      </c>
      <c r="BE180" s="115">
        <f t="shared" si="47"/>
        <v>0</v>
      </c>
      <c r="BF180" s="115">
        <f t="shared" si="47"/>
        <v>0</v>
      </c>
      <c r="BG180" s="115">
        <f t="shared" si="47"/>
        <v>0</v>
      </c>
      <c r="BH180" s="115">
        <f t="shared" si="47"/>
        <v>0</v>
      </c>
    </row>
    <row r="181" spans="2:60" hidden="1" outlineLevel="1" x14ac:dyDescent="0.2">
      <c r="B181" s="51" t="s">
        <v>150</v>
      </c>
      <c r="C181" s="9" t="s">
        <v>153</v>
      </c>
      <c r="D181" s="9"/>
      <c r="E181" s="58"/>
      <c r="F181" s="26" t="s">
        <v>198</v>
      </c>
      <c r="G181" s="87">
        <v>13</v>
      </c>
      <c r="H181" s="87"/>
      <c r="I181" s="115">
        <f t="shared" ref="I181:BH181" si="48">I101*(($H101="Dedicated Prescribed")+($H101="Shared")*I$154)</f>
        <v>0</v>
      </c>
      <c r="J181" s="115">
        <f t="shared" si="48"/>
        <v>0</v>
      </c>
      <c r="K181" s="115">
        <f t="shared" si="48"/>
        <v>0.20118929323558069</v>
      </c>
      <c r="L181" s="115">
        <f t="shared" si="48"/>
        <v>0.18532409130508487</v>
      </c>
      <c r="M181" s="115">
        <f t="shared" si="48"/>
        <v>0.18548805842908708</v>
      </c>
      <c r="N181" s="115">
        <f t="shared" si="48"/>
        <v>0.18462236812296898</v>
      </c>
      <c r="O181" s="115">
        <f t="shared" si="48"/>
        <v>0.20850838045095071</v>
      </c>
      <c r="P181" s="115">
        <f t="shared" si="48"/>
        <v>0.22748086159170516</v>
      </c>
      <c r="Q181" s="115">
        <f t="shared" si="48"/>
        <v>0</v>
      </c>
      <c r="R181" s="115">
        <f t="shared" si="48"/>
        <v>0</v>
      </c>
      <c r="S181" s="115">
        <f t="shared" si="48"/>
        <v>0</v>
      </c>
      <c r="T181" s="115">
        <f t="shared" si="48"/>
        <v>0</v>
      </c>
      <c r="U181" s="115">
        <f t="shared" si="48"/>
        <v>0</v>
      </c>
      <c r="V181" s="115">
        <f t="shared" si="48"/>
        <v>0</v>
      </c>
      <c r="W181" s="115">
        <f t="shared" si="48"/>
        <v>0</v>
      </c>
      <c r="X181" s="115">
        <f t="shared" si="48"/>
        <v>0</v>
      </c>
      <c r="Y181" s="115">
        <f t="shared" si="48"/>
        <v>0</v>
      </c>
      <c r="Z181" s="115">
        <f t="shared" si="48"/>
        <v>0</v>
      </c>
      <c r="AA181" s="115">
        <f t="shared" si="48"/>
        <v>0</v>
      </c>
      <c r="AB181" s="115">
        <f t="shared" si="48"/>
        <v>0</v>
      </c>
      <c r="AC181" s="115">
        <f t="shared" si="48"/>
        <v>0</v>
      </c>
      <c r="AD181" s="115">
        <f t="shared" si="48"/>
        <v>0</v>
      </c>
      <c r="AE181" s="115">
        <f t="shared" si="48"/>
        <v>0</v>
      </c>
      <c r="AF181" s="115">
        <f t="shared" si="48"/>
        <v>0</v>
      </c>
      <c r="AG181" s="115">
        <f t="shared" si="48"/>
        <v>0</v>
      </c>
      <c r="AH181" s="115">
        <f t="shared" si="48"/>
        <v>0</v>
      </c>
      <c r="AI181" s="115">
        <f t="shared" si="48"/>
        <v>0</v>
      </c>
      <c r="AJ181" s="115">
        <f t="shared" si="48"/>
        <v>0</v>
      </c>
      <c r="AK181" s="115">
        <f t="shared" si="48"/>
        <v>0</v>
      </c>
      <c r="AL181" s="115">
        <f t="shared" si="48"/>
        <v>0</v>
      </c>
      <c r="AM181" s="115">
        <f t="shared" si="48"/>
        <v>0</v>
      </c>
      <c r="AN181" s="115">
        <f t="shared" si="48"/>
        <v>0</v>
      </c>
      <c r="AO181" s="115">
        <f t="shared" si="48"/>
        <v>0</v>
      </c>
      <c r="AP181" s="115">
        <f t="shared" si="48"/>
        <v>0</v>
      </c>
      <c r="AQ181" s="115">
        <f t="shared" si="48"/>
        <v>0</v>
      </c>
      <c r="AR181" s="115">
        <f t="shared" si="48"/>
        <v>0</v>
      </c>
      <c r="AS181" s="115">
        <f t="shared" si="48"/>
        <v>0</v>
      </c>
      <c r="AT181" s="115">
        <f t="shared" si="48"/>
        <v>0</v>
      </c>
      <c r="AU181" s="115">
        <f t="shared" si="48"/>
        <v>0</v>
      </c>
      <c r="AV181" s="115">
        <f t="shared" si="48"/>
        <v>0</v>
      </c>
      <c r="AW181" s="115">
        <f t="shared" si="48"/>
        <v>0</v>
      </c>
      <c r="AX181" s="115">
        <f t="shared" si="48"/>
        <v>0</v>
      </c>
      <c r="AY181" s="115">
        <f t="shared" si="48"/>
        <v>0</v>
      </c>
      <c r="AZ181" s="115">
        <f t="shared" si="48"/>
        <v>0</v>
      </c>
      <c r="BA181" s="115">
        <f t="shared" si="48"/>
        <v>0</v>
      </c>
      <c r="BB181" s="115">
        <f t="shared" si="48"/>
        <v>0</v>
      </c>
      <c r="BC181" s="115">
        <f t="shared" si="48"/>
        <v>0</v>
      </c>
      <c r="BD181" s="115">
        <f t="shared" si="48"/>
        <v>0</v>
      </c>
      <c r="BE181" s="115">
        <f t="shared" si="48"/>
        <v>0</v>
      </c>
      <c r="BF181" s="115">
        <f t="shared" si="48"/>
        <v>0</v>
      </c>
      <c r="BG181" s="115">
        <f t="shared" si="48"/>
        <v>0</v>
      </c>
      <c r="BH181" s="115">
        <f t="shared" si="48"/>
        <v>0</v>
      </c>
    </row>
    <row r="182" spans="2:60" hidden="1" outlineLevel="1" x14ac:dyDescent="0.2">
      <c r="B182" s="51" t="s">
        <v>154</v>
      </c>
      <c r="C182" s="9" t="s">
        <v>146</v>
      </c>
      <c r="D182" s="9"/>
      <c r="E182" s="58"/>
      <c r="F182" s="26" t="s">
        <v>198</v>
      </c>
      <c r="G182" s="87">
        <v>14</v>
      </c>
      <c r="H182" s="87"/>
      <c r="I182" s="115">
        <f t="shared" ref="I182:BH182" si="49">I102*(($H102="Dedicated Prescribed")+($H102="Shared")*I$154)</f>
        <v>0</v>
      </c>
      <c r="J182" s="115">
        <f t="shared" si="49"/>
        <v>0</v>
      </c>
      <c r="K182" s="115">
        <f t="shared" si="49"/>
        <v>5.6948895199999994</v>
      </c>
      <c r="L182" s="115">
        <f t="shared" si="49"/>
        <v>3.4885719799999997</v>
      </c>
      <c r="M182" s="115">
        <f t="shared" si="49"/>
        <v>4.1264246800000004</v>
      </c>
      <c r="N182" s="115">
        <f t="shared" si="49"/>
        <v>3.1530138400000003</v>
      </c>
      <c r="O182" s="115">
        <f t="shared" si="49"/>
        <v>3.3536222400000004</v>
      </c>
      <c r="P182" s="115">
        <f t="shared" si="49"/>
        <v>4.1713507400000003</v>
      </c>
      <c r="Q182" s="115">
        <f t="shared" si="49"/>
        <v>0</v>
      </c>
      <c r="R182" s="115">
        <f t="shared" si="49"/>
        <v>0</v>
      </c>
      <c r="S182" s="115">
        <f t="shared" si="49"/>
        <v>0</v>
      </c>
      <c r="T182" s="115">
        <f t="shared" si="49"/>
        <v>0</v>
      </c>
      <c r="U182" s="115">
        <f t="shared" si="49"/>
        <v>0</v>
      </c>
      <c r="V182" s="115">
        <f t="shared" si="49"/>
        <v>0</v>
      </c>
      <c r="W182" s="115">
        <f t="shared" si="49"/>
        <v>0</v>
      </c>
      <c r="X182" s="115">
        <f t="shared" si="49"/>
        <v>0</v>
      </c>
      <c r="Y182" s="115">
        <f t="shared" si="49"/>
        <v>0</v>
      </c>
      <c r="Z182" s="115">
        <f t="shared" si="49"/>
        <v>0</v>
      </c>
      <c r="AA182" s="115">
        <f t="shared" si="49"/>
        <v>0</v>
      </c>
      <c r="AB182" s="115">
        <f t="shared" si="49"/>
        <v>0</v>
      </c>
      <c r="AC182" s="115">
        <f t="shared" si="49"/>
        <v>0</v>
      </c>
      <c r="AD182" s="115">
        <f t="shared" si="49"/>
        <v>0</v>
      </c>
      <c r="AE182" s="115">
        <f t="shared" si="49"/>
        <v>0</v>
      </c>
      <c r="AF182" s="115">
        <f t="shared" si="49"/>
        <v>0</v>
      </c>
      <c r="AG182" s="115">
        <f t="shared" si="49"/>
        <v>0</v>
      </c>
      <c r="AH182" s="115">
        <f t="shared" si="49"/>
        <v>0</v>
      </c>
      <c r="AI182" s="115">
        <f t="shared" si="49"/>
        <v>0</v>
      </c>
      <c r="AJ182" s="115">
        <f t="shared" si="49"/>
        <v>0</v>
      </c>
      <c r="AK182" s="115">
        <f t="shared" si="49"/>
        <v>0</v>
      </c>
      <c r="AL182" s="115">
        <f t="shared" si="49"/>
        <v>0</v>
      </c>
      <c r="AM182" s="115">
        <f t="shared" si="49"/>
        <v>0</v>
      </c>
      <c r="AN182" s="115">
        <f t="shared" si="49"/>
        <v>0</v>
      </c>
      <c r="AO182" s="115">
        <f t="shared" si="49"/>
        <v>0</v>
      </c>
      <c r="AP182" s="115">
        <f t="shared" si="49"/>
        <v>0</v>
      </c>
      <c r="AQ182" s="115">
        <f t="shared" si="49"/>
        <v>0</v>
      </c>
      <c r="AR182" s="115">
        <f t="shared" si="49"/>
        <v>0</v>
      </c>
      <c r="AS182" s="115">
        <f t="shared" si="49"/>
        <v>0</v>
      </c>
      <c r="AT182" s="115">
        <f t="shared" si="49"/>
        <v>0</v>
      </c>
      <c r="AU182" s="115">
        <f t="shared" si="49"/>
        <v>0</v>
      </c>
      <c r="AV182" s="115">
        <f t="shared" si="49"/>
        <v>0</v>
      </c>
      <c r="AW182" s="115">
        <f t="shared" si="49"/>
        <v>0</v>
      </c>
      <c r="AX182" s="115">
        <f t="shared" si="49"/>
        <v>0</v>
      </c>
      <c r="AY182" s="115">
        <f t="shared" si="49"/>
        <v>0</v>
      </c>
      <c r="AZ182" s="115">
        <f t="shared" si="49"/>
        <v>0</v>
      </c>
      <c r="BA182" s="115">
        <f t="shared" si="49"/>
        <v>0</v>
      </c>
      <c r="BB182" s="115">
        <f t="shared" si="49"/>
        <v>0</v>
      </c>
      <c r="BC182" s="115">
        <f t="shared" si="49"/>
        <v>0</v>
      </c>
      <c r="BD182" s="115">
        <f t="shared" si="49"/>
        <v>0</v>
      </c>
      <c r="BE182" s="115">
        <f t="shared" si="49"/>
        <v>0</v>
      </c>
      <c r="BF182" s="115">
        <f t="shared" si="49"/>
        <v>0</v>
      </c>
      <c r="BG182" s="115">
        <f t="shared" si="49"/>
        <v>0</v>
      </c>
      <c r="BH182" s="115">
        <f t="shared" si="49"/>
        <v>0</v>
      </c>
    </row>
    <row r="183" spans="2:60" hidden="1" outlineLevel="1" x14ac:dyDescent="0.2">
      <c r="B183" s="51" t="s">
        <v>154</v>
      </c>
      <c r="C183" s="9" t="s">
        <v>147</v>
      </c>
      <c r="D183" s="9"/>
      <c r="E183" s="58"/>
      <c r="F183" s="26" t="s">
        <v>198</v>
      </c>
      <c r="G183" s="87">
        <v>15</v>
      </c>
      <c r="H183" s="87"/>
      <c r="I183" s="115">
        <f t="shared" ref="I183:BH183" si="50">I103*(($H103="Dedicated Prescribed")+($H103="Shared")*I$154)</f>
        <v>0</v>
      </c>
      <c r="J183" s="115">
        <f t="shared" si="50"/>
        <v>0</v>
      </c>
      <c r="K183" s="115">
        <f t="shared" si="50"/>
        <v>0</v>
      </c>
      <c r="L183" s="115">
        <f t="shared" si="50"/>
        <v>0</v>
      </c>
      <c r="M183" s="115">
        <f t="shared" si="50"/>
        <v>0</v>
      </c>
      <c r="N183" s="115">
        <f t="shared" si="50"/>
        <v>0</v>
      </c>
      <c r="O183" s="115">
        <f t="shared" si="50"/>
        <v>0</v>
      </c>
      <c r="P183" s="115">
        <f t="shared" si="50"/>
        <v>0</v>
      </c>
      <c r="Q183" s="115">
        <f t="shared" si="50"/>
        <v>0</v>
      </c>
      <c r="R183" s="115">
        <f t="shared" si="50"/>
        <v>0</v>
      </c>
      <c r="S183" s="115">
        <f t="shared" si="50"/>
        <v>0</v>
      </c>
      <c r="T183" s="115">
        <f t="shared" si="50"/>
        <v>0</v>
      </c>
      <c r="U183" s="115">
        <f t="shared" si="50"/>
        <v>0</v>
      </c>
      <c r="V183" s="115">
        <f t="shared" si="50"/>
        <v>0</v>
      </c>
      <c r="W183" s="115">
        <f t="shared" si="50"/>
        <v>0</v>
      </c>
      <c r="X183" s="115">
        <f t="shared" si="50"/>
        <v>0</v>
      </c>
      <c r="Y183" s="115">
        <f t="shared" si="50"/>
        <v>0</v>
      </c>
      <c r="Z183" s="115">
        <f t="shared" si="50"/>
        <v>0</v>
      </c>
      <c r="AA183" s="115">
        <f t="shared" si="50"/>
        <v>0</v>
      </c>
      <c r="AB183" s="115">
        <f t="shared" si="50"/>
        <v>0</v>
      </c>
      <c r="AC183" s="115">
        <f t="shared" si="50"/>
        <v>0</v>
      </c>
      <c r="AD183" s="115">
        <f t="shared" si="50"/>
        <v>0</v>
      </c>
      <c r="AE183" s="115">
        <f t="shared" si="50"/>
        <v>0</v>
      </c>
      <c r="AF183" s="115">
        <f t="shared" si="50"/>
        <v>0</v>
      </c>
      <c r="AG183" s="115">
        <f t="shared" si="50"/>
        <v>0</v>
      </c>
      <c r="AH183" s="115">
        <f t="shared" si="50"/>
        <v>0</v>
      </c>
      <c r="AI183" s="115">
        <f t="shared" si="50"/>
        <v>0</v>
      </c>
      <c r="AJ183" s="115">
        <f t="shared" si="50"/>
        <v>0</v>
      </c>
      <c r="AK183" s="115">
        <f t="shared" si="50"/>
        <v>0</v>
      </c>
      <c r="AL183" s="115">
        <f t="shared" si="50"/>
        <v>0</v>
      </c>
      <c r="AM183" s="115">
        <f t="shared" si="50"/>
        <v>0</v>
      </c>
      <c r="AN183" s="115">
        <f t="shared" si="50"/>
        <v>0</v>
      </c>
      <c r="AO183" s="115">
        <f t="shared" si="50"/>
        <v>0</v>
      </c>
      <c r="AP183" s="115">
        <f t="shared" si="50"/>
        <v>0</v>
      </c>
      <c r="AQ183" s="115">
        <f t="shared" si="50"/>
        <v>0</v>
      </c>
      <c r="AR183" s="115">
        <f t="shared" si="50"/>
        <v>0</v>
      </c>
      <c r="AS183" s="115">
        <f t="shared" si="50"/>
        <v>0</v>
      </c>
      <c r="AT183" s="115">
        <f t="shared" si="50"/>
        <v>0</v>
      </c>
      <c r="AU183" s="115">
        <f t="shared" si="50"/>
        <v>0</v>
      </c>
      <c r="AV183" s="115">
        <f t="shared" si="50"/>
        <v>0</v>
      </c>
      <c r="AW183" s="115">
        <f t="shared" si="50"/>
        <v>0</v>
      </c>
      <c r="AX183" s="115">
        <f t="shared" si="50"/>
        <v>0</v>
      </c>
      <c r="AY183" s="115">
        <f t="shared" si="50"/>
        <v>0</v>
      </c>
      <c r="AZ183" s="115">
        <f t="shared" si="50"/>
        <v>0</v>
      </c>
      <c r="BA183" s="115">
        <f t="shared" si="50"/>
        <v>0</v>
      </c>
      <c r="BB183" s="115">
        <f t="shared" si="50"/>
        <v>0</v>
      </c>
      <c r="BC183" s="115">
        <f t="shared" si="50"/>
        <v>0</v>
      </c>
      <c r="BD183" s="115">
        <f t="shared" si="50"/>
        <v>0</v>
      </c>
      <c r="BE183" s="115">
        <f t="shared" si="50"/>
        <v>0</v>
      </c>
      <c r="BF183" s="115">
        <f t="shared" si="50"/>
        <v>0</v>
      </c>
      <c r="BG183" s="115">
        <f t="shared" si="50"/>
        <v>0</v>
      </c>
      <c r="BH183" s="115">
        <f t="shared" si="50"/>
        <v>0</v>
      </c>
    </row>
    <row r="184" spans="2:60" hidden="1" outlineLevel="1" x14ac:dyDescent="0.2">
      <c r="B184" s="51" t="s">
        <v>154</v>
      </c>
      <c r="C184" s="9" t="s">
        <v>148</v>
      </c>
      <c r="D184" s="9"/>
      <c r="E184" s="58"/>
      <c r="F184" s="26" t="s">
        <v>198</v>
      </c>
      <c r="G184" s="87">
        <v>16</v>
      </c>
      <c r="H184" s="87"/>
      <c r="I184" s="115">
        <f t="shared" ref="I184:BH184" si="51">I104*(($H104="Dedicated Prescribed")+($H104="Shared")*I$154)</f>
        <v>0</v>
      </c>
      <c r="J184" s="115">
        <f t="shared" si="51"/>
        <v>0</v>
      </c>
      <c r="K184" s="115">
        <f t="shared" si="51"/>
        <v>0.91760000401651143</v>
      </c>
      <c r="L184" s="115">
        <f t="shared" si="51"/>
        <v>0</v>
      </c>
      <c r="M184" s="115">
        <f t="shared" si="51"/>
        <v>0</v>
      </c>
      <c r="N184" s="115">
        <f t="shared" si="51"/>
        <v>2.4112698732367165E-2</v>
      </c>
      <c r="O184" s="115">
        <f t="shared" si="51"/>
        <v>0</v>
      </c>
      <c r="P184" s="115">
        <f t="shared" si="51"/>
        <v>0</v>
      </c>
      <c r="Q184" s="115">
        <f t="shared" si="51"/>
        <v>0</v>
      </c>
      <c r="R184" s="115">
        <f t="shared" si="51"/>
        <v>0</v>
      </c>
      <c r="S184" s="115">
        <f t="shared" si="51"/>
        <v>0</v>
      </c>
      <c r="T184" s="115">
        <f t="shared" si="51"/>
        <v>0</v>
      </c>
      <c r="U184" s="115">
        <f t="shared" si="51"/>
        <v>0</v>
      </c>
      <c r="V184" s="115">
        <f t="shared" si="51"/>
        <v>0</v>
      </c>
      <c r="W184" s="115">
        <f t="shared" si="51"/>
        <v>0</v>
      </c>
      <c r="X184" s="115">
        <f t="shared" si="51"/>
        <v>0</v>
      </c>
      <c r="Y184" s="115">
        <f t="shared" si="51"/>
        <v>0</v>
      </c>
      <c r="Z184" s="115">
        <f t="shared" si="51"/>
        <v>0</v>
      </c>
      <c r="AA184" s="115">
        <f t="shared" si="51"/>
        <v>0</v>
      </c>
      <c r="AB184" s="115">
        <f t="shared" si="51"/>
        <v>0</v>
      </c>
      <c r="AC184" s="115">
        <f t="shared" si="51"/>
        <v>0</v>
      </c>
      <c r="AD184" s="115">
        <f t="shared" si="51"/>
        <v>0</v>
      </c>
      <c r="AE184" s="115">
        <f t="shared" si="51"/>
        <v>0</v>
      </c>
      <c r="AF184" s="115">
        <f t="shared" si="51"/>
        <v>0</v>
      </c>
      <c r="AG184" s="115">
        <f t="shared" si="51"/>
        <v>0</v>
      </c>
      <c r="AH184" s="115">
        <f t="shared" si="51"/>
        <v>0</v>
      </c>
      <c r="AI184" s="115">
        <f t="shared" si="51"/>
        <v>0</v>
      </c>
      <c r="AJ184" s="115">
        <f t="shared" si="51"/>
        <v>0</v>
      </c>
      <c r="AK184" s="115">
        <f t="shared" si="51"/>
        <v>0</v>
      </c>
      <c r="AL184" s="115">
        <f t="shared" si="51"/>
        <v>0</v>
      </c>
      <c r="AM184" s="115">
        <f t="shared" si="51"/>
        <v>0</v>
      </c>
      <c r="AN184" s="115">
        <f t="shared" si="51"/>
        <v>0</v>
      </c>
      <c r="AO184" s="115">
        <f t="shared" si="51"/>
        <v>0</v>
      </c>
      <c r="AP184" s="115">
        <f t="shared" si="51"/>
        <v>0</v>
      </c>
      <c r="AQ184" s="115">
        <f t="shared" si="51"/>
        <v>0</v>
      </c>
      <c r="AR184" s="115">
        <f t="shared" si="51"/>
        <v>0</v>
      </c>
      <c r="AS184" s="115">
        <f t="shared" si="51"/>
        <v>0</v>
      </c>
      <c r="AT184" s="115">
        <f t="shared" si="51"/>
        <v>0</v>
      </c>
      <c r="AU184" s="115">
        <f t="shared" si="51"/>
        <v>0</v>
      </c>
      <c r="AV184" s="115">
        <f t="shared" si="51"/>
        <v>0</v>
      </c>
      <c r="AW184" s="115">
        <f t="shared" si="51"/>
        <v>0</v>
      </c>
      <c r="AX184" s="115">
        <f t="shared" si="51"/>
        <v>0</v>
      </c>
      <c r="AY184" s="115">
        <f t="shared" si="51"/>
        <v>0</v>
      </c>
      <c r="AZ184" s="115">
        <f t="shared" si="51"/>
        <v>0</v>
      </c>
      <c r="BA184" s="115">
        <f t="shared" si="51"/>
        <v>0</v>
      </c>
      <c r="BB184" s="115">
        <f t="shared" si="51"/>
        <v>0</v>
      </c>
      <c r="BC184" s="115">
        <f t="shared" si="51"/>
        <v>0</v>
      </c>
      <c r="BD184" s="115">
        <f t="shared" si="51"/>
        <v>0</v>
      </c>
      <c r="BE184" s="115">
        <f t="shared" si="51"/>
        <v>0</v>
      </c>
      <c r="BF184" s="115">
        <f t="shared" si="51"/>
        <v>0</v>
      </c>
      <c r="BG184" s="115">
        <f t="shared" si="51"/>
        <v>0</v>
      </c>
      <c r="BH184" s="115">
        <f t="shared" si="51"/>
        <v>0</v>
      </c>
    </row>
    <row r="185" spans="2:60" hidden="1" outlineLevel="1" x14ac:dyDescent="0.2">
      <c r="B185" s="51" t="s">
        <v>155</v>
      </c>
      <c r="C185" s="9" t="s">
        <v>146</v>
      </c>
      <c r="D185" s="9"/>
      <c r="E185" s="9"/>
      <c r="F185" s="26" t="s">
        <v>198</v>
      </c>
      <c r="G185" s="87">
        <v>17</v>
      </c>
      <c r="H185" s="87"/>
      <c r="I185" s="115">
        <f t="shared" ref="I185:BH185" si="52">I105*(($H105="Dedicated Prescribed")+($H105="Shared")*I$154)</f>
        <v>0</v>
      </c>
      <c r="J185" s="115">
        <f t="shared" si="52"/>
        <v>0</v>
      </c>
      <c r="K185" s="115">
        <f t="shared" si="52"/>
        <v>3.3277334000000005</v>
      </c>
      <c r="L185" s="115">
        <f t="shared" si="52"/>
        <v>0</v>
      </c>
      <c r="M185" s="115">
        <f t="shared" si="52"/>
        <v>0</v>
      </c>
      <c r="N185" s="115">
        <f t="shared" si="52"/>
        <v>0</v>
      </c>
      <c r="O185" s="115">
        <f t="shared" si="52"/>
        <v>0</v>
      </c>
      <c r="P185" s="115">
        <f t="shared" si="52"/>
        <v>0</v>
      </c>
      <c r="Q185" s="115">
        <f t="shared" si="52"/>
        <v>0</v>
      </c>
      <c r="R185" s="115">
        <f t="shared" si="52"/>
        <v>0</v>
      </c>
      <c r="S185" s="115">
        <f t="shared" si="52"/>
        <v>0</v>
      </c>
      <c r="T185" s="115">
        <f t="shared" si="52"/>
        <v>0</v>
      </c>
      <c r="U185" s="115">
        <f t="shared" si="52"/>
        <v>0</v>
      </c>
      <c r="V185" s="115">
        <f t="shared" si="52"/>
        <v>0</v>
      </c>
      <c r="W185" s="115">
        <f t="shared" si="52"/>
        <v>0</v>
      </c>
      <c r="X185" s="115">
        <f t="shared" si="52"/>
        <v>0</v>
      </c>
      <c r="Y185" s="115">
        <f t="shared" si="52"/>
        <v>0</v>
      </c>
      <c r="Z185" s="115">
        <f t="shared" si="52"/>
        <v>0</v>
      </c>
      <c r="AA185" s="115">
        <f t="shared" si="52"/>
        <v>0</v>
      </c>
      <c r="AB185" s="115">
        <f t="shared" si="52"/>
        <v>0</v>
      </c>
      <c r="AC185" s="115">
        <f t="shared" si="52"/>
        <v>0</v>
      </c>
      <c r="AD185" s="115">
        <f t="shared" si="52"/>
        <v>0</v>
      </c>
      <c r="AE185" s="115">
        <f t="shared" si="52"/>
        <v>0</v>
      </c>
      <c r="AF185" s="115">
        <f t="shared" si="52"/>
        <v>0</v>
      </c>
      <c r="AG185" s="115">
        <f t="shared" si="52"/>
        <v>0</v>
      </c>
      <c r="AH185" s="115">
        <f t="shared" si="52"/>
        <v>0</v>
      </c>
      <c r="AI185" s="115">
        <f t="shared" si="52"/>
        <v>0</v>
      </c>
      <c r="AJ185" s="115">
        <f t="shared" si="52"/>
        <v>0</v>
      </c>
      <c r="AK185" s="115">
        <f t="shared" si="52"/>
        <v>0</v>
      </c>
      <c r="AL185" s="115">
        <f t="shared" si="52"/>
        <v>0</v>
      </c>
      <c r="AM185" s="115">
        <f t="shared" si="52"/>
        <v>0</v>
      </c>
      <c r="AN185" s="115">
        <f t="shared" si="52"/>
        <v>0</v>
      </c>
      <c r="AO185" s="115">
        <f t="shared" si="52"/>
        <v>0</v>
      </c>
      <c r="AP185" s="115">
        <f t="shared" si="52"/>
        <v>0</v>
      </c>
      <c r="AQ185" s="115">
        <f t="shared" si="52"/>
        <v>0</v>
      </c>
      <c r="AR185" s="115">
        <f t="shared" si="52"/>
        <v>0</v>
      </c>
      <c r="AS185" s="115">
        <f t="shared" si="52"/>
        <v>0</v>
      </c>
      <c r="AT185" s="115">
        <f t="shared" si="52"/>
        <v>0</v>
      </c>
      <c r="AU185" s="115">
        <f t="shared" si="52"/>
        <v>0</v>
      </c>
      <c r="AV185" s="115">
        <f t="shared" si="52"/>
        <v>0</v>
      </c>
      <c r="AW185" s="115">
        <f t="shared" si="52"/>
        <v>0</v>
      </c>
      <c r="AX185" s="115">
        <f t="shared" si="52"/>
        <v>0</v>
      </c>
      <c r="AY185" s="115">
        <f t="shared" si="52"/>
        <v>0</v>
      </c>
      <c r="AZ185" s="115">
        <f t="shared" si="52"/>
        <v>0</v>
      </c>
      <c r="BA185" s="115">
        <f t="shared" si="52"/>
        <v>0</v>
      </c>
      <c r="BB185" s="115">
        <f t="shared" si="52"/>
        <v>0</v>
      </c>
      <c r="BC185" s="115">
        <f t="shared" si="52"/>
        <v>0</v>
      </c>
      <c r="BD185" s="115">
        <f t="shared" si="52"/>
        <v>0</v>
      </c>
      <c r="BE185" s="115">
        <f t="shared" si="52"/>
        <v>0</v>
      </c>
      <c r="BF185" s="115">
        <f t="shared" si="52"/>
        <v>0</v>
      </c>
      <c r="BG185" s="115">
        <f t="shared" si="52"/>
        <v>0</v>
      </c>
      <c r="BH185" s="115">
        <f t="shared" si="52"/>
        <v>0</v>
      </c>
    </row>
    <row r="186" spans="2:60" hidden="1" outlineLevel="1" x14ac:dyDescent="0.2">
      <c r="B186" s="51" t="s">
        <v>155</v>
      </c>
      <c r="C186" s="9" t="s">
        <v>147</v>
      </c>
      <c r="D186" s="9"/>
      <c r="E186" s="9"/>
      <c r="F186" s="26" t="s">
        <v>198</v>
      </c>
      <c r="G186" s="87">
        <v>18</v>
      </c>
      <c r="H186" s="87"/>
      <c r="I186" s="115">
        <f t="shared" ref="I186:BH186" si="53">I106*(($H106="Dedicated Prescribed")+($H106="Shared")*I$154)</f>
        <v>0</v>
      </c>
      <c r="J186" s="115">
        <f t="shared" si="53"/>
        <v>0</v>
      </c>
      <c r="K186" s="115">
        <f t="shared" si="53"/>
        <v>0</v>
      </c>
      <c r="L186" s="115">
        <f t="shared" si="53"/>
        <v>0</v>
      </c>
      <c r="M186" s="115">
        <f t="shared" si="53"/>
        <v>0</v>
      </c>
      <c r="N186" s="115">
        <f t="shared" si="53"/>
        <v>0</v>
      </c>
      <c r="O186" s="115">
        <f t="shared" si="53"/>
        <v>0</v>
      </c>
      <c r="P186" s="115">
        <f t="shared" si="53"/>
        <v>0</v>
      </c>
      <c r="Q186" s="115">
        <f t="shared" si="53"/>
        <v>0</v>
      </c>
      <c r="R186" s="115">
        <f t="shared" si="53"/>
        <v>0</v>
      </c>
      <c r="S186" s="115">
        <f t="shared" si="53"/>
        <v>0</v>
      </c>
      <c r="T186" s="115">
        <f t="shared" si="53"/>
        <v>0</v>
      </c>
      <c r="U186" s="115">
        <f t="shared" si="53"/>
        <v>0</v>
      </c>
      <c r="V186" s="115">
        <f t="shared" si="53"/>
        <v>0</v>
      </c>
      <c r="W186" s="115">
        <f t="shared" si="53"/>
        <v>0</v>
      </c>
      <c r="X186" s="115">
        <f t="shared" si="53"/>
        <v>0</v>
      </c>
      <c r="Y186" s="115">
        <f t="shared" si="53"/>
        <v>0</v>
      </c>
      <c r="Z186" s="115">
        <f t="shared" si="53"/>
        <v>0</v>
      </c>
      <c r="AA186" s="115">
        <f t="shared" si="53"/>
        <v>0</v>
      </c>
      <c r="AB186" s="115">
        <f t="shared" si="53"/>
        <v>0</v>
      </c>
      <c r="AC186" s="115">
        <f t="shared" si="53"/>
        <v>0</v>
      </c>
      <c r="AD186" s="115">
        <f t="shared" si="53"/>
        <v>0</v>
      </c>
      <c r="AE186" s="115">
        <f t="shared" si="53"/>
        <v>0</v>
      </c>
      <c r="AF186" s="115">
        <f t="shared" si="53"/>
        <v>0</v>
      </c>
      <c r="AG186" s="115">
        <f t="shared" si="53"/>
        <v>0</v>
      </c>
      <c r="AH186" s="115">
        <f t="shared" si="53"/>
        <v>0</v>
      </c>
      <c r="AI186" s="115">
        <f t="shared" si="53"/>
        <v>0</v>
      </c>
      <c r="AJ186" s="115">
        <f t="shared" si="53"/>
        <v>0</v>
      </c>
      <c r="AK186" s="115">
        <f t="shared" si="53"/>
        <v>0</v>
      </c>
      <c r="AL186" s="115">
        <f t="shared" si="53"/>
        <v>0</v>
      </c>
      <c r="AM186" s="115">
        <f t="shared" si="53"/>
        <v>0</v>
      </c>
      <c r="AN186" s="115">
        <f t="shared" si="53"/>
        <v>0</v>
      </c>
      <c r="AO186" s="115">
        <f t="shared" si="53"/>
        <v>0</v>
      </c>
      <c r="AP186" s="115">
        <f t="shared" si="53"/>
        <v>0</v>
      </c>
      <c r="AQ186" s="115">
        <f t="shared" si="53"/>
        <v>0</v>
      </c>
      <c r="AR186" s="115">
        <f t="shared" si="53"/>
        <v>0</v>
      </c>
      <c r="AS186" s="115">
        <f t="shared" si="53"/>
        <v>0</v>
      </c>
      <c r="AT186" s="115">
        <f t="shared" si="53"/>
        <v>0</v>
      </c>
      <c r="AU186" s="115">
        <f t="shared" si="53"/>
        <v>0</v>
      </c>
      <c r="AV186" s="115">
        <f t="shared" si="53"/>
        <v>0</v>
      </c>
      <c r="AW186" s="115">
        <f t="shared" si="53"/>
        <v>0</v>
      </c>
      <c r="AX186" s="115">
        <f t="shared" si="53"/>
        <v>0</v>
      </c>
      <c r="AY186" s="115">
        <f t="shared" si="53"/>
        <v>0</v>
      </c>
      <c r="AZ186" s="115">
        <f t="shared" si="53"/>
        <v>0</v>
      </c>
      <c r="BA186" s="115">
        <f t="shared" si="53"/>
        <v>0</v>
      </c>
      <c r="BB186" s="115">
        <f t="shared" si="53"/>
        <v>0</v>
      </c>
      <c r="BC186" s="115">
        <f t="shared" si="53"/>
        <v>0</v>
      </c>
      <c r="BD186" s="115">
        <f t="shared" si="53"/>
        <v>0</v>
      </c>
      <c r="BE186" s="115">
        <f t="shared" si="53"/>
        <v>0</v>
      </c>
      <c r="BF186" s="115">
        <f t="shared" si="53"/>
        <v>0</v>
      </c>
      <c r="BG186" s="115">
        <f t="shared" si="53"/>
        <v>0</v>
      </c>
      <c r="BH186" s="115">
        <f t="shared" si="53"/>
        <v>0</v>
      </c>
    </row>
    <row r="187" spans="2:60" hidden="1" outlineLevel="1" x14ac:dyDescent="0.2">
      <c r="B187" s="51" t="s">
        <v>155</v>
      </c>
      <c r="C187" s="9" t="s">
        <v>148</v>
      </c>
      <c r="D187" s="74"/>
      <c r="E187" s="74"/>
      <c r="F187" s="26" t="s">
        <v>198</v>
      </c>
      <c r="G187" s="87">
        <v>19</v>
      </c>
      <c r="H187" s="87"/>
      <c r="I187" s="115">
        <f t="shared" ref="I187:BH187" si="54">I107*(($H107="Dedicated Prescribed")+($H107="Shared")*I$154)</f>
        <v>0</v>
      </c>
      <c r="J187" s="115">
        <f t="shared" si="54"/>
        <v>0</v>
      </c>
      <c r="K187" s="115">
        <f t="shared" si="54"/>
        <v>0</v>
      </c>
      <c r="L187" s="115">
        <f t="shared" si="54"/>
        <v>0</v>
      </c>
      <c r="M187" s="115">
        <f t="shared" si="54"/>
        <v>0</v>
      </c>
      <c r="N187" s="115">
        <f t="shared" si="54"/>
        <v>0</v>
      </c>
      <c r="O187" s="115">
        <f t="shared" si="54"/>
        <v>0</v>
      </c>
      <c r="P187" s="115">
        <f t="shared" si="54"/>
        <v>0</v>
      </c>
      <c r="Q187" s="115">
        <f t="shared" si="54"/>
        <v>0</v>
      </c>
      <c r="R187" s="115">
        <f t="shared" si="54"/>
        <v>0</v>
      </c>
      <c r="S187" s="115">
        <f t="shared" si="54"/>
        <v>0</v>
      </c>
      <c r="T187" s="115">
        <f t="shared" si="54"/>
        <v>0</v>
      </c>
      <c r="U187" s="115">
        <f t="shared" si="54"/>
        <v>0</v>
      </c>
      <c r="V187" s="115">
        <f t="shared" si="54"/>
        <v>0</v>
      </c>
      <c r="W187" s="115">
        <f t="shared" si="54"/>
        <v>0</v>
      </c>
      <c r="X187" s="115">
        <f t="shared" si="54"/>
        <v>0</v>
      </c>
      <c r="Y187" s="115">
        <f t="shared" si="54"/>
        <v>0</v>
      </c>
      <c r="Z187" s="115">
        <f t="shared" si="54"/>
        <v>0</v>
      </c>
      <c r="AA187" s="115">
        <f t="shared" si="54"/>
        <v>0</v>
      </c>
      <c r="AB187" s="115">
        <f t="shared" si="54"/>
        <v>0</v>
      </c>
      <c r="AC187" s="115">
        <f t="shared" si="54"/>
        <v>0</v>
      </c>
      <c r="AD187" s="115">
        <f t="shared" si="54"/>
        <v>0</v>
      </c>
      <c r="AE187" s="115">
        <f t="shared" si="54"/>
        <v>0</v>
      </c>
      <c r="AF187" s="115">
        <f t="shared" si="54"/>
        <v>0</v>
      </c>
      <c r="AG187" s="115">
        <f t="shared" si="54"/>
        <v>0</v>
      </c>
      <c r="AH187" s="115">
        <f t="shared" si="54"/>
        <v>0</v>
      </c>
      <c r="AI187" s="115">
        <f t="shared" si="54"/>
        <v>0</v>
      </c>
      <c r="AJ187" s="115">
        <f t="shared" si="54"/>
        <v>0</v>
      </c>
      <c r="AK187" s="115">
        <f t="shared" si="54"/>
        <v>0</v>
      </c>
      <c r="AL187" s="115">
        <f t="shared" si="54"/>
        <v>0</v>
      </c>
      <c r="AM187" s="115">
        <f t="shared" si="54"/>
        <v>0</v>
      </c>
      <c r="AN187" s="115">
        <f t="shared" si="54"/>
        <v>0</v>
      </c>
      <c r="AO187" s="115">
        <f t="shared" si="54"/>
        <v>0</v>
      </c>
      <c r="AP187" s="115">
        <f t="shared" si="54"/>
        <v>0</v>
      </c>
      <c r="AQ187" s="115">
        <f t="shared" si="54"/>
        <v>0</v>
      </c>
      <c r="AR187" s="115">
        <f t="shared" si="54"/>
        <v>0</v>
      </c>
      <c r="AS187" s="115">
        <f t="shared" si="54"/>
        <v>0</v>
      </c>
      <c r="AT187" s="115">
        <f t="shared" si="54"/>
        <v>0</v>
      </c>
      <c r="AU187" s="115">
        <f t="shared" si="54"/>
        <v>0</v>
      </c>
      <c r="AV187" s="115">
        <f t="shared" si="54"/>
        <v>0</v>
      </c>
      <c r="AW187" s="115">
        <f t="shared" si="54"/>
        <v>0</v>
      </c>
      <c r="AX187" s="115">
        <f t="shared" si="54"/>
        <v>0</v>
      </c>
      <c r="AY187" s="115">
        <f t="shared" si="54"/>
        <v>0</v>
      </c>
      <c r="AZ187" s="115">
        <f t="shared" si="54"/>
        <v>0</v>
      </c>
      <c r="BA187" s="115">
        <f t="shared" si="54"/>
        <v>0</v>
      </c>
      <c r="BB187" s="115">
        <f t="shared" si="54"/>
        <v>0</v>
      </c>
      <c r="BC187" s="115">
        <f t="shared" si="54"/>
        <v>0</v>
      </c>
      <c r="BD187" s="115">
        <f t="shared" si="54"/>
        <v>0</v>
      </c>
      <c r="BE187" s="115">
        <f t="shared" si="54"/>
        <v>0</v>
      </c>
      <c r="BF187" s="115">
        <f t="shared" si="54"/>
        <v>0</v>
      </c>
      <c r="BG187" s="115">
        <f t="shared" si="54"/>
        <v>0</v>
      </c>
      <c r="BH187" s="115">
        <f t="shared" si="54"/>
        <v>0</v>
      </c>
    </row>
    <row r="188" spans="2:60" hidden="1" outlineLevel="1" x14ac:dyDescent="0.2">
      <c r="B188" s="51" t="s">
        <v>156</v>
      </c>
      <c r="C188" s="9" t="s">
        <v>157</v>
      </c>
      <c r="D188" s="74"/>
      <c r="E188" s="74"/>
      <c r="F188" s="26" t="s">
        <v>198</v>
      </c>
      <c r="G188" s="87">
        <v>20</v>
      </c>
      <c r="H188" s="87"/>
      <c r="I188" s="115">
        <f t="shared" ref="I188:BH188" si="55">I108*(($H108="Dedicated Prescribed")+($H108="Shared")*I$154)</f>
        <v>0</v>
      </c>
      <c r="J188" s="115">
        <f t="shared" si="55"/>
        <v>0</v>
      </c>
      <c r="K188" s="115">
        <f t="shared" si="55"/>
        <v>1.2770508299999999</v>
      </c>
      <c r="L188" s="115">
        <f t="shared" si="55"/>
        <v>1.3335636000000002</v>
      </c>
      <c r="M188" s="115">
        <f t="shared" si="55"/>
        <v>2.2054873699999997</v>
      </c>
      <c r="N188" s="115">
        <f t="shared" si="55"/>
        <v>1.8333560900000001</v>
      </c>
      <c r="O188" s="115">
        <f t="shared" si="55"/>
        <v>1.7394158</v>
      </c>
      <c r="P188" s="115">
        <f t="shared" si="55"/>
        <v>2.4002131600000003</v>
      </c>
      <c r="Q188" s="115">
        <f t="shared" si="55"/>
        <v>0</v>
      </c>
      <c r="R188" s="115">
        <f t="shared" si="55"/>
        <v>0</v>
      </c>
      <c r="S188" s="115">
        <f t="shared" si="55"/>
        <v>0</v>
      </c>
      <c r="T188" s="115">
        <f t="shared" si="55"/>
        <v>0</v>
      </c>
      <c r="U188" s="115">
        <f t="shared" si="55"/>
        <v>0</v>
      </c>
      <c r="V188" s="115">
        <f t="shared" si="55"/>
        <v>0</v>
      </c>
      <c r="W188" s="115">
        <f t="shared" si="55"/>
        <v>0</v>
      </c>
      <c r="X188" s="115">
        <f t="shared" si="55"/>
        <v>0</v>
      </c>
      <c r="Y188" s="115">
        <f t="shared" si="55"/>
        <v>0</v>
      </c>
      <c r="Z188" s="115">
        <f t="shared" si="55"/>
        <v>0</v>
      </c>
      <c r="AA188" s="115">
        <f t="shared" si="55"/>
        <v>0</v>
      </c>
      <c r="AB188" s="115">
        <f t="shared" si="55"/>
        <v>0</v>
      </c>
      <c r="AC188" s="115">
        <f t="shared" si="55"/>
        <v>0</v>
      </c>
      <c r="AD188" s="115">
        <f t="shared" si="55"/>
        <v>0</v>
      </c>
      <c r="AE188" s="115">
        <f t="shared" si="55"/>
        <v>0</v>
      </c>
      <c r="AF188" s="115">
        <f t="shared" si="55"/>
        <v>0</v>
      </c>
      <c r="AG188" s="115">
        <f t="shared" si="55"/>
        <v>0</v>
      </c>
      <c r="AH188" s="115">
        <f t="shared" si="55"/>
        <v>0</v>
      </c>
      <c r="AI188" s="115">
        <f t="shared" si="55"/>
        <v>0</v>
      </c>
      <c r="AJ188" s="115">
        <f t="shared" si="55"/>
        <v>0</v>
      </c>
      <c r="AK188" s="115">
        <f t="shared" si="55"/>
        <v>0</v>
      </c>
      <c r="AL188" s="115">
        <f t="shared" si="55"/>
        <v>0</v>
      </c>
      <c r="AM188" s="115">
        <f t="shared" si="55"/>
        <v>0</v>
      </c>
      <c r="AN188" s="115">
        <f t="shared" si="55"/>
        <v>0</v>
      </c>
      <c r="AO188" s="115">
        <f t="shared" si="55"/>
        <v>0</v>
      </c>
      <c r="AP188" s="115">
        <f t="shared" si="55"/>
        <v>0</v>
      </c>
      <c r="AQ188" s="115">
        <f t="shared" si="55"/>
        <v>0</v>
      </c>
      <c r="AR188" s="115">
        <f t="shared" si="55"/>
        <v>0</v>
      </c>
      <c r="AS188" s="115">
        <f t="shared" si="55"/>
        <v>0</v>
      </c>
      <c r="AT188" s="115">
        <f t="shared" si="55"/>
        <v>0</v>
      </c>
      <c r="AU188" s="115">
        <f t="shared" si="55"/>
        <v>0</v>
      </c>
      <c r="AV188" s="115">
        <f t="shared" si="55"/>
        <v>0</v>
      </c>
      <c r="AW188" s="115">
        <f t="shared" si="55"/>
        <v>0</v>
      </c>
      <c r="AX188" s="115">
        <f t="shared" si="55"/>
        <v>0</v>
      </c>
      <c r="AY188" s="115">
        <f t="shared" si="55"/>
        <v>0</v>
      </c>
      <c r="AZ188" s="115">
        <f t="shared" si="55"/>
        <v>0</v>
      </c>
      <c r="BA188" s="115">
        <f t="shared" si="55"/>
        <v>0</v>
      </c>
      <c r="BB188" s="115">
        <f t="shared" si="55"/>
        <v>0</v>
      </c>
      <c r="BC188" s="115">
        <f t="shared" si="55"/>
        <v>0</v>
      </c>
      <c r="BD188" s="115">
        <f t="shared" si="55"/>
        <v>0</v>
      </c>
      <c r="BE188" s="115">
        <f t="shared" si="55"/>
        <v>0</v>
      </c>
      <c r="BF188" s="115">
        <f t="shared" si="55"/>
        <v>0</v>
      </c>
      <c r="BG188" s="115">
        <f t="shared" si="55"/>
        <v>0</v>
      </c>
      <c r="BH188" s="115">
        <f t="shared" si="55"/>
        <v>0</v>
      </c>
    </row>
    <row r="189" spans="2:60" hidden="1" outlineLevel="1" x14ac:dyDescent="0.2">
      <c r="B189" s="51" t="s">
        <v>156</v>
      </c>
      <c r="C189" s="9" t="s">
        <v>147</v>
      </c>
      <c r="D189" s="73"/>
      <c r="E189" s="73"/>
      <c r="F189" s="26" t="s">
        <v>198</v>
      </c>
      <c r="G189" s="87">
        <v>21</v>
      </c>
      <c r="H189" s="87"/>
      <c r="I189" s="115">
        <f t="shared" ref="I189:BH189" si="56">I109*(($H109="Dedicated Prescribed")+($H109="Shared")*I$154)</f>
        <v>0</v>
      </c>
      <c r="J189" s="115">
        <f t="shared" si="56"/>
        <v>0</v>
      </c>
      <c r="K189" s="115">
        <f t="shared" si="56"/>
        <v>0</v>
      </c>
      <c r="L189" s="115">
        <f t="shared" si="56"/>
        <v>0</v>
      </c>
      <c r="M189" s="115">
        <f t="shared" si="56"/>
        <v>0</v>
      </c>
      <c r="N189" s="115">
        <f t="shared" si="56"/>
        <v>0</v>
      </c>
      <c r="O189" s="115">
        <f t="shared" si="56"/>
        <v>0</v>
      </c>
      <c r="P189" s="115">
        <f t="shared" si="56"/>
        <v>0</v>
      </c>
      <c r="Q189" s="115">
        <f t="shared" si="56"/>
        <v>0</v>
      </c>
      <c r="R189" s="115">
        <f t="shared" si="56"/>
        <v>0</v>
      </c>
      <c r="S189" s="115">
        <f t="shared" si="56"/>
        <v>0</v>
      </c>
      <c r="T189" s="115">
        <f t="shared" si="56"/>
        <v>0</v>
      </c>
      <c r="U189" s="115">
        <f t="shared" si="56"/>
        <v>0</v>
      </c>
      <c r="V189" s="115">
        <f t="shared" si="56"/>
        <v>0</v>
      </c>
      <c r="W189" s="115">
        <f t="shared" si="56"/>
        <v>0</v>
      </c>
      <c r="X189" s="115">
        <f t="shared" si="56"/>
        <v>0</v>
      </c>
      <c r="Y189" s="115">
        <f t="shared" si="56"/>
        <v>0</v>
      </c>
      <c r="Z189" s="115">
        <f t="shared" si="56"/>
        <v>0</v>
      </c>
      <c r="AA189" s="115">
        <f t="shared" si="56"/>
        <v>0</v>
      </c>
      <c r="AB189" s="115">
        <f t="shared" si="56"/>
        <v>0</v>
      </c>
      <c r="AC189" s="115">
        <f t="shared" si="56"/>
        <v>0</v>
      </c>
      <c r="AD189" s="115">
        <f t="shared" si="56"/>
        <v>0</v>
      </c>
      <c r="AE189" s="115">
        <f t="shared" si="56"/>
        <v>0</v>
      </c>
      <c r="AF189" s="115">
        <f t="shared" si="56"/>
        <v>0</v>
      </c>
      <c r="AG189" s="115">
        <f t="shared" si="56"/>
        <v>0</v>
      </c>
      <c r="AH189" s="115">
        <f t="shared" si="56"/>
        <v>0</v>
      </c>
      <c r="AI189" s="115">
        <f t="shared" si="56"/>
        <v>0</v>
      </c>
      <c r="AJ189" s="115">
        <f t="shared" si="56"/>
        <v>0</v>
      </c>
      <c r="AK189" s="115">
        <f t="shared" si="56"/>
        <v>0</v>
      </c>
      <c r="AL189" s="115">
        <f t="shared" si="56"/>
        <v>0</v>
      </c>
      <c r="AM189" s="115">
        <f t="shared" si="56"/>
        <v>0</v>
      </c>
      <c r="AN189" s="115">
        <f t="shared" si="56"/>
        <v>0</v>
      </c>
      <c r="AO189" s="115">
        <f t="shared" si="56"/>
        <v>0</v>
      </c>
      <c r="AP189" s="115">
        <f t="shared" si="56"/>
        <v>0</v>
      </c>
      <c r="AQ189" s="115">
        <f t="shared" si="56"/>
        <v>0</v>
      </c>
      <c r="AR189" s="115">
        <f t="shared" si="56"/>
        <v>0</v>
      </c>
      <c r="AS189" s="115">
        <f t="shared" si="56"/>
        <v>0</v>
      </c>
      <c r="AT189" s="115">
        <f t="shared" si="56"/>
        <v>0</v>
      </c>
      <c r="AU189" s="115">
        <f t="shared" si="56"/>
        <v>0</v>
      </c>
      <c r="AV189" s="115">
        <f t="shared" si="56"/>
        <v>0</v>
      </c>
      <c r="AW189" s="115">
        <f t="shared" si="56"/>
        <v>0</v>
      </c>
      <c r="AX189" s="115">
        <f t="shared" si="56"/>
        <v>0</v>
      </c>
      <c r="AY189" s="115">
        <f t="shared" si="56"/>
        <v>0</v>
      </c>
      <c r="AZ189" s="115">
        <f t="shared" si="56"/>
        <v>0</v>
      </c>
      <c r="BA189" s="115">
        <f t="shared" si="56"/>
        <v>0</v>
      </c>
      <c r="BB189" s="115">
        <f t="shared" si="56"/>
        <v>0</v>
      </c>
      <c r="BC189" s="115">
        <f t="shared" si="56"/>
        <v>0</v>
      </c>
      <c r="BD189" s="115">
        <f t="shared" si="56"/>
        <v>0</v>
      </c>
      <c r="BE189" s="115">
        <f t="shared" si="56"/>
        <v>0</v>
      </c>
      <c r="BF189" s="115">
        <f t="shared" si="56"/>
        <v>0</v>
      </c>
      <c r="BG189" s="115">
        <f t="shared" si="56"/>
        <v>0</v>
      </c>
      <c r="BH189" s="115">
        <f t="shared" si="56"/>
        <v>0</v>
      </c>
    </row>
    <row r="190" spans="2:60" hidden="1" outlineLevel="1" x14ac:dyDescent="0.2">
      <c r="B190" s="51" t="s">
        <v>156</v>
      </c>
      <c r="C190" s="9" t="s">
        <v>158</v>
      </c>
      <c r="D190" s="58"/>
      <c r="E190" s="58"/>
      <c r="F190" s="26" t="s">
        <v>198</v>
      </c>
      <c r="G190" s="87">
        <v>22</v>
      </c>
      <c r="H190" s="87"/>
      <c r="I190" s="115">
        <f t="shared" ref="I190:BH190" si="57">I110*(($H110="Dedicated Prescribed")+($H110="Shared")*I$154)</f>
        <v>0</v>
      </c>
      <c r="J190" s="115">
        <f t="shared" si="57"/>
        <v>0</v>
      </c>
      <c r="K190" s="115">
        <f t="shared" si="57"/>
        <v>1.4608708672606845</v>
      </c>
      <c r="L190" s="115">
        <f t="shared" si="57"/>
        <v>2.1851681428503773</v>
      </c>
      <c r="M190" s="115">
        <f t="shared" si="57"/>
        <v>2.3680222339703825</v>
      </c>
      <c r="N190" s="115">
        <f t="shared" si="57"/>
        <v>2.1939664093837989</v>
      </c>
      <c r="O190" s="115">
        <f t="shared" si="57"/>
        <v>2.4906536255501828</v>
      </c>
      <c r="P190" s="115">
        <f t="shared" si="57"/>
        <v>3.6931337050769053</v>
      </c>
      <c r="Q190" s="115">
        <f t="shared" si="57"/>
        <v>0</v>
      </c>
      <c r="R190" s="115">
        <f t="shared" si="57"/>
        <v>0</v>
      </c>
      <c r="S190" s="115">
        <f t="shared" si="57"/>
        <v>0</v>
      </c>
      <c r="T190" s="115">
        <f t="shared" si="57"/>
        <v>0</v>
      </c>
      <c r="U190" s="115">
        <f t="shared" si="57"/>
        <v>0</v>
      </c>
      <c r="V190" s="115">
        <f t="shared" si="57"/>
        <v>0</v>
      </c>
      <c r="W190" s="115">
        <f t="shared" si="57"/>
        <v>0</v>
      </c>
      <c r="X190" s="115">
        <f t="shared" si="57"/>
        <v>0</v>
      </c>
      <c r="Y190" s="115">
        <f t="shared" si="57"/>
        <v>0</v>
      </c>
      <c r="Z190" s="115">
        <f t="shared" si="57"/>
        <v>0</v>
      </c>
      <c r="AA190" s="115">
        <f t="shared" si="57"/>
        <v>0</v>
      </c>
      <c r="AB190" s="115">
        <f t="shared" si="57"/>
        <v>0</v>
      </c>
      <c r="AC190" s="115">
        <f t="shared" si="57"/>
        <v>0</v>
      </c>
      <c r="AD190" s="115">
        <f t="shared" si="57"/>
        <v>0</v>
      </c>
      <c r="AE190" s="115">
        <f t="shared" si="57"/>
        <v>0</v>
      </c>
      <c r="AF190" s="115">
        <f t="shared" si="57"/>
        <v>0</v>
      </c>
      <c r="AG190" s="115">
        <f t="shared" si="57"/>
        <v>0</v>
      </c>
      <c r="AH190" s="115">
        <f t="shared" si="57"/>
        <v>0</v>
      </c>
      <c r="AI190" s="115">
        <f t="shared" si="57"/>
        <v>0</v>
      </c>
      <c r="AJ190" s="115">
        <f t="shared" si="57"/>
        <v>0</v>
      </c>
      <c r="AK190" s="115">
        <f t="shared" si="57"/>
        <v>0</v>
      </c>
      <c r="AL190" s="115">
        <f t="shared" si="57"/>
        <v>0</v>
      </c>
      <c r="AM190" s="115">
        <f t="shared" si="57"/>
        <v>0</v>
      </c>
      <c r="AN190" s="115">
        <f t="shared" si="57"/>
        <v>0</v>
      </c>
      <c r="AO190" s="115">
        <f t="shared" si="57"/>
        <v>0</v>
      </c>
      <c r="AP190" s="115">
        <f t="shared" si="57"/>
        <v>0</v>
      </c>
      <c r="AQ190" s="115">
        <f t="shared" si="57"/>
        <v>0</v>
      </c>
      <c r="AR190" s="115">
        <f t="shared" si="57"/>
        <v>0</v>
      </c>
      <c r="AS190" s="115">
        <f t="shared" si="57"/>
        <v>0</v>
      </c>
      <c r="AT190" s="115">
        <f t="shared" si="57"/>
        <v>0</v>
      </c>
      <c r="AU190" s="115">
        <f t="shared" si="57"/>
        <v>0</v>
      </c>
      <c r="AV190" s="115">
        <f t="shared" si="57"/>
        <v>0</v>
      </c>
      <c r="AW190" s="115">
        <f t="shared" si="57"/>
        <v>0</v>
      </c>
      <c r="AX190" s="115">
        <f t="shared" si="57"/>
        <v>0</v>
      </c>
      <c r="AY190" s="115">
        <f t="shared" si="57"/>
        <v>0</v>
      </c>
      <c r="AZ190" s="115">
        <f t="shared" si="57"/>
        <v>0</v>
      </c>
      <c r="BA190" s="115">
        <f t="shared" si="57"/>
        <v>0</v>
      </c>
      <c r="BB190" s="115">
        <f t="shared" si="57"/>
        <v>0</v>
      </c>
      <c r="BC190" s="115">
        <f t="shared" si="57"/>
        <v>0</v>
      </c>
      <c r="BD190" s="115">
        <f t="shared" si="57"/>
        <v>0</v>
      </c>
      <c r="BE190" s="115">
        <f t="shared" si="57"/>
        <v>0</v>
      </c>
      <c r="BF190" s="115">
        <f t="shared" si="57"/>
        <v>0</v>
      </c>
      <c r="BG190" s="115">
        <f t="shared" si="57"/>
        <v>0</v>
      </c>
      <c r="BH190" s="115">
        <f t="shared" si="57"/>
        <v>0</v>
      </c>
    </row>
    <row r="191" spans="2:60" hidden="1" outlineLevel="1" x14ac:dyDescent="0.2">
      <c r="B191" s="51" t="s">
        <v>156</v>
      </c>
      <c r="C191" s="9" t="s">
        <v>159</v>
      </c>
      <c r="D191" s="73"/>
      <c r="E191" s="73"/>
      <c r="F191" s="26" t="s">
        <v>198</v>
      </c>
      <c r="G191" s="87">
        <v>23</v>
      </c>
      <c r="H191" s="87"/>
      <c r="I191" s="115">
        <f t="shared" ref="I191:BH191" si="58">I111*(($H111="Dedicated Prescribed")+($H111="Shared")*I$154)</f>
        <v>0</v>
      </c>
      <c r="J191" s="115">
        <f t="shared" si="58"/>
        <v>0</v>
      </c>
      <c r="K191" s="115">
        <f t="shared" si="58"/>
        <v>0</v>
      </c>
      <c r="L191" s="115">
        <f t="shared" si="58"/>
        <v>0</v>
      </c>
      <c r="M191" s="115">
        <f t="shared" si="58"/>
        <v>0</v>
      </c>
      <c r="N191" s="115">
        <f t="shared" si="58"/>
        <v>0</v>
      </c>
      <c r="O191" s="115">
        <f t="shared" si="58"/>
        <v>0</v>
      </c>
      <c r="P191" s="115">
        <f t="shared" si="58"/>
        <v>0</v>
      </c>
      <c r="Q191" s="115">
        <f t="shared" si="58"/>
        <v>0</v>
      </c>
      <c r="R191" s="115">
        <f t="shared" si="58"/>
        <v>0</v>
      </c>
      <c r="S191" s="115">
        <f t="shared" si="58"/>
        <v>0</v>
      </c>
      <c r="T191" s="115">
        <f t="shared" si="58"/>
        <v>0</v>
      </c>
      <c r="U191" s="115">
        <f t="shared" si="58"/>
        <v>0</v>
      </c>
      <c r="V191" s="115">
        <f t="shared" si="58"/>
        <v>0</v>
      </c>
      <c r="W191" s="115">
        <f t="shared" si="58"/>
        <v>0</v>
      </c>
      <c r="X191" s="115">
        <f t="shared" si="58"/>
        <v>0</v>
      </c>
      <c r="Y191" s="115">
        <f t="shared" si="58"/>
        <v>0</v>
      </c>
      <c r="Z191" s="115">
        <f t="shared" si="58"/>
        <v>0</v>
      </c>
      <c r="AA191" s="115">
        <f t="shared" si="58"/>
        <v>0</v>
      </c>
      <c r="AB191" s="115">
        <f t="shared" si="58"/>
        <v>0</v>
      </c>
      <c r="AC191" s="115">
        <f t="shared" si="58"/>
        <v>0</v>
      </c>
      <c r="AD191" s="115">
        <f t="shared" si="58"/>
        <v>0</v>
      </c>
      <c r="AE191" s="115">
        <f t="shared" si="58"/>
        <v>0</v>
      </c>
      <c r="AF191" s="115">
        <f t="shared" si="58"/>
        <v>0</v>
      </c>
      <c r="AG191" s="115">
        <f t="shared" si="58"/>
        <v>0</v>
      </c>
      <c r="AH191" s="115">
        <f t="shared" si="58"/>
        <v>0</v>
      </c>
      <c r="AI191" s="115">
        <f t="shared" si="58"/>
        <v>0</v>
      </c>
      <c r="AJ191" s="115">
        <f t="shared" si="58"/>
        <v>0</v>
      </c>
      <c r="AK191" s="115">
        <f t="shared" si="58"/>
        <v>0</v>
      </c>
      <c r="AL191" s="115">
        <f t="shared" si="58"/>
        <v>0</v>
      </c>
      <c r="AM191" s="115">
        <f t="shared" si="58"/>
        <v>0</v>
      </c>
      <c r="AN191" s="115">
        <f t="shared" si="58"/>
        <v>0</v>
      </c>
      <c r="AO191" s="115">
        <f t="shared" si="58"/>
        <v>0</v>
      </c>
      <c r="AP191" s="115">
        <f t="shared" si="58"/>
        <v>0</v>
      </c>
      <c r="AQ191" s="115">
        <f t="shared" si="58"/>
        <v>0</v>
      </c>
      <c r="AR191" s="115">
        <f t="shared" si="58"/>
        <v>0</v>
      </c>
      <c r="AS191" s="115">
        <f t="shared" si="58"/>
        <v>0</v>
      </c>
      <c r="AT191" s="115">
        <f t="shared" si="58"/>
        <v>0</v>
      </c>
      <c r="AU191" s="115">
        <f t="shared" si="58"/>
        <v>0</v>
      </c>
      <c r="AV191" s="115">
        <f t="shared" si="58"/>
        <v>0</v>
      </c>
      <c r="AW191" s="115">
        <f t="shared" si="58"/>
        <v>0</v>
      </c>
      <c r="AX191" s="115">
        <f t="shared" si="58"/>
        <v>0</v>
      </c>
      <c r="AY191" s="115">
        <f t="shared" si="58"/>
        <v>0</v>
      </c>
      <c r="AZ191" s="115">
        <f t="shared" si="58"/>
        <v>0</v>
      </c>
      <c r="BA191" s="115">
        <f t="shared" si="58"/>
        <v>0</v>
      </c>
      <c r="BB191" s="115">
        <f t="shared" si="58"/>
        <v>0</v>
      </c>
      <c r="BC191" s="115">
        <f t="shared" si="58"/>
        <v>0</v>
      </c>
      <c r="BD191" s="115">
        <f t="shared" si="58"/>
        <v>0</v>
      </c>
      <c r="BE191" s="115">
        <f t="shared" si="58"/>
        <v>0</v>
      </c>
      <c r="BF191" s="115">
        <f t="shared" si="58"/>
        <v>0</v>
      </c>
      <c r="BG191" s="115">
        <f t="shared" si="58"/>
        <v>0</v>
      </c>
      <c r="BH191" s="115">
        <f t="shared" si="58"/>
        <v>0</v>
      </c>
    </row>
    <row r="192" spans="2:60" hidden="1" outlineLevel="1" x14ac:dyDescent="0.2">
      <c r="B192" s="51" t="s">
        <v>156</v>
      </c>
      <c r="C192" s="9" t="s">
        <v>153</v>
      </c>
      <c r="D192" s="58"/>
      <c r="E192" s="58"/>
      <c r="F192" s="26" t="s">
        <v>198</v>
      </c>
      <c r="G192" s="87">
        <v>24</v>
      </c>
      <c r="H192" s="87"/>
      <c r="I192" s="115">
        <f t="shared" ref="I192:BH192" si="59">I112*(($H112="Dedicated Prescribed")+($H112="Shared")*I$154)</f>
        <v>0</v>
      </c>
      <c r="J192" s="115">
        <f t="shared" si="59"/>
        <v>0</v>
      </c>
      <c r="K192" s="115">
        <f t="shared" si="59"/>
        <v>3.226982154455685E-3</v>
      </c>
      <c r="L192" s="115">
        <f t="shared" si="59"/>
        <v>5.3296773523684213E-2</v>
      </c>
      <c r="M192" s="115">
        <f t="shared" si="59"/>
        <v>6.5164552644944324E-4</v>
      </c>
      <c r="N192" s="115">
        <f t="shared" si="59"/>
        <v>2.9331430518476616E-4</v>
      </c>
      <c r="O192" s="115">
        <f t="shared" si="59"/>
        <v>5.9457162556122482E-2</v>
      </c>
      <c r="P192" s="115">
        <f t="shared" si="59"/>
        <v>0.21620845540439984</v>
      </c>
      <c r="Q192" s="115">
        <f t="shared" si="59"/>
        <v>0</v>
      </c>
      <c r="R192" s="115">
        <f t="shared" si="59"/>
        <v>0</v>
      </c>
      <c r="S192" s="115">
        <f t="shared" si="59"/>
        <v>0</v>
      </c>
      <c r="T192" s="115">
        <f t="shared" si="59"/>
        <v>0</v>
      </c>
      <c r="U192" s="115">
        <f t="shared" si="59"/>
        <v>0</v>
      </c>
      <c r="V192" s="115">
        <f t="shared" si="59"/>
        <v>0</v>
      </c>
      <c r="W192" s="115">
        <f t="shared" si="59"/>
        <v>0</v>
      </c>
      <c r="X192" s="115">
        <f t="shared" si="59"/>
        <v>0</v>
      </c>
      <c r="Y192" s="115">
        <f t="shared" si="59"/>
        <v>0</v>
      </c>
      <c r="Z192" s="115">
        <f t="shared" si="59"/>
        <v>0</v>
      </c>
      <c r="AA192" s="115">
        <f t="shared" si="59"/>
        <v>0</v>
      </c>
      <c r="AB192" s="115">
        <f t="shared" si="59"/>
        <v>0</v>
      </c>
      <c r="AC192" s="115">
        <f t="shared" si="59"/>
        <v>0</v>
      </c>
      <c r="AD192" s="115">
        <f t="shared" si="59"/>
        <v>0</v>
      </c>
      <c r="AE192" s="115">
        <f t="shared" si="59"/>
        <v>0</v>
      </c>
      <c r="AF192" s="115">
        <f t="shared" si="59"/>
        <v>0</v>
      </c>
      <c r="AG192" s="115">
        <f t="shared" si="59"/>
        <v>0</v>
      </c>
      <c r="AH192" s="115">
        <f t="shared" si="59"/>
        <v>0</v>
      </c>
      <c r="AI192" s="115">
        <f t="shared" si="59"/>
        <v>0</v>
      </c>
      <c r="AJ192" s="115">
        <f t="shared" si="59"/>
        <v>0</v>
      </c>
      <c r="AK192" s="115">
        <f t="shared" si="59"/>
        <v>0</v>
      </c>
      <c r="AL192" s="115">
        <f t="shared" si="59"/>
        <v>0</v>
      </c>
      <c r="AM192" s="115">
        <f t="shared" si="59"/>
        <v>0</v>
      </c>
      <c r="AN192" s="115">
        <f t="shared" si="59"/>
        <v>0</v>
      </c>
      <c r="AO192" s="115">
        <f t="shared" si="59"/>
        <v>0</v>
      </c>
      <c r="AP192" s="115">
        <f t="shared" si="59"/>
        <v>0</v>
      </c>
      <c r="AQ192" s="115">
        <f t="shared" si="59"/>
        <v>0</v>
      </c>
      <c r="AR192" s="115">
        <f t="shared" si="59"/>
        <v>0</v>
      </c>
      <c r="AS192" s="115">
        <f t="shared" si="59"/>
        <v>0</v>
      </c>
      <c r="AT192" s="115">
        <f t="shared" si="59"/>
        <v>0</v>
      </c>
      <c r="AU192" s="115">
        <f t="shared" si="59"/>
        <v>0</v>
      </c>
      <c r="AV192" s="115">
        <f t="shared" si="59"/>
        <v>0</v>
      </c>
      <c r="AW192" s="115">
        <f t="shared" si="59"/>
        <v>0</v>
      </c>
      <c r="AX192" s="115">
        <f t="shared" si="59"/>
        <v>0</v>
      </c>
      <c r="AY192" s="115">
        <f t="shared" si="59"/>
        <v>0</v>
      </c>
      <c r="AZ192" s="115">
        <f t="shared" si="59"/>
        <v>0</v>
      </c>
      <c r="BA192" s="115">
        <f t="shared" si="59"/>
        <v>0</v>
      </c>
      <c r="BB192" s="115">
        <f t="shared" si="59"/>
        <v>0</v>
      </c>
      <c r="BC192" s="115">
        <f t="shared" si="59"/>
        <v>0</v>
      </c>
      <c r="BD192" s="115">
        <f t="shared" si="59"/>
        <v>0</v>
      </c>
      <c r="BE192" s="115">
        <f t="shared" si="59"/>
        <v>0</v>
      </c>
      <c r="BF192" s="115">
        <f t="shared" si="59"/>
        <v>0</v>
      </c>
      <c r="BG192" s="115">
        <f t="shared" si="59"/>
        <v>0</v>
      </c>
      <c r="BH192" s="115">
        <f t="shared" si="59"/>
        <v>0</v>
      </c>
    </row>
    <row r="193" spans="2:60" hidden="1" outlineLevel="1" x14ac:dyDescent="0.2">
      <c r="B193" s="51" t="s">
        <v>160</v>
      </c>
      <c r="C193" s="9" t="s">
        <v>146</v>
      </c>
      <c r="D193" s="73"/>
      <c r="E193" s="73"/>
      <c r="F193" s="26" t="s">
        <v>198</v>
      </c>
      <c r="G193" s="87">
        <v>25</v>
      </c>
      <c r="H193" s="87"/>
      <c r="I193" s="115">
        <f t="shared" ref="I193:BH193" si="60">I113*(($H113="Dedicated Prescribed")+($H113="Shared")*I$154)</f>
        <v>0</v>
      </c>
      <c r="J193" s="115">
        <f t="shared" si="60"/>
        <v>0</v>
      </c>
      <c r="K193" s="115">
        <f t="shared" si="60"/>
        <v>0</v>
      </c>
      <c r="L193" s="115">
        <f t="shared" si="60"/>
        <v>0</v>
      </c>
      <c r="M193" s="115">
        <f t="shared" si="60"/>
        <v>0</v>
      </c>
      <c r="N193" s="115">
        <f t="shared" si="60"/>
        <v>0</v>
      </c>
      <c r="O193" s="115">
        <f t="shared" si="60"/>
        <v>0</v>
      </c>
      <c r="P193" s="115">
        <f t="shared" si="60"/>
        <v>0</v>
      </c>
      <c r="Q193" s="115">
        <f t="shared" si="60"/>
        <v>0</v>
      </c>
      <c r="R193" s="115">
        <f t="shared" si="60"/>
        <v>0</v>
      </c>
      <c r="S193" s="115">
        <f t="shared" si="60"/>
        <v>0</v>
      </c>
      <c r="T193" s="115">
        <f t="shared" si="60"/>
        <v>0</v>
      </c>
      <c r="U193" s="115">
        <f t="shared" si="60"/>
        <v>0</v>
      </c>
      <c r="V193" s="115">
        <f t="shared" si="60"/>
        <v>0</v>
      </c>
      <c r="W193" s="115">
        <f t="shared" si="60"/>
        <v>0</v>
      </c>
      <c r="X193" s="115">
        <f t="shared" si="60"/>
        <v>0</v>
      </c>
      <c r="Y193" s="115">
        <f t="shared" si="60"/>
        <v>0</v>
      </c>
      <c r="Z193" s="115">
        <f t="shared" si="60"/>
        <v>0</v>
      </c>
      <c r="AA193" s="115">
        <f t="shared" si="60"/>
        <v>0</v>
      </c>
      <c r="AB193" s="115">
        <f t="shared" si="60"/>
        <v>0</v>
      </c>
      <c r="AC193" s="115">
        <f t="shared" si="60"/>
        <v>0</v>
      </c>
      <c r="AD193" s="115">
        <f t="shared" si="60"/>
        <v>0</v>
      </c>
      <c r="AE193" s="115">
        <f t="shared" si="60"/>
        <v>0</v>
      </c>
      <c r="AF193" s="115">
        <f t="shared" si="60"/>
        <v>0</v>
      </c>
      <c r="AG193" s="115">
        <f t="shared" si="60"/>
        <v>0</v>
      </c>
      <c r="AH193" s="115">
        <f t="shared" si="60"/>
        <v>0</v>
      </c>
      <c r="AI193" s="115">
        <f t="shared" si="60"/>
        <v>0</v>
      </c>
      <c r="AJ193" s="115">
        <f t="shared" si="60"/>
        <v>0</v>
      </c>
      <c r="AK193" s="115">
        <f t="shared" si="60"/>
        <v>0</v>
      </c>
      <c r="AL193" s="115">
        <f t="shared" si="60"/>
        <v>0</v>
      </c>
      <c r="AM193" s="115">
        <f t="shared" si="60"/>
        <v>0</v>
      </c>
      <c r="AN193" s="115">
        <f t="shared" si="60"/>
        <v>0</v>
      </c>
      <c r="AO193" s="115">
        <f t="shared" si="60"/>
        <v>0</v>
      </c>
      <c r="AP193" s="115">
        <f t="shared" si="60"/>
        <v>0</v>
      </c>
      <c r="AQ193" s="115">
        <f t="shared" si="60"/>
        <v>0</v>
      </c>
      <c r="AR193" s="115">
        <f t="shared" si="60"/>
        <v>0</v>
      </c>
      <c r="AS193" s="115">
        <f t="shared" si="60"/>
        <v>0</v>
      </c>
      <c r="AT193" s="115">
        <f t="shared" si="60"/>
        <v>0</v>
      </c>
      <c r="AU193" s="115">
        <f t="shared" si="60"/>
        <v>0</v>
      </c>
      <c r="AV193" s="115">
        <f t="shared" si="60"/>
        <v>0</v>
      </c>
      <c r="AW193" s="115">
        <f t="shared" si="60"/>
        <v>0</v>
      </c>
      <c r="AX193" s="115">
        <f t="shared" si="60"/>
        <v>0</v>
      </c>
      <c r="AY193" s="115">
        <f t="shared" si="60"/>
        <v>0</v>
      </c>
      <c r="AZ193" s="115">
        <f t="shared" si="60"/>
        <v>0</v>
      </c>
      <c r="BA193" s="115">
        <f t="shared" si="60"/>
        <v>0</v>
      </c>
      <c r="BB193" s="115">
        <f t="shared" si="60"/>
        <v>0</v>
      </c>
      <c r="BC193" s="115">
        <f t="shared" si="60"/>
        <v>0</v>
      </c>
      <c r="BD193" s="115">
        <f t="shared" si="60"/>
        <v>0</v>
      </c>
      <c r="BE193" s="115">
        <f t="shared" si="60"/>
        <v>0</v>
      </c>
      <c r="BF193" s="115">
        <f t="shared" si="60"/>
        <v>0</v>
      </c>
      <c r="BG193" s="115">
        <f t="shared" si="60"/>
        <v>0</v>
      </c>
      <c r="BH193" s="115">
        <f t="shared" si="60"/>
        <v>0</v>
      </c>
    </row>
    <row r="194" spans="2:60" hidden="1" outlineLevel="1" x14ac:dyDescent="0.2">
      <c r="B194" s="51" t="s">
        <v>160</v>
      </c>
      <c r="C194" s="9" t="s">
        <v>147</v>
      </c>
      <c r="D194" s="73"/>
      <c r="E194" s="73"/>
      <c r="F194" s="26" t="s">
        <v>198</v>
      </c>
      <c r="G194" s="87">
        <v>26</v>
      </c>
      <c r="H194" s="87"/>
      <c r="I194" s="115">
        <f t="shared" ref="I194:BH194" si="61">I114*(($H114="Dedicated Prescribed")+($H114="Shared")*I$154)</f>
        <v>0</v>
      </c>
      <c r="J194" s="115">
        <f t="shared" si="61"/>
        <v>0</v>
      </c>
      <c r="K194" s="115">
        <f t="shared" si="61"/>
        <v>0</v>
      </c>
      <c r="L194" s="115">
        <f t="shared" si="61"/>
        <v>0</v>
      </c>
      <c r="M194" s="115">
        <f t="shared" si="61"/>
        <v>0</v>
      </c>
      <c r="N194" s="115">
        <f t="shared" si="61"/>
        <v>0</v>
      </c>
      <c r="O194" s="115">
        <f t="shared" si="61"/>
        <v>0</v>
      </c>
      <c r="P194" s="115">
        <f t="shared" si="61"/>
        <v>0</v>
      </c>
      <c r="Q194" s="115">
        <f t="shared" si="61"/>
        <v>0</v>
      </c>
      <c r="R194" s="115">
        <f t="shared" si="61"/>
        <v>0</v>
      </c>
      <c r="S194" s="115">
        <f t="shared" si="61"/>
        <v>0</v>
      </c>
      <c r="T194" s="115">
        <f t="shared" si="61"/>
        <v>0</v>
      </c>
      <c r="U194" s="115">
        <f t="shared" si="61"/>
        <v>0</v>
      </c>
      <c r="V194" s="115">
        <f t="shared" si="61"/>
        <v>0</v>
      </c>
      <c r="W194" s="115">
        <f t="shared" si="61"/>
        <v>0</v>
      </c>
      <c r="X194" s="115">
        <f t="shared" si="61"/>
        <v>0</v>
      </c>
      <c r="Y194" s="115">
        <f t="shared" si="61"/>
        <v>0</v>
      </c>
      <c r="Z194" s="115">
        <f t="shared" si="61"/>
        <v>0</v>
      </c>
      <c r="AA194" s="115">
        <f t="shared" si="61"/>
        <v>0</v>
      </c>
      <c r="AB194" s="115">
        <f t="shared" si="61"/>
        <v>0</v>
      </c>
      <c r="AC194" s="115">
        <f t="shared" si="61"/>
        <v>0</v>
      </c>
      <c r="AD194" s="115">
        <f t="shared" si="61"/>
        <v>0</v>
      </c>
      <c r="AE194" s="115">
        <f t="shared" si="61"/>
        <v>0</v>
      </c>
      <c r="AF194" s="115">
        <f t="shared" si="61"/>
        <v>0</v>
      </c>
      <c r="AG194" s="115">
        <f t="shared" si="61"/>
        <v>0</v>
      </c>
      <c r="AH194" s="115">
        <f t="shared" si="61"/>
        <v>0</v>
      </c>
      <c r="AI194" s="115">
        <f t="shared" si="61"/>
        <v>0</v>
      </c>
      <c r="AJ194" s="115">
        <f t="shared" si="61"/>
        <v>0</v>
      </c>
      <c r="AK194" s="115">
        <f t="shared" si="61"/>
        <v>0</v>
      </c>
      <c r="AL194" s="115">
        <f t="shared" si="61"/>
        <v>0</v>
      </c>
      <c r="AM194" s="115">
        <f t="shared" si="61"/>
        <v>0</v>
      </c>
      <c r="AN194" s="115">
        <f t="shared" si="61"/>
        <v>0</v>
      </c>
      <c r="AO194" s="115">
        <f t="shared" si="61"/>
        <v>0</v>
      </c>
      <c r="AP194" s="115">
        <f t="shared" si="61"/>
        <v>0</v>
      </c>
      <c r="AQ194" s="115">
        <f t="shared" si="61"/>
        <v>0</v>
      </c>
      <c r="AR194" s="115">
        <f t="shared" si="61"/>
        <v>0</v>
      </c>
      <c r="AS194" s="115">
        <f t="shared" si="61"/>
        <v>0</v>
      </c>
      <c r="AT194" s="115">
        <f t="shared" si="61"/>
        <v>0</v>
      </c>
      <c r="AU194" s="115">
        <f t="shared" si="61"/>
        <v>0</v>
      </c>
      <c r="AV194" s="115">
        <f t="shared" si="61"/>
        <v>0</v>
      </c>
      <c r="AW194" s="115">
        <f t="shared" si="61"/>
        <v>0</v>
      </c>
      <c r="AX194" s="115">
        <f t="shared" si="61"/>
        <v>0</v>
      </c>
      <c r="AY194" s="115">
        <f t="shared" si="61"/>
        <v>0</v>
      </c>
      <c r="AZ194" s="115">
        <f t="shared" si="61"/>
        <v>0</v>
      </c>
      <c r="BA194" s="115">
        <f t="shared" si="61"/>
        <v>0</v>
      </c>
      <c r="BB194" s="115">
        <f t="shared" si="61"/>
        <v>0</v>
      </c>
      <c r="BC194" s="115">
        <f t="shared" si="61"/>
        <v>0</v>
      </c>
      <c r="BD194" s="115">
        <f t="shared" si="61"/>
        <v>0</v>
      </c>
      <c r="BE194" s="115">
        <f t="shared" si="61"/>
        <v>0</v>
      </c>
      <c r="BF194" s="115">
        <f t="shared" si="61"/>
        <v>0</v>
      </c>
      <c r="BG194" s="115">
        <f t="shared" si="61"/>
        <v>0</v>
      </c>
      <c r="BH194" s="115">
        <f t="shared" si="61"/>
        <v>0</v>
      </c>
    </row>
    <row r="195" spans="2:60" hidden="1" outlineLevel="1" x14ac:dyDescent="0.2">
      <c r="B195" s="51" t="s">
        <v>160</v>
      </c>
      <c r="C195" s="9" t="s">
        <v>148</v>
      </c>
      <c r="D195" s="58"/>
      <c r="E195" s="58"/>
      <c r="F195" s="26" t="s">
        <v>198</v>
      </c>
      <c r="G195" s="87">
        <v>27</v>
      </c>
      <c r="H195" s="87"/>
      <c r="I195" s="115">
        <f t="shared" ref="I195:BH195" si="62">I115*(($H115="Dedicated Prescribed")+($H115="Shared")*I$154)</f>
        <v>0</v>
      </c>
      <c r="J195" s="115">
        <f t="shared" si="62"/>
        <v>0</v>
      </c>
      <c r="K195" s="115">
        <f t="shared" si="62"/>
        <v>2.2958897984097817</v>
      </c>
      <c r="L195" s="115">
        <f t="shared" si="62"/>
        <v>2.0509166059873674</v>
      </c>
      <c r="M195" s="115">
        <f t="shared" si="62"/>
        <v>1.6896009544991111</v>
      </c>
      <c r="N195" s="115">
        <f t="shared" si="62"/>
        <v>1.6257980157451142</v>
      </c>
      <c r="O195" s="115">
        <f t="shared" si="62"/>
        <v>1.7137016310048832</v>
      </c>
      <c r="P195" s="115">
        <f t="shared" si="62"/>
        <v>1.8265065996291214</v>
      </c>
      <c r="Q195" s="115">
        <f t="shared" si="62"/>
        <v>0</v>
      </c>
      <c r="R195" s="115">
        <f t="shared" si="62"/>
        <v>0</v>
      </c>
      <c r="S195" s="115">
        <f t="shared" si="62"/>
        <v>0</v>
      </c>
      <c r="T195" s="115">
        <f t="shared" si="62"/>
        <v>0</v>
      </c>
      <c r="U195" s="115">
        <f t="shared" si="62"/>
        <v>0</v>
      </c>
      <c r="V195" s="115">
        <f t="shared" si="62"/>
        <v>0</v>
      </c>
      <c r="W195" s="115">
        <f t="shared" si="62"/>
        <v>0</v>
      </c>
      <c r="X195" s="115">
        <f t="shared" si="62"/>
        <v>0</v>
      </c>
      <c r="Y195" s="115">
        <f t="shared" si="62"/>
        <v>0</v>
      </c>
      <c r="Z195" s="115">
        <f t="shared" si="62"/>
        <v>0</v>
      </c>
      <c r="AA195" s="115">
        <f t="shared" si="62"/>
        <v>0</v>
      </c>
      <c r="AB195" s="115">
        <f t="shared" si="62"/>
        <v>0</v>
      </c>
      <c r="AC195" s="115">
        <f t="shared" si="62"/>
        <v>0</v>
      </c>
      <c r="AD195" s="115">
        <f t="shared" si="62"/>
        <v>0</v>
      </c>
      <c r="AE195" s="115">
        <f t="shared" si="62"/>
        <v>0</v>
      </c>
      <c r="AF195" s="115">
        <f t="shared" si="62"/>
        <v>0</v>
      </c>
      <c r="AG195" s="115">
        <f t="shared" si="62"/>
        <v>0</v>
      </c>
      <c r="AH195" s="115">
        <f t="shared" si="62"/>
        <v>0</v>
      </c>
      <c r="AI195" s="115">
        <f t="shared" si="62"/>
        <v>0</v>
      </c>
      <c r="AJ195" s="115">
        <f t="shared" si="62"/>
        <v>0</v>
      </c>
      <c r="AK195" s="115">
        <f t="shared" si="62"/>
        <v>0</v>
      </c>
      <c r="AL195" s="115">
        <f t="shared" si="62"/>
        <v>0</v>
      </c>
      <c r="AM195" s="115">
        <f t="shared" si="62"/>
        <v>0</v>
      </c>
      <c r="AN195" s="115">
        <f t="shared" si="62"/>
        <v>0</v>
      </c>
      <c r="AO195" s="115">
        <f t="shared" si="62"/>
        <v>0</v>
      </c>
      <c r="AP195" s="115">
        <f t="shared" si="62"/>
        <v>0</v>
      </c>
      <c r="AQ195" s="115">
        <f t="shared" si="62"/>
        <v>0</v>
      </c>
      <c r="AR195" s="115">
        <f t="shared" si="62"/>
        <v>0</v>
      </c>
      <c r="AS195" s="115">
        <f t="shared" si="62"/>
        <v>0</v>
      </c>
      <c r="AT195" s="115">
        <f t="shared" si="62"/>
        <v>0</v>
      </c>
      <c r="AU195" s="115">
        <f t="shared" si="62"/>
        <v>0</v>
      </c>
      <c r="AV195" s="115">
        <f t="shared" si="62"/>
        <v>0</v>
      </c>
      <c r="AW195" s="115">
        <f t="shared" si="62"/>
        <v>0</v>
      </c>
      <c r="AX195" s="115">
        <f t="shared" si="62"/>
        <v>0</v>
      </c>
      <c r="AY195" s="115">
        <f t="shared" si="62"/>
        <v>0</v>
      </c>
      <c r="AZ195" s="115">
        <f t="shared" si="62"/>
        <v>0</v>
      </c>
      <c r="BA195" s="115">
        <f t="shared" si="62"/>
        <v>0</v>
      </c>
      <c r="BB195" s="115">
        <f t="shared" si="62"/>
        <v>0</v>
      </c>
      <c r="BC195" s="115">
        <f t="shared" si="62"/>
        <v>0</v>
      </c>
      <c r="BD195" s="115">
        <f t="shared" si="62"/>
        <v>0</v>
      </c>
      <c r="BE195" s="115">
        <f t="shared" si="62"/>
        <v>0</v>
      </c>
      <c r="BF195" s="115">
        <f t="shared" si="62"/>
        <v>0</v>
      </c>
      <c r="BG195" s="115">
        <f t="shared" si="62"/>
        <v>0</v>
      </c>
      <c r="BH195" s="115">
        <f t="shared" si="62"/>
        <v>0</v>
      </c>
    </row>
    <row r="196" spans="2:60" hidden="1" outlineLevel="1" x14ac:dyDescent="0.2">
      <c r="B196" s="51" t="s">
        <v>161</v>
      </c>
      <c r="C196" s="9" t="s">
        <v>162</v>
      </c>
      <c r="D196" s="73"/>
      <c r="E196" s="73"/>
      <c r="F196" s="26" t="s">
        <v>198</v>
      </c>
      <c r="G196" s="87">
        <v>28</v>
      </c>
      <c r="H196" s="87"/>
      <c r="I196" s="115">
        <f t="shared" ref="I196:BH196" si="63">I116*(($H116="Dedicated Prescribed")+($H116="Shared")*I$154)</f>
        <v>0</v>
      </c>
      <c r="J196" s="115">
        <f t="shared" si="63"/>
        <v>0</v>
      </c>
      <c r="K196" s="115">
        <f t="shared" si="63"/>
        <v>1.4294434099999997</v>
      </c>
      <c r="L196" s="115">
        <f t="shared" si="63"/>
        <v>1.4649862799999998</v>
      </c>
      <c r="M196" s="115">
        <f t="shared" si="63"/>
        <v>1.9789982599999998</v>
      </c>
      <c r="N196" s="115">
        <f t="shared" si="63"/>
        <v>1.5773635999999998</v>
      </c>
      <c r="O196" s="115">
        <f t="shared" si="63"/>
        <v>1.4512142800000001</v>
      </c>
      <c r="P196" s="115">
        <f t="shared" si="63"/>
        <v>1.59569044</v>
      </c>
      <c r="Q196" s="115">
        <f t="shared" si="63"/>
        <v>0</v>
      </c>
      <c r="R196" s="115">
        <f t="shared" si="63"/>
        <v>0</v>
      </c>
      <c r="S196" s="115">
        <f t="shared" si="63"/>
        <v>0</v>
      </c>
      <c r="T196" s="115">
        <f t="shared" si="63"/>
        <v>0</v>
      </c>
      <c r="U196" s="115">
        <f t="shared" si="63"/>
        <v>0</v>
      </c>
      <c r="V196" s="115">
        <f t="shared" si="63"/>
        <v>0</v>
      </c>
      <c r="W196" s="115">
        <f t="shared" si="63"/>
        <v>0</v>
      </c>
      <c r="X196" s="115">
        <f t="shared" si="63"/>
        <v>0</v>
      </c>
      <c r="Y196" s="115">
        <f t="shared" si="63"/>
        <v>0</v>
      </c>
      <c r="Z196" s="115">
        <f t="shared" si="63"/>
        <v>0</v>
      </c>
      <c r="AA196" s="115">
        <f t="shared" si="63"/>
        <v>0</v>
      </c>
      <c r="AB196" s="115">
        <f t="shared" si="63"/>
        <v>0</v>
      </c>
      <c r="AC196" s="115">
        <f t="shared" si="63"/>
        <v>0</v>
      </c>
      <c r="AD196" s="115">
        <f t="shared" si="63"/>
        <v>0</v>
      </c>
      <c r="AE196" s="115">
        <f t="shared" si="63"/>
        <v>0</v>
      </c>
      <c r="AF196" s="115">
        <f t="shared" si="63"/>
        <v>0</v>
      </c>
      <c r="AG196" s="115">
        <f t="shared" si="63"/>
        <v>0</v>
      </c>
      <c r="AH196" s="115">
        <f t="shared" si="63"/>
        <v>0</v>
      </c>
      <c r="AI196" s="115">
        <f t="shared" si="63"/>
        <v>0</v>
      </c>
      <c r="AJ196" s="115">
        <f t="shared" si="63"/>
        <v>0</v>
      </c>
      <c r="AK196" s="115">
        <f t="shared" si="63"/>
        <v>0</v>
      </c>
      <c r="AL196" s="115">
        <f t="shared" si="63"/>
        <v>0</v>
      </c>
      <c r="AM196" s="115">
        <f t="shared" si="63"/>
        <v>0</v>
      </c>
      <c r="AN196" s="115">
        <f t="shared" si="63"/>
        <v>0</v>
      </c>
      <c r="AO196" s="115">
        <f t="shared" si="63"/>
        <v>0</v>
      </c>
      <c r="AP196" s="115">
        <f t="shared" si="63"/>
        <v>0</v>
      </c>
      <c r="AQ196" s="115">
        <f t="shared" si="63"/>
        <v>0</v>
      </c>
      <c r="AR196" s="115">
        <f t="shared" si="63"/>
        <v>0</v>
      </c>
      <c r="AS196" s="115">
        <f t="shared" si="63"/>
        <v>0</v>
      </c>
      <c r="AT196" s="115">
        <f t="shared" si="63"/>
        <v>0</v>
      </c>
      <c r="AU196" s="115">
        <f t="shared" si="63"/>
        <v>0</v>
      </c>
      <c r="AV196" s="115">
        <f t="shared" si="63"/>
        <v>0</v>
      </c>
      <c r="AW196" s="115">
        <f t="shared" si="63"/>
        <v>0</v>
      </c>
      <c r="AX196" s="115">
        <f t="shared" si="63"/>
        <v>0</v>
      </c>
      <c r="AY196" s="115">
        <f t="shared" si="63"/>
        <v>0</v>
      </c>
      <c r="AZ196" s="115">
        <f t="shared" si="63"/>
        <v>0</v>
      </c>
      <c r="BA196" s="115">
        <f t="shared" si="63"/>
        <v>0</v>
      </c>
      <c r="BB196" s="115">
        <f t="shared" si="63"/>
        <v>0</v>
      </c>
      <c r="BC196" s="115">
        <f t="shared" si="63"/>
        <v>0</v>
      </c>
      <c r="BD196" s="115">
        <f t="shared" si="63"/>
        <v>0</v>
      </c>
      <c r="BE196" s="115">
        <f t="shared" si="63"/>
        <v>0</v>
      </c>
      <c r="BF196" s="115">
        <f t="shared" si="63"/>
        <v>0</v>
      </c>
      <c r="BG196" s="115">
        <f t="shared" si="63"/>
        <v>0</v>
      </c>
      <c r="BH196" s="115">
        <f t="shared" si="63"/>
        <v>0</v>
      </c>
    </row>
    <row r="197" spans="2:60" hidden="1" outlineLevel="1" x14ac:dyDescent="0.2">
      <c r="B197" s="51" t="s">
        <v>161</v>
      </c>
      <c r="C197" s="9" t="s">
        <v>147</v>
      </c>
      <c r="D197" s="73"/>
      <c r="E197" s="73"/>
      <c r="F197" s="26" t="s">
        <v>198</v>
      </c>
      <c r="G197" s="87">
        <v>29</v>
      </c>
      <c r="H197" s="87"/>
      <c r="I197" s="115">
        <f t="shared" ref="I197:BH197" si="64">I117*(($H117="Dedicated Prescribed")+($H117="Shared")*I$154)</f>
        <v>0</v>
      </c>
      <c r="J197" s="115">
        <f t="shared" si="64"/>
        <v>0</v>
      </c>
      <c r="K197" s="115">
        <f t="shared" si="64"/>
        <v>0</v>
      </c>
      <c r="L197" s="115">
        <f t="shared" si="64"/>
        <v>0</v>
      </c>
      <c r="M197" s="115">
        <f t="shared" si="64"/>
        <v>0</v>
      </c>
      <c r="N197" s="115">
        <f t="shared" si="64"/>
        <v>0</v>
      </c>
      <c r="O197" s="115">
        <f t="shared" si="64"/>
        <v>0</v>
      </c>
      <c r="P197" s="115">
        <f t="shared" si="64"/>
        <v>0</v>
      </c>
      <c r="Q197" s="115">
        <f t="shared" si="64"/>
        <v>0</v>
      </c>
      <c r="R197" s="115">
        <f t="shared" si="64"/>
        <v>0</v>
      </c>
      <c r="S197" s="115">
        <f t="shared" si="64"/>
        <v>0</v>
      </c>
      <c r="T197" s="115">
        <f t="shared" si="64"/>
        <v>0</v>
      </c>
      <c r="U197" s="115">
        <f t="shared" si="64"/>
        <v>0</v>
      </c>
      <c r="V197" s="115">
        <f t="shared" si="64"/>
        <v>0</v>
      </c>
      <c r="W197" s="115">
        <f t="shared" si="64"/>
        <v>0</v>
      </c>
      <c r="X197" s="115">
        <f t="shared" si="64"/>
        <v>0</v>
      </c>
      <c r="Y197" s="115">
        <f t="shared" si="64"/>
        <v>0</v>
      </c>
      <c r="Z197" s="115">
        <f t="shared" si="64"/>
        <v>0</v>
      </c>
      <c r="AA197" s="115">
        <f t="shared" si="64"/>
        <v>0</v>
      </c>
      <c r="AB197" s="115">
        <f t="shared" si="64"/>
        <v>0</v>
      </c>
      <c r="AC197" s="115">
        <f t="shared" si="64"/>
        <v>0</v>
      </c>
      <c r="AD197" s="115">
        <f t="shared" si="64"/>
        <v>0</v>
      </c>
      <c r="AE197" s="115">
        <f t="shared" si="64"/>
        <v>0</v>
      </c>
      <c r="AF197" s="115">
        <f t="shared" si="64"/>
        <v>0</v>
      </c>
      <c r="AG197" s="115">
        <f t="shared" si="64"/>
        <v>0</v>
      </c>
      <c r="AH197" s="115">
        <f t="shared" si="64"/>
        <v>0</v>
      </c>
      <c r="AI197" s="115">
        <f t="shared" si="64"/>
        <v>0</v>
      </c>
      <c r="AJ197" s="115">
        <f t="shared" si="64"/>
        <v>0</v>
      </c>
      <c r="AK197" s="115">
        <f t="shared" si="64"/>
        <v>0</v>
      </c>
      <c r="AL197" s="115">
        <f t="shared" si="64"/>
        <v>0</v>
      </c>
      <c r="AM197" s="115">
        <f t="shared" si="64"/>
        <v>0</v>
      </c>
      <c r="AN197" s="115">
        <f t="shared" si="64"/>
        <v>0</v>
      </c>
      <c r="AO197" s="115">
        <f t="shared" si="64"/>
        <v>0</v>
      </c>
      <c r="AP197" s="115">
        <f t="shared" si="64"/>
        <v>0</v>
      </c>
      <c r="AQ197" s="115">
        <f t="shared" si="64"/>
        <v>0</v>
      </c>
      <c r="AR197" s="115">
        <f t="shared" si="64"/>
        <v>0</v>
      </c>
      <c r="AS197" s="115">
        <f t="shared" si="64"/>
        <v>0</v>
      </c>
      <c r="AT197" s="115">
        <f t="shared" si="64"/>
        <v>0</v>
      </c>
      <c r="AU197" s="115">
        <f t="shared" si="64"/>
        <v>0</v>
      </c>
      <c r="AV197" s="115">
        <f t="shared" si="64"/>
        <v>0</v>
      </c>
      <c r="AW197" s="115">
        <f t="shared" si="64"/>
        <v>0</v>
      </c>
      <c r="AX197" s="115">
        <f t="shared" si="64"/>
        <v>0</v>
      </c>
      <c r="AY197" s="115">
        <f t="shared" si="64"/>
        <v>0</v>
      </c>
      <c r="AZ197" s="115">
        <f t="shared" si="64"/>
        <v>0</v>
      </c>
      <c r="BA197" s="115">
        <f t="shared" si="64"/>
        <v>0</v>
      </c>
      <c r="BB197" s="115">
        <f t="shared" si="64"/>
        <v>0</v>
      </c>
      <c r="BC197" s="115">
        <f t="shared" si="64"/>
        <v>0</v>
      </c>
      <c r="BD197" s="115">
        <f t="shared" si="64"/>
        <v>0</v>
      </c>
      <c r="BE197" s="115">
        <f t="shared" si="64"/>
        <v>0</v>
      </c>
      <c r="BF197" s="115">
        <f t="shared" si="64"/>
        <v>0</v>
      </c>
      <c r="BG197" s="115">
        <f t="shared" si="64"/>
        <v>0</v>
      </c>
      <c r="BH197" s="115">
        <f t="shared" si="64"/>
        <v>0</v>
      </c>
    </row>
    <row r="198" spans="2:60" hidden="1" outlineLevel="1" x14ac:dyDescent="0.2">
      <c r="B198" s="51" t="s">
        <v>161</v>
      </c>
      <c r="C198" s="9" t="s">
        <v>151</v>
      </c>
      <c r="D198" s="73"/>
      <c r="E198" s="73"/>
      <c r="F198" s="26" t="s">
        <v>198</v>
      </c>
      <c r="G198" s="87">
        <v>30</v>
      </c>
      <c r="H198" s="87"/>
      <c r="I198" s="115">
        <f t="shared" ref="I198:BH198" si="65">I118*(($H118="Dedicated Prescribed")+($H118="Shared")*I$154)</f>
        <v>0</v>
      </c>
      <c r="J198" s="115">
        <f t="shared" si="65"/>
        <v>0</v>
      </c>
      <c r="K198" s="115">
        <f t="shared" si="65"/>
        <v>4.4258779143545031</v>
      </c>
      <c r="L198" s="115">
        <f t="shared" si="65"/>
        <v>3.4950326602338957</v>
      </c>
      <c r="M198" s="115">
        <f t="shared" si="65"/>
        <v>2.4805086206068507</v>
      </c>
      <c r="N198" s="115">
        <f t="shared" si="65"/>
        <v>3.0165783591047841</v>
      </c>
      <c r="O198" s="115">
        <f t="shared" si="65"/>
        <v>5.990020360660834</v>
      </c>
      <c r="P198" s="115">
        <f t="shared" si="65"/>
        <v>6.0866918676630544</v>
      </c>
      <c r="Q198" s="115">
        <f t="shared" si="65"/>
        <v>0</v>
      </c>
      <c r="R198" s="115">
        <f t="shared" si="65"/>
        <v>0</v>
      </c>
      <c r="S198" s="115">
        <f t="shared" si="65"/>
        <v>0</v>
      </c>
      <c r="T198" s="115">
        <f t="shared" si="65"/>
        <v>0</v>
      </c>
      <c r="U198" s="115">
        <f t="shared" si="65"/>
        <v>0</v>
      </c>
      <c r="V198" s="115">
        <f t="shared" si="65"/>
        <v>0</v>
      </c>
      <c r="W198" s="115">
        <f t="shared" si="65"/>
        <v>0</v>
      </c>
      <c r="X198" s="115">
        <f t="shared" si="65"/>
        <v>0</v>
      </c>
      <c r="Y198" s="115">
        <f t="shared" si="65"/>
        <v>0</v>
      </c>
      <c r="Z198" s="115">
        <f t="shared" si="65"/>
        <v>0</v>
      </c>
      <c r="AA198" s="115">
        <f t="shared" si="65"/>
        <v>0</v>
      </c>
      <c r="AB198" s="115">
        <f t="shared" si="65"/>
        <v>0</v>
      </c>
      <c r="AC198" s="115">
        <f t="shared" si="65"/>
        <v>0</v>
      </c>
      <c r="AD198" s="115">
        <f t="shared" si="65"/>
        <v>0</v>
      </c>
      <c r="AE198" s="115">
        <f t="shared" si="65"/>
        <v>0</v>
      </c>
      <c r="AF198" s="115">
        <f t="shared" si="65"/>
        <v>0</v>
      </c>
      <c r="AG198" s="115">
        <f t="shared" si="65"/>
        <v>0</v>
      </c>
      <c r="AH198" s="115">
        <f t="shared" si="65"/>
        <v>0</v>
      </c>
      <c r="AI198" s="115">
        <f t="shared" si="65"/>
        <v>0</v>
      </c>
      <c r="AJ198" s="115">
        <f t="shared" si="65"/>
        <v>0</v>
      </c>
      <c r="AK198" s="115">
        <f t="shared" si="65"/>
        <v>0</v>
      </c>
      <c r="AL198" s="115">
        <f t="shared" si="65"/>
        <v>0</v>
      </c>
      <c r="AM198" s="115">
        <f t="shared" si="65"/>
        <v>0</v>
      </c>
      <c r="AN198" s="115">
        <f t="shared" si="65"/>
        <v>0</v>
      </c>
      <c r="AO198" s="115">
        <f t="shared" si="65"/>
        <v>0</v>
      </c>
      <c r="AP198" s="115">
        <f t="shared" si="65"/>
        <v>0</v>
      </c>
      <c r="AQ198" s="115">
        <f t="shared" si="65"/>
        <v>0</v>
      </c>
      <c r="AR198" s="115">
        <f t="shared" si="65"/>
        <v>0</v>
      </c>
      <c r="AS198" s="115">
        <f t="shared" si="65"/>
        <v>0</v>
      </c>
      <c r="AT198" s="115">
        <f t="shared" si="65"/>
        <v>0</v>
      </c>
      <c r="AU198" s="115">
        <f t="shared" si="65"/>
        <v>0</v>
      </c>
      <c r="AV198" s="115">
        <f t="shared" si="65"/>
        <v>0</v>
      </c>
      <c r="AW198" s="115">
        <f t="shared" si="65"/>
        <v>0</v>
      </c>
      <c r="AX198" s="115">
        <f t="shared" si="65"/>
        <v>0</v>
      </c>
      <c r="AY198" s="115">
        <f t="shared" si="65"/>
        <v>0</v>
      </c>
      <c r="AZ198" s="115">
        <f t="shared" si="65"/>
        <v>0</v>
      </c>
      <c r="BA198" s="115">
        <f t="shared" si="65"/>
        <v>0</v>
      </c>
      <c r="BB198" s="115">
        <f t="shared" si="65"/>
        <v>0</v>
      </c>
      <c r="BC198" s="115">
        <f t="shared" si="65"/>
        <v>0</v>
      </c>
      <c r="BD198" s="115">
        <f t="shared" si="65"/>
        <v>0</v>
      </c>
      <c r="BE198" s="115">
        <f t="shared" si="65"/>
        <v>0</v>
      </c>
      <c r="BF198" s="115">
        <f t="shared" si="65"/>
        <v>0</v>
      </c>
      <c r="BG198" s="115">
        <f t="shared" si="65"/>
        <v>0</v>
      </c>
      <c r="BH198" s="115">
        <f t="shared" si="65"/>
        <v>0</v>
      </c>
    </row>
    <row r="199" spans="2:60" hidden="1" outlineLevel="1" x14ac:dyDescent="0.2">
      <c r="B199" s="51" t="s">
        <v>161</v>
      </c>
      <c r="C199" s="9" t="s">
        <v>163</v>
      </c>
      <c r="D199" s="72"/>
      <c r="E199" s="72"/>
      <c r="F199" s="26" t="s">
        <v>198</v>
      </c>
      <c r="G199" s="87">
        <v>31</v>
      </c>
      <c r="H199" s="87"/>
      <c r="I199" s="115">
        <f t="shared" ref="I199:BH199" si="66">I119*(($H119="Dedicated Prescribed")+($H119="Shared")*I$154)</f>
        <v>0</v>
      </c>
      <c r="J199" s="115">
        <f t="shared" si="66"/>
        <v>0</v>
      </c>
      <c r="K199" s="115">
        <f t="shared" si="66"/>
        <v>0</v>
      </c>
      <c r="L199" s="115">
        <f t="shared" si="66"/>
        <v>0</v>
      </c>
      <c r="M199" s="115">
        <f t="shared" si="66"/>
        <v>0</v>
      </c>
      <c r="N199" s="115">
        <f t="shared" si="66"/>
        <v>0</v>
      </c>
      <c r="O199" s="115">
        <f t="shared" si="66"/>
        <v>0</v>
      </c>
      <c r="P199" s="115">
        <f t="shared" si="66"/>
        <v>0</v>
      </c>
      <c r="Q199" s="115">
        <f t="shared" si="66"/>
        <v>0</v>
      </c>
      <c r="R199" s="115">
        <f t="shared" si="66"/>
        <v>0</v>
      </c>
      <c r="S199" s="115">
        <f t="shared" si="66"/>
        <v>0</v>
      </c>
      <c r="T199" s="115">
        <f t="shared" si="66"/>
        <v>0</v>
      </c>
      <c r="U199" s="115">
        <f t="shared" si="66"/>
        <v>0</v>
      </c>
      <c r="V199" s="115">
        <f t="shared" si="66"/>
        <v>0</v>
      </c>
      <c r="W199" s="115">
        <f t="shared" si="66"/>
        <v>0</v>
      </c>
      <c r="X199" s="115">
        <f t="shared" si="66"/>
        <v>0</v>
      </c>
      <c r="Y199" s="115">
        <f t="shared" si="66"/>
        <v>0</v>
      </c>
      <c r="Z199" s="115">
        <f t="shared" si="66"/>
        <v>0</v>
      </c>
      <c r="AA199" s="115">
        <f t="shared" si="66"/>
        <v>0</v>
      </c>
      <c r="AB199" s="115">
        <f t="shared" si="66"/>
        <v>0</v>
      </c>
      <c r="AC199" s="115">
        <f t="shared" si="66"/>
        <v>0</v>
      </c>
      <c r="AD199" s="115">
        <f t="shared" si="66"/>
        <v>0</v>
      </c>
      <c r="AE199" s="115">
        <f t="shared" si="66"/>
        <v>0</v>
      </c>
      <c r="AF199" s="115">
        <f t="shared" si="66"/>
        <v>0</v>
      </c>
      <c r="AG199" s="115">
        <f t="shared" si="66"/>
        <v>0</v>
      </c>
      <c r="AH199" s="115">
        <f t="shared" si="66"/>
        <v>0</v>
      </c>
      <c r="AI199" s="115">
        <f t="shared" si="66"/>
        <v>0</v>
      </c>
      <c r="AJ199" s="115">
        <f t="shared" si="66"/>
        <v>0</v>
      </c>
      <c r="AK199" s="115">
        <f t="shared" si="66"/>
        <v>0</v>
      </c>
      <c r="AL199" s="115">
        <f t="shared" si="66"/>
        <v>0</v>
      </c>
      <c r="AM199" s="115">
        <f t="shared" si="66"/>
        <v>0</v>
      </c>
      <c r="AN199" s="115">
        <f t="shared" si="66"/>
        <v>0</v>
      </c>
      <c r="AO199" s="115">
        <f t="shared" si="66"/>
        <v>0</v>
      </c>
      <c r="AP199" s="115">
        <f t="shared" si="66"/>
        <v>0</v>
      </c>
      <c r="AQ199" s="115">
        <f t="shared" si="66"/>
        <v>0</v>
      </c>
      <c r="AR199" s="115">
        <f t="shared" si="66"/>
        <v>0</v>
      </c>
      <c r="AS199" s="115">
        <f t="shared" si="66"/>
        <v>0</v>
      </c>
      <c r="AT199" s="115">
        <f t="shared" si="66"/>
        <v>0</v>
      </c>
      <c r="AU199" s="115">
        <f t="shared" si="66"/>
        <v>0</v>
      </c>
      <c r="AV199" s="115">
        <f t="shared" si="66"/>
        <v>0</v>
      </c>
      <c r="AW199" s="115">
        <f t="shared" si="66"/>
        <v>0</v>
      </c>
      <c r="AX199" s="115">
        <f t="shared" si="66"/>
        <v>0</v>
      </c>
      <c r="AY199" s="115">
        <f t="shared" si="66"/>
        <v>0</v>
      </c>
      <c r="AZ199" s="115">
        <f t="shared" si="66"/>
        <v>0</v>
      </c>
      <c r="BA199" s="115">
        <f t="shared" si="66"/>
        <v>0</v>
      </c>
      <c r="BB199" s="115">
        <f t="shared" si="66"/>
        <v>0</v>
      </c>
      <c r="BC199" s="115">
        <f t="shared" si="66"/>
        <v>0</v>
      </c>
      <c r="BD199" s="115">
        <f t="shared" si="66"/>
        <v>0</v>
      </c>
      <c r="BE199" s="115">
        <f t="shared" si="66"/>
        <v>0</v>
      </c>
      <c r="BF199" s="115">
        <f t="shared" si="66"/>
        <v>0</v>
      </c>
      <c r="BG199" s="115">
        <f t="shared" si="66"/>
        <v>0</v>
      </c>
      <c r="BH199" s="115">
        <f t="shared" si="66"/>
        <v>0</v>
      </c>
    </row>
    <row r="200" spans="2:60" hidden="1" outlineLevel="1" x14ac:dyDescent="0.2">
      <c r="B200" s="51" t="s">
        <v>161</v>
      </c>
      <c r="C200" s="9" t="s">
        <v>159</v>
      </c>
      <c r="D200" s="58"/>
      <c r="E200" s="58"/>
      <c r="F200" s="26" t="s">
        <v>198</v>
      </c>
      <c r="G200" s="87">
        <v>32</v>
      </c>
      <c r="H200" s="87"/>
      <c r="I200" s="115">
        <f t="shared" ref="I200:BH200" si="67">I120*(($H120="Dedicated Prescribed")+($H120="Shared")*I$154)</f>
        <v>0</v>
      </c>
      <c r="J200" s="115">
        <f t="shared" si="67"/>
        <v>0</v>
      </c>
      <c r="K200" s="115">
        <f t="shared" si="67"/>
        <v>0</v>
      </c>
      <c r="L200" s="115">
        <f t="shared" si="67"/>
        <v>0</v>
      </c>
      <c r="M200" s="115">
        <f t="shared" si="67"/>
        <v>0</v>
      </c>
      <c r="N200" s="115">
        <f t="shared" si="67"/>
        <v>0</v>
      </c>
      <c r="O200" s="115">
        <f t="shared" si="67"/>
        <v>0</v>
      </c>
      <c r="P200" s="115">
        <f t="shared" si="67"/>
        <v>0</v>
      </c>
      <c r="Q200" s="115">
        <f t="shared" si="67"/>
        <v>0</v>
      </c>
      <c r="R200" s="115">
        <f t="shared" si="67"/>
        <v>0</v>
      </c>
      <c r="S200" s="115">
        <f t="shared" si="67"/>
        <v>0</v>
      </c>
      <c r="T200" s="115">
        <f t="shared" si="67"/>
        <v>0</v>
      </c>
      <c r="U200" s="115">
        <f t="shared" si="67"/>
        <v>0</v>
      </c>
      <c r="V200" s="115">
        <f t="shared" si="67"/>
        <v>0</v>
      </c>
      <c r="W200" s="115">
        <f t="shared" si="67"/>
        <v>0</v>
      </c>
      <c r="X200" s="115">
        <f t="shared" si="67"/>
        <v>0</v>
      </c>
      <c r="Y200" s="115">
        <f t="shared" si="67"/>
        <v>0</v>
      </c>
      <c r="Z200" s="115">
        <f t="shared" si="67"/>
        <v>0</v>
      </c>
      <c r="AA200" s="115">
        <f t="shared" si="67"/>
        <v>0</v>
      </c>
      <c r="AB200" s="115">
        <f t="shared" si="67"/>
        <v>0</v>
      </c>
      <c r="AC200" s="115">
        <f t="shared" si="67"/>
        <v>0</v>
      </c>
      <c r="AD200" s="115">
        <f t="shared" si="67"/>
        <v>0</v>
      </c>
      <c r="AE200" s="115">
        <f t="shared" si="67"/>
        <v>0</v>
      </c>
      <c r="AF200" s="115">
        <f t="shared" si="67"/>
        <v>0</v>
      </c>
      <c r="AG200" s="115">
        <f t="shared" si="67"/>
        <v>0</v>
      </c>
      <c r="AH200" s="115">
        <f t="shared" si="67"/>
        <v>0</v>
      </c>
      <c r="AI200" s="115">
        <f t="shared" si="67"/>
        <v>0</v>
      </c>
      <c r="AJ200" s="115">
        <f t="shared" si="67"/>
        <v>0</v>
      </c>
      <c r="AK200" s="115">
        <f t="shared" si="67"/>
        <v>0</v>
      </c>
      <c r="AL200" s="115">
        <f t="shared" si="67"/>
        <v>0</v>
      </c>
      <c r="AM200" s="115">
        <f t="shared" si="67"/>
        <v>0</v>
      </c>
      <c r="AN200" s="115">
        <f t="shared" si="67"/>
        <v>0</v>
      </c>
      <c r="AO200" s="115">
        <f t="shared" si="67"/>
        <v>0</v>
      </c>
      <c r="AP200" s="115">
        <f t="shared" si="67"/>
        <v>0</v>
      </c>
      <c r="AQ200" s="115">
        <f t="shared" si="67"/>
        <v>0</v>
      </c>
      <c r="AR200" s="115">
        <f t="shared" si="67"/>
        <v>0</v>
      </c>
      <c r="AS200" s="115">
        <f t="shared" si="67"/>
        <v>0</v>
      </c>
      <c r="AT200" s="115">
        <f t="shared" si="67"/>
        <v>0</v>
      </c>
      <c r="AU200" s="115">
        <f t="shared" si="67"/>
        <v>0</v>
      </c>
      <c r="AV200" s="115">
        <f t="shared" si="67"/>
        <v>0</v>
      </c>
      <c r="AW200" s="115">
        <f t="shared" si="67"/>
        <v>0</v>
      </c>
      <c r="AX200" s="115">
        <f t="shared" si="67"/>
        <v>0</v>
      </c>
      <c r="AY200" s="115">
        <f t="shared" si="67"/>
        <v>0</v>
      </c>
      <c r="AZ200" s="115">
        <f t="shared" si="67"/>
        <v>0</v>
      </c>
      <c r="BA200" s="115">
        <f t="shared" si="67"/>
        <v>0</v>
      </c>
      <c r="BB200" s="115">
        <f t="shared" si="67"/>
        <v>0</v>
      </c>
      <c r="BC200" s="115">
        <f t="shared" si="67"/>
        <v>0</v>
      </c>
      <c r="BD200" s="115">
        <f t="shared" si="67"/>
        <v>0</v>
      </c>
      <c r="BE200" s="115">
        <f t="shared" si="67"/>
        <v>0</v>
      </c>
      <c r="BF200" s="115">
        <f t="shared" si="67"/>
        <v>0</v>
      </c>
      <c r="BG200" s="115">
        <f t="shared" si="67"/>
        <v>0</v>
      </c>
      <c r="BH200" s="115">
        <f t="shared" si="67"/>
        <v>0</v>
      </c>
    </row>
    <row r="201" spans="2:60" hidden="1" outlineLevel="1" x14ac:dyDescent="0.2">
      <c r="B201" s="51" t="s">
        <v>161</v>
      </c>
      <c r="C201" s="9" t="s">
        <v>152</v>
      </c>
      <c r="D201" s="73"/>
      <c r="E201" s="73"/>
      <c r="F201" s="26" t="s">
        <v>198</v>
      </c>
      <c r="G201" s="87">
        <v>33</v>
      </c>
      <c r="H201" s="87"/>
      <c r="I201" s="115">
        <f t="shared" ref="I201:BH201" si="68">I121*(($H121="Dedicated Prescribed")+($H121="Shared")*I$154)</f>
        <v>0</v>
      </c>
      <c r="J201" s="115">
        <f t="shared" si="68"/>
        <v>0</v>
      </c>
      <c r="K201" s="115">
        <f t="shared" si="68"/>
        <v>0</v>
      </c>
      <c r="L201" s="115">
        <f t="shared" si="68"/>
        <v>0</v>
      </c>
      <c r="M201" s="115">
        <f t="shared" si="68"/>
        <v>0</v>
      </c>
      <c r="N201" s="115">
        <f t="shared" si="68"/>
        <v>0</v>
      </c>
      <c r="O201" s="115">
        <f t="shared" si="68"/>
        <v>0</v>
      </c>
      <c r="P201" s="115">
        <f t="shared" si="68"/>
        <v>0</v>
      </c>
      <c r="Q201" s="115">
        <f t="shared" si="68"/>
        <v>0</v>
      </c>
      <c r="R201" s="115">
        <f t="shared" si="68"/>
        <v>0</v>
      </c>
      <c r="S201" s="115">
        <f t="shared" si="68"/>
        <v>0</v>
      </c>
      <c r="T201" s="115">
        <f t="shared" si="68"/>
        <v>0</v>
      </c>
      <c r="U201" s="115">
        <f t="shared" si="68"/>
        <v>0</v>
      </c>
      <c r="V201" s="115">
        <f t="shared" si="68"/>
        <v>0</v>
      </c>
      <c r="W201" s="115">
        <f t="shared" si="68"/>
        <v>0</v>
      </c>
      <c r="X201" s="115">
        <f t="shared" si="68"/>
        <v>0</v>
      </c>
      <c r="Y201" s="115">
        <f t="shared" si="68"/>
        <v>0</v>
      </c>
      <c r="Z201" s="115">
        <f t="shared" si="68"/>
        <v>0</v>
      </c>
      <c r="AA201" s="115">
        <f t="shared" si="68"/>
        <v>0</v>
      </c>
      <c r="AB201" s="115">
        <f t="shared" si="68"/>
        <v>0</v>
      </c>
      <c r="AC201" s="115">
        <f t="shared" si="68"/>
        <v>0</v>
      </c>
      <c r="AD201" s="115">
        <f t="shared" si="68"/>
        <v>0</v>
      </c>
      <c r="AE201" s="115">
        <f t="shared" si="68"/>
        <v>0</v>
      </c>
      <c r="AF201" s="115">
        <f t="shared" si="68"/>
        <v>0</v>
      </c>
      <c r="AG201" s="115">
        <f t="shared" si="68"/>
        <v>0</v>
      </c>
      <c r="AH201" s="115">
        <f t="shared" si="68"/>
        <v>0</v>
      </c>
      <c r="AI201" s="115">
        <f t="shared" si="68"/>
        <v>0</v>
      </c>
      <c r="AJ201" s="115">
        <f t="shared" si="68"/>
        <v>0</v>
      </c>
      <c r="AK201" s="115">
        <f t="shared" si="68"/>
        <v>0</v>
      </c>
      <c r="AL201" s="115">
        <f t="shared" si="68"/>
        <v>0</v>
      </c>
      <c r="AM201" s="115">
        <f t="shared" si="68"/>
        <v>0</v>
      </c>
      <c r="AN201" s="115">
        <f t="shared" si="68"/>
        <v>0</v>
      </c>
      <c r="AO201" s="115">
        <f t="shared" si="68"/>
        <v>0</v>
      </c>
      <c r="AP201" s="115">
        <f t="shared" si="68"/>
        <v>0</v>
      </c>
      <c r="AQ201" s="115">
        <f t="shared" si="68"/>
        <v>0</v>
      </c>
      <c r="AR201" s="115">
        <f t="shared" si="68"/>
        <v>0</v>
      </c>
      <c r="AS201" s="115">
        <f t="shared" si="68"/>
        <v>0</v>
      </c>
      <c r="AT201" s="115">
        <f t="shared" si="68"/>
        <v>0</v>
      </c>
      <c r="AU201" s="115">
        <f t="shared" si="68"/>
        <v>0</v>
      </c>
      <c r="AV201" s="115">
        <f t="shared" si="68"/>
        <v>0</v>
      </c>
      <c r="AW201" s="115">
        <f t="shared" si="68"/>
        <v>0</v>
      </c>
      <c r="AX201" s="115">
        <f t="shared" si="68"/>
        <v>0</v>
      </c>
      <c r="AY201" s="115">
        <f t="shared" si="68"/>
        <v>0</v>
      </c>
      <c r="AZ201" s="115">
        <f t="shared" si="68"/>
        <v>0</v>
      </c>
      <c r="BA201" s="115">
        <f t="shared" si="68"/>
        <v>0</v>
      </c>
      <c r="BB201" s="115">
        <f t="shared" si="68"/>
        <v>0</v>
      </c>
      <c r="BC201" s="115">
        <f t="shared" si="68"/>
        <v>0</v>
      </c>
      <c r="BD201" s="115">
        <f t="shared" si="68"/>
        <v>0</v>
      </c>
      <c r="BE201" s="115">
        <f t="shared" si="68"/>
        <v>0</v>
      </c>
      <c r="BF201" s="115">
        <f t="shared" si="68"/>
        <v>0</v>
      </c>
      <c r="BG201" s="115">
        <f t="shared" si="68"/>
        <v>0</v>
      </c>
      <c r="BH201" s="115">
        <f t="shared" si="68"/>
        <v>0</v>
      </c>
    </row>
    <row r="202" spans="2:60" hidden="1" outlineLevel="1" x14ac:dyDescent="0.2">
      <c r="B202" s="51" t="s">
        <v>161</v>
      </c>
      <c r="C202" s="9" t="s">
        <v>153</v>
      </c>
      <c r="D202" s="58"/>
      <c r="E202" s="58"/>
      <c r="F202" s="26" t="s">
        <v>198</v>
      </c>
      <c r="G202" s="87">
        <v>34</v>
      </c>
      <c r="H202" s="87"/>
      <c r="I202" s="115">
        <f t="shared" ref="I202:BH202" si="69">I122*(($H122="Dedicated Prescribed")+($H122="Shared")*I$154)</f>
        <v>0</v>
      </c>
      <c r="J202" s="115">
        <f t="shared" si="69"/>
        <v>0</v>
      </c>
      <c r="K202" s="115">
        <f t="shared" si="69"/>
        <v>1.2254346746702848E-2</v>
      </c>
      <c r="L202" s="115">
        <f t="shared" si="69"/>
        <v>7.8784914964820305E-3</v>
      </c>
      <c r="M202" s="115">
        <f t="shared" si="69"/>
        <v>1.3047409806343266E-2</v>
      </c>
      <c r="N202" s="115">
        <f t="shared" si="69"/>
        <v>1.4943468535374375E-3</v>
      </c>
      <c r="O202" s="115">
        <f t="shared" si="69"/>
        <v>9.6171148178209043E-3</v>
      </c>
      <c r="P202" s="115">
        <f t="shared" si="69"/>
        <v>5.405211385109996E-3</v>
      </c>
      <c r="Q202" s="115">
        <f t="shared" si="69"/>
        <v>0</v>
      </c>
      <c r="R202" s="115">
        <f t="shared" si="69"/>
        <v>0</v>
      </c>
      <c r="S202" s="115">
        <f t="shared" si="69"/>
        <v>0</v>
      </c>
      <c r="T202" s="115">
        <f t="shared" si="69"/>
        <v>0</v>
      </c>
      <c r="U202" s="115">
        <f t="shared" si="69"/>
        <v>0</v>
      </c>
      <c r="V202" s="115">
        <f t="shared" si="69"/>
        <v>0</v>
      </c>
      <c r="W202" s="115">
        <f t="shared" si="69"/>
        <v>0</v>
      </c>
      <c r="X202" s="115">
        <f t="shared" si="69"/>
        <v>0</v>
      </c>
      <c r="Y202" s="115">
        <f t="shared" si="69"/>
        <v>0</v>
      </c>
      <c r="Z202" s="115">
        <f t="shared" si="69"/>
        <v>0</v>
      </c>
      <c r="AA202" s="115">
        <f t="shared" si="69"/>
        <v>0</v>
      </c>
      <c r="AB202" s="115">
        <f t="shared" si="69"/>
        <v>0</v>
      </c>
      <c r="AC202" s="115">
        <f t="shared" si="69"/>
        <v>0</v>
      </c>
      <c r="AD202" s="115">
        <f t="shared" si="69"/>
        <v>0</v>
      </c>
      <c r="AE202" s="115">
        <f t="shared" si="69"/>
        <v>0</v>
      </c>
      <c r="AF202" s="115">
        <f t="shared" si="69"/>
        <v>0</v>
      </c>
      <c r="AG202" s="115">
        <f t="shared" si="69"/>
        <v>0</v>
      </c>
      <c r="AH202" s="115">
        <f t="shared" si="69"/>
        <v>0</v>
      </c>
      <c r="AI202" s="115">
        <f t="shared" si="69"/>
        <v>0</v>
      </c>
      <c r="AJ202" s="115">
        <f t="shared" si="69"/>
        <v>0</v>
      </c>
      <c r="AK202" s="115">
        <f t="shared" si="69"/>
        <v>0</v>
      </c>
      <c r="AL202" s="115">
        <f t="shared" si="69"/>
        <v>0</v>
      </c>
      <c r="AM202" s="115">
        <f t="shared" si="69"/>
        <v>0</v>
      </c>
      <c r="AN202" s="115">
        <f t="shared" si="69"/>
        <v>0</v>
      </c>
      <c r="AO202" s="115">
        <f t="shared" si="69"/>
        <v>0</v>
      </c>
      <c r="AP202" s="115">
        <f t="shared" si="69"/>
        <v>0</v>
      </c>
      <c r="AQ202" s="115">
        <f t="shared" si="69"/>
        <v>0</v>
      </c>
      <c r="AR202" s="115">
        <f t="shared" si="69"/>
        <v>0</v>
      </c>
      <c r="AS202" s="115">
        <f t="shared" si="69"/>
        <v>0</v>
      </c>
      <c r="AT202" s="115">
        <f t="shared" si="69"/>
        <v>0</v>
      </c>
      <c r="AU202" s="115">
        <f t="shared" si="69"/>
        <v>0</v>
      </c>
      <c r="AV202" s="115">
        <f t="shared" si="69"/>
        <v>0</v>
      </c>
      <c r="AW202" s="115">
        <f t="shared" si="69"/>
        <v>0</v>
      </c>
      <c r="AX202" s="115">
        <f t="shared" si="69"/>
        <v>0</v>
      </c>
      <c r="AY202" s="115">
        <f t="shared" si="69"/>
        <v>0</v>
      </c>
      <c r="AZ202" s="115">
        <f t="shared" si="69"/>
        <v>0</v>
      </c>
      <c r="BA202" s="115">
        <f t="shared" si="69"/>
        <v>0</v>
      </c>
      <c r="BB202" s="115">
        <f t="shared" si="69"/>
        <v>0</v>
      </c>
      <c r="BC202" s="115">
        <f t="shared" si="69"/>
        <v>0</v>
      </c>
      <c r="BD202" s="115">
        <f t="shared" si="69"/>
        <v>0</v>
      </c>
      <c r="BE202" s="115">
        <f t="shared" si="69"/>
        <v>0</v>
      </c>
      <c r="BF202" s="115">
        <f t="shared" si="69"/>
        <v>0</v>
      </c>
      <c r="BG202" s="115">
        <f t="shared" si="69"/>
        <v>0</v>
      </c>
      <c r="BH202" s="115">
        <f t="shared" si="69"/>
        <v>0</v>
      </c>
    </row>
    <row r="203" spans="2:60" hidden="1" outlineLevel="1" x14ac:dyDescent="0.2">
      <c r="B203" s="51" t="s">
        <v>164</v>
      </c>
      <c r="C203" s="9" t="s">
        <v>146</v>
      </c>
      <c r="D203" s="73"/>
      <c r="E203" s="73"/>
      <c r="F203" s="26" t="s">
        <v>198</v>
      </c>
      <c r="G203" s="87">
        <v>35</v>
      </c>
      <c r="H203" s="87"/>
      <c r="I203" s="115">
        <f t="shared" ref="I203:BH203" si="70">I123*(($H123="Dedicated Prescribed")+($H123="Shared")*I$154)</f>
        <v>0</v>
      </c>
      <c r="J203" s="115">
        <f t="shared" si="70"/>
        <v>0</v>
      </c>
      <c r="K203" s="115">
        <f t="shared" si="70"/>
        <v>0.38160920000000004</v>
      </c>
      <c r="L203" s="115">
        <f t="shared" si="70"/>
        <v>6.1891009999999996E-2</v>
      </c>
      <c r="M203" s="115">
        <f t="shared" si="70"/>
        <v>1.8076500000000001E-3</v>
      </c>
      <c r="N203" s="115">
        <f t="shared" si="70"/>
        <v>0.49021946999999999</v>
      </c>
      <c r="O203" s="115">
        <f t="shared" si="70"/>
        <v>0</v>
      </c>
      <c r="P203" s="115">
        <f t="shared" si="70"/>
        <v>0.57599900000000004</v>
      </c>
      <c r="Q203" s="115">
        <f t="shared" si="70"/>
        <v>0</v>
      </c>
      <c r="R203" s="115">
        <f t="shared" si="70"/>
        <v>0</v>
      </c>
      <c r="S203" s="115">
        <f t="shared" si="70"/>
        <v>0</v>
      </c>
      <c r="T203" s="115">
        <f t="shared" si="70"/>
        <v>0</v>
      </c>
      <c r="U203" s="115">
        <f t="shared" si="70"/>
        <v>0</v>
      </c>
      <c r="V203" s="115">
        <f t="shared" si="70"/>
        <v>0</v>
      </c>
      <c r="W203" s="115">
        <f t="shared" si="70"/>
        <v>0</v>
      </c>
      <c r="X203" s="115">
        <f t="shared" si="70"/>
        <v>0</v>
      </c>
      <c r="Y203" s="115">
        <f t="shared" si="70"/>
        <v>0</v>
      </c>
      <c r="Z203" s="115">
        <f t="shared" si="70"/>
        <v>0</v>
      </c>
      <c r="AA203" s="115">
        <f t="shared" si="70"/>
        <v>0</v>
      </c>
      <c r="AB203" s="115">
        <f t="shared" si="70"/>
        <v>0</v>
      </c>
      <c r="AC203" s="115">
        <f t="shared" si="70"/>
        <v>0</v>
      </c>
      <c r="AD203" s="115">
        <f t="shared" si="70"/>
        <v>0</v>
      </c>
      <c r="AE203" s="115">
        <f t="shared" si="70"/>
        <v>0</v>
      </c>
      <c r="AF203" s="115">
        <f t="shared" si="70"/>
        <v>0</v>
      </c>
      <c r="AG203" s="115">
        <f t="shared" si="70"/>
        <v>0</v>
      </c>
      <c r="AH203" s="115">
        <f t="shared" si="70"/>
        <v>0</v>
      </c>
      <c r="AI203" s="115">
        <f t="shared" si="70"/>
        <v>0</v>
      </c>
      <c r="AJ203" s="115">
        <f t="shared" si="70"/>
        <v>0</v>
      </c>
      <c r="AK203" s="115">
        <f t="shared" si="70"/>
        <v>0</v>
      </c>
      <c r="AL203" s="115">
        <f t="shared" si="70"/>
        <v>0</v>
      </c>
      <c r="AM203" s="115">
        <f t="shared" si="70"/>
        <v>0</v>
      </c>
      <c r="AN203" s="115">
        <f t="shared" si="70"/>
        <v>0</v>
      </c>
      <c r="AO203" s="115">
        <f t="shared" si="70"/>
        <v>0</v>
      </c>
      <c r="AP203" s="115">
        <f t="shared" si="70"/>
        <v>0</v>
      </c>
      <c r="AQ203" s="115">
        <f t="shared" si="70"/>
        <v>0</v>
      </c>
      <c r="AR203" s="115">
        <f t="shared" si="70"/>
        <v>0</v>
      </c>
      <c r="AS203" s="115">
        <f t="shared" si="70"/>
        <v>0</v>
      </c>
      <c r="AT203" s="115">
        <f t="shared" si="70"/>
        <v>0</v>
      </c>
      <c r="AU203" s="115">
        <f t="shared" si="70"/>
        <v>0</v>
      </c>
      <c r="AV203" s="115">
        <f t="shared" si="70"/>
        <v>0</v>
      </c>
      <c r="AW203" s="115">
        <f t="shared" si="70"/>
        <v>0</v>
      </c>
      <c r="AX203" s="115">
        <f t="shared" si="70"/>
        <v>0</v>
      </c>
      <c r="AY203" s="115">
        <f t="shared" si="70"/>
        <v>0</v>
      </c>
      <c r="AZ203" s="115">
        <f t="shared" si="70"/>
        <v>0</v>
      </c>
      <c r="BA203" s="115">
        <f t="shared" si="70"/>
        <v>0</v>
      </c>
      <c r="BB203" s="115">
        <f t="shared" si="70"/>
        <v>0</v>
      </c>
      <c r="BC203" s="115">
        <f t="shared" si="70"/>
        <v>0</v>
      </c>
      <c r="BD203" s="115">
        <f t="shared" si="70"/>
        <v>0</v>
      </c>
      <c r="BE203" s="115">
        <f t="shared" si="70"/>
        <v>0</v>
      </c>
      <c r="BF203" s="115">
        <f t="shared" si="70"/>
        <v>0</v>
      </c>
      <c r="BG203" s="115">
        <f t="shared" si="70"/>
        <v>0</v>
      </c>
      <c r="BH203" s="115">
        <f t="shared" si="70"/>
        <v>0</v>
      </c>
    </row>
    <row r="204" spans="2:60" hidden="1" outlineLevel="1" x14ac:dyDescent="0.2">
      <c r="B204" s="51" t="s">
        <v>164</v>
      </c>
      <c r="C204" s="9" t="s">
        <v>147</v>
      </c>
      <c r="D204" s="73"/>
      <c r="E204" s="73"/>
      <c r="F204" s="26" t="s">
        <v>198</v>
      </c>
      <c r="G204" s="87">
        <v>36</v>
      </c>
      <c r="H204" s="87"/>
      <c r="I204" s="115">
        <f t="shared" ref="I204:BH204" si="71">I124*(($H124="Dedicated Prescribed")+($H124="Shared")*I$154)</f>
        <v>0</v>
      </c>
      <c r="J204" s="115">
        <f t="shared" si="71"/>
        <v>0</v>
      </c>
      <c r="K204" s="115">
        <f t="shared" si="71"/>
        <v>0</v>
      </c>
      <c r="L204" s="115">
        <f t="shared" si="71"/>
        <v>0</v>
      </c>
      <c r="M204" s="115">
        <f t="shared" si="71"/>
        <v>0</v>
      </c>
      <c r="N204" s="115">
        <f t="shared" si="71"/>
        <v>0</v>
      </c>
      <c r="O204" s="115">
        <f t="shared" si="71"/>
        <v>0</v>
      </c>
      <c r="P204" s="115">
        <f t="shared" si="71"/>
        <v>0</v>
      </c>
      <c r="Q204" s="115">
        <f t="shared" si="71"/>
        <v>0</v>
      </c>
      <c r="R204" s="115">
        <f t="shared" si="71"/>
        <v>0</v>
      </c>
      <c r="S204" s="115">
        <f t="shared" si="71"/>
        <v>0</v>
      </c>
      <c r="T204" s="115">
        <f t="shared" si="71"/>
        <v>0</v>
      </c>
      <c r="U204" s="115">
        <f t="shared" si="71"/>
        <v>0</v>
      </c>
      <c r="V204" s="115">
        <f t="shared" si="71"/>
        <v>0</v>
      </c>
      <c r="W204" s="115">
        <f t="shared" si="71"/>
        <v>0</v>
      </c>
      <c r="X204" s="115">
        <f t="shared" si="71"/>
        <v>0</v>
      </c>
      <c r="Y204" s="115">
        <f t="shared" si="71"/>
        <v>0</v>
      </c>
      <c r="Z204" s="115">
        <f t="shared" si="71"/>
        <v>0</v>
      </c>
      <c r="AA204" s="115">
        <f t="shared" si="71"/>
        <v>0</v>
      </c>
      <c r="AB204" s="115">
        <f t="shared" si="71"/>
        <v>0</v>
      </c>
      <c r="AC204" s="115">
        <f t="shared" si="71"/>
        <v>0</v>
      </c>
      <c r="AD204" s="115">
        <f t="shared" si="71"/>
        <v>0</v>
      </c>
      <c r="AE204" s="115">
        <f t="shared" si="71"/>
        <v>0</v>
      </c>
      <c r="AF204" s="115">
        <f t="shared" si="71"/>
        <v>0</v>
      </c>
      <c r="AG204" s="115">
        <f t="shared" si="71"/>
        <v>0</v>
      </c>
      <c r="AH204" s="115">
        <f t="shared" si="71"/>
        <v>0</v>
      </c>
      <c r="AI204" s="115">
        <f t="shared" si="71"/>
        <v>0</v>
      </c>
      <c r="AJ204" s="115">
        <f t="shared" si="71"/>
        <v>0</v>
      </c>
      <c r="AK204" s="115">
        <f t="shared" si="71"/>
        <v>0</v>
      </c>
      <c r="AL204" s="115">
        <f t="shared" si="71"/>
        <v>0</v>
      </c>
      <c r="AM204" s="115">
        <f t="shared" si="71"/>
        <v>0</v>
      </c>
      <c r="AN204" s="115">
        <f t="shared" si="71"/>
        <v>0</v>
      </c>
      <c r="AO204" s="115">
        <f t="shared" si="71"/>
        <v>0</v>
      </c>
      <c r="AP204" s="115">
        <f t="shared" si="71"/>
        <v>0</v>
      </c>
      <c r="AQ204" s="115">
        <f t="shared" si="71"/>
        <v>0</v>
      </c>
      <c r="AR204" s="115">
        <f t="shared" si="71"/>
        <v>0</v>
      </c>
      <c r="AS204" s="115">
        <f t="shared" si="71"/>
        <v>0</v>
      </c>
      <c r="AT204" s="115">
        <f t="shared" si="71"/>
        <v>0</v>
      </c>
      <c r="AU204" s="115">
        <f t="shared" si="71"/>
        <v>0</v>
      </c>
      <c r="AV204" s="115">
        <f t="shared" si="71"/>
        <v>0</v>
      </c>
      <c r="AW204" s="115">
        <f t="shared" si="71"/>
        <v>0</v>
      </c>
      <c r="AX204" s="115">
        <f t="shared" si="71"/>
        <v>0</v>
      </c>
      <c r="AY204" s="115">
        <f t="shared" si="71"/>
        <v>0</v>
      </c>
      <c r="AZ204" s="115">
        <f t="shared" si="71"/>
        <v>0</v>
      </c>
      <c r="BA204" s="115">
        <f t="shared" si="71"/>
        <v>0</v>
      </c>
      <c r="BB204" s="115">
        <f t="shared" si="71"/>
        <v>0</v>
      </c>
      <c r="BC204" s="115">
        <f t="shared" si="71"/>
        <v>0</v>
      </c>
      <c r="BD204" s="115">
        <f t="shared" si="71"/>
        <v>0</v>
      </c>
      <c r="BE204" s="115">
        <f t="shared" si="71"/>
        <v>0</v>
      </c>
      <c r="BF204" s="115">
        <f t="shared" si="71"/>
        <v>0</v>
      </c>
      <c r="BG204" s="115">
        <f t="shared" si="71"/>
        <v>0</v>
      </c>
      <c r="BH204" s="115">
        <f t="shared" si="71"/>
        <v>0</v>
      </c>
    </row>
    <row r="205" spans="2:60" hidden="1" outlineLevel="1" x14ac:dyDescent="0.2">
      <c r="B205" s="51" t="s">
        <v>164</v>
      </c>
      <c r="C205" s="9" t="s">
        <v>158</v>
      </c>
      <c r="D205" s="73"/>
      <c r="E205" s="73"/>
      <c r="F205" s="26" t="s">
        <v>198</v>
      </c>
      <c r="G205" s="87">
        <v>37</v>
      </c>
      <c r="H205" s="87"/>
      <c r="I205" s="115">
        <f t="shared" ref="I205:BH205" si="72">I125*(($H125="Dedicated Prescribed")+($H125="Shared")*I$154)</f>
        <v>0</v>
      </c>
      <c r="J205" s="115">
        <f t="shared" si="72"/>
        <v>0</v>
      </c>
      <c r="K205" s="115">
        <f t="shared" si="72"/>
        <v>2.0838135756749381</v>
      </c>
      <c r="L205" s="115">
        <f t="shared" si="72"/>
        <v>2.7542178335350966</v>
      </c>
      <c r="M205" s="115">
        <f t="shared" si="72"/>
        <v>0.33356256295976816</v>
      </c>
      <c r="N205" s="115">
        <f t="shared" si="72"/>
        <v>0.16975937958182327</v>
      </c>
      <c r="O205" s="115">
        <f t="shared" si="72"/>
        <v>0</v>
      </c>
      <c r="P205" s="115">
        <f t="shared" si="72"/>
        <v>0.38106740265025468</v>
      </c>
      <c r="Q205" s="115">
        <f t="shared" si="72"/>
        <v>0</v>
      </c>
      <c r="R205" s="115">
        <f t="shared" si="72"/>
        <v>0</v>
      </c>
      <c r="S205" s="115">
        <f t="shared" si="72"/>
        <v>0</v>
      </c>
      <c r="T205" s="115">
        <f t="shared" si="72"/>
        <v>0</v>
      </c>
      <c r="U205" s="115">
        <f t="shared" si="72"/>
        <v>0</v>
      </c>
      <c r="V205" s="115">
        <f t="shared" si="72"/>
        <v>0</v>
      </c>
      <c r="W205" s="115">
        <f t="shared" si="72"/>
        <v>0</v>
      </c>
      <c r="X205" s="115">
        <f t="shared" si="72"/>
        <v>0</v>
      </c>
      <c r="Y205" s="115">
        <f t="shared" si="72"/>
        <v>0</v>
      </c>
      <c r="Z205" s="115">
        <f t="shared" si="72"/>
        <v>0</v>
      </c>
      <c r="AA205" s="115">
        <f t="shared" si="72"/>
        <v>0</v>
      </c>
      <c r="AB205" s="115">
        <f t="shared" si="72"/>
        <v>0</v>
      </c>
      <c r="AC205" s="115">
        <f t="shared" si="72"/>
        <v>0</v>
      </c>
      <c r="AD205" s="115">
        <f t="shared" si="72"/>
        <v>0</v>
      </c>
      <c r="AE205" s="115">
        <f t="shared" si="72"/>
        <v>0</v>
      </c>
      <c r="AF205" s="115">
        <f t="shared" si="72"/>
        <v>0</v>
      </c>
      <c r="AG205" s="115">
        <f t="shared" si="72"/>
        <v>0</v>
      </c>
      <c r="AH205" s="115">
        <f t="shared" si="72"/>
        <v>0</v>
      </c>
      <c r="AI205" s="115">
        <f t="shared" si="72"/>
        <v>0</v>
      </c>
      <c r="AJ205" s="115">
        <f t="shared" si="72"/>
        <v>0</v>
      </c>
      <c r="AK205" s="115">
        <f t="shared" si="72"/>
        <v>0</v>
      </c>
      <c r="AL205" s="115">
        <f t="shared" si="72"/>
        <v>0</v>
      </c>
      <c r="AM205" s="115">
        <f t="shared" si="72"/>
        <v>0</v>
      </c>
      <c r="AN205" s="115">
        <f t="shared" si="72"/>
        <v>0</v>
      </c>
      <c r="AO205" s="115">
        <f t="shared" si="72"/>
        <v>0</v>
      </c>
      <c r="AP205" s="115">
        <f t="shared" si="72"/>
        <v>0</v>
      </c>
      <c r="AQ205" s="115">
        <f t="shared" si="72"/>
        <v>0</v>
      </c>
      <c r="AR205" s="115">
        <f t="shared" si="72"/>
        <v>0</v>
      </c>
      <c r="AS205" s="115">
        <f t="shared" si="72"/>
        <v>0</v>
      </c>
      <c r="AT205" s="115">
        <f t="shared" si="72"/>
        <v>0</v>
      </c>
      <c r="AU205" s="115">
        <f t="shared" si="72"/>
        <v>0</v>
      </c>
      <c r="AV205" s="115">
        <f t="shared" si="72"/>
        <v>0</v>
      </c>
      <c r="AW205" s="115">
        <f t="shared" si="72"/>
        <v>0</v>
      </c>
      <c r="AX205" s="115">
        <f t="shared" si="72"/>
        <v>0</v>
      </c>
      <c r="AY205" s="115">
        <f t="shared" si="72"/>
        <v>0</v>
      </c>
      <c r="AZ205" s="115">
        <f t="shared" si="72"/>
        <v>0</v>
      </c>
      <c r="BA205" s="115">
        <f t="shared" si="72"/>
        <v>0</v>
      </c>
      <c r="BB205" s="115">
        <f t="shared" si="72"/>
        <v>0</v>
      </c>
      <c r="BC205" s="115">
        <f t="shared" si="72"/>
        <v>0</v>
      </c>
      <c r="BD205" s="115">
        <f t="shared" si="72"/>
        <v>0</v>
      </c>
      <c r="BE205" s="115">
        <f t="shared" si="72"/>
        <v>0</v>
      </c>
      <c r="BF205" s="115">
        <f t="shared" si="72"/>
        <v>0</v>
      </c>
      <c r="BG205" s="115">
        <f t="shared" si="72"/>
        <v>0</v>
      </c>
      <c r="BH205" s="115">
        <f t="shared" si="72"/>
        <v>0</v>
      </c>
    </row>
    <row r="206" spans="2:60" hidden="1" outlineLevel="1" x14ac:dyDescent="0.2">
      <c r="B206" s="51" t="s">
        <v>164</v>
      </c>
      <c r="C206" s="9" t="s">
        <v>153</v>
      </c>
      <c r="D206" s="73"/>
      <c r="E206" s="73"/>
      <c r="F206" s="26" t="s">
        <v>198</v>
      </c>
      <c r="G206" s="87">
        <v>38</v>
      </c>
      <c r="H206" s="87"/>
      <c r="I206" s="115">
        <f t="shared" ref="I206:BH206" si="73">I126*(($H126="Dedicated Prescribed")+($H126="Shared")*I$154)</f>
        <v>0</v>
      </c>
      <c r="J206" s="115">
        <f t="shared" si="73"/>
        <v>0</v>
      </c>
      <c r="K206" s="115">
        <f t="shared" si="73"/>
        <v>0</v>
      </c>
      <c r="L206" s="115">
        <f t="shared" si="73"/>
        <v>0</v>
      </c>
      <c r="M206" s="115">
        <f t="shared" si="73"/>
        <v>0</v>
      </c>
      <c r="N206" s="115">
        <f t="shared" si="73"/>
        <v>0</v>
      </c>
      <c r="O206" s="115">
        <f t="shared" si="73"/>
        <v>0</v>
      </c>
      <c r="P206" s="115">
        <f t="shared" si="73"/>
        <v>0</v>
      </c>
      <c r="Q206" s="115">
        <f t="shared" si="73"/>
        <v>0</v>
      </c>
      <c r="R206" s="115">
        <f t="shared" si="73"/>
        <v>0</v>
      </c>
      <c r="S206" s="115">
        <f t="shared" si="73"/>
        <v>0</v>
      </c>
      <c r="T206" s="115">
        <f t="shared" si="73"/>
        <v>0</v>
      </c>
      <c r="U206" s="115">
        <f t="shared" si="73"/>
        <v>0</v>
      </c>
      <c r="V206" s="115">
        <f t="shared" si="73"/>
        <v>0</v>
      </c>
      <c r="W206" s="115">
        <f t="shared" si="73"/>
        <v>0</v>
      </c>
      <c r="X206" s="115">
        <f t="shared" si="73"/>
        <v>0</v>
      </c>
      <c r="Y206" s="115">
        <f t="shared" si="73"/>
        <v>0</v>
      </c>
      <c r="Z206" s="115">
        <f t="shared" si="73"/>
        <v>0</v>
      </c>
      <c r="AA206" s="115">
        <f t="shared" si="73"/>
        <v>0</v>
      </c>
      <c r="AB206" s="115">
        <f t="shared" si="73"/>
        <v>0</v>
      </c>
      <c r="AC206" s="115">
        <f t="shared" si="73"/>
        <v>0</v>
      </c>
      <c r="AD206" s="115">
        <f t="shared" si="73"/>
        <v>0</v>
      </c>
      <c r="AE206" s="115">
        <f t="shared" si="73"/>
        <v>0</v>
      </c>
      <c r="AF206" s="115">
        <f t="shared" si="73"/>
        <v>0</v>
      </c>
      <c r="AG206" s="115">
        <f t="shared" si="73"/>
        <v>0</v>
      </c>
      <c r="AH206" s="115">
        <f t="shared" si="73"/>
        <v>0</v>
      </c>
      <c r="AI206" s="115">
        <f t="shared" si="73"/>
        <v>0</v>
      </c>
      <c r="AJ206" s="115">
        <f t="shared" si="73"/>
        <v>0</v>
      </c>
      <c r="AK206" s="115">
        <f t="shared" si="73"/>
        <v>0</v>
      </c>
      <c r="AL206" s="115">
        <f t="shared" si="73"/>
        <v>0</v>
      </c>
      <c r="AM206" s="115">
        <f t="shared" si="73"/>
        <v>0</v>
      </c>
      <c r="AN206" s="115">
        <f t="shared" si="73"/>
        <v>0</v>
      </c>
      <c r="AO206" s="115">
        <f t="shared" si="73"/>
        <v>0</v>
      </c>
      <c r="AP206" s="115">
        <f t="shared" si="73"/>
        <v>0</v>
      </c>
      <c r="AQ206" s="115">
        <f t="shared" si="73"/>
        <v>0</v>
      </c>
      <c r="AR206" s="115">
        <f t="shared" si="73"/>
        <v>0</v>
      </c>
      <c r="AS206" s="115">
        <f t="shared" si="73"/>
        <v>0</v>
      </c>
      <c r="AT206" s="115">
        <f t="shared" si="73"/>
        <v>0</v>
      </c>
      <c r="AU206" s="115">
        <f t="shared" si="73"/>
        <v>0</v>
      </c>
      <c r="AV206" s="115">
        <f t="shared" si="73"/>
        <v>0</v>
      </c>
      <c r="AW206" s="115">
        <f t="shared" si="73"/>
        <v>0</v>
      </c>
      <c r="AX206" s="115">
        <f t="shared" si="73"/>
        <v>0</v>
      </c>
      <c r="AY206" s="115">
        <f t="shared" si="73"/>
        <v>0</v>
      </c>
      <c r="AZ206" s="115">
        <f t="shared" si="73"/>
        <v>0</v>
      </c>
      <c r="BA206" s="115">
        <f t="shared" si="73"/>
        <v>0</v>
      </c>
      <c r="BB206" s="115">
        <f t="shared" si="73"/>
        <v>0</v>
      </c>
      <c r="BC206" s="115">
        <f t="shared" si="73"/>
        <v>0</v>
      </c>
      <c r="BD206" s="115">
        <f t="shared" si="73"/>
        <v>0</v>
      </c>
      <c r="BE206" s="115">
        <f t="shared" si="73"/>
        <v>0</v>
      </c>
      <c r="BF206" s="115">
        <f t="shared" si="73"/>
        <v>0</v>
      </c>
      <c r="BG206" s="115">
        <f t="shared" si="73"/>
        <v>0</v>
      </c>
      <c r="BH206" s="115">
        <f t="shared" si="73"/>
        <v>0</v>
      </c>
    </row>
    <row r="207" spans="2:60" hidden="1" outlineLevel="1" x14ac:dyDescent="0.2"/>
    <row r="208" spans="2:60" hidden="1" outlineLevel="1" x14ac:dyDescent="0.2">
      <c r="B208" s="68" t="s">
        <v>284</v>
      </c>
      <c r="C208" s="112"/>
      <c r="D208" s="113"/>
      <c r="E208" s="113"/>
      <c r="F208" s="69" t="s">
        <v>198</v>
      </c>
      <c r="G208" s="114"/>
      <c r="H208" s="114"/>
      <c r="I208" s="117">
        <f>SUM(I169:I206)</f>
        <v>0</v>
      </c>
      <c r="J208" s="117">
        <f>SUM(J169:J206)</f>
        <v>0</v>
      </c>
      <c r="K208" s="117">
        <f>SUM(K169:K206)</f>
        <v>133.99281209888568</v>
      </c>
      <c r="L208" s="117">
        <f t="shared" ref="L208:BH208" si="74">SUM(L169:L206)</f>
        <v>126.39528119915926</v>
      </c>
      <c r="M208" s="117">
        <f t="shared" si="74"/>
        <v>124.48814586377348</v>
      </c>
      <c r="N208" s="117">
        <f t="shared" si="74"/>
        <v>126.58401873754678</v>
      </c>
      <c r="O208" s="117">
        <f t="shared" si="74"/>
        <v>133.91592911440057</v>
      </c>
      <c r="P208" s="117">
        <f t="shared" si="74"/>
        <v>144.5531952994825</v>
      </c>
      <c r="Q208" s="117">
        <f t="shared" si="74"/>
        <v>0</v>
      </c>
      <c r="R208" s="117">
        <f t="shared" si="74"/>
        <v>0</v>
      </c>
      <c r="S208" s="117">
        <f t="shared" si="74"/>
        <v>0</v>
      </c>
      <c r="T208" s="117">
        <f t="shared" si="74"/>
        <v>0</v>
      </c>
      <c r="U208" s="117">
        <f t="shared" si="74"/>
        <v>0</v>
      </c>
      <c r="V208" s="117">
        <f t="shared" si="74"/>
        <v>0</v>
      </c>
      <c r="W208" s="117">
        <f t="shared" si="74"/>
        <v>0</v>
      </c>
      <c r="X208" s="117">
        <f t="shared" si="74"/>
        <v>0</v>
      </c>
      <c r="Y208" s="117">
        <f t="shared" si="74"/>
        <v>0</v>
      </c>
      <c r="Z208" s="117">
        <f t="shared" si="74"/>
        <v>0</v>
      </c>
      <c r="AA208" s="117">
        <f t="shared" si="74"/>
        <v>0</v>
      </c>
      <c r="AB208" s="117">
        <f t="shared" si="74"/>
        <v>0</v>
      </c>
      <c r="AC208" s="117">
        <f t="shared" si="74"/>
        <v>0</v>
      </c>
      <c r="AD208" s="117">
        <f t="shared" si="74"/>
        <v>0</v>
      </c>
      <c r="AE208" s="117">
        <f t="shared" si="74"/>
        <v>0</v>
      </c>
      <c r="AF208" s="117">
        <f t="shared" si="74"/>
        <v>0</v>
      </c>
      <c r="AG208" s="117">
        <f t="shared" si="74"/>
        <v>0</v>
      </c>
      <c r="AH208" s="117">
        <f t="shared" si="74"/>
        <v>0</v>
      </c>
      <c r="AI208" s="117">
        <f t="shared" si="74"/>
        <v>0</v>
      </c>
      <c r="AJ208" s="117">
        <f t="shared" si="74"/>
        <v>0</v>
      </c>
      <c r="AK208" s="117">
        <f t="shared" si="74"/>
        <v>0</v>
      </c>
      <c r="AL208" s="117">
        <f t="shared" si="74"/>
        <v>0</v>
      </c>
      <c r="AM208" s="117">
        <f t="shared" si="74"/>
        <v>0</v>
      </c>
      <c r="AN208" s="117">
        <f t="shared" si="74"/>
        <v>0</v>
      </c>
      <c r="AO208" s="117">
        <f t="shared" si="74"/>
        <v>0</v>
      </c>
      <c r="AP208" s="117">
        <f t="shared" si="74"/>
        <v>0</v>
      </c>
      <c r="AQ208" s="117">
        <f t="shared" si="74"/>
        <v>0</v>
      </c>
      <c r="AR208" s="117">
        <f t="shared" si="74"/>
        <v>0</v>
      </c>
      <c r="AS208" s="117">
        <f t="shared" si="74"/>
        <v>0</v>
      </c>
      <c r="AT208" s="117">
        <f t="shared" si="74"/>
        <v>0</v>
      </c>
      <c r="AU208" s="117">
        <f t="shared" si="74"/>
        <v>0</v>
      </c>
      <c r="AV208" s="117">
        <f t="shared" si="74"/>
        <v>0</v>
      </c>
      <c r="AW208" s="117">
        <f t="shared" si="74"/>
        <v>0</v>
      </c>
      <c r="AX208" s="117">
        <f t="shared" si="74"/>
        <v>0</v>
      </c>
      <c r="AY208" s="117">
        <f t="shared" si="74"/>
        <v>0</v>
      </c>
      <c r="AZ208" s="117">
        <f t="shared" si="74"/>
        <v>0</v>
      </c>
      <c r="BA208" s="117">
        <f t="shared" si="74"/>
        <v>0</v>
      </c>
      <c r="BB208" s="117">
        <f t="shared" si="74"/>
        <v>0</v>
      </c>
      <c r="BC208" s="117">
        <f t="shared" si="74"/>
        <v>0</v>
      </c>
      <c r="BD208" s="117">
        <f t="shared" si="74"/>
        <v>0</v>
      </c>
      <c r="BE208" s="117">
        <f t="shared" si="74"/>
        <v>0</v>
      </c>
      <c r="BF208" s="117">
        <f t="shared" si="74"/>
        <v>0</v>
      </c>
      <c r="BG208" s="117">
        <f t="shared" si="74"/>
        <v>0</v>
      </c>
      <c r="BH208" s="117">
        <f t="shared" si="74"/>
        <v>0</v>
      </c>
    </row>
    <row r="209" spans="1:60" hidden="1" outlineLevel="1" x14ac:dyDescent="0.2">
      <c r="A209" s="116">
        <f>SUM(E209:BD209)</f>
        <v>0</v>
      </c>
      <c r="B209"/>
      <c r="F209" s="26"/>
      <c r="H209" s="91" t="s">
        <v>238</v>
      </c>
      <c r="I209" s="116">
        <f>IF(ROUND(I136+I157-I208,6)=0,0,1)</f>
        <v>0</v>
      </c>
      <c r="J209" s="116">
        <f t="shared" ref="J209:BH209" si="75">IF(ROUND(J136+J157-J208,6)=0,0,1)</f>
        <v>0</v>
      </c>
      <c r="K209" s="116">
        <f t="shared" si="75"/>
        <v>0</v>
      </c>
      <c r="L209" s="116">
        <f t="shared" si="75"/>
        <v>0</v>
      </c>
      <c r="M209" s="116">
        <f t="shared" si="75"/>
        <v>0</v>
      </c>
      <c r="N209" s="116">
        <f t="shared" si="75"/>
        <v>0</v>
      </c>
      <c r="O209" s="116">
        <f t="shared" si="75"/>
        <v>0</v>
      </c>
      <c r="P209" s="116">
        <f t="shared" si="75"/>
        <v>0</v>
      </c>
      <c r="Q209" s="116">
        <f t="shared" si="75"/>
        <v>0</v>
      </c>
      <c r="R209" s="116">
        <f t="shared" si="75"/>
        <v>0</v>
      </c>
      <c r="S209" s="116">
        <f t="shared" si="75"/>
        <v>0</v>
      </c>
      <c r="T209" s="116">
        <f t="shared" si="75"/>
        <v>0</v>
      </c>
      <c r="U209" s="116">
        <f t="shared" si="75"/>
        <v>0</v>
      </c>
      <c r="V209" s="116">
        <f t="shared" si="75"/>
        <v>0</v>
      </c>
      <c r="W209" s="116">
        <f t="shared" si="75"/>
        <v>0</v>
      </c>
      <c r="X209" s="116">
        <f t="shared" si="75"/>
        <v>0</v>
      </c>
      <c r="Y209" s="116">
        <f t="shared" si="75"/>
        <v>0</v>
      </c>
      <c r="Z209" s="116">
        <f t="shared" si="75"/>
        <v>0</v>
      </c>
      <c r="AA209" s="116">
        <f t="shared" si="75"/>
        <v>0</v>
      </c>
      <c r="AB209" s="116">
        <f t="shared" si="75"/>
        <v>0</v>
      </c>
      <c r="AC209" s="116">
        <f t="shared" si="75"/>
        <v>0</v>
      </c>
      <c r="AD209" s="116">
        <f t="shared" si="75"/>
        <v>0</v>
      </c>
      <c r="AE209" s="116">
        <f t="shared" si="75"/>
        <v>0</v>
      </c>
      <c r="AF209" s="116">
        <f t="shared" si="75"/>
        <v>0</v>
      </c>
      <c r="AG209" s="116">
        <f t="shared" si="75"/>
        <v>0</v>
      </c>
      <c r="AH209" s="116">
        <f t="shared" si="75"/>
        <v>0</v>
      </c>
      <c r="AI209" s="116">
        <f t="shared" si="75"/>
        <v>0</v>
      </c>
      <c r="AJ209" s="116">
        <f t="shared" si="75"/>
        <v>0</v>
      </c>
      <c r="AK209" s="116">
        <f t="shared" si="75"/>
        <v>0</v>
      </c>
      <c r="AL209" s="116">
        <f t="shared" si="75"/>
        <v>0</v>
      </c>
      <c r="AM209" s="116">
        <f t="shared" si="75"/>
        <v>0</v>
      </c>
      <c r="AN209" s="116">
        <f t="shared" si="75"/>
        <v>0</v>
      </c>
      <c r="AO209" s="116">
        <f t="shared" si="75"/>
        <v>0</v>
      </c>
      <c r="AP209" s="116">
        <f t="shared" si="75"/>
        <v>0</v>
      </c>
      <c r="AQ209" s="116">
        <f t="shared" si="75"/>
        <v>0</v>
      </c>
      <c r="AR209" s="116">
        <f t="shared" si="75"/>
        <v>0</v>
      </c>
      <c r="AS209" s="116">
        <f t="shared" si="75"/>
        <v>0</v>
      </c>
      <c r="AT209" s="116">
        <f t="shared" si="75"/>
        <v>0</v>
      </c>
      <c r="AU209" s="116">
        <f t="shared" si="75"/>
        <v>0</v>
      </c>
      <c r="AV209" s="116">
        <f t="shared" si="75"/>
        <v>0</v>
      </c>
      <c r="AW209" s="116">
        <f t="shared" si="75"/>
        <v>0</v>
      </c>
      <c r="AX209" s="116">
        <f t="shared" si="75"/>
        <v>0</v>
      </c>
      <c r="AY209" s="116">
        <f t="shared" si="75"/>
        <v>0</v>
      </c>
      <c r="AZ209" s="116">
        <f t="shared" si="75"/>
        <v>0</v>
      </c>
      <c r="BA209" s="116">
        <f t="shared" si="75"/>
        <v>0</v>
      </c>
      <c r="BB209" s="116">
        <f t="shared" si="75"/>
        <v>0</v>
      </c>
      <c r="BC209" s="116">
        <f t="shared" si="75"/>
        <v>0</v>
      </c>
      <c r="BD209" s="116">
        <f t="shared" si="75"/>
        <v>0</v>
      </c>
      <c r="BE209" s="116">
        <f t="shared" si="75"/>
        <v>0</v>
      </c>
      <c r="BF209" s="116">
        <f t="shared" si="75"/>
        <v>0</v>
      </c>
      <c r="BG209" s="116">
        <f t="shared" si="75"/>
        <v>0</v>
      </c>
      <c r="BH209" s="116">
        <f t="shared" si="75"/>
        <v>0</v>
      </c>
    </row>
    <row r="210" spans="1:60" hidden="1" outlineLevel="1" x14ac:dyDescent="0.2">
      <c r="B210" s="53"/>
      <c r="C210" s="53"/>
      <c r="D210" s="53"/>
      <c r="E210" s="53"/>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hidden="1" outlineLevel="1" x14ac:dyDescent="0.2">
      <c r="A211" s="160"/>
      <c r="B211" s="163" t="s">
        <v>285</v>
      </c>
      <c r="C211" s="160"/>
      <c r="D211" s="160"/>
      <c r="E211" s="160"/>
      <c r="F211" s="161"/>
      <c r="G211" s="160"/>
      <c r="H211" s="160"/>
      <c r="I211" s="160"/>
      <c r="J211" s="160"/>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row>
    <row r="212" spans="1:60" hidden="1" outlineLevel="1" x14ac:dyDescent="0.2">
      <c r="F212" s="26"/>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hidden="1" outlineLevel="1" x14ac:dyDescent="0.2">
      <c r="B213" s="53" t="s">
        <v>286</v>
      </c>
      <c r="C213" s="53"/>
      <c r="D213" s="53"/>
      <c r="E213" s="53"/>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hidden="1" outlineLevel="1" x14ac:dyDescent="0.2">
      <c r="B214" s="53" t="s">
        <v>287</v>
      </c>
      <c r="C214" s="53"/>
      <c r="D214" s="53"/>
      <c r="E214" s="53"/>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hidden="1" outlineLevel="1" x14ac:dyDescent="0.2">
      <c r="B215" s="53"/>
      <c r="C215" s="53"/>
      <c r="D215" s="53"/>
      <c r="E215" s="53"/>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idden="1" outlineLevel="1" x14ac:dyDescent="0.2">
      <c r="F216" s="59"/>
      <c r="G216" s="59" t="s">
        <v>218</v>
      </c>
      <c r="H216" s="77"/>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hidden="1" outlineLevel="1" x14ac:dyDescent="0.2">
      <c r="B217" s="51" t="s">
        <v>140</v>
      </c>
      <c r="C217" s="88"/>
      <c r="D217" s="89"/>
      <c r="E217" s="9"/>
      <c r="F217" s="26" t="s">
        <v>198</v>
      </c>
      <c r="G217" s="87">
        <v>1</v>
      </c>
      <c r="H217" s="87"/>
      <c r="I217" s="115">
        <f t="array" ref="I217">SUM(I$37:I$78*TRANSPOSE(Mapping!$N16:$BC16))</f>
        <v>0</v>
      </c>
      <c r="J217" s="92">
        <f t="array" ref="J217">SUM(J$37:J$78*TRANSPOSE(Mapping!$N16:$BC16))</f>
        <v>0</v>
      </c>
      <c r="K217" s="92">
        <f t="array" ref="K217">SUM(K$37:K$78*TRANSPOSE(Mapping!$N16:$BC16))</f>
        <v>327.83764295939005</v>
      </c>
      <c r="L217" s="92">
        <f t="array" ref="L217">SUM(L$37:L$78*TRANSPOSE(Mapping!$N16:$BC16))</f>
        <v>358.72298485670001</v>
      </c>
      <c r="M217" s="92">
        <f t="array" ref="M217">SUM(M$37:M$78*TRANSPOSE(Mapping!$N16:$BC16))</f>
        <v>357.3815978527</v>
      </c>
      <c r="N217" s="92">
        <f t="array" ref="N217">SUM(N$37:N$78*TRANSPOSE(Mapping!$N16:$BC16))</f>
        <v>350.15733669390005</v>
      </c>
      <c r="O217" s="92">
        <f t="array" ref="O217">SUM(O$37:O$78*TRANSPOSE(Mapping!$N16:$BC16))</f>
        <v>365.28072932254457</v>
      </c>
      <c r="P217" s="92">
        <f t="array" ref="P217">SUM(P$37:P$78*TRANSPOSE(Mapping!$N16:$BC16))</f>
        <v>410.43763982510853</v>
      </c>
      <c r="Q217" s="92">
        <f t="array" ref="Q217">SUM(Q$37:Q$78*TRANSPOSE(Mapping!$N16:$BC16))</f>
        <v>0</v>
      </c>
      <c r="R217" s="92">
        <f t="array" ref="R217">SUM(R$37:R$78*TRANSPOSE(Mapping!$N16:$BC16))</f>
        <v>0</v>
      </c>
      <c r="S217" s="92">
        <f t="array" ref="S217">SUM(S$37:S$78*TRANSPOSE(Mapping!$N16:$BC16))</f>
        <v>0</v>
      </c>
      <c r="T217" s="92">
        <f t="array" ref="T217">SUM(T$37:T$78*TRANSPOSE(Mapping!$N16:$BC16))</f>
        <v>0</v>
      </c>
      <c r="U217" s="92">
        <f t="array" ref="U217">SUM(U$37:U$78*TRANSPOSE(Mapping!$N16:$BC16))</f>
        <v>0</v>
      </c>
      <c r="V217" s="92">
        <f t="array" ref="V217">SUM(V$37:V$78*TRANSPOSE(Mapping!$N16:$BC16))</f>
        <v>0</v>
      </c>
      <c r="W217" s="92">
        <f t="array" ref="W217">SUM(W$37:W$78*TRANSPOSE(Mapping!$N16:$BC16))</f>
        <v>0</v>
      </c>
      <c r="X217" s="92">
        <f t="array" ref="X217">SUM(X$37:X$78*TRANSPOSE(Mapping!$N16:$BC16))</f>
        <v>0</v>
      </c>
      <c r="Y217" s="92">
        <f t="array" ref="Y217">SUM(Y$37:Y$78*TRANSPOSE(Mapping!$N16:$BC16))</f>
        <v>0</v>
      </c>
      <c r="Z217" s="92">
        <f t="array" ref="Z217">SUM(Z$37:Z$78*TRANSPOSE(Mapping!$N16:$BC16))</f>
        <v>0</v>
      </c>
      <c r="AA217" s="92">
        <f t="array" ref="AA217">SUM(AA$37:AA$78*TRANSPOSE(Mapping!$N16:$BC16))</f>
        <v>0</v>
      </c>
      <c r="AB217" s="92">
        <f t="array" ref="AB217">SUM(AB$37:AB$78*TRANSPOSE(Mapping!$N16:$BC16))</f>
        <v>0</v>
      </c>
      <c r="AC217" s="92">
        <f t="array" ref="AC217">SUM(AC$37:AC$78*TRANSPOSE(Mapping!$N16:$BC16))</f>
        <v>0</v>
      </c>
      <c r="AD217" s="92">
        <f t="array" ref="AD217">SUM(AD$37:AD$78*TRANSPOSE(Mapping!$N16:$BC16))</f>
        <v>0</v>
      </c>
      <c r="AE217" s="92">
        <f t="array" ref="AE217">SUM(AE$37:AE$78*TRANSPOSE(Mapping!$N16:$BC16))</f>
        <v>0</v>
      </c>
      <c r="AF217" s="92">
        <f t="array" ref="AF217">SUM(AF$37:AF$78*TRANSPOSE(Mapping!$N16:$BC16))</f>
        <v>0</v>
      </c>
      <c r="AG217" s="92">
        <f t="array" ref="AG217">SUM(AG$37:AG$78*TRANSPOSE(Mapping!$N16:$BC16))</f>
        <v>0</v>
      </c>
      <c r="AH217" s="92">
        <f t="array" ref="AH217">SUM(AH$37:AH$78*TRANSPOSE(Mapping!$N16:$BC16))</f>
        <v>0</v>
      </c>
      <c r="AI217" s="92">
        <f t="array" ref="AI217">SUM(AI$37:AI$78*TRANSPOSE(Mapping!$N16:$BC16))</f>
        <v>0</v>
      </c>
      <c r="AJ217" s="92">
        <f t="array" ref="AJ217">SUM(AJ$37:AJ$78*TRANSPOSE(Mapping!$N16:$BC16))</f>
        <v>0</v>
      </c>
      <c r="AK217" s="92">
        <f t="array" ref="AK217">SUM(AK$37:AK$78*TRANSPOSE(Mapping!$N16:$BC16))</f>
        <v>0</v>
      </c>
      <c r="AL217" s="92">
        <f t="array" ref="AL217">SUM(AL$37:AL$78*TRANSPOSE(Mapping!$N16:$BC16))</f>
        <v>0</v>
      </c>
      <c r="AM217" s="92">
        <f t="array" ref="AM217">SUM(AM$37:AM$78*TRANSPOSE(Mapping!$N16:$BC16))</f>
        <v>0</v>
      </c>
      <c r="AN217" s="92">
        <f t="array" ref="AN217">SUM(AN$37:AN$78*TRANSPOSE(Mapping!$N16:$BC16))</f>
        <v>0</v>
      </c>
      <c r="AO217" s="92">
        <f t="array" ref="AO217">SUM(AO$37:AO$78*TRANSPOSE(Mapping!$N16:$BC16))</f>
        <v>0</v>
      </c>
      <c r="AP217" s="92">
        <f t="array" ref="AP217">SUM(AP$37:AP$78*TRANSPOSE(Mapping!$N16:$BC16))</f>
        <v>0</v>
      </c>
      <c r="AQ217" s="92">
        <f t="array" ref="AQ217">SUM(AQ$37:AQ$78*TRANSPOSE(Mapping!$N16:$BC16))</f>
        <v>0</v>
      </c>
      <c r="AR217" s="92">
        <f t="array" ref="AR217">SUM(AR$37:AR$78*TRANSPOSE(Mapping!$N16:$BC16))</f>
        <v>0</v>
      </c>
      <c r="AS217" s="92">
        <f t="array" ref="AS217">SUM(AS$37:AS$78*TRANSPOSE(Mapping!$N16:$BC16))</f>
        <v>0</v>
      </c>
      <c r="AT217" s="92">
        <f t="array" ref="AT217">SUM(AT$37:AT$78*TRANSPOSE(Mapping!$N16:$BC16))</f>
        <v>0</v>
      </c>
      <c r="AU217" s="92">
        <f t="array" ref="AU217">SUM(AU$37:AU$78*TRANSPOSE(Mapping!$N16:$BC16))</f>
        <v>0</v>
      </c>
      <c r="AV217" s="92">
        <f t="array" ref="AV217">SUM(AV$37:AV$78*TRANSPOSE(Mapping!$N16:$BC16))</f>
        <v>0</v>
      </c>
      <c r="AW217" s="92">
        <f t="array" ref="AW217">SUM(AW$37:AW$78*TRANSPOSE(Mapping!$N16:$BC16))</f>
        <v>0</v>
      </c>
      <c r="AX217" s="92">
        <f t="array" ref="AX217">SUM(AX$37:AX$78*TRANSPOSE(Mapping!$N16:$BC16))</f>
        <v>0</v>
      </c>
      <c r="AY217" s="92">
        <f t="array" ref="AY217">SUM(AY$37:AY$78*TRANSPOSE(Mapping!$N16:$BC16))</f>
        <v>0</v>
      </c>
      <c r="AZ217" s="92">
        <f t="array" ref="AZ217">SUM(AZ$37:AZ$78*TRANSPOSE(Mapping!$N16:$BC16))</f>
        <v>0</v>
      </c>
      <c r="BA217" s="92">
        <f t="array" ref="BA217">SUM(BA$37:BA$78*TRANSPOSE(Mapping!$N16:$BC16))</f>
        <v>0</v>
      </c>
      <c r="BB217" s="92">
        <f t="array" ref="BB217">SUM(BB$37:BB$78*TRANSPOSE(Mapping!$N16:$BC16))</f>
        <v>0</v>
      </c>
      <c r="BC217" s="92">
        <f t="array" ref="BC217">SUM(BC$37:BC$78*TRANSPOSE(Mapping!$N16:$BC16))</f>
        <v>0</v>
      </c>
      <c r="BD217" s="92">
        <f t="array" ref="BD217">SUM(BD$37:BD$78*TRANSPOSE(Mapping!$N16:$BC16))</f>
        <v>0</v>
      </c>
      <c r="BE217" s="92">
        <f t="array" ref="BE217">SUM(BE$37:BE$78*TRANSPOSE(Mapping!$N16:$BC16))</f>
        <v>0</v>
      </c>
      <c r="BF217" s="92">
        <f t="array" ref="BF217">SUM(BF$37:BF$78*TRANSPOSE(Mapping!$N16:$BC16))</f>
        <v>0</v>
      </c>
      <c r="BG217" s="92">
        <f t="array" ref="BG217">SUM(BG$37:BG$78*TRANSPOSE(Mapping!$N16:$BC16))</f>
        <v>0</v>
      </c>
      <c r="BH217" s="92">
        <f t="array" ref="BH217">SUM(BH$37:BH$78*TRANSPOSE(Mapping!$N16:$BC16))</f>
        <v>0</v>
      </c>
    </row>
    <row r="218" spans="1:60" hidden="1" outlineLevel="1" x14ac:dyDescent="0.2">
      <c r="B218" s="51" t="s">
        <v>144</v>
      </c>
      <c r="C218" s="88"/>
      <c r="D218" s="89"/>
      <c r="E218" s="9"/>
      <c r="F218" s="26" t="s">
        <v>198</v>
      </c>
      <c r="G218" s="87">
        <v>2</v>
      </c>
      <c r="H218" s="87"/>
      <c r="I218" s="115">
        <f t="array" ref="I218">SUM(I$37:I$78*TRANSPOSE(Mapping!$N17:$BC17))</f>
        <v>0</v>
      </c>
      <c r="J218" s="92">
        <f t="array" ref="J218">SUM(J$37:J$78*TRANSPOSE(Mapping!$N17:$BC17))</f>
        <v>0</v>
      </c>
      <c r="K218" s="92">
        <f t="array" ref="K218">SUM(K$37:K$78*TRANSPOSE(Mapping!$N17:$BC17))</f>
        <v>327.83764295939005</v>
      </c>
      <c r="L218" s="92">
        <f t="array" ref="L218">SUM(L$37:L$78*TRANSPOSE(Mapping!$N17:$BC17))</f>
        <v>358.72298485670001</v>
      </c>
      <c r="M218" s="92">
        <f t="array" ref="M218">SUM(M$37:M$78*TRANSPOSE(Mapping!$N17:$BC17))</f>
        <v>357.3815978527</v>
      </c>
      <c r="N218" s="92">
        <f t="array" ref="N218">SUM(N$37:N$78*TRANSPOSE(Mapping!$N17:$BC17))</f>
        <v>350.15733669390005</v>
      </c>
      <c r="O218" s="92">
        <f t="array" ref="O218">SUM(O$37:O$78*TRANSPOSE(Mapping!$N17:$BC17))</f>
        <v>365.28072932254457</v>
      </c>
      <c r="P218" s="92">
        <f t="array" ref="P218">SUM(P$37:P$78*TRANSPOSE(Mapping!$N17:$BC17))</f>
        <v>410.43763982510853</v>
      </c>
      <c r="Q218" s="92">
        <f t="array" ref="Q218">SUM(Q$37:Q$78*TRANSPOSE(Mapping!$N17:$BC17))</f>
        <v>0</v>
      </c>
      <c r="R218" s="92">
        <f t="array" ref="R218">SUM(R$37:R$78*TRANSPOSE(Mapping!$N17:$BC17))</f>
        <v>0</v>
      </c>
      <c r="S218" s="92">
        <f t="array" ref="S218">SUM(S$37:S$78*TRANSPOSE(Mapping!$N17:$BC17))</f>
        <v>0</v>
      </c>
      <c r="T218" s="92">
        <f t="array" ref="T218">SUM(T$37:T$78*TRANSPOSE(Mapping!$N17:$BC17))</f>
        <v>0</v>
      </c>
      <c r="U218" s="92">
        <f t="array" ref="U218">SUM(U$37:U$78*TRANSPOSE(Mapping!$N17:$BC17))</f>
        <v>0</v>
      </c>
      <c r="V218" s="92">
        <f t="array" ref="V218">SUM(V$37:V$78*TRANSPOSE(Mapping!$N17:$BC17))</f>
        <v>0</v>
      </c>
      <c r="W218" s="92">
        <f t="array" ref="W218">SUM(W$37:W$78*TRANSPOSE(Mapping!$N17:$BC17))</f>
        <v>0</v>
      </c>
      <c r="X218" s="92">
        <f t="array" ref="X218">SUM(X$37:X$78*TRANSPOSE(Mapping!$N17:$BC17))</f>
        <v>0</v>
      </c>
      <c r="Y218" s="92">
        <f t="array" ref="Y218">SUM(Y$37:Y$78*TRANSPOSE(Mapping!$N17:$BC17))</f>
        <v>0</v>
      </c>
      <c r="Z218" s="92">
        <f t="array" ref="Z218">SUM(Z$37:Z$78*TRANSPOSE(Mapping!$N17:$BC17))</f>
        <v>0</v>
      </c>
      <c r="AA218" s="92">
        <f t="array" ref="AA218">SUM(AA$37:AA$78*TRANSPOSE(Mapping!$N17:$BC17))</f>
        <v>0</v>
      </c>
      <c r="AB218" s="92">
        <f t="array" ref="AB218">SUM(AB$37:AB$78*TRANSPOSE(Mapping!$N17:$BC17))</f>
        <v>0</v>
      </c>
      <c r="AC218" s="92">
        <f t="array" ref="AC218">SUM(AC$37:AC$78*TRANSPOSE(Mapping!$N17:$BC17))</f>
        <v>0</v>
      </c>
      <c r="AD218" s="92">
        <f t="array" ref="AD218">SUM(AD$37:AD$78*TRANSPOSE(Mapping!$N17:$BC17))</f>
        <v>0</v>
      </c>
      <c r="AE218" s="92">
        <f t="array" ref="AE218">SUM(AE$37:AE$78*TRANSPOSE(Mapping!$N17:$BC17))</f>
        <v>0</v>
      </c>
      <c r="AF218" s="92">
        <f t="array" ref="AF218">SUM(AF$37:AF$78*TRANSPOSE(Mapping!$N17:$BC17))</f>
        <v>0</v>
      </c>
      <c r="AG218" s="92">
        <f t="array" ref="AG218">SUM(AG$37:AG$78*TRANSPOSE(Mapping!$N17:$BC17))</f>
        <v>0</v>
      </c>
      <c r="AH218" s="92">
        <f t="array" ref="AH218">SUM(AH$37:AH$78*TRANSPOSE(Mapping!$N17:$BC17))</f>
        <v>0</v>
      </c>
      <c r="AI218" s="92">
        <f t="array" ref="AI218">SUM(AI$37:AI$78*TRANSPOSE(Mapping!$N17:$BC17))</f>
        <v>0</v>
      </c>
      <c r="AJ218" s="92">
        <f t="array" ref="AJ218">SUM(AJ$37:AJ$78*TRANSPOSE(Mapping!$N17:$BC17))</f>
        <v>0</v>
      </c>
      <c r="AK218" s="92">
        <f t="array" ref="AK218">SUM(AK$37:AK$78*TRANSPOSE(Mapping!$N17:$BC17))</f>
        <v>0</v>
      </c>
      <c r="AL218" s="92">
        <f t="array" ref="AL218">SUM(AL$37:AL$78*TRANSPOSE(Mapping!$N17:$BC17))</f>
        <v>0</v>
      </c>
      <c r="AM218" s="92">
        <f t="array" ref="AM218">SUM(AM$37:AM$78*TRANSPOSE(Mapping!$N17:$BC17))</f>
        <v>0</v>
      </c>
      <c r="AN218" s="92">
        <f t="array" ref="AN218">SUM(AN$37:AN$78*TRANSPOSE(Mapping!$N17:$BC17))</f>
        <v>0</v>
      </c>
      <c r="AO218" s="92">
        <f t="array" ref="AO218">SUM(AO$37:AO$78*TRANSPOSE(Mapping!$N17:$BC17))</f>
        <v>0</v>
      </c>
      <c r="AP218" s="92">
        <f t="array" ref="AP218">SUM(AP$37:AP$78*TRANSPOSE(Mapping!$N17:$BC17))</f>
        <v>0</v>
      </c>
      <c r="AQ218" s="92">
        <f t="array" ref="AQ218">SUM(AQ$37:AQ$78*TRANSPOSE(Mapping!$N17:$BC17))</f>
        <v>0</v>
      </c>
      <c r="AR218" s="92">
        <f t="array" ref="AR218">SUM(AR$37:AR$78*TRANSPOSE(Mapping!$N17:$BC17))</f>
        <v>0</v>
      </c>
      <c r="AS218" s="92">
        <f t="array" ref="AS218">SUM(AS$37:AS$78*TRANSPOSE(Mapping!$N17:$BC17))</f>
        <v>0</v>
      </c>
      <c r="AT218" s="92">
        <f t="array" ref="AT218">SUM(AT$37:AT$78*TRANSPOSE(Mapping!$N17:$BC17))</f>
        <v>0</v>
      </c>
      <c r="AU218" s="92">
        <f t="array" ref="AU218">SUM(AU$37:AU$78*TRANSPOSE(Mapping!$N17:$BC17))</f>
        <v>0</v>
      </c>
      <c r="AV218" s="92">
        <f t="array" ref="AV218">SUM(AV$37:AV$78*TRANSPOSE(Mapping!$N17:$BC17))</f>
        <v>0</v>
      </c>
      <c r="AW218" s="92">
        <f t="array" ref="AW218">SUM(AW$37:AW$78*TRANSPOSE(Mapping!$N17:$BC17))</f>
        <v>0</v>
      </c>
      <c r="AX218" s="92">
        <f t="array" ref="AX218">SUM(AX$37:AX$78*TRANSPOSE(Mapping!$N17:$BC17))</f>
        <v>0</v>
      </c>
      <c r="AY218" s="92">
        <f t="array" ref="AY218">SUM(AY$37:AY$78*TRANSPOSE(Mapping!$N17:$BC17))</f>
        <v>0</v>
      </c>
      <c r="AZ218" s="92">
        <f t="array" ref="AZ218">SUM(AZ$37:AZ$78*TRANSPOSE(Mapping!$N17:$BC17))</f>
        <v>0</v>
      </c>
      <c r="BA218" s="92">
        <f t="array" ref="BA218">SUM(BA$37:BA$78*TRANSPOSE(Mapping!$N17:$BC17))</f>
        <v>0</v>
      </c>
      <c r="BB218" s="92">
        <f t="array" ref="BB218">SUM(BB$37:BB$78*TRANSPOSE(Mapping!$N17:$BC17))</f>
        <v>0</v>
      </c>
      <c r="BC218" s="92">
        <f t="array" ref="BC218">SUM(BC$37:BC$78*TRANSPOSE(Mapping!$N17:$BC17))</f>
        <v>0</v>
      </c>
      <c r="BD218" s="92">
        <f t="array" ref="BD218">SUM(BD$37:BD$78*TRANSPOSE(Mapping!$N17:$BC17))</f>
        <v>0</v>
      </c>
      <c r="BE218" s="92">
        <f t="array" ref="BE218">SUM(BE$37:BE$78*TRANSPOSE(Mapping!$N17:$BC17))</f>
        <v>0</v>
      </c>
      <c r="BF218" s="92">
        <f t="array" ref="BF218">SUM(BF$37:BF$78*TRANSPOSE(Mapping!$N17:$BC17))</f>
        <v>0</v>
      </c>
      <c r="BG218" s="92">
        <f t="array" ref="BG218">SUM(BG$37:BG$78*TRANSPOSE(Mapping!$N17:$BC17))</f>
        <v>0</v>
      </c>
      <c r="BH218" s="92">
        <f t="array" ref="BH218">SUM(BH$37:BH$78*TRANSPOSE(Mapping!$N17:$BC17))</f>
        <v>0</v>
      </c>
    </row>
    <row r="219" spans="1:60" hidden="1" outlineLevel="1" x14ac:dyDescent="0.2">
      <c r="B219" s="51" t="s">
        <v>145</v>
      </c>
      <c r="C219" s="89" t="s">
        <v>146</v>
      </c>
      <c r="D219" s="89"/>
      <c r="E219" s="9"/>
      <c r="F219" s="26" t="s">
        <v>198</v>
      </c>
      <c r="G219" s="87">
        <v>3</v>
      </c>
      <c r="H219" s="87"/>
      <c r="I219" s="115">
        <f t="array" ref="I219">SUM(I$37:I$78*TRANSPOSE(Mapping!$N18:$BC18))</f>
        <v>0</v>
      </c>
      <c r="J219" s="92">
        <f t="array" ref="J219">SUM(J$37:J$78*TRANSPOSE(Mapping!$N18:$BC18))</f>
        <v>0</v>
      </c>
      <c r="K219" s="92">
        <f t="array" ref="K219">SUM(K$37:K$78*TRANSPOSE(Mapping!$N18:$BC18))</f>
        <v>327.83764295939005</v>
      </c>
      <c r="L219" s="92">
        <f t="array" ref="L219">SUM(L$37:L$78*TRANSPOSE(Mapping!$N18:$BC18))</f>
        <v>358.72298485670001</v>
      </c>
      <c r="M219" s="92">
        <f t="array" ref="M219">SUM(M$37:M$78*TRANSPOSE(Mapping!$N18:$BC18))</f>
        <v>357.3815978527</v>
      </c>
      <c r="N219" s="92">
        <f t="array" ref="N219">SUM(N$37:N$78*TRANSPOSE(Mapping!$N18:$BC18))</f>
        <v>350.15733669390005</v>
      </c>
      <c r="O219" s="92">
        <f t="array" ref="O219">SUM(O$37:O$78*TRANSPOSE(Mapping!$N18:$BC18))</f>
        <v>365.28072932254457</v>
      </c>
      <c r="P219" s="92">
        <f t="array" ref="P219">SUM(P$37:P$78*TRANSPOSE(Mapping!$N18:$BC18))</f>
        <v>410.43763982510853</v>
      </c>
      <c r="Q219" s="92">
        <f t="array" ref="Q219">SUM(Q$37:Q$78*TRANSPOSE(Mapping!$N18:$BC18))</f>
        <v>0</v>
      </c>
      <c r="R219" s="92">
        <f t="array" ref="R219">SUM(R$37:R$78*TRANSPOSE(Mapping!$N18:$BC18))</f>
        <v>0</v>
      </c>
      <c r="S219" s="92">
        <f t="array" ref="S219">SUM(S$37:S$78*TRANSPOSE(Mapping!$N18:$BC18))</f>
        <v>0</v>
      </c>
      <c r="T219" s="92">
        <f t="array" ref="T219">SUM(T$37:T$78*TRANSPOSE(Mapping!$N18:$BC18))</f>
        <v>0</v>
      </c>
      <c r="U219" s="92">
        <f t="array" ref="U219">SUM(U$37:U$78*TRANSPOSE(Mapping!$N18:$BC18))</f>
        <v>0</v>
      </c>
      <c r="V219" s="92">
        <f t="array" ref="V219">SUM(V$37:V$78*TRANSPOSE(Mapping!$N18:$BC18))</f>
        <v>0</v>
      </c>
      <c r="W219" s="92">
        <f t="array" ref="W219">SUM(W$37:W$78*TRANSPOSE(Mapping!$N18:$BC18))</f>
        <v>0</v>
      </c>
      <c r="X219" s="92">
        <f t="array" ref="X219">SUM(X$37:X$78*TRANSPOSE(Mapping!$N18:$BC18))</f>
        <v>0</v>
      </c>
      <c r="Y219" s="92">
        <f t="array" ref="Y219">SUM(Y$37:Y$78*TRANSPOSE(Mapping!$N18:$BC18))</f>
        <v>0</v>
      </c>
      <c r="Z219" s="92">
        <f t="array" ref="Z219">SUM(Z$37:Z$78*TRANSPOSE(Mapping!$N18:$BC18))</f>
        <v>0</v>
      </c>
      <c r="AA219" s="92">
        <f t="array" ref="AA219">SUM(AA$37:AA$78*TRANSPOSE(Mapping!$N18:$BC18))</f>
        <v>0</v>
      </c>
      <c r="AB219" s="92">
        <f t="array" ref="AB219">SUM(AB$37:AB$78*TRANSPOSE(Mapping!$N18:$BC18))</f>
        <v>0</v>
      </c>
      <c r="AC219" s="92">
        <f t="array" ref="AC219">SUM(AC$37:AC$78*TRANSPOSE(Mapping!$N18:$BC18))</f>
        <v>0</v>
      </c>
      <c r="AD219" s="92">
        <f t="array" ref="AD219">SUM(AD$37:AD$78*TRANSPOSE(Mapping!$N18:$BC18))</f>
        <v>0</v>
      </c>
      <c r="AE219" s="92">
        <f t="array" ref="AE219">SUM(AE$37:AE$78*TRANSPOSE(Mapping!$N18:$BC18))</f>
        <v>0</v>
      </c>
      <c r="AF219" s="92">
        <f t="array" ref="AF219">SUM(AF$37:AF$78*TRANSPOSE(Mapping!$N18:$BC18))</f>
        <v>0</v>
      </c>
      <c r="AG219" s="92">
        <f t="array" ref="AG219">SUM(AG$37:AG$78*TRANSPOSE(Mapping!$N18:$BC18))</f>
        <v>0</v>
      </c>
      <c r="AH219" s="92">
        <f t="array" ref="AH219">SUM(AH$37:AH$78*TRANSPOSE(Mapping!$N18:$BC18))</f>
        <v>0</v>
      </c>
      <c r="AI219" s="92">
        <f t="array" ref="AI219">SUM(AI$37:AI$78*TRANSPOSE(Mapping!$N18:$BC18))</f>
        <v>0</v>
      </c>
      <c r="AJ219" s="92">
        <f t="array" ref="AJ219">SUM(AJ$37:AJ$78*TRANSPOSE(Mapping!$N18:$BC18))</f>
        <v>0</v>
      </c>
      <c r="AK219" s="92">
        <f t="array" ref="AK219">SUM(AK$37:AK$78*TRANSPOSE(Mapping!$N18:$BC18))</f>
        <v>0</v>
      </c>
      <c r="AL219" s="92">
        <f t="array" ref="AL219">SUM(AL$37:AL$78*TRANSPOSE(Mapping!$N18:$BC18))</f>
        <v>0</v>
      </c>
      <c r="AM219" s="92">
        <f t="array" ref="AM219">SUM(AM$37:AM$78*TRANSPOSE(Mapping!$N18:$BC18))</f>
        <v>0</v>
      </c>
      <c r="AN219" s="92">
        <f t="array" ref="AN219">SUM(AN$37:AN$78*TRANSPOSE(Mapping!$N18:$BC18))</f>
        <v>0</v>
      </c>
      <c r="AO219" s="92">
        <f t="array" ref="AO219">SUM(AO$37:AO$78*TRANSPOSE(Mapping!$N18:$BC18))</f>
        <v>0</v>
      </c>
      <c r="AP219" s="92">
        <f t="array" ref="AP219">SUM(AP$37:AP$78*TRANSPOSE(Mapping!$N18:$BC18))</f>
        <v>0</v>
      </c>
      <c r="AQ219" s="92">
        <f t="array" ref="AQ219">SUM(AQ$37:AQ$78*TRANSPOSE(Mapping!$N18:$BC18))</f>
        <v>0</v>
      </c>
      <c r="AR219" s="92">
        <f t="array" ref="AR219">SUM(AR$37:AR$78*TRANSPOSE(Mapping!$N18:$BC18))</f>
        <v>0</v>
      </c>
      <c r="AS219" s="92">
        <f t="array" ref="AS219">SUM(AS$37:AS$78*TRANSPOSE(Mapping!$N18:$BC18))</f>
        <v>0</v>
      </c>
      <c r="AT219" s="92">
        <f t="array" ref="AT219">SUM(AT$37:AT$78*TRANSPOSE(Mapping!$N18:$BC18))</f>
        <v>0</v>
      </c>
      <c r="AU219" s="92">
        <f t="array" ref="AU219">SUM(AU$37:AU$78*TRANSPOSE(Mapping!$N18:$BC18))</f>
        <v>0</v>
      </c>
      <c r="AV219" s="92">
        <f t="array" ref="AV219">SUM(AV$37:AV$78*TRANSPOSE(Mapping!$N18:$BC18))</f>
        <v>0</v>
      </c>
      <c r="AW219" s="92">
        <f t="array" ref="AW219">SUM(AW$37:AW$78*TRANSPOSE(Mapping!$N18:$BC18))</f>
        <v>0</v>
      </c>
      <c r="AX219" s="92">
        <f t="array" ref="AX219">SUM(AX$37:AX$78*TRANSPOSE(Mapping!$N18:$BC18))</f>
        <v>0</v>
      </c>
      <c r="AY219" s="92">
        <f t="array" ref="AY219">SUM(AY$37:AY$78*TRANSPOSE(Mapping!$N18:$BC18))</f>
        <v>0</v>
      </c>
      <c r="AZ219" s="92">
        <f t="array" ref="AZ219">SUM(AZ$37:AZ$78*TRANSPOSE(Mapping!$N18:$BC18))</f>
        <v>0</v>
      </c>
      <c r="BA219" s="92">
        <f t="array" ref="BA219">SUM(BA$37:BA$78*TRANSPOSE(Mapping!$N18:$BC18))</f>
        <v>0</v>
      </c>
      <c r="BB219" s="92">
        <f t="array" ref="BB219">SUM(BB$37:BB$78*TRANSPOSE(Mapping!$N18:$BC18))</f>
        <v>0</v>
      </c>
      <c r="BC219" s="92">
        <f t="array" ref="BC219">SUM(BC$37:BC$78*TRANSPOSE(Mapping!$N18:$BC18))</f>
        <v>0</v>
      </c>
      <c r="BD219" s="92">
        <f t="array" ref="BD219">SUM(BD$37:BD$78*TRANSPOSE(Mapping!$N18:$BC18))</f>
        <v>0</v>
      </c>
      <c r="BE219" s="92">
        <f t="array" ref="BE219">SUM(BE$37:BE$78*TRANSPOSE(Mapping!$N18:$BC18))</f>
        <v>0</v>
      </c>
      <c r="BF219" s="92">
        <f t="array" ref="BF219">SUM(BF$37:BF$78*TRANSPOSE(Mapping!$N18:$BC18))</f>
        <v>0</v>
      </c>
      <c r="BG219" s="92">
        <f t="array" ref="BG219">SUM(BG$37:BG$78*TRANSPOSE(Mapping!$N18:$BC18))</f>
        <v>0</v>
      </c>
      <c r="BH219" s="92">
        <f t="array" ref="BH219">SUM(BH$37:BH$78*TRANSPOSE(Mapping!$N18:$BC18))</f>
        <v>0</v>
      </c>
    </row>
    <row r="220" spans="1:60" hidden="1" outlineLevel="1" x14ac:dyDescent="0.2">
      <c r="B220" s="51" t="s">
        <v>145</v>
      </c>
      <c r="C220" s="89" t="s">
        <v>147</v>
      </c>
      <c r="D220" s="89"/>
      <c r="E220" s="9"/>
      <c r="F220" s="26" t="s">
        <v>198</v>
      </c>
      <c r="G220" s="87">
        <v>4</v>
      </c>
      <c r="H220" s="87"/>
      <c r="I220" s="115">
        <f t="array" ref="I220">SUM(I$37:I$78*TRANSPOSE(Mapping!$N19:$BC19))</f>
        <v>0</v>
      </c>
      <c r="J220" s="92">
        <f t="array" ref="J220">SUM(J$37:J$78*TRANSPOSE(Mapping!$N19:$BC19))</f>
        <v>0</v>
      </c>
      <c r="K220" s="92">
        <f t="array" ref="K220">SUM(K$37:K$78*TRANSPOSE(Mapping!$N19:$BC19))</f>
        <v>0</v>
      </c>
      <c r="L220" s="92">
        <f t="array" ref="L220">SUM(L$37:L$78*TRANSPOSE(Mapping!$N19:$BC19))</f>
        <v>0</v>
      </c>
      <c r="M220" s="92">
        <f t="array" ref="M220">SUM(M$37:M$78*TRANSPOSE(Mapping!$N19:$BC19))</f>
        <v>0</v>
      </c>
      <c r="N220" s="92">
        <f t="array" ref="N220">SUM(N$37:N$78*TRANSPOSE(Mapping!$N19:$BC19))</f>
        <v>0</v>
      </c>
      <c r="O220" s="92">
        <f t="array" ref="O220">SUM(O$37:O$78*TRANSPOSE(Mapping!$N19:$BC19))</f>
        <v>0</v>
      </c>
      <c r="P220" s="92">
        <f t="array" ref="P220">SUM(P$37:P$78*TRANSPOSE(Mapping!$N19:$BC19))</f>
        <v>0</v>
      </c>
      <c r="Q220" s="92">
        <f t="array" ref="Q220">SUM(Q$37:Q$78*TRANSPOSE(Mapping!$N19:$BC19))</f>
        <v>0</v>
      </c>
      <c r="R220" s="92">
        <f t="array" ref="R220">SUM(R$37:R$78*TRANSPOSE(Mapping!$N19:$BC19))</f>
        <v>0</v>
      </c>
      <c r="S220" s="92">
        <f t="array" ref="S220">SUM(S$37:S$78*TRANSPOSE(Mapping!$N19:$BC19))</f>
        <v>0</v>
      </c>
      <c r="T220" s="92">
        <f t="array" ref="T220">SUM(T$37:T$78*TRANSPOSE(Mapping!$N19:$BC19))</f>
        <v>0</v>
      </c>
      <c r="U220" s="92">
        <f t="array" ref="U220">SUM(U$37:U$78*TRANSPOSE(Mapping!$N19:$BC19))</f>
        <v>0</v>
      </c>
      <c r="V220" s="92">
        <f t="array" ref="V220">SUM(V$37:V$78*TRANSPOSE(Mapping!$N19:$BC19))</f>
        <v>0</v>
      </c>
      <c r="W220" s="92">
        <f t="array" ref="W220">SUM(W$37:W$78*TRANSPOSE(Mapping!$N19:$BC19))</f>
        <v>0</v>
      </c>
      <c r="X220" s="92">
        <f t="array" ref="X220">SUM(X$37:X$78*TRANSPOSE(Mapping!$N19:$BC19))</f>
        <v>0</v>
      </c>
      <c r="Y220" s="92">
        <f t="array" ref="Y220">SUM(Y$37:Y$78*TRANSPOSE(Mapping!$N19:$BC19))</f>
        <v>0</v>
      </c>
      <c r="Z220" s="92">
        <f t="array" ref="Z220">SUM(Z$37:Z$78*TRANSPOSE(Mapping!$N19:$BC19))</f>
        <v>0</v>
      </c>
      <c r="AA220" s="92">
        <f t="array" ref="AA220">SUM(AA$37:AA$78*TRANSPOSE(Mapping!$N19:$BC19))</f>
        <v>0</v>
      </c>
      <c r="AB220" s="92">
        <f t="array" ref="AB220">SUM(AB$37:AB$78*TRANSPOSE(Mapping!$N19:$BC19))</f>
        <v>0</v>
      </c>
      <c r="AC220" s="92">
        <f t="array" ref="AC220">SUM(AC$37:AC$78*TRANSPOSE(Mapping!$N19:$BC19))</f>
        <v>0</v>
      </c>
      <c r="AD220" s="92">
        <f t="array" ref="AD220">SUM(AD$37:AD$78*TRANSPOSE(Mapping!$N19:$BC19))</f>
        <v>0</v>
      </c>
      <c r="AE220" s="92">
        <f t="array" ref="AE220">SUM(AE$37:AE$78*TRANSPOSE(Mapping!$N19:$BC19))</f>
        <v>0</v>
      </c>
      <c r="AF220" s="92">
        <f t="array" ref="AF220">SUM(AF$37:AF$78*TRANSPOSE(Mapping!$N19:$BC19))</f>
        <v>0</v>
      </c>
      <c r="AG220" s="92">
        <f t="array" ref="AG220">SUM(AG$37:AG$78*TRANSPOSE(Mapping!$N19:$BC19))</f>
        <v>0</v>
      </c>
      <c r="AH220" s="92">
        <f t="array" ref="AH220">SUM(AH$37:AH$78*TRANSPOSE(Mapping!$N19:$BC19))</f>
        <v>0</v>
      </c>
      <c r="AI220" s="92">
        <f t="array" ref="AI220">SUM(AI$37:AI$78*TRANSPOSE(Mapping!$N19:$BC19))</f>
        <v>0</v>
      </c>
      <c r="AJ220" s="92">
        <f t="array" ref="AJ220">SUM(AJ$37:AJ$78*TRANSPOSE(Mapping!$N19:$BC19))</f>
        <v>0</v>
      </c>
      <c r="AK220" s="92">
        <f t="array" ref="AK220">SUM(AK$37:AK$78*TRANSPOSE(Mapping!$N19:$BC19))</f>
        <v>0</v>
      </c>
      <c r="AL220" s="92">
        <f t="array" ref="AL220">SUM(AL$37:AL$78*TRANSPOSE(Mapping!$N19:$BC19))</f>
        <v>0</v>
      </c>
      <c r="AM220" s="92">
        <f t="array" ref="AM220">SUM(AM$37:AM$78*TRANSPOSE(Mapping!$N19:$BC19))</f>
        <v>0</v>
      </c>
      <c r="AN220" s="92">
        <f t="array" ref="AN220">SUM(AN$37:AN$78*TRANSPOSE(Mapping!$N19:$BC19))</f>
        <v>0</v>
      </c>
      <c r="AO220" s="92">
        <f t="array" ref="AO220">SUM(AO$37:AO$78*TRANSPOSE(Mapping!$N19:$BC19))</f>
        <v>0</v>
      </c>
      <c r="AP220" s="92">
        <f t="array" ref="AP220">SUM(AP$37:AP$78*TRANSPOSE(Mapping!$N19:$BC19))</f>
        <v>0</v>
      </c>
      <c r="AQ220" s="92">
        <f t="array" ref="AQ220">SUM(AQ$37:AQ$78*TRANSPOSE(Mapping!$N19:$BC19))</f>
        <v>0</v>
      </c>
      <c r="AR220" s="92">
        <f t="array" ref="AR220">SUM(AR$37:AR$78*TRANSPOSE(Mapping!$N19:$BC19))</f>
        <v>0</v>
      </c>
      <c r="AS220" s="92">
        <f t="array" ref="AS220">SUM(AS$37:AS$78*TRANSPOSE(Mapping!$N19:$BC19))</f>
        <v>0</v>
      </c>
      <c r="AT220" s="92">
        <f t="array" ref="AT220">SUM(AT$37:AT$78*TRANSPOSE(Mapping!$N19:$BC19))</f>
        <v>0</v>
      </c>
      <c r="AU220" s="92">
        <f t="array" ref="AU220">SUM(AU$37:AU$78*TRANSPOSE(Mapping!$N19:$BC19))</f>
        <v>0</v>
      </c>
      <c r="AV220" s="92">
        <f t="array" ref="AV220">SUM(AV$37:AV$78*TRANSPOSE(Mapping!$N19:$BC19))</f>
        <v>0</v>
      </c>
      <c r="AW220" s="92">
        <f t="array" ref="AW220">SUM(AW$37:AW$78*TRANSPOSE(Mapping!$N19:$BC19))</f>
        <v>0</v>
      </c>
      <c r="AX220" s="92">
        <f t="array" ref="AX220">SUM(AX$37:AX$78*TRANSPOSE(Mapping!$N19:$BC19))</f>
        <v>0</v>
      </c>
      <c r="AY220" s="92">
        <f t="array" ref="AY220">SUM(AY$37:AY$78*TRANSPOSE(Mapping!$N19:$BC19))</f>
        <v>0</v>
      </c>
      <c r="AZ220" s="92">
        <f t="array" ref="AZ220">SUM(AZ$37:AZ$78*TRANSPOSE(Mapping!$N19:$BC19))</f>
        <v>0</v>
      </c>
      <c r="BA220" s="92">
        <f t="array" ref="BA220">SUM(BA$37:BA$78*TRANSPOSE(Mapping!$N19:$BC19))</f>
        <v>0</v>
      </c>
      <c r="BB220" s="92">
        <f t="array" ref="BB220">SUM(BB$37:BB$78*TRANSPOSE(Mapping!$N19:$BC19))</f>
        <v>0</v>
      </c>
      <c r="BC220" s="92">
        <f t="array" ref="BC220">SUM(BC$37:BC$78*TRANSPOSE(Mapping!$N19:$BC19))</f>
        <v>0</v>
      </c>
      <c r="BD220" s="92">
        <f t="array" ref="BD220">SUM(BD$37:BD$78*TRANSPOSE(Mapping!$N19:$BC19))</f>
        <v>0</v>
      </c>
      <c r="BE220" s="92">
        <f t="array" ref="BE220">SUM(BE$37:BE$78*TRANSPOSE(Mapping!$N19:$BC19))</f>
        <v>0</v>
      </c>
      <c r="BF220" s="92">
        <f t="array" ref="BF220">SUM(BF$37:BF$78*TRANSPOSE(Mapping!$N19:$BC19))</f>
        <v>0</v>
      </c>
      <c r="BG220" s="92">
        <f t="array" ref="BG220">SUM(BG$37:BG$78*TRANSPOSE(Mapping!$N19:$BC19))</f>
        <v>0</v>
      </c>
      <c r="BH220" s="92">
        <f t="array" ref="BH220">SUM(BH$37:BH$78*TRANSPOSE(Mapping!$N19:$BC19))</f>
        <v>0</v>
      </c>
    </row>
    <row r="221" spans="1:60" hidden="1" outlineLevel="1" x14ac:dyDescent="0.2">
      <c r="B221" s="51" t="s">
        <v>145</v>
      </c>
      <c r="C221" s="89" t="s">
        <v>148</v>
      </c>
      <c r="D221" s="89"/>
      <c r="E221" s="9"/>
      <c r="F221" s="26" t="s">
        <v>198</v>
      </c>
      <c r="G221" s="87">
        <v>5</v>
      </c>
      <c r="H221" s="87"/>
      <c r="I221" s="115">
        <f t="array" ref="I221">SUM(I$37:I$78*TRANSPOSE(Mapping!$N20:$BC20))</f>
        <v>0</v>
      </c>
      <c r="J221" s="92">
        <f t="array" ref="J221">SUM(J$37:J$78*TRANSPOSE(Mapping!$N20:$BC20))</f>
        <v>0</v>
      </c>
      <c r="K221" s="92">
        <f t="array" ref="K221">SUM(K$37:K$78*TRANSPOSE(Mapping!$N20:$BC20))</f>
        <v>333.14528562939006</v>
      </c>
      <c r="L221" s="92">
        <f t="array" ref="L221">SUM(L$37:L$78*TRANSPOSE(Mapping!$N20:$BC20))</f>
        <v>363.51454342670002</v>
      </c>
      <c r="M221" s="92">
        <f t="array" ref="M221">SUM(M$37:M$78*TRANSPOSE(Mapping!$N20:$BC20))</f>
        <v>369.96812196270002</v>
      </c>
      <c r="N221" s="92">
        <f t="array" ref="N221">SUM(N$37:N$78*TRANSPOSE(Mapping!$N20:$BC20))</f>
        <v>352.84689809390005</v>
      </c>
      <c r="O221" s="92">
        <f t="array" ref="O221">SUM(O$37:O$78*TRANSPOSE(Mapping!$N20:$BC20))</f>
        <v>362.36400332254459</v>
      </c>
      <c r="P221" s="92">
        <f t="array" ref="P221">SUM(P$37:P$78*TRANSPOSE(Mapping!$N20:$BC20))</f>
        <v>408.22292166193898</v>
      </c>
      <c r="Q221" s="92">
        <f t="array" ref="Q221">SUM(Q$37:Q$78*TRANSPOSE(Mapping!$N20:$BC20))</f>
        <v>0</v>
      </c>
      <c r="R221" s="92">
        <f t="array" ref="R221">SUM(R$37:R$78*TRANSPOSE(Mapping!$N20:$BC20))</f>
        <v>0</v>
      </c>
      <c r="S221" s="92">
        <f t="array" ref="S221">SUM(S$37:S$78*TRANSPOSE(Mapping!$N20:$BC20))</f>
        <v>0</v>
      </c>
      <c r="T221" s="92">
        <f t="array" ref="T221">SUM(T$37:T$78*TRANSPOSE(Mapping!$N20:$BC20))</f>
        <v>0</v>
      </c>
      <c r="U221" s="92">
        <f t="array" ref="U221">SUM(U$37:U$78*TRANSPOSE(Mapping!$N20:$BC20))</f>
        <v>0</v>
      </c>
      <c r="V221" s="92">
        <f t="array" ref="V221">SUM(V$37:V$78*TRANSPOSE(Mapping!$N20:$BC20))</f>
        <v>0</v>
      </c>
      <c r="W221" s="92">
        <f t="array" ref="W221">SUM(W$37:W$78*TRANSPOSE(Mapping!$N20:$BC20))</f>
        <v>0</v>
      </c>
      <c r="X221" s="92">
        <f t="array" ref="X221">SUM(X$37:X$78*TRANSPOSE(Mapping!$N20:$BC20))</f>
        <v>0</v>
      </c>
      <c r="Y221" s="92">
        <f t="array" ref="Y221">SUM(Y$37:Y$78*TRANSPOSE(Mapping!$N20:$BC20))</f>
        <v>0</v>
      </c>
      <c r="Z221" s="92">
        <f t="array" ref="Z221">SUM(Z$37:Z$78*TRANSPOSE(Mapping!$N20:$BC20))</f>
        <v>0</v>
      </c>
      <c r="AA221" s="92">
        <f t="array" ref="AA221">SUM(AA$37:AA$78*TRANSPOSE(Mapping!$N20:$BC20))</f>
        <v>0</v>
      </c>
      <c r="AB221" s="92">
        <f t="array" ref="AB221">SUM(AB$37:AB$78*TRANSPOSE(Mapping!$N20:$BC20))</f>
        <v>0</v>
      </c>
      <c r="AC221" s="92">
        <f t="array" ref="AC221">SUM(AC$37:AC$78*TRANSPOSE(Mapping!$N20:$BC20))</f>
        <v>0</v>
      </c>
      <c r="AD221" s="92">
        <f t="array" ref="AD221">SUM(AD$37:AD$78*TRANSPOSE(Mapping!$N20:$BC20))</f>
        <v>0</v>
      </c>
      <c r="AE221" s="92">
        <f t="array" ref="AE221">SUM(AE$37:AE$78*TRANSPOSE(Mapping!$N20:$BC20))</f>
        <v>0</v>
      </c>
      <c r="AF221" s="92">
        <f t="array" ref="AF221">SUM(AF$37:AF$78*TRANSPOSE(Mapping!$N20:$BC20))</f>
        <v>0</v>
      </c>
      <c r="AG221" s="92">
        <f t="array" ref="AG221">SUM(AG$37:AG$78*TRANSPOSE(Mapping!$N20:$BC20))</f>
        <v>0</v>
      </c>
      <c r="AH221" s="92">
        <f t="array" ref="AH221">SUM(AH$37:AH$78*TRANSPOSE(Mapping!$N20:$BC20))</f>
        <v>0</v>
      </c>
      <c r="AI221" s="92">
        <f t="array" ref="AI221">SUM(AI$37:AI$78*TRANSPOSE(Mapping!$N20:$BC20))</f>
        <v>0</v>
      </c>
      <c r="AJ221" s="92">
        <f t="array" ref="AJ221">SUM(AJ$37:AJ$78*TRANSPOSE(Mapping!$N20:$BC20))</f>
        <v>0</v>
      </c>
      <c r="AK221" s="92">
        <f t="array" ref="AK221">SUM(AK$37:AK$78*TRANSPOSE(Mapping!$N20:$BC20))</f>
        <v>0</v>
      </c>
      <c r="AL221" s="92">
        <f t="array" ref="AL221">SUM(AL$37:AL$78*TRANSPOSE(Mapping!$N20:$BC20))</f>
        <v>0</v>
      </c>
      <c r="AM221" s="92">
        <f t="array" ref="AM221">SUM(AM$37:AM$78*TRANSPOSE(Mapping!$N20:$BC20))</f>
        <v>0</v>
      </c>
      <c r="AN221" s="92">
        <f t="array" ref="AN221">SUM(AN$37:AN$78*TRANSPOSE(Mapping!$N20:$BC20))</f>
        <v>0</v>
      </c>
      <c r="AO221" s="92">
        <f t="array" ref="AO221">SUM(AO$37:AO$78*TRANSPOSE(Mapping!$N20:$BC20))</f>
        <v>0</v>
      </c>
      <c r="AP221" s="92">
        <f t="array" ref="AP221">SUM(AP$37:AP$78*TRANSPOSE(Mapping!$N20:$BC20))</f>
        <v>0</v>
      </c>
      <c r="AQ221" s="92">
        <f t="array" ref="AQ221">SUM(AQ$37:AQ$78*TRANSPOSE(Mapping!$N20:$BC20))</f>
        <v>0</v>
      </c>
      <c r="AR221" s="92">
        <f t="array" ref="AR221">SUM(AR$37:AR$78*TRANSPOSE(Mapping!$N20:$BC20))</f>
        <v>0</v>
      </c>
      <c r="AS221" s="92">
        <f t="array" ref="AS221">SUM(AS$37:AS$78*TRANSPOSE(Mapping!$N20:$BC20))</f>
        <v>0</v>
      </c>
      <c r="AT221" s="92">
        <f t="array" ref="AT221">SUM(AT$37:AT$78*TRANSPOSE(Mapping!$N20:$BC20))</f>
        <v>0</v>
      </c>
      <c r="AU221" s="92">
        <f t="array" ref="AU221">SUM(AU$37:AU$78*TRANSPOSE(Mapping!$N20:$BC20))</f>
        <v>0</v>
      </c>
      <c r="AV221" s="92">
        <f t="array" ref="AV221">SUM(AV$37:AV$78*TRANSPOSE(Mapping!$N20:$BC20))</f>
        <v>0</v>
      </c>
      <c r="AW221" s="92">
        <f t="array" ref="AW221">SUM(AW$37:AW$78*TRANSPOSE(Mapping!$N20:$BC20))</f>
        <v>0</v>
      </c>
      <c r="AX221" s="92">
        <f t="array" ref="AX221">SUM(AX$37:AX$78*TRANSPOSE(Mapping!$N20:$BC20))</f>
        <v>0</v>
      </c>
      <c r="AY221" s="92">
        <f t="array" ref="AY221">SUM(AY$37:AY$78*TRANSPOSE(Mapping!$N20:$BC20))</f>
        <v>0</v>
      </c>
      <c r="AZ221" s="92">
        <f t="array" ref="AZ221">SUM(AZ$37:AZ$78*TRANSPOSE(Mapping!$N20:$BC20))</f>
        <v>0</v>
      </c>
      <c r="BA221" s="92">
        <f t="array" ref="BA221">SUM(BA$37:BA$78*TRANSPOSE(Mapping!$N20:$BC20))</f>
        <v>0</v>
      </c>
      <c r="BB221" s="92">
        <f t="array" ref="BB221">SUM(BB$37:BB$78*TRANSPOSE(Mapping!$N20:$BC20))</f>
        <v>0</v>
      </c>
      <c r="BC221" s="92">
        <f t="array" ref="BC221">SUM(BC$37:BC$78*TRANSPOSE(Mapping!$N20:$BC20))</f>
        <v>0</v>
      </c>
      <c r="BD221" s="92">
        <f t="array" ref="BD221">SUM(BD$37:BD$78*TRANSPOSE(Mapping!$N20:$BC20))</f>
        <v>0</v>
      </c>
      <c r="BE221" s="92">
        <f t="array" ref="BE221">SUM(BE$37:BE$78*TRANSPOSE(Mapping!$N20:$BC20))</f>
        <v>0</v>
      </c>
      <c r="BF221" s="92">
        <f t="array" ref="BF221">SUM(BF$37:BF$78*TRANSPOSE(Mapping!$N20:$BC20))</f>
        <v>0</v>
      </c>
      <c r="BG221" s="92">
        <f t="array" ref="BG221">SUM(BG$37:BG$78*TRANSPOSE(Mapping!$N20:$BC20))</f>
        <v>0</v>
      </c>
      <c r="BH221" s="92">
        <f t="array" ref="BH221">SUM(BH$37:BH$78*TRANSPOSE(Mapping!$N20:$BC20))</f>
        <v>0</v>
      </c>
    </row>
    <row r="222" spans="1:60" hidden="1" outlineLevel="1" x14ac:dyDescent="0.2">
      <c r="B222" s="51" t="s">
        <v>149</v>
      </c>
      <c r="C222" s="89" t="s">
        <v>146</v>
      </c>
      <c r="D222" s="9"/>
      <c r="E222" s="73"/>
      <c r="F222" s="26" t="s">
        <v>198</v>
      </c>
      <c r="G222" s="87">
        <v>6</v>
      </c>
      <c r="H222" s="87"/>
      <c r="I222" s="115">
        <f t="array" ref="I222">SUM(I$37:I$78*TRANSPOSE(Mapping!$N21:$BC21))</f>
        <v>0</v>
      </c>
      <c r="J222" s="92">
        <f t="array" ref="J222">SUM(J$37:J$78*TRANSPOSE(Mapping!$N21:$BC21))</f>
        <v>0</v>
      </c>
      <c r="K222" s="92">
        <f t="array" ref="K222">SUM(K$37:K$78*TRANSPOSE(Mapping!$N21:$BC21))</f>
        <v>265.88130531449008</v>
      </c>
      <c r="L222" s="92">
        <f t="array" ref="L222">SUM(L$37:L$78*TRANSPOSE(Mapping!$N21:$BC21))</f>
        <v>291.00863223949995</v>
      </c>
      <c r="M222" s="92">
        <f t="array" ref="M222">SUM(M$37:M$78*TRANSPOSE(Mapping!$N21:$BC21))</f>
        <v>289.00399922139997</v>
      </c>
      <c r="N222" s="92">
        <f t="array" ref="N222">SUM(N$37:N$78*TRANSPOSE(Mapping!$N21:$BC21))</f>
        <v>284.94802932000005</v>
      </c>
      <c r="O222" s="92">
        <f t="array" ref="O222">SUM(O$37:O$78*TRANSPOSE(Mapping!$N21:$BC21))</f>
        <v>303.48293742768357</v>
      </c>
      <c r="P222" s="92">
        <f t="array" ref="P222">SUM(P$37:P$78*TRANSPOSE(Mapping!$N21:$BC21))</f>
        <v>339.9690907858228</v>
      </c>
      <c r="Q222" s="92">
        <f t="array" ref="Q222">SUM(Q$37:Q$78*TRANSPOSE(Mapping!$N21:$BC21))</f>
        <v>0</v>
      </c>
      <c r="R222" s="92">
        <f t="array" ref="R222">SUM(R$37:R$78*TRANSPOSE(Mapping!$N21:$BC21))</f>
        <v>0</v>
      </c>
      <c r="S222" s="92">
        <f t="array" ref="S222">SUM(S$37:S$78*TRANSPOSE(Mapping!$N21:$BC21))</f>
        <v>0</v>
      </c>
      <c r="T222" s="92">
        <f t="array" ref="T222">SUM(T$37:T$78*TRANSPOSE(Mapping!$N21:$BC21))</f>
        <v>0</v>
      </c>
      <c r="U222" s="92">
        <f t="array" ref="U222">SUM(U$37:U$78*TRANSPOSE(Mapping!$N21:$BC21))</f>
        <v>0</v>
      </c>
      <c r="V222" s="92">
        <f t="array" ref="V222">SUM(V$37:V$78*TRANSPOSE(Mapping!$N21:$BC21))</f>
        <v>0</v>
      </c>
      <c r="W222" s="92">
        <f t="array" ref="W222">SUM(W$37:W$78*TRANSPOSE(Mapping!$N21:$BC21))</f>
        <v>0</v>
      </c>
      <c r="X222" s="92">
        <f t="array" ref="X222">SUM(X$37:X$78*TRANSPOSE(Mapping!$N21:$BC21))</f>
        <v>0</v>
      </c>
      <c r="Y222" s="92">
        <f t="array" ref="Y222">SUM(Y$37:Y$78*TRANSPOSE(Mapping!$N21:$BC21))</f>
        <v>0</v>
      </c>
      <c r="Z222" s="92">
        <f t="array" ref="Z222">SUM(Z$37:Z$78*TRANSPOSE(Mapping!$N21:$BC21))</f>
        <v>0</v>
      </c>
      <c r="AA222" s="92">
        <f t="array" ref="AA222">SUM(AA$37:AA$78*TRANSPOSE(Mapping!$N21:$BC21))</f>
        <v>0</v>
      </c>
      <c r="AB222" s="92">
        <f t="array" ref="AB222">SUM(AB$37:AB$78*TRANSPOSE(Mapping!$N21:$BC21))</f>
        <v>0</v>
      </c>
      <c r="AC222" s="92">
        <f t="array" ref="AC222">SUM(AC$37:AC$78*TRANSPOSE(Mapping!$N21:$BC21))</f>
        <v>0</v>
      </c>
      <c r="AD222" s="92">
        <f t="array" ref="AD222">SUM(AD$37:AD$78*TRANSPOSE(Mapping!$N21:$BC21))</f>
        <v>0</v>
      </c>
      <c r="AE222" s="92">
        <f t="array" ref="AE222">SUM(AE$37:AE$78*TRANSPOSE(Mapping!$N21:$BC21))</f>
        <v>0</v>
      </c>
      <c r="AF222" s="92">
        <f t="array" ref="AF222">SUM(AF$37:AF$78*TRANSPOSE(Mapping!$N21:$BC21))</f>
        <v>0</v>
      </c>
      <c r="AG222" s="92">
        <f t="array" ref="AG222">SUM(AG$37:AG$78*TRANSPOSE(Mapping!$N21:$BC21))</f>
        <v>0</v>
      </c>
      <c r="AH222" s="92">
        <f t="array" ref="AH222">SUM(AH$37:AH$78*TRANSPOSE(Mapping!$N21:$BC21))</f>
        <v>0</v>
      </c>
      <c r="AI222" s="92">
        <f t="array" ref="AI222">SUM(AI$37:AI$78*TRANSPOSE(Mapping!$N21:$BC21))</f>
        <v>0</v>
      </c>
      <c r="AJ222" s="92">
        <f t="array" ref="AJ222">SUM(AJ$37:AJ$78*TRANSPOSE(Mapping!$N21:$BC21))</f>
        <v>0</v>
      </c>
      <c r="AK222" s="92">
        <f t="array" ref="AK222">SUM(AK$37:AK$78*TRANSPOSE(Mapping!$N21:$BC21))</f>
        <v>0</v>
      </c>
      <c r="AL222" s="92">
        <f t="array" ref="AL222">SUM(AL$37:AL$78*TRANSPOSE(Mapping!$N21:$BC21))</f>
        <v>0</v>
      </c>
      <c r="AM222" s="92">
        <f t="array" ref="AM222">SUM(AM$37:AM$78*TRANSPOSE(Mapping!$N21:$BC21))</f>
        <v>0</v>
      </c>
      <c r="AN222" s="92">
        <f t="array" ref="AN222">SUM(AN$37:AN$78*TRANSPOSE(Mapping!$N21:$BC21))</f>
        <v>0</v>
      </c>
      <c r="AO222" s="92">
        <f t="array" ref="AO222">SUM(AO$37:AO$78*TRANSPOSE(Mapping!$N21:$BC21))</f>
        <v>0</v>
      </c>
      <c r="AP222" s="92">
        <f t="array" ref="AP222">SUM(AP$37:AP$78*TRANSPOSE(Mapping!$N21:$BC21))</f>
        <v>0</v>
      </c>
      <c r="AQ222" s="92">
        <f t="array" ref="AQ222">SUM(AQ$37:AQ$78*TRANSPOSE(Mapping!$N21:$BC21))</f>
        <v>0</v>
      </c>
      <c r="AR222" s="92">
        <f t="array" ref="AR222">SUM(AR$37:AR$78*TRANSPOSE(Mapping!$N21:$BC21))</f>
        <v>0</v>
      </c>
      <c r="AS222" s="92">
        <f t="array" ref="AS222">SUM(AS$37:AS$78*TRANSPOSE(Mapping!$N21:$BC21))</f>
        <v>0</v>
      </c>
      <c r="AT222" s="92">
        <f t="array" ref="AT222">SUM(AT$37:AT$78*TRANSPOSE(Mapping!$N21:$BC21))</f>
        <v>0</v>
      </c>
      <c r="AU222" s="92">
        <f t="array" ref="AU222">SUM(AU$37:AU$78*TRANSPOSE(Mapping!$N21:$BC21))</f>
        <v>0</v>
      </c>
      <c r="AV222" s="92">
        <f t="array" ref="AV222">SUM(AV$37:AV$78*TRANSPOSE(Mapping!$N21:$BC21))</f>
        <v>0</v>
      </c>
      <c r="AW222" s="92">
        <f t="array" ref="AW222">SUM(AW$37:AW$78*TRANSPOSE(Mapping!$N21:$BC21))</f>
        <v>0</v>
      </c>
      <c r="AX222" s="92">
        <f t="array" ref="AX222">SUM(AX$37:AX$78*TRANSPOSE(Mapping!$N21:$BC21))</f>
        <v>0</v>
      </c>
      <c r="AY222" s="92">
        <f t="array" ref="AY222">SUM(AY$37:AY$78*TRANSPOSE(Mapping!$N21:$BC21))</f>
        <v>0</v>
      </c>
      <c r="AZ222" s="92">
        <f t="array" ref="AZ222">SUM(AZ$37:AZ$78*TRANSPOSE(Mapping!$N21:$BC21))</f>
        <v>0</v>
      </c>
      <c r="BA222" s="92">
        <f t="array" ref="BA222">SUM(BA$37:BA$78*TRANSPOSE(Mapping!$N21:$BC21))</f>
        <v>0</v>
      </c>
      <c r="BB222" s="92">
        <f t="array" ref="BB222">SUM(BB$37:BB$78*TRANSPOSE(Mapping!$N21:$BC21))</f>
        <v>0</v>
      </c>
      <c r="BC222" s="92">
        <f t="array" ref="BC222">SUM(BC$37:BC$78*TRANSPOSE(Mapping!$N21:$BC21))</f>
        <v>0</v>
      </c>
      <c r="BD222" s="92">
        <f t="array" ref="BD222">SUM(BD$37:BD$78*TRANSPOSE(Mapping!$N21:$BC21))</f>
        <v>0</v>
      </c>
      <c r="BE222" s="92">
        <f t="array" ref="BE222">SUM(BE$37:BE$78*TRANSPOSE(Mapping!$N21:$BC21))</f>
        <v>0</v>
      </c>
      <c r="BF222" s="92">
        <f t="array" ref="BF222">SUM(BF$37:BF$78*TRANSPOSE(Mapping!$N21:$BC21))</f>
        <v>0</v>
      </c>
      <c r="BG222" s="92">
        <f t="array" ref="BG222">SUM(BG$37:BG$78*TRANSPOSE(Mapping!$N21:$BC21))</f>
        <v>0</v>
      </c>
      <c r="BH222" s="92">
        <f t="array" ref="BH222">SUM(BH$37:BH$78*TRANSPOSE(Mapping!$N21:$BC21))</f>
        <v>0</v>
      </c>
    </row>
    <row r="223" spans="1:60" hidden="1" outlineLevel="1" x14ac:dyDescent="0.2">
      <c r="B223" s="51" t="s">
        <v>149</v>
      </c>
      <c r="C223" s="89" t="s">
        <v>147</v>
      </c>
      <c r="D223" s="9"/>
      <c r="E223" s="73"/>
      <c r="F223" s="26" t="s">
        <v>198</v>
      </c>
      <c r="G223" s="87">
        <v>7</v>
      </c>
      <c r="H223" s="87"/>
      <c r="I223" s="115">
        <f t="array" ref="I223">SUM(I$37:I$78*TRANSPOSE(Mapping!$N22:$BC22))</f>
        <v>0</v>
      </c>
      <c r="J223" s="92">
        <f t="array" ref="J223">SUM(J$37:J$78*TRANSPOSE(Mapping!$N22:$BC22))</f>
        <v>0</v>
      </c>
      <c r="K223" s="92">
        <f t="array" ref="K223">SUM(K$37:K$78*TRANSPOSE(Mapping!$N22:$BC22))</f>
        <v>0</v>
      </c>
      <c r="L223" s="92">
        <f t="array" ref="L223">SUM(L$37:L$78*TRANSPOSE(Mapping!$N22:$BC22))</f>
        <v>0</v>
      </c>
      <c r="M223" s="92">
        <f t="array" ref="M223">SUM(M$37:M$78*TRANSPOSE(Mapping!$N22:$BC22))</f>
        <v>0</v>
      </c>
      <c r="N223" s="92">
        <f t="array" ref="N223">SUM(N$37:N$78*TRANSPOSE(Mapping!$N22:$BC22))</f>
        <v>0</v>
      </c>
      <c r="O223" s="92">
        <f t="array" ref="O223">SUM(O$37:O$78*TRANSPOSE(Mapping!$N22:$BC22))</f>
        <v>0</v>
      </c>
      <c r="P223" s="92">
        <f t="array" ref="P223">SUM(P$37:P$78*TRANSPOSE(Mapping!$N22:$BC22))</f>
        <v>0</v>
      </c>
      <c r="Q223" s="92">
        <f t="array" ref="Q223">SUM(Q$37:Q$78*TRANSPOSE(Mapping!$N22:$BC22))</f>
        <v>0</v>
      </c>
      <c r="R223" s="92">
        <f t="array" ref="R223">SUM(R$37:R$78*TRANSPOSE(Mapping!$N22:$BC22))</f>
        <v>0</v>
      </c>
      <c r="S223" s="92">
        <f t="array" ref="S223">SUM(S$37:S$78*TRANSPOSE(Mapping!$N22:$BC22))</f>
        <v>0</v>
      </c>
      <c r="T223" s="92">
        <f t="array" ref="T223">SUM(T$37:T$78*TRANSPOSE(Mapping!$N22:$BC22))</f>
        <v>0</v>
      </c>
      <c r="U223" s="92">
        <f t="array" ref="U223">SUM(U$37:U$78*TRANSPOSE(Mapping!$N22:$BC22))</f>
        <v>0</v>
      </c>
      <c r="V223" s="92">
        <f t="array" ref="V223">SUM(V$37:V$78*TRANSPOSE(Mapping!$N22:$BC22))</f>
        <v>0</v>
      </c>
      <c r="W223" s="92">
        <f t="array" ref="W223">SUM(W$37:W$78*TRANSPOSE(Mapping!$N22:$BC22))</f>
        <v>0</v>
      </c>
      <c r="X223" s="92">
        <f t="array" ref="X223">SUM(X$37:X$78*TRANSPOSE(Mapping!$N22:$BC22))</f>
        <v>0</v>
      </c>
      <c r="Y223" s="92">
        <f t="array" ref="Y223">SUM(Y$37:Y$78*TRANSPOSE(Mapping!$N22:$BC22))</f>
        <v>0</v>
      </c>
      <c r="Z223" s="92">
        <f t="array" ref="Z223">SUM(Z$37:Z$78*TRANSPOSE(Mapping!$N22:$BC22))</f>
        <v>0</v>
      </c>
      <c r="AA223" s="92">
        <f t="array" ref="AA223">SUM(AA$37:AA$78*TRANSPOSE(Mapping!$N22:$BC22))</f>
        <v>0</v>
      </c>
      <c r="AB223" s="92">
        <f t="array" ref="AB223">SUM(AB$37:AB$78*TRANSPOSE(Mapping!$N22:$BC22))</f>
        <v>0</v>
      </c>
      <c r="AC223" s="92">
        <f t="array" ref="AC223">SUM(AC$37:AC$78*TRANSPOSE(Mapping!$N22:$BC22))</f>
        <v>0</v>
      </c>
      <c r="AD223" s="92">
        <f t="array" ref="AD223">SUM(AD$37:AD$78*TRANSPOSE(Mapping!$N22:$BC22))</f>
        <v>0</v>
      </c>
      <c r="AE223" s="92">
        <f t="array" ref="AE223">SUM(AE$37:AE$78*TRANSPOSE(Mapping!$N22:$BC22))</f>
        <v>0</v>
      </c>
      <c r="AF223" s="92">
        <f t="array" ref="AF223">SUM(AF$37:AF$78*TRANSPOSE(Mapping!$N22:$BC22))</f>
        <v>0</v>
      </c>
      <c r="AG223" s="92">
        <f t="array" ref="AG223">SUM(AG$37:AG$78*TRANSPOSE(Mapping!$N22:$BC22))</f>
        <v>0</v>
      </c>
      <c r="AH223" s="92">
        <f t="array" ref="AH223">SUM(AH$37:AH$78*TRANSPOSE(Mapping!$N22:$BC22))</f>
        <v>0</v>
      </c>
      <c r="AI223" s="92">
        <f t="array" ref="AI223">SUM(AI$37:AI$78*TRANSPOSE(Mapping!$N22:$BC22))</f>
        <v>0</v>
      </c>
      <c r="AJ223" s="92">
        <f t="array" ref="AJ223">SUM(AJ$37:AJ$78*TRANSPOSE(Mapping!$N22:$BC22))</f>
        <v>0</v>
      </c>
      <c r="AK223" s="92">
        <f t="array" ref="AK223">SUM(AK$37:AK$78*TRANSPOSE(Mapping!$N22:$BC22))</f>
        <v>0</v>
      </c>
      <c r="AL223" s="92">
        <f t="array" ref="AL223">SUM(AL$37:AL$78*TRANSPOSE(Mapping!$N22:$BC22))</f>
        <v>0</v>
      </c>
      <c r="AM223" s="92">
        <f t="array" ref="AM223">SUM(AM$37:AM$78*TRANSPOSE(Mapping!$N22:$BC22))</f>
        <v>0</v>
      </c>
      <c r="AN223" s="92">
        <f t="array" ref="AN223">SUM(AN$37:AN$78*TRANSPOSE(Mapping!$N22:$BC22))</f>
        <v>0</v>
      </c>
      <c r="AO223" s="92">
        <f t="array" ref="AO223">SUM(AO$37:AO$78*TRANSPOSE(Mapping!$N22:$BC22))</f>
        <v>0</v>
      </c>
      <c r="AP223" s="92">
        <f t="array" ref="AP223">SUM(AP$37:AP$78*TRANSPOSE(Mapping!$N22:$BC22))</f>
        <v>0</v>
      </c>
      <c r="AQ223" s="92">
        <f t="array" ref="AQ223">SUM(AQ$37:AQ$78*TRANSPOSE(Mapping!$N22:$BC22))</f>
        <v>0</v>
      </c>
      <c r="AR223" s="92">
        <f t="array" ref="AR223">SUM(AR$37:AR$78*TRANSPOSE(Mapping!$N22:$BC22))</f>
        <v>0</v>
      </c>
      <c r="AS223" s="92">
        <f t="array" ref="AS223">SUM(AS$37:AS$78*TRANSPOSE(Mapping!$N22:$BC22))</f>
        <v>0</v>
      </c>
      <c r="AT223" s="92">
        <f t="array" ref="AT223">SUM(AT$37:AT$78*TRANSPOSE(Mapping!$N22:$BC22))</f>
        <v>0</v>
      </c>
      <c r="AU223" s="92">
        <f t="array" ref="AU223">SUM(AU$37:AU$78*TRANSPOSE(Mapping!$N22:$BC22))</f>
        <v>0</v>
      </c>
      <c r="AV223" s="92">
        <f t="array" ref="AV223">SUM(AV$37:AV$78*TRANSPOSE(Mapping!$N22:$BC22))</f>
        <v>0</v>
      </c>
      <c r="AW223" s="92">
        <f t="array" ref="AW223">SUM(AW$37:AW$78*TRANSPOSE(Mapping!$N22:$BC22))</f>
        <v>0</v>
      </c>
      <c r="AX223" s="92">
        <f t="array" ref="AX223">SUM(AX$37:AX$78*TRANSPOSE(Mapping!$N22:$BC22))</f>
        <v>0</v>
      </c>
      <c r="AY223" s="92">
        <f t="array" ref="AY223">SUM(AY$37:AY$78*TRANSPOSE(Mapping!$N22:$BC22))</f>
        <v>0</v>
      </c>
      <c r="AZ223" s="92">
        <f t="array" ref="AZ223">SUM(AZ$37:AZ$78*TRANSPOSE(Mapping!$N22:$BC22))</f>
        <v>0</v>
      </c>
      <c r="BA223" s="92">
        <f t="array" ref="BA223">SUM(BA$37:BA$78*TRANSPOSE(Mapping!$N22:$BC22))</f>
        <v>0</v>
      </c>
      <c r="BB223" s="92">
        <f t="array" ref="BB223">SUM(BB$37:BB$78*TRANSPOSE(Mapping!$N22:$BC22))</f>
        <v>0</v>
      </c>
      <c r="BC223" s="92">
        <f t="array" ref="BC223">SUM(BC$37:BC$78*TRANSPOSE(Mapping!$N22:$BC22))</f>
        <v>0</v>
      </c>
      <c r="BD223" s="92">
        <f t="array" ref="BD223">SUM(BD$37:BD$78*TRANSPOSE(Mapping!$N22:$BC22))</f>
        <v>0</v>
      </c>
      <c r="BE223" s="92">
        <f t="array" ref="BE223">SUM(BE$37:BE$78*TRANSPOSE(Mapping!$N22:$BC22))</f>
        <v>0</v>
      </c>
      <c r="BF223" s="92">
        <f t="array" ref="BF223">SUM(BF$37:BF$78*TRANSPOSE(Mapping!$N22:$BC22))</f>
        <v>0</v>
      </c>
      <c r="BG223" s="92">
        <f t="array" ref="BG223">SUM(BG$37:BG$78*TRANSPOSE(Mapping!$N22:$BC22))</f>
        <v>0</v>
      </c>
      <c r="BH223" s="92">
        <f t="array" ref="BH223">SUM(BH$37:BH$78*TRANSPOSE(Mapping!$N22:$BC22))</f>
        <v>0</v>
      </c>
    </row>
    <row r="224" spans="1:60" hidden="1" outlineLevel="1" x14ac:dyDescent="0.2">
      <c r="B224" s="51" t="s">
        <v>149</v>
      </c>
      <c r="C224" s="89" t="s">
        <v>148</v>
      </c>
      <c r="D224" s="9"/>
      <c r="E224" s="58"/>
      <c r="F224" s="26" t="s">
        <v>198</v>
      </c>
      <c r="G224" s="87">
        <v>8</v>
      </c>
      <c r="H224" s="87"/>
      <c r="I224" s="115">
        <f t="array" ref="I224">SUM(I$37:I$78*TRANSPOSE(Mapping!$N23:$BC23))</f>
        <v>0</v>
      </c>
      <c r="J224" s="92">
        <f t="array" ref="J224">SUM(J$37:J$78*TRANSPOSE(Mapping!$N23:$BC23))</f>
        <v>0</v>
      </c>
      <c r="K224" s="92">
        <f t="array" ref="K224">SUM(K$37:K$78*TRANSPOSE(Mapping!$N23:$BC23))</f>
        <v>271.18894798449008</v>
      </c>
      <c r="L224" s="92">
        <f t="array" ref="L224">SUM(L$37:L$78*TRANSPOSE(Mapping!$N23:$BC23))</f>
        <v>295.80019080949995</v>
      </c>
      <c r="M224" s="92">
        <f t="array" ref="M224">SUM(M$37:M$78*TRANSPOSE(Mapping!$N23:$BC23))</f>
        <v>301.59052333139994</v>
      </c>
      <c r="N224" s="92">
        <f t="array" ref="N224">SUM(N$37:N$78*TRANSPOSE(Mapping!$N23:$BC23))</f>
        <v>287.63759072000005</v>
      </c>
      <c r="O224" s="92">
        <f t="array" ref="O224">SUM(O$37:O$78*TRANSPOSE(Mapping!$N23:$BC23))</f>
        <v>300.56621142768358</v>
      </c>
      <c r="P224" s="92">
        <f t="array" ref="P224">SUM(P$37:P$78*TRANSPOSE(Mapping!$N23:$BC23))</f>
        <v>337.75437262265325</v>
      </c>
      <c r="Q224" s="92">
        <f t="array" ref="Q224">SUM(Q$37:Q$78*TRANSPOSE(Mapping!$N23:$BC23))</f>
        <v>0</v>
      </c>
      <c r="R224" s="92">
        <f t="array" ref="R224">SUM(R$37:R$78*TRANSPOSE(Mapping!$N23:$BC23))</f>
        <v>0</v>
      </c>
      <c r="S224" s="92">
        <f t="array" ref="S224">SUM(S$37:S$78*TRANSPOSE(Mapping!$N23:$BC23))</f>
        <v>0</v>
      </c>
      <c r="T224" s="92">
        <f t="array" ref="T224">SUM(T$37:T$78*TRANSPOSE(Mapping!$N23:$BC23))</f>
        <v>0</v>
      </c>
      <c r="U224" s="92">
        <f t="array" ref="U224">SUM(U$37:U$78*TRANSPOSE(Mapping!$N23:$BC23))</f>
        <v>0</v>
      </c>
      <c r="V224" s="92">
        <f t="array" ref="V224">SUM(V$37:V$78*TRANSPOSE(Mapping!$N23:$BC23))</f>
        <v>0</v>
      </c>
      <c r="W224" s="92">
        <f t="array" ref="W224">SUM(W$37:W$78*TRANSPOSE(Mapping!$N23:$BC23))</f>
        <v>0</v>
      </c>
      <c r="X224" s="92">
        <f t="array" ref="X224">SUM(X$37:X$78*TRANSPOSE(Mapping!$N23:$BC23))</f>
        <v>0</v>
      </c>
      <c r="Y224" s="92">
        <f t="array" ref="Y224">SUM(Y$37:Y$78*TRANSPOSE(Mapping!$N23:$BC23))</f>
        <v>0</v>
      </c>
      <c r="Z224" s="92">
        <f t="array" ref="Z224">SUM(Z$37:Z$78*TRANSPOSE(Mapping!$N23:$BC23))</f>
        <v>0</v>
      </c>
      <c r="AA224" s="92">
        <f t="array" ref="AA224">SUM(AA$37:AA$78*TRANSPOSE(Mapping!$N23:$BC23))</f>
        <v>0</v>
      </c>
      <c r="AB224" s="92">
        <f t="array" ref="AB224">SUM(AB$37:AB$78*TRANSPOSE(Mapping!$N23:$BC23))</f>
        <v>0</v>
      </c>
      <c r="AC224" s="92">
        <f t="array" ref="AC224">SUM(AC$37:AC$78*TRANSPOSE(Mapping!$N23:$BC23))</f>
        <v>0</v>
      </c>
      <c r="AD224" s="92">
        <f t="array" ref="AD224">SUM(AD$37:AD$78*TRANSPOSE(Mapping!$N23:$BC23))</f>
        <v>0</v>
      </c>
      <c r="AE224" s="92">
        <f t="array" ref="AE224">SUM(AE$37:AE$78*TRANSPOSE(Mapping!$N23:$BC23))</f>
        <v>0</v>
      </c>
      <c r="AF224" s="92">
        <f t="array" ref="AF224">SUM(AF$37:AF$78*TRANSPOSE(Mapping!$N23:$BC23))</f>
        <v>0</v>
      </c>
      <c r="AG224" s="92">
        <f t="array" ref="AG224">SUM(AG$37:AG$78*TRANSPOSE(Mapping!$N23:$BC23))</f>
        <v>0</v>
      </c>
      <c r="AH224" s="92">
        <f t="array" ref="AH224">SUM(AH$37:AH$78*TRANSPOSE(Mapping!$N23:$BC23))</f>
        <v>0</v>
      </c>
      <c r="AI224" s="92">
        <f t="array" ref="AI224">SUM(AI$37:AI$78*TRANSPOSE(Mapping!$N23:$BC23))</f>
        <v>0</v>
      </c>
      <c r="AJ224" s="92">
        <f t="array" ref="AJ224">SUM(AJ$37:AJ$78*TRANSPOSE(Mapping!$N23:$BC23))</f>
        <v>0</v>
      </c>
      <c r="AK224" s="92">
        <f t="array" ref="AK224">SUM(AK$37:AK$78*TRANSPOSE(Mapping!$N23:$BC23))</f>
        <v>0</v>
      </c>
      <c r="AL224" s="92">
        <f t="array" ref="AL224">SUM(AL$37:AL$78*TRANSPOSE(Mapping!$N23:$BC23))</f>
        <v>0</v>
      </c>
      <c r="AM224" s="92">
        <f t="array" ref="AM224">SUM(AM$37:AM$78*TRANSPOSE(Mapping!$N23:$BC23))</f>
        <v>0</v>
      </c>
      <c r="AN224" s="92">
        <f t="array" ref="AN224">SUM(AN$37:AN$78*TRANSPOSE(Mapping!$N23:$BC23))</f>
        <v>0</v>
      </c>
      <c r="AO224" s="92">
        <f t="array" ref="AO224">SUM(AO$37:AO$78*TRANSPOSE(Mapping!$N23:$BC23))</f>
        <v>0</v>
      </c>
      <c r="AP224" s="92">
        <f t="array" ref="AP224">SUM(AP$37:AP$78*TRANSPOSE(Mapping!$N23:$BC23))</f>
        <v>0</v>
      </c>
      <c r="AQ224" s="92">
        <f t="array" ref="AQ224">SUM(AQ$37:AQ$78*TRANSPOSE(Mapping!$N23:$BC23))</f>
        <v>0</v>
      </c>
      <c r="AR224" s="92">
        <f t="array" ref="AR224">SUM(AR$37:AR$78*TRANSPOSE(Mapping!$N23:$BC23))</f>
        <v>0</v>
      </c>
      <c r="AS224" s="92">
        <f t="array" ref="AS224">SUM(AS$37:AS$78*TRANSPOSE(Mapping!$N23:$BC23))</f>
        <v>0</v>
      </c>
      <c r="AT224" s="92">
        <f t="array" ref="AT224">SUM(AT$37:AT$78*TRANSPOSE(Mapping!$N23:$BC23))</f>
        <v>0</v>
      </c>
      <c r="AU224" s="92">
        <f t="array" ref="AU224">SUM(AU$37:AU$78*TRANSPOSE(Mapping!$N23:$BC23))</f>
        <v>0</v>
      </c>
      <c r="AV224" s="92">
        <f t="array" ref="AV224">SUM(AV$37:AV$78*TRANSPOSE(Mapping!$N23:$BC23))</f>
        <v>0</v>
      </c>
      <c r="AW224" s="92">
        <f t="array" ref="AW224">SUM(AW$37:AW$78*TRANSPOSE(Mapping!$N23:$BC23))</f>
        <v>0</v>
      </c>
      <c r="AX224" s="92">
        <f t="array" ref="AX224">SUM(AX$37:AX$78*TRANSPOSE(Mapping!$N23:$BC23))</f>
        <v>0</v>
      </c>
      <c r="AY224" s="92">
        <f t="array" ref="AY224">SUM(AY$37:AY$78*TRANSPOSE(Mapping!$N23:$BC23))</f>
        <v>0</v>
      </c>
      <c r="AZ224" s="92">
        <f t="array" ref="AZ224">SUM(AZ$37:AZ$78*TRANSPOSE(Mapping!$N23:$BC23))</f>
        <v>0</v>
      </c>
      <c r="BA224" s="92">
        <f t="array" ref="BA224">SUM(BA$37:BA$78*TRANSPOSE(Mapping!$N23:$BC23))</f>
        <v>0</v>
      </c>
      <c r="BB224" s="92">
        <f t="array" ref="BB224">SUM(BB$37:BB$78*TRANSPOSE(Mapping!$N23:$BC23))</f>
        <v>0</v>
      </c>
      <c r="BC224" s="92">
        <f t="array" ref="BC224">SUM(BC$37:BC$78*TRANSPOSE(Mapping!$N23:$BC23))</f>
        <v>0</v>
      </c>
      <c r="BD224" s="92">
        <f t="array" ref="BD224">SUM(BD$37:BD$78*TRANSPOSE(Mapping!$N23:$BC23))</f>
        <v>0</v>
      </c>
      <c r="BE224" s="92">
        <f t="array" ref="BE224">SUM(BE$37:BE$78*TRANSPOSE(Mapping!$N23:$BC23))</f>
        <v>0</v>
      </c>
      <c r="BF224" s="92">
        <f t="array" ref="BF224">SUM(BF$37:BF$78*TRANSPOSE(Mapping!$N23:$BC23))</f>
        <v>0</v>
      </c>
      <c r="BG224" s="92">
        <f t="array" ref="BG224">SUM(BG$37:BG$78*TRANSPOSE(Mapping!$N23:$BC23))</f>
        <v>0</v>
      </c>
      <c r="BH224" s="92">
        <f t="array" ref="BH224">SUM(BH$37:BH$78*TRANSPOSE(Mapping!$N23:$BC23))</f>
        <v>0</v>
      </c>
    </row>
    <row r="225" spans="2:60" hidden="1" outlineLevel="1" x14ac:dyDescent="0.2">
      <c r="B225" s="51" t="s">
        <v>150</v>
      </c>
      <c r="C225" s="9" t="s">
        <v>146</v>
      </c>
      <c r="D225" s="9"/>
      <c r="E225" s="58"/>
      <c r="F225" s="26" t="s">
        <v>198</v>
      </c>
      <c r="G225" s="87">
        <v>9</v>
      </c>
      <c r="H225" s="87"/>
      <c r="I225" s="115">
        <f t="array" ref="I225">SUM(I$37:I$78*TRANSPOSE(Mapping!$N24:$BC24))</f>
        <v>0</v>
      </c>
      <c r="J225" s="92">
        <f t="array" ref="J225">SUM(J$37:J$78*TRANSPOSE(Mapping!$N24:$BC24))</f>
        <v>0</v>
      </c>
      <c r="K225" s="92">
        <f t="array" ref="K225">SUM(K$37:K$78*TRANSPOSE(Mapping!$N24:$BC24))</f>
        <v>327.83764295939005</v>
      </c>
      <c r="L225" s="92">
        <f t="array" ref="L225">SUM(L$37:L$78*TRANSPOSE(Mapping!$N24:$BC24))</f>
        <v>358.72298485670001</v>
      </c>
      <c r="M225" s="92">
        <f t="array" ref="M225">SUM(M$37:M$78*TRANSPOSE(Mapping!$N24:$BC24))</f>
        <v>357.3815978527</v>
      </c>
      <c r="N225" s="92">
        <f t="array" ref="N225">SUM(N$37:N$78*TRANSPOSE(Mapping!$N24:$BC24))</f>
        <v>350.15733669390005</v>
      </c>
      <c r="O225" s="92">
        <f t="array" ref="O225">SUM(O$37:O$78*TRANSPOSE(Mapping!$N24:$BC24))</f>
        <v>365.28072932254457</v>
      </c>
      <c r="P225" s="92">
        <f t="array" ref="P225">SUM(P$37:P$78*TRANSPOSE(Mapping!$N24:$BC24))</f>
        <v>410.43763982510853</v>
      </c>
      <c r="Q225" s="92">
        <f t="array" ref="Q225">SUM(Q$37:Q$78*TRANSPOSE(Mapping!$N24:$BC24))</f>
        <v>0</v>
      </c>
      <c r="R225" s="92">
        <f t="array" ref="R225">SUM(R$37:R$78*TRANSPOSE(Mapping!$N24:$BC24))</f>
        <v>0</v>
      </c>
      <c r="S225" s="92">
        <f t="array" ref="S225">SUM(S$37:S$78*TRANSPOSE(Mapping!$N24:$BC24))</f>
        <v>0</v>
      </c>
      <c r="T225" s="92">
        <f t="array" ref="T225">SUM(T$37:T$78*TRANSPOSE(Mapping!$N24:$BC24))</f>
        <v>0</v>
      </c>
      <c r="U225" s="92">
        <f t="array" ref="U225">SUM(U$37:U$78*TRANSPOSE(Mapping!$N24:$BC24))</f>
        <v>0</v>
      </c>
      <c r="V225" s="92">
        <f t="array" ref="V225">SUM(V$37:V$78*TRANSPOSE(Mapping!$N24:$BC24))</f>
        <v>0</v>
      </c>
      <c r="W225" s="92">
        <f t="array" ref="W225">SUM(W$37:W$78*TRANSPOSE(Mapping!$N24:$BC24))</f>
        <v>0</v>
      </c>
      <c r="X225" s="92">
        <f t="array" ref="X225">SUM(X$37:X$78*TRANSPOSE(Mapping!$N24:$BC24))</f>
        <v>0</v>
      </c>
      <c r="Y225" s="92">
        <f t="array" ref="Y225">SUM(Y$37:Y$78*TRANSPOSE(Mapping!$N24:$BC24))</f>
        <v>0</v>
      </c>
      <c r="Z225" s="92">
        <f t="array" ref="Z225">SUM(Z$37:Z$78*TRANSPOSE(Mapping!$N24:$BC24))</f>
        <v>0</v>
      </c>
      <c r="AA225" s="92">
        <f t="array" ref="AA225">SUM(AA$37:AA$78*TRANSPOSE(Mapping!$N24:$BC24))</f>
        <v>0</v>
      </c>
      <c r="AB225" s="92">
        <f t="array" ref="AB225">SUM(AB$37:AB$78*TRANSPOSE(Mapping!$N24:$BC24))</f>
        <v>0</v>
      </c>
      <c r="AC225" s="92">
        <f t="array" ref="AC225">SUM(AC$37:AC$78*TRANSPOSE(Mapping!$N24:$BC24))</f>
        <v>0</v>
      </c>
      <c r="AD225" s="92">
        <f t="array" ref="AD225">SUM(AD$37:AD$78*TRANSPOSE(Mapping!$N24:$BC24))</f>
        <v>0</v>
      </c>
      <c r="AE225" s="92">
        <f t="array" ref="AE225">SUM(AE$37:AE$78*TRANSPOSE(Mapping!$N24:$BC24))</f>
        <v>0</v>
      </c>
      <c r="AF225" s="92">
        <f t="array" ref="AF225">SUM(AF$37:AF$78*TRANSPOSE(Mapping!$N24:$BC24))</f>
        <v>0</v>
      </c>
      <c r="AG225" s="92">
        <f t="array" ref="AG225">SUM(AG$37:AG$78*TRANSPOSE(Mapping!$N24:$BC24))</f>
        <v>0</v>
      </c>
      <c r="AH225" s="92">
        <f t="array" ref="AH225">SUM(AH$37:AH$78*TRANSPOSE(Mapping!$N24:$BC24))</f>
        <v>0</v>
      </c>
      <c r="AI225" s="92">
        <f t="array" ref="AI225">SUM(AI$37:AI$78*TRANSPOSE(Mapping!$N24:$BC24))</f>
        <v>0</v>
      </c>
      <c r="AJ225" s="92">
        <f t="array" ref="AJ225">SUM(AJ$37:AJ$78*TRANSPOSE(Mapping!$N24:$BC24))</f>
        <v>0</v>
      </c>
      <c r="AK225" s="92">
        <f t="array" ref="AK225">SUM(AK$37:AK$78*TRANSPOSE(Mapping!$N24:$BC24))</f>
        <v>0</v>
      </c>
      <c r="AL225" s="92">
        <f t="array" ref="AL225">SUM(AL$37:AL$78*TRANSPOSE(Mapping!$N24:$BC24))</f>
        <v>0</v>
      </c>
      <c r="AM225" s="92">
        <f t="array" ref="AM225">SUM(AM$37:AM$78*TRANSPOSE(Mapping!$N24:$BC24))</f>
        <v>0</v>
      </c>
      <c r="AN225" s="92">
        <f t="array" ref="AN225">SUM(AN$37:AN$78*TRANSPOSE(Mapping!$N24:$BC24))</f>
        <v>0</v>
      </c>
      <c r="AO225" s="92">
        <f t="array" ref="AO225">SUM(AO$37:AO$78*TRANSPOSE(Mapping!$N24:$BC24))</f>
        <v>0</v>
      </c>
      <c r="AP225" s="92">
        <f t="array" ref="AP225">SUM(AP$37:AP$78*TRANSPOSE(Mapping!$N24:$BC24))</f>
        <v>0</v>
      </c>
      <c r="AQ225" s="92">
        <f t="array" ref="AQ225">SUM(AQ$37:AQ$78*TRANSPOSE(Mapping!$N24:$BC24))</f>
        <v>0</v>
      </c>
      <c r="AR225" s="92">
        <f t="array" ref="AR225">SUM(AR$37:AR$78*TRANSPOSE(Mapping!$N24:$BC24))</f>
        <v>0</v>
      </c>
      <c r="AS225" s="92">
        <f t="array" ref="AS225">SUM(AS$37:AS$78*TRANSPOSE(Mapping!$N24:$BC24))</f>
        <v>0</v>
      </c>
      <c r="AT225" s="92">
        <f t="array" ref="AT225">SUM(AT$37:AT$78*TRANSPOSE(Mapping!$N24:$BC24))</f>
        <v>0</v>
      </c>
      <c r="AU225" s="92">
        <f t="array" ref="AU225">SUM(AU$37:AU$78*TRANSPOSE(Mapping!$N24:$BC24))</f>
        <v>0</v>
      </c>
      <c r="AV225" s="92">
        <f t="array" ref="AV225">SUM(AV$37:AV$78*TRANSPOSE(Mapping!$N24:$BC24))</f>
        <v>0</v>
      </c>
      <c r="AW225" s="92">
        <f t="array" ref="AW225">SUM(AW$37:AW$78*TRANSPOSE(Mapping!$N24:$BC24))</f>
        <v>0</v>
      </c>
      <c r="AX225" s="92">
        <f t="array" ref="AX225">SUM(AX$37:AX$78*TRANSPOSE(Mapping!$N24:$BC24))</f>
        <v>0</v>
      </c>
      <c r="AY225" s="92">
        <f t="array" ref="AY225">SUM(AY$37:AY$78*TRANSPOSE(Mapping!$N24:$BC24))</f>
        <v>0</v>
      </c>
      <c r="AZ225" s="92">
        <f t="array" ref="AZ225">SUM(AZ$37:AZ$78*TRANSPOSE(Mapping!$N24:$BC24))</f>
        <v>0</v>
      </c>
      <c r="BA225" s="92">
        <f t="array" ref="BA225">SUM(BA$37:BA$78*TRANSPOSE(Mapping!$N24:$BC24))</f>
        <v>0</v>
      </c>
      <c r="BB225" s="92">
        <f t="array" ref="BB225">SUM(BB$37:BB$78*TRANSPOSE(Mapping!$N24:$BC24))</f>
        <v>0</v>
      </c>
      <c r="BC225" s="92">
        <f t="array" ref="BC225">SUM(BC$37:BC$78*TRANSPOSE(Mapping!$N24:$BC24))</f>
        <v>0</v>
      </c>
      <c r="BD225" s="92">
        <f t="array" ref="BD225">SUM(BD$37:BD$78*TRANSPOSE(Mapping!$N24:$BC24))</f>
        <v>0</v>
      </c>
      <c r="BE225" s="92">
        <f t="array" ref="BE225">SUM(BE$37:BE$78*TRANSPOSE(Mapping!$N24:$BC24))</f>
        <v>0</v>
      </c>
      <c r="BF225" s="92">
        <f t="array" ref="BF225">SUM(BF$37:BF$78*TRANSPOSE(Mapping!$N24:$BC24))</f>
        <v>0</v>
      </c>
      <c r="BG225" s="92">
        <f t="array" ref="BG225">SUM(BG$37:BG$78*TRANSPOSE(Mapping!$N24:$BC24))</f>
        <v>0</v>
      </c>
      <c r="BH225" s="92">
        <f t="array" ref="BH225">SUM(BH$37:BH$78*TRANSPOSE(Mapping!$N24:$BC24))</f>
        <v>0</v>
      </c>
    </row>
    <row r="226" spans="2:60" hidden="1" outlineLevel="1" x14ac:dyDescent="0.2">
      <c r="B226" s="51" t="s">
        <v>150</v>
      </c>
      <c r="C226" s="9" t="s">
        <v>147</v>
      </c>
      <c r="D226" s="9"/>
      <c r="E226" s="58"/>
      <c r="F226" s="26" t="s">
        <v>198</v>
      </c>
      <c r="G226" s="87">
        <v>10</v>
      </c>
      <c r="H226" s="87"/>
      <c r="I226" s="115">
        <f t="array" ref="I226">SUM(I$37:I$78*TRANSPOSE(Mapping!$N25:$BC25))</f>
        <v>0</v>
      </c>
      <c r="J226" s="92">
        <f t="array" ref="J226">SUM(J$37:J$78*TRANSPOSE(Mapping!$N25:$BC25))</f>
        <v>0</v>
      </c>
      <c r="K226" s="92">
        <f t="array" ref="K226">SUM(K$37:K$78*TRANSPOSE(Mapping!$N25:$BC25))</f>
        <v>0</v>
      </c>
      <c r="L226" s="92">
        <f t="array" ref="L226">SUM(L$37:L$78*TRANSPOSE(Mapping!$N25:$BC25))</f>
        <v>0</v>
      </c>
      <c r="M226" s="92">
        <f t="array" ref="M226">SUM(M$37:M$78*TRANSPOSE(Mapping!$N25:$BC25))</f>
        <v>0</v>
      </c>
      <c r="N226" s="92">
        <f t="array" ref="N226">SUM(N$37:N$78*TRANSPOSE(Mapping!$N25:$BC25))</f>
        <v>0</v>
      </c>
      <c r="O226" s="92">
        <f t="array" ref="O226">SUM(O$37:O$78*TRANSPOSE(Mapping!$N25:$BC25))</f>
        <v>0</v>
      </c>
      <c r="P226" s="92">
        <f t="array" ref="P226">SUM(P$37:P$78*TRANSPOSE(Mapping!$N25:$BC25))</f>
        <v>0</v>
      </c>
      <c r="Q226" s="92">
        <f t="array" ref="Q226">SUM(Q$37:Q$78*TRANSPOSE(Mapping!$N25:$BC25))</f>
        <v>0</v>
      </c>
      <c r="R226" s="92">
        <f t="array" ref="R226">SUM(R$37:R$78*TRANSPOSE(Mapping!$N25:$BC25))</f>
        <v>0</v>
      </c>
      <c r="S226" s="92">
        <f t="array" ref="S226">SUM(S$37:S$78*TRANSPOSE(Mapping!$N25:$BC25))</f>
        <v>0</v>
      </c>
      <c r="T226" s="92">
        <f t="array" ref="T226">SUM(T$37:T$78*TRANSPOSE(Mapping!$N25:$BC25))</f>
        <v>0</v>
      </c>
      <c r="U226" s="92">
        <f t="array" ref="U226">SUM(U$37:U$78*TRANSPOSE(Mapping!$N25:$BC25))</f>
        <v>0</v>
      </c>
      <c r="V226" s="92">
        <f t="array" ref="V226">SUM(V$37:V$78*TRANSPOSE(Mapping!$N25:$BC25))</f>
        <v>0</v>
      </c>
      <c r="W226" s="92">
        <f t="array" ref="W226">SUM(W$37:W$78*TRANSPOSE(Mapping!$N25:$BC25))</f>
        <v>0</v>
      </c>
      <c r="X226" s="92">
        <f t="array" ref="X226">SUM(X$37:X$78*TRANSPOSE(Mapping!$N25:$BC25))</f>
        <v>0</v>
      </c>
      <c r="Y226" s="92">
        <f t="array" ref="Y226">SUM(Y$37:Y$78*TRANSPOSE(Mapping!$N25:$BC25))</f>
        <v>0</v>
      </c>
      <c r="Z226" s="92">
        <f t="array" ref="Z226">SUM(Z$37:Z$78*TRANSPOSE(Mapping!$N25:$BC25))</f>
        <v>0</v>
      </c>
      <c r="AA226" s="92">
        <f t="array" ref="AA226">SUM(AA$37:AA$78*TRANSPOSE(Mapping!$N25:$BC25))</f>
        <v>0</v>
      </c>
      <c r="AB226" s="92">
        <f t="array" ref="AB226">SUM(AB$37:AB$78*TRANSPOSE(Mapping!$N25:$BC25))</f>
        <v>0</v>
      </c>
      <c r="AC226" s="92">
        <f t="array" ref="AC226">SUM(AC$37:AC$78*TRANSPOSE(Mapping!$N25:$BC25))</f>
        <v>0</v>
      </c>
      <c r="AD226" s="92">
        <f t="array" ref="AD226">SUM(AD$37:AD$78*TRANSPOSE(Mapping!$N25:$BC25))</f>
        <v>0</v>
      </c>
      <c r="AE226" s="92">
        <f t="array" ref="AE226">SUM(AE$37:AE$78*TRANSPOSE(Mapping!$N25:$BC25))</f>
        <v>0</v>
      </c>
      <c r="AF226" s="92">
        <f t="array" ref="AF226">SUM(AF$37:AF$78*TRANSPOSE(Mapping!$N25:$BC25))</f>
        <v>0</v>
      </c>
      <c r="AG226" s="92">
        <f t="array" ref="AG226">SUM(AG$37:AG$78*TRANSPOSE(Mapping!$N25:$BC25))</f>
        <v>0</v>
      </c>
      <c r="AH226" s="92">
        <f t="array" ref="AH226">SUM(AH$37:AH$78*TRANSPOSE(Mapping!$N25:$BC25))</f>
        <v>0</v>
      </c>
      <c r="AI226" s="92">
        <f t="array" ref="AI226">SUM(AI$37:AI$78*TRANSPOSE(Mapping!$N25:$BC25))</f>
        <v>0</v>
      </c>
      <c r="AJ226" s="92">
        <f t="array" ref="AJ226">SUM(AJ$37:AJ$78*TRANSPOSE(Mapping!$N25:$BC25))</f>
        <v>0</v>
      </c>
      <c r="AK226" s="92">
        <f t="array" ref="AK226">SUM(AK$37:AK$78*TRANSPOSE(Mapping!$N25:$BC25))</f>
        <v>0</v>
      </c>
      <c r="AL226" s="92">
        <f t="array" ref="AL226">SUM(AL$37:AL$78*TRANSPOSE(Mapping!$N25:$BC25))</f>
        <v>0</v>
      </c>
      <c r="AM226" s="92">
        <f t="array" ref="AM226">SUM(AM$37:AM$78*TRANSPOSE(Mapping!$N25:$BC25))</f>
        <v>0</v>
      </c>
      <c r="AN226" s="92">
        <f t="array" ref="AN226">SUM(AN$37:AN$78*TRANSPOSE(Mapping!$N25:$BC25))</f>
        <v>0</v>
      </c>
      <c r="AO226" s="92">
        <f t="array" ref="AO226">SUM(AO$37:AO$78*TRANSPOSE(Mapping!$N25:$BC25))</f>
        <v>0</v>
      </c>
      <c r="AP226" s="92">
        <f t="array" ref="AP226">SUM(AP$37:AP$78*TRANSPOSE(Mapping!$N25:$BC25))</f>
        <v>0</v>
      </c>
      <c r="AQ226" s="92">
        <f t="array" ref="AQ226">SUM(AQ$37:AQ$78*TRANSPOSE(Mapping!$N25:$BC25))</f>
        <v>0</v>
      </c>
      <c r="AR226" s="92">
        <f t="array" ref="AR226">SUM(AR$37:AR$78*TRANSPOSE(Mapping!$N25:$BC25))</f>
        <v>0</v>
      </c>
      <c r="AS226" s="92">
        <f t="array" ref="AS226">SUM(AS$37:AS$78*TRANSPOSE(Mapping!$N25:$BC25))</f>
        <v>0</v>
      </c>
      <c r="AT226" s="92">
        <f t="array" ref="AT226">SUM(AT$37:AT$78*TRANSPOSE(Mapping!$N25:$BC25))</f>
        <v>0</v>
      </c>
      <c r="AU226" s="92">
        <f t="array" ref="AU226">SUM(AU$37:AU$78*TRANSPOSE(Mapping!$N25:$BC25))</f>
        <v>0</v>
      </c>
      <c r="AV226" s="92">
        <f t="array" ref="AV226">SUM(AV$37:AV$78*TRANSPOSE(Mapping!$N25:$BC25))</f>
        <v>0</v>
      </c>
      <c r="AW226" s="92">
        <f t="array" ref="AW226">SUM(AW$37:AW$78*TRANSPOSE(Mapping!$N25:$BC25))</f>
        <v>0</v>
      </c>
      <c r="AX226" s="92">
        <f t="array" ref="AX226">SUM(AX$37:AX$78*TRANSPOSE(Mapping!$N25:$BC25))</f>
        <v>0</v>
      </c>
      <c r="AY226" s="92">
        <f t="array" ref="AY226">SUM(AY$37:AY$78*TRANSPOSE(Mapping!$N25:$BC25))</f>
        <v>0</v>
      </c>
      <c r="AZ226" s="92">
        <f t="array" ref="AZ226">SUM(AZ$37:AZ$78*TRANSPOSE(Mapping!$N25:$BC25))</f>
        <v>0</v>
      </c>
      <c r="BA226" s="92">
        <f t="array" ref="BA226">SUM(BA$37:BA$78*TRANSPOSE(Mapping!$N25:$BC25))</f>
        <v>0</v>
      </c>
      <c r="BB226" s="92">
        <f t="array" ref="BB226">SUM(BB$37:BB$78*TRANSPOSE(Mapping!$N25:$BC25))</f>
        <v>0</v>
      </c>
      <c r="BC226" s="92">
        <f t="array" ref="BC226">SUM(BC$37:BC$78*TRANSPOSE(Mapping!$N25:$BC25))</f>
        <v>0</v>
      </c>
      <c r="BD226" s="92">
        <f t="array" ref="BD226">SUM(BD$37:BD$78*TRANSPOSE(Mapping!$N25:$BC25))</f>
        <v>0</v>
      </c>
      <c r="BE226" s="92">
        <f t="array" ref="BE226">SUM(BE$37:BE$78*TRANSPOSE(Mapping!$N25:$BC25))</f>
        <v>0</v>
      </c>
      <c r="BF226" s="92">
        <f t="array" ref="BF226">SUM(BF$37:BF$78*TRANSPOSE(Mapping!$N25:$BC25))</f>
        <v>0</v>
      </c>
      <c r="BG226" s="92">
        <f t="array" ref="BG226">SUM(BG$37:BG$78*TRANSPOSE(Mapping!$N25:$BC25))</f>
        <v>0</v>
      </c>
      <c r="BH226" s="92">
        <f t="array" ref="BH226">SUM(BH$37:BH$78*TRANSPOSE(Mapping!$N25:$BC25))</f>
        <v>0</v>
      </c>
    </row>
    <row r="227" spans="2:60" hidden="1" outlineLevel="1" x14ac:dyDescent="0.2">
      <c r="B227" s="51" t="s">
        <v>150</v>
      </c>
      <c r="C227" s="9" t="s">
        <v>151</v>
      </c>
      <c r="D227" s="9"/>
      <c r="E227" s="58"/>
      <c r="F227" s="26" t="s">
        <v>198</v>
      </c>
      <c r="G227" s="87">
        <v>11</v>
      </c>
      <c r="H227" s="87"/>
      <c r="I227" s="115">
        <f t="array" ref="I227">SUM(I$37:I$78*TRANSPOSE(Mapping!$N26:$BC26))</f>
        <v>0</v>
      </c>
      <c r="J227" s="92">
        <f t="array" ref="J227">SUM(J$37:J$78*TRANSPOSE(Mapping!$N26:$BC26))</f>
        <v>0</v>
      </c>
      <c r="K227" s="92">
        <f t="array" ref="K227">SUM(K$37:K$78*TRANSPOSE(Mapping!$N26:$BC26))</f>
        <v>333.14528562939006</v>
      </c>
      <c r="L227" s="92">
        <f t="array" ref="L227">SUM(L$37:L$78*TRANSPOSE(Mapping!$N26:$BC26))</f>
        <v>363.51454342670002</v>
      </c>
      <c r="M227" s="92">
        <f t="array" ref="M227">SUM(M$37:M$78*TRANSPOSE(Mapping!$N26:$BC26))</f>
        <v>369.96812196270002</v>
      </c>
      <c r="N227" s="92">
        <f t="array" ref="N227">SUM(N$37:N$78*TRANSPOSE(Mapping!$N26:$BC26))</f>
        <v>352.84689809390005</v>
      </c>
      <c r="O227" s="92">
        <f t="array" ref="O227">SUM(O$37:O$78*TRANSPOSE(Mapping!$N26:$BC26))</f>
        <v>362.36400332254459</v>
      </c>
      <c r="P227" s="92">
        <f t="array" ref="P227">SUM(P$37:P$78*TRANSPOSE(Mapping!$N26:$BC26))</f>
        <v>408.22292166193898</v>
      </c>
      <c r="Q227" s="92">
        <f t="array" ref="Q227">SUM(Q$37:Q$78*TRANSPOSE(Mapping!$N26:$BC26))</f>
        <v>0</v>
      </c>
      <c r="R227" s="92">
        <f t="array" ref="R227">SUM(R$37:R$78*TRANSPOSE(Mapping!$N26:$BC26))</f>
        <v>0</v>
      </c>
      <c r="S227" s="92">
        <f t="array" ref="S227">SUM(S$37:S$78*TRANSPOSE(Mapping!$N26:$BC26))</f>
        <v>0</v>
      </c>
      <c r="T227" s="92">
        <f t="array" ref="T227">SUM(T$37:T$78*TRANSPOSE(Mapping!$N26:$BC26))</f>
        <v>0</v>
      </c>
      <c r="U227" s="92">
        <f t="array" ref="U227">SUM(U$37:U$78*TRANSPOSE(Mapping!$N26:$BC26))</f>
        <v>0</v>
      </c>
      <c r="V227" s="92">
        <f t="array" ref="V227">SUM(V$37:V$78*TRANSPOSE(Mapping!$N26:$BC26))</f>
        <v>0</v>
      </c>
      <c r="W227" s="92">
        <f t="array" ref="W227">SUM(W$37:W$78*TRANSPOSE(Mapping!$N26:$BC26))</f>
        <v>0</v>
      </c>
      <c r="X227" s="92">
        <f t="array" ref="X227">SUM(X$37:X$78*TRANSPOSE(Mapping!$N26:$BC26))</f>
        <v>0</v>
      </c>
      <c r="Y227" s="92">
        <f t="array" ref="Y227">SUM(Y$37:Y$78*TRANSPOSE(Mapping!$N26:$BC26))</f>
        <v>0</v>
      </c>
      <c r="Z227" s="92">
        <f t="array" ref="Z227">SUM(Z$37:Z$78*TRANSPOSE(Mapping!$N26:$BC26))</f>
        <v>0</v>
      </c>
      <c r="AA227" s="92">
        <f t="array" ref="AA227">SUM(AA$37:AA$78*TRANSPOSE(Mapping!$N26:$BC26))</f>
        <v>0</v>
      </c>
      <c r="AB227" s="92">
        <f t="array" ref="AB227">SUM(AB$37:AB$78*TRANSPOSE(Mapping!$N26:$BC26))</f>
        <v>0</v>
      </c>
      <c r="AC227" s="92">
        <f t="array" ref="AC227">SUM(AC$37:AC$78*TRANSPOSE(Mapping!$N26:$BC26))</f>
        <v>0</v>
      </c>
      <c r="AD227" s="92">
        <f t="array" ref="AD227">SUM(AD$37:AD$78*TRANSPOSE(Mapping!$N26:$BC26))</f>
        <v>0</v>
      </c>
      <c r="AE227" s="92">
        <f t="array" ref="AE227">SUM(AE$37:AE$78*TRANSPOSE(Mapping!$N26:$BC26))</f>
        <v>0</v>
      </c>
      <c r="AF227" s="92">
        <f t="array" ref="AF227">SUM(AF$37:AF$78*TRANSPOSE(Mapping!$N26:$BC26))</f>
        <v>0</v>
      </c>
      <c r="AG227" s="92">
        <f t="array" ref="AG227">SUM(AG$37:AG$78*TRANSPOSE(Mapping!$N26:$BC26))</f>
        <v>0</v>
      </c>
      <c r="AH227" s="92">
        <f t="array" ref="AH227">SUM(AH$37:AH$78*TRANSPOSE(Mapping!$N26:$BC26))</f>
        <v>0</v>
      </c>
      <c r="AI227" s="92">
        <f t="array" ref="AI227">SUM(AI$37:AI$78*TRANSPOSE(Mapping!$N26:$BC26))</f>
        <v>0</v>
      </c>
      <c r="AJ227" s="92">
        <f t="array" ref="AJ227">SUM(AJ$37:AJ$78*TRANSPOSE(Mapping!$N26:$BC26))</f>
        <v>0</v>
      </c>
      <c r="AK227" s="92">
        <f t="array" ref="AK227">SUM(AK$37:AK$78*TRANSPOSE(Mapping!$N26:$BC26))</f>
        <v>0</v>
      </c>
      <c r="AL227" s="92">
        <f t="array" ref="AL227">SUM(AL$37:AL$78*TRANSPOSE(Mapping!$N26:$BC26))</f>
        <v>0</v>
      </c>
      <c r="AM227" s="92">
        <f t="array" ref="AM227">SUM(AM$37:AM$78*TRANSPOSE(Mapping!$N26:$BC26))</f>
        <v>0</v>
      </c>
      <c r="AN227" s="92">
        <f t="array" ref="AN227">SUM(AN$37:AN$78*TRANSPOSE(Mapping!$N26:$BC26))</f>
        <v>0</v>
      </c>
      <c r="AO227" s="92">
        <f t="array" ref="AO227">SUM(AO$37:AO$78*TRANSPOSE(Mapping!$N26:$BC26))</f>
        <v>0</v>
      </c>
      <c r="AP227" s="92">
        <f t="array" ref="AP227">SUM(AP$37:AP$78*TRANSPOSE(Mapping!$N26:$BC26))</f>
        <v>0</v>
      </c>
      <c r="AQ227" s="92">
        <f t="array" ref="AQ227">SUM(AQ$37:AQ$78*TRANSPOSE(Mapping!$N26:$BC26))</f>
        <v>0</v>
      </c>
      <c r="AR227" s="92">
        <f t="array" ref="AR227">SUM(AR$37:AR$78*TRANSPOSE(Mapping!$N26:$BC26))</f>
        <v>0</v>
      </c>
      <c r="AS227" s="92">
        <f t="array" ref="AS227">SUM(AS$37:AS$78*TRANSPOSE(Mapping!$N26:$BC26))</f>
        <v>0</v>
      </c>
      <c r="AT227" s="92">
        <f t="array" ref="AT227">SUM(AT$37:AT$78*TRANSPOSE(Mapping!$N26:$BC26))</f>
        <v>0</v>
      </c>
      <c r="AU227" s="92">
        <f t="array" ref="AU227">SUM(AU$37:AU$78*TRANSPOSE(Mapping!$N26:$BC26))</f>
        <v>0</v>
      </c>
      <c r="AV227" s="92">
        <f t="array" ref="AV227">SUM(AV$37:AV$78*TRANSPOSE(Mapping!$N26:$BC26))</f>
        <v>0</v>
      </c>
      <c r="AW227" s="92">
        <f t="array" ref="AW227">SUM(AW$37:AW$78*TRANSPOSE(Mapping!$N26:$BC26))</f>
        <v>0</v>
      </c>
      <c r="AX227" s="92">
        <f t="array" ref="AX227">SUM(AX$37:AX$78*TRANSPOSE(Mapping!$N26:$BC26))</f>
        <v>0</v>
      </c>
      <c r="AY227" s="92">
        <f t="array" ref="AY227">SUM(AY$37:AY$78*TRANSPOSE(Mapping!$N26:$BC26))</f>
        <v>0</v>
      </c>
      <c r="AZ227" s="92">
        <f t="array" ref="AZ227">SUM(AZ$37:AZ$78*TRANSPOSE(Mapping!$N26:$BC26))</f>
        <v>0</v>
      </c>
      <c r="BA227" s="92">
        <f t="array" ref="BA227">SUM(BA$37:BA$78*TRANSPOSE(Mapping!$N26:$BC26))</f>
        <v>0</v>
      </c>
      <c r="BB227" s="92">
        <f t="array" ref="BB227">SUM(BB$37:BB$78*TRANSPOSE(Mapping!$N26:$BC26))</f>
        <v>0</v>
      </c>
      <c r="BC227" s="92">
        <f t="array" ref="BC227">SUM(BC$37:BC$78*TRANSPOSE(Mapping!$N26:$BC26))</f>
        <v>0</v>
      </c>
      <c r="BD227" s="92">
        <f t="array" ref="BD227">SUM(BD$37:BD$78*TRANSPOSE(Mapping!$N26:$BC26))</f>
        <v>0</v>
      </c>
      <c r="BE227" s="92">
        <f t="array" ref="BE227">SUM(BE$37:BE$78*TRANSPOSE(Mapping!$N26:$BC26))</f>
        <v>0</v>
      </c>
      <c r="BF227" s="92">
        <f t="array" ref="BF227">SUM(BF$37:BF$78*TRANSPOSE(Mapping!$N26:$BC26))</f>
        <v>0</v>
      </c>
      <c r="BG227" s="92">
        <f t="array" ref="BG227">SUM(BG$37:BG$78*TRANSPOSE(Mapping!$N26:$BC26))</f>
        <v>0</v>
      </c>
      <c r="BH227" s="92">
        <f t="array" ref="BH227">SUM(BH$37:BH$78*TRANSPOSE(Mapping!$N26:$BC26))</f>
        <v>0</v>
      </c>
    </row>
    <row r="228" spans="2:60" hidden="1" outlineLevel="1" x14ac:dyDescent="0.2">
      <c r="B228" s="51" t="s">
        <v>150</v>
      </c>
      <c r="C228" s="9" t="s">
        <v>152</v>
      </c>
      <c r="D228" s="9"/>
      <c r="E228" s="58"/>
      <c r="F228" s="26" t="s">
        <v>198</v>
      </c>
      <c r="G228" s="87">
        <v>12</v>
      </c>
      <c r="H228" s="87"/>
      <c r="I228" s="115">
        <f t="array" ref="I228">SUM(I$37:I$78*TRANSPOSE(Mapping!$N27:$BC27))</f>
        <v>0</v>
      </c>
      <c r="J228" s="92">
        <f t="array" ref="J228">SUM(J$37:J$78*TRANSPOSE(Mapping!$N27:$BC27))</f>
        <v>0</v>
      </c>
      <c r="K228" s="92">
        <f t="array" ref="K228">SUM(K$37:K$78*TRANSPOSE(Mapping!$N27:$BC27))</f>
        <v>271.18894798449008</v>
      </c>
      <c r="L228" s="92">
        <f t="array" ref="L228">SUM(L$37:L$78*TRANSPOSE(Mapping!$N27:$BC27))</f>
        <v>295.80019080949995</v>
      </c>
      <c r="M228" s="92">
        <f t="array" ref="M228">SUM(M$37:M$78*TRANSPOSE(Mapping!$N27:$BC27))</f>
        <v>301.59052333139994</v>
      </c>
      <c r="N228" s="92">
        <f t="array" ref="N228">SUM(N$37:N$78*TRANSPOSE(Mapping!$N27:$BC27))</f>
        <v>287.63759072000005</v>
      </c>
      <c r="O228" s="92">
        <f t="array" ref="O228">SUM(O$37:O$78*TRANSPOSE(Mapping!$N27:$BC27))</f>
        <v>300.56621142768358</v>
      </c>
      <c r="P228" s="92">
        <f t="array" ref="P228">SUM(P$37:P$78*TRANSPOSE(Mapping!$N27:$BC27))</f>
        <v>337.75437262265325</v>
      </c>
      <c r="Q228" s="92">
        <f t="array" ref="Q228">SUM(Q$37:Q$78*TRANSPOSE(Mapping!$N27:$BC27))</f>
        <v>0</v>
      </c>
      <c r="R228" s="92">
        <f t="array" ref="R228">SUM(R$37:R$78*TRANSPOSE(Mapping!$N27:$BC27))</f>
        <v>0</v>
      </c>
      <c r="S228" s="92">
        <f t="array" ref="S228">SUM(S$37:S$78*TRANSPOSE(Mapping!$N27:$BC27))</f>
        <v>0</v>
      </c>
      <c r="T228" s="92">
        <f t="array" ref="T228">SUM(T$37:T$78*TRANSPOSE(Mapping!$N27:$BC27))</f>
        <v>0</v>
      </c>
      <c r="U228" s="92">
        <f t="array" ref="U228">SUM(U$37:U$78*TRANSPOSE(Mapping!$N27:$BC27))</f>
        <v>0</v>
      </c>
      <c r="V228" s="92">
        <f t="array" ref="V228">SUM(V$37:V$78*TRANSPOSE(Mapping!$N27:$BC27))</f>
        <v>0</v>
      </c>
      <c r="W228" s="92">
        <f t="array" ref="W228">SUM(W$37:W$78*TRANSPOSE(Mapping!$N27:$BC27))</f>
        <v>0</v>
      </c>
      <c r="X228" s="92">
        <f t="array" ref="X228">SUM(X$37:X$78*TRANSPOSE(Mapping!$N27:$BC27))</f>
        <v>0</v>
      </c>
      <c r="Y228" s="92">
        <f t="array" ref="Y228">SUM(Y$37:Y$78*TRANSPOSE(Mapping!$N27:$BC27))</f>
        <v>0</v>
      </c>
      <c r="Z228" s="92">
        <f t="array" ref="Z228">SUM(Z$37:Z$78*TRANSPOSE(Mapping!$N27:$BC27))</f>
        <v>0</v>
      </c>
      <c r="AA228" s="92">
        <f t="array" ref="AA228">SUM(AA$37:AA$78*TRANSPOSE(Mapping!$N27:$BC27))</f>
        <v>0</v>
      </c>
      <c r="AB228" s="92">
        <f t="array" ref="AB228">SUM(AB$37:AB$78*TRANSPOSE(Mapping!$N27:$BC27))</f>
        <v>0</v>
      </c>
      <c r="AC228" s="92">
        <f t="array" ref="AC228">SUM(AC$37:AC$78*TRANSPOSE(Mapping!$N27:$BC27))</f>
        <v>0</v>
      </c>
      <c r="AD228" s="92">
        <f t="array" ref="AD228">SUM(AD$37:AD$78*TRANSPOSE(Mapping!$N27:$BC27))</f>
        <v>0</v>
      </c>
      <c r="AE228" s="92">
        <f t="array" ref="AE228">SUM(AE$37:AE$78*TRANSPOSE(Mapping!$N27:$BC27))</f>
        <v>0</v>
      </c>
      <c r="AF228" s="92">
        <f t="array" ref="AF228">SUM(AF$37:AF$78*TRANSPOSE(Mapping!$N27:$BC27))</f>
        <v>0</v>
      </c>
      <c r="AG228" s="92">
        <f t="array" ref="AG228">SUM(AG$37:AG$78*TRANSPOSE(Mapping!$N27:$BC27))</f>
        <v>0</v>
      </c>
      <c r="AH228" s="92">
        <f t="array" ref="AH228">SUM(AH$37:AH$78*TRANSPOSE(Mapping!$N27:$BC27))</f>
        <v>0</v>
      </c>
      <c r="AI228" s="92">
        <f t="array" ref="AI228">SUM(AI$37:AI$78*TRANSPOSE(Mapping!$N27:$BC27))</f>
        <v>0</v>
      </c>
      <c r="AJ228" s="92">
        <f t="array" ref="AJ228">SUM(AJ$37:AJ$78*TRANSPOSE(Mapping!$N27:$BC27))</f>
        <v>0</v>
      </c>
      <c r="AK228" s="92">
        <f t="array" ref="AK228">SUM(AK$37:AK$78*TRANSPOSE(Mapping!$N27:$BC27))</f>
        <v>0</v>
      </c>
      <c r="AL228" s="92">
        <f t="array" ref="AL228">SUM(AL$37:AL$78*TRANSPOSE(Mapping!$N27:$BC27))</f>
        <v>0</v>
      </c>
      <c r="AM228" s="92">
        <f t="array" ref="AM228">SUM(AM$37:AM$78*TRANSPOSE(Mapping!$N27:$BC27))</f>
        <v>0</v>
      </c>
      <c r="AN228" s="92">
        <f t="array" ref="AN228">SUM(AN$37:AN$78*TRANSPOSE(Mapping!$N27:$BC27))</f>
        <v>0</v>
      </c>
      <c r="AO228" s="92">
        <f t="array" ref="AO228">SUM(AO$37:AO$78*TRANSPOSE(Mapping!$N27:$BC27))</f>
        <v>0</v>
      </c>
      <c r="AP228" s="92">
        <f t="array" ref="AP228">SUM(AP$37:AP$78*TRANSPOSE(Mapping!$N27:$BC27))</f>
        <v>0</v>
      </c>
      <c r="AQ228" s="92">
        <f t="array" ref="AQ228">SUM(AQ$37:AQ$78*TRANSPOSE(Mapping!$N27:$BC27))</f>
        <v>0</v>
      </c>
      <c r="AR228" s="92">
        <f t="array" ref="AR228">SUM(AR$37:AR$78*TRANSPOSE(Mapping!$N27:$BC27))</f>
        <v>0</v>
      </c>
      <c r="AS228" s="92">
        <f t="array" ref="AS228">SUM(AS$37:AS$78*TRANSPOSE(Mapping!$N27:$BC27))</f>
        <v>0</v>
      </c>
      <c r="AT228" s="92">
        <f t="array" ref="AT228">SUM(AT$37:AT$78*TRANSPOSE(Mapping!$N27:$BC27))</f>
        <v>0</v>
      </c>
      <c r="AU228" s="92">
        <f t="array" ref="AU228">SUM(AU$37:AU$78*TRANSPOSE(Mapping!$N27:$BC27))</f>
        <v>0</v>
      </c>
      <c r="AV228" s="92">
        <f t="array" ref="AV228">SUM(AV$37:AV$78*TRANSPOSE(Mapping!$N27:$BC27))</f>
        <v>0</v>
      </c>
      <c r="AW228" s="92">
        <f t="array" ref="AW228">SUM(AW$37:AW$78*TRANSPOSE(Mapping!$N27:$BC27))</f>
        <v>0</v>
      </c>
      <c r="AX228" s="92">
        <f t="array" ref="AX228">SUM(AX$37:AX$78*TRANSPOSE(Mapping!$N27:$BC27))</f>
        <v>0</v>
      </c>
      <c r="AY228" s="92">
        <f t="array" ref="AY228">SUM(AY$37:AY$78*TRANSPOSE(Mapping!$N27:$BC27))</f>
        <v>0</v>
      </c>
      <c r="AZ228" s="92">
        <f t="array" ref="AZ228">SUM(AZ$37:AZ$78*TRANSPOSE(Mapping!$N27:$BC27))</f>
        <v>0</v>
      </c>
      <c r="BA228" s="92">
        <f t="array" ref="BA228">SUM(BA$37:BA$78*TRANSPOSE(Mapping!$N27:$BC27))</f>
        <v>0</v>
      </c>
      <c r="BB228" s="92">
        <f t="array" ref="BB228">SUM(BB$37:BB$78*TRANSPOSE(Mapping!$N27:$BC27))</f>
        <v>0</v>
      </c>
      <c r="BC228" s="92">
        <f t="array" ref="BC228">SUM(BC$37:BC$78*TRANSPOSE(Mapping!$N27:$BC27))</f>
        <v>0</v>
      </c>
      <c r="BD228" s="92">
        <f t="array" ref="BD228">SUM(BD$37:BD$78*TRANSPOSE(Mapping!$N27:$BC27))</f>
        <v>0</v>
      </c>
      <c r="BE228" s="92">
        <f t="array" ref="BE228">SUM(BE$37:BE$78*TRANSPOSE(Mapping!$N27:$BC27))</f>
        <v>0</v>
      </c>
      <c r="BF228" s="92">
        <f t="array" ref="BF228">SUM(BF$37:BF$78*TRANSPOSE(Mapping!$N27:$BC27))</f>
        <v>0</v>
      </c>
      <c r="BG228" s="92">
        <f t="array" ref="BG228">SUM(BG$37:BG$78*TRANSPOSE(Mapping!$N27:$BC27))</f>
        <v>0</v>
      </c>
      <c r="BH228" s="92">
        <f t="array" ref="BH228">SUM(BH$37:BH$78*TRANSPOSE(Mapping!$N27:$BC27))</f>
        <v>0</v>
      </c>
    </row>
    <row r="229" spans="2:60" hidden="1" outlineLevel="1" x14ac:dyDescent="0.2">
      <c r="B229" s="51" t="s">
        <v>150</v>
      </c>
      <c r="C229" s="9" t="s">
        <v>153</v>
      </c>
      <c r="D229" s="9"/>
      <c r="E229" s="58"/>
      <c r="F229" s="26" t="s">
        <v>198</v>
      </c>
      <c r="G229" s="87">
        <v>13</v>
      </c>
      <c r="H229" s="87"/>
      <c r="I229" s="115">
        <f t="array" ref="I229">SUM(I$37:I$78*TRANSPOSE(Mapping!$N28:$BC28))</f>
        <v>0</v>
      </c>
      <c r="J229" s="92">
        <f t="array" ref="J229">SUM(J$37:J$78*TRANSPOSE(Mapping!$N28:$BC28))</f>
        <v>0</v>
      </c>
      <c r="K229" s="92">
        <f t="array" ref="K229">SUM(K$37:K$78*TRANSPOSE(Mapping!$N28:$BC28))</f>
        <v>271.18894798449008</v>
      </c>
      <c r="L229" s="92">
        <f t="array" ref="L229">SUM(L$37:L$78*TRANSPOSE(Mapping!$N28:$BC28))</f>
        <v>295.80019080949995</v>
      </c>
      <c r="M229" s="92">
        <f t="array" ref="M229">SUM(M$37:M$78*TRANSPOSE(Mapping!$N28:$BC28))</f>
        <v>301.59052333139994</v>
      </c>
      <c r="N229" s="92">
        <f t="array" ref="N229">SUM(N$37:N$78*TRANSPOSE(Mapping!$N28:$BC28))</f>
        <v>287.63759072000005</v>
      </c>
      <c r="O229" s="92">
        <f t="array" ref="O229">SUM(O$37:O$78*TRANSPOSE(Mapping!$N28:$BC28))</f>
        <v>300.56621142768358</v>
      </c>
      <c r="P229" s="92">
        <f t="array" ref="P229">SUM(P$37:P$78*TRANSPOSE(Mapping!$N28:$BC28))</f>
        <v>337.75437262265325</v>
      </c>
      <c r="Q229" s="92">
        <f t="array" ref="Q229">SUM(Q$37:Q$78*TRANSPOSE(Mapping!$N28:$BC28))</f>
        <v>0</v>
      </c>
      <c r="R229" s="92">
        <f t="array" ref="R229">SUM(R$37:R$78*TRANSPOSE(Mapping!$N28:$BC28))</f>
        <v>0</v>
      </c>
      <c r="S229" s="92">
        <f t="array" ref="S229">SUM(S$37:S$78*TRANSPOSE(Mapping!$N28:$BC28))</f>
        <v>0</v>
      </c>
      <c r="T229" s="92">
        <f t="array" ref="T229">SUM(T$37:T$78*TRANSPOSE(Mapping!$N28:$BC28))</f>
        <v>0</v>
      </c>
      <c r="U229" s="92">
        <f t="array" ref="U229">SUM(U$37:U$78*TRANSPOSE(Mapping!$N28:$BC28))</f>
        <v>0</v>
      </c>
      <c r="V229" s="92">
        <f t="array" ref="V229">SUM(V$37:V$78*TRANSPOSE(Mapping!$N28:$BC28))</f>
        <v>0</v>
      </c>
      <c r="W229" s="92">
        <f t="array" ref="W229">SUM(W$37:W$78*TRANSPOSE(Mapping!$N28:$BC28))</f>
        <v>0</v>
      </c>
      <c r="X229" s="92">
        <f t="array" ref="X229">SUM(X$37:X$78*TRANSPOSE(Mapping!$N28:$BC28))</f>
        <v>0</v>
      </c>
      <c r="Y229" s="92">
        <f t="array" ref="Y229">SUM(Y$37:Y$78*TRANSPOSE(Mapping!$N28:$BC28))</f>
        <v>0</v>
      </c>
      <c r="Z229" s="92">
        <f t="array" ref="Z229">SUM(Z$37:Z$78*TRANSPOSE(Mapping!$N28:$BC28))</f>
        <v>0</v>
      </c>
      <c r="AA229" s="92">
        <f t="array" ref="AA229">SUM(AA$37:AA$78*TRANSPOSE(Mapping!$N28:$BC28))</f>
        <v>0</v>
      </c>
      <c r="AB229" s="92">
        <f t="array" ref="AB229">SUM(AB$37:AB$78*TRANSPOSE(Mapping!$N28:$BC28))</f>
        <v>0</v>
      </c>
      <c r="AC229" s="92">
        <f t="array" ref="AC229">SUM(AC$37:AC$78*TRANSPOSE(Mapping!$N28:$BC28))</f>
        <v>0</v>
      </c>
      <c r="AD229" s="92">
        <f t="array" ref="AD229">SUM(AD$37:AD$78*TRANSPOSE(Mapping!$N28:$BC28))</f>
        <v>0</v>
      </c>
      <c r="AE229" s="92">
        <f t="array" ref="AE229">SUM(AE$37:AE$78*TRANSPOSE(Mapping!$N28:$BC28))</f>
        <v>0</v>
      </c>
      <c r="AF229" s="92">
        <f t="array" ref="AF229">SUM(AF$37:AF$78*TRANSPOSE(Mapping!$N28:$BC28))</f>
        <v>0</v>
      </c>
      <c r="AG229" s="92">
        <f t="array" ref="AG229">SUM(AG$37:AG$78*TRANSPOSE(Mapping!$N28:$BC28))</f>
        <v>0</v>
      </c>
      <c r="AH229" s="92">
        <f t="array" ref="AH229">SUM(AH$37:AH$78*TRANSPOSE(Mapping!$N28:$BC28))</f>
        <v>0</v>
      </c>
      <c r="AI229" s="92">
        <f t="array" ref="AI229">SUM(AI$37:AI$78*TRANSPOSE(Mapping!$N28:$BC28))</f>
        <v>0</v>
      </c>
      <c r="AJ229" s="92">
        <f t="array" ref="AJ229">SUM(AJ$37:AJ$78*TRANSPOSE(Mapping!$N28:$BC28))</f>
        <v>0</v>
      </c>
      <c r="AK229" s="92">
        <f t="array" ref="AK229">SUM(AK$37:AK$78*TRANSPOSE(Mapping!$N28:$BC28))</f>
        <v>0</v>
      </c>
      <c r="AL229" s="92">
        <f t="array" ref="AL229">SUM(AL$37:AL$78*TRANSPOSE(Mapping!$N28:$BC28))</f>
        <v>0</v>
      </c>
      <c r="AM229" s="92">
        <f t="array" ref="AM229">SUM(AM$37:AM$78*TRANSPOSE(Mapping!$N28:$BC28))</f>
        <v>0</v>
      </c>
      <c r="AN229" s="92">
        <f t="array" ref="AN229">SUM(AN$37:AN$78*TRANSPOSE(Mapping!$N28:$BC28))</f>
        <v>0</v>
      </c>
      <c r="AO229" s="92">
        <f t="array" ref="AO229">SUM(AO$37:AO$78*TRANSPOSE(Mapping!$N28:$BC28))</f>
        <v>0</v>
      </c>
      <c r="AP229" s="92">
        <f t="array" ref="AP229">SUM(AP$37:AP$78*TRANSPOSE(Mapping!$N28:$BC28))</f>
        <v>0</v>
      </c>
      <c r="AQ229" s="92">
        <f t="array" ref="AQ229">SUM(AQ$37:AQ$78*TRANSPOSE(Mapping!$N28:$BC28))</f>
        <v>0</v>
      </c>
      <c r="AR229" s="92">
        <f t="array" ref="AR229">SUM(AR$37:AR$78*TRANSPOSE(Mapping!$N28:$BC28))</f>
        <v>0</v>
      </c>
      <c r="AS229" s="92">
        <f t="array" ref="AS229">SUM(AS$37:AS$78*TRANSPOSE(Mapping!$N28:$BC28))</f>
        <v>0</v>
      </c>
      <c r="AT229" s="92">
        <f t="array" ref="AT229">SUM(AT$37:AT$78*TRANSPOSE(Mapping!$N28:$BC28))</f>
        <v>0</v>
      </c>
      <c r="AU229" s="92">
        <f t="array" ref="AU229">SUM(AU$37:AU$78*TRANSPOSE(Mapping!$N28:$BC28))</f>
        <v>0</v>
      </c>
      <c r="AV229" s="92">
        <f t="array" ref="AV229">SUM(AV$37:AV$78*TRANSPOSE(Mapping!$N28:$BC28))</f>
        <v>0</v>
      </c>
      <c r="AW229" s="92">
        <f t="array" ref="AW229">SUM(AW$37:AW$78*TRANSPOSE(Mapping!$N28:$BC28))</f>
        <v>0</v>
      </c>
      <c r="AX229" s="92">
        <f t="array" ref="AX229">SUM(AX$37:AX$78*TRANSPOSE(Mapping!$N28:$BC28))</f>
        <v>0</v>
      </c>
      <c r="AY229" s="92">
        <f t="array" ref="AY229">SUM(AY$37:AY$78*TRANSPOSE(Mapping!$N28:$BC28))</f>
        <v>0</v>
      </c>
      <c r="AZ229" s="92">
        <f t="array" ref="AZ229">SUM(AZ$37:AZ$78*TRANSPOSE(Mapping!$N28:$BC28))</f>
        <v>0</v>
      </c>
      <c r="BA229" s="92">
        <f t="array" ref="BA229">SUM(BA$37:BA$78*TRANSPOSE(Mapping!$N28:$BC28))</f>
        <v>0</v>
      </c>
      <c r="BB229" s="92">
        <f t="array" ref="BB229">SUM(BB$37:BB$78*TRANSPOSE(Mapping!$N28:$BC28))</f>
        <v>0</v>
      </c>
      <c r="BC229" s="92">
        <f t="array" ref="BC229">SUM(BC$37:BC$78*TRANSPOSE(Mapping!$N28:$BC28))</f>
        <v>0</v>
      </c>
      <c r="BD229" s="92">
        <f t="array" ref="BD229">SUM(BD$37:BD$78*TRANSPOSE(Mapping!$N28:$BC28))</f>
        <v>0</v>
      </c>
      <c r="BE229" s="92">
        <f t="array" ref="BE229">SUM(BE$37:BE$78*TRANSPOSE(Mapping!$N28:$BC28))</f>
        <v>0</v>
      </c>
      <c r="BF229" s="92">
        <f t="array" ref="BF229">SUM(BF$37:BF$78*TRANSPOSE(Mapping!$N28:$BC28))</f>
        <v>0</v>
      </c>
      <c r="BG229" s="92">
        <f t="array" ref="BG229">SUM(BG$37:BG$78*TRANSPOSE(Mapping!$N28:$BC28))</f>
        <v>0</v>
      </c>
      <c r="BH229" s="92">
        <f t="array" ref="BH229">SUM(BH$37:BH$78*TRANSPOSE(Mapping!$N28:$BC28))</f>
        <v>0</v>
      </c>
    </row>
    <row r="230" spans="2:60" hidden="1" outlineLevel="1" x14ac:dyDescent="0.2">
      <c r="B230" s="51" t="s">
        <v>154</v>
      </c>
      <c r="C230" s="9" t="s">
        <v>146</v>
      </c>
      <c r="D230" s="9"/>
      <c r="E230" s="58"/>
      <c r="F230" s="26" t="s">
        <v>198</v>
      </c>
      <c r="G230" s="87">
        <v>14</v>
      </c>
      <c r="H230" s="87"/>
      <c r="I230" s="115">
        <f t="array" ref="I230">SUM(I$37:I$78*TRANSPOSE(Mapping!$N29:$BC29))</f>
        <v>0</v>
      </c>
      <c r="J230" s="92">
        <f t="array" ref="J230">SUM(J$37:J$78*TRANSPOSE(Mapping!$N29:$BC29))</f>
        <v>0</v>
      </c>
      <c r="K230" s="92">
        <f t="array" ref="K230">SUM(K$37:K$78*TRANSPOSE(Mapping!$N29:$BC29))</f>
        <v>327.83764295939005</v>
      </c>
      <c r="L230" s="92">
        <f t="array" ref="L230">SUM(L$37:L$78*TRANSPOSE(Mapping!$N29:$BC29))</f>
        <v>358.72298485670001</v>
      </c>
      <c r="M230" s="92">
        <f t="array" ref="M230">SUM(M$37:M$78*TRANSPOSE(Mapping!$N29:$BC29))</f>
        <v>357.3815978527</v>
      </c>
      <c r="N230" s="92">
        <f t="array" ref="N230">SUM(N$37:N$78*TRANSPOSE(Mapping!$N29:$BC29))</f>
        <v>350.15733669390005</v>
      </c>
      <c r="O230" s="92">
        <f t="array" ref="O230">SUM(O$37:O$78*TRANSPOSE(Mapping!$N29:$BC29))</f>
        <v>365.28072932254457</v>
      </c>
      <c r="P230" s="92">
        <f t="array" ref="P230">SUM(P$37:P$78*TRANSPOSE(Mapping!$N29:$BC29))</f>
        <v>410.43763982510853</v>
      </c>
      <c r="Q230" s="92">
        <f t="array" ref="Q230">SUM(Q$37:Q$78*TRANSPOSE(Mapping!$N29:$BC29))</f>
        <v>0</v>
      </c>
      <c r="R230" s="92">
        <f t="array" ref="R230">SUM(R$37:R$78*TRANSPOSE(Mapping!$N29:$BC29))</f>
        <v>0</v>
      </c>
      <c r="S230" s="92">
        <f t="array" ref="S230">SUM(S$37:S$78*TRANSPOSE(Mapping!$N29:$BC29))</f>
        <v>0</v>
      </c>
      <c r="T230" s="92">
        <f t="array" ref="T230">SUM(T$37:T$78*TRANSPOSE(Mapping!$N29:$BC29))</f>
        <v>0</v>
      </c>
      <c r="U230" s="92">
        <f t="array" ref="U230">SUM(U$37:U$78*TRANSPOSE(Mapping!$N29:$BC29))</f>
        <v>0</v>
      </c>
      <c r="V230" s="92">
        <f t="array" ref="V230">SUM(V$37:V$78*TRANSPOSE(Mapping!$N29:$BC29))</f>
        <v>0</v>
      </c>
      <c r="W230" s="92">
        <f t="array" ref="W230">SUM(W$37:W$78*TRANSPOSE(Mapping!$N29:$BC29))</f>
        <v>0</v>
      </c>
      <c r="X230" s="92">
        <f t="array" ref="X230">SUM(X$37:X$78*TRANSPOSE(Mapping!$N29:$BC29))</f>
        <v>0</v>
      </c>
      <c r="Y230" s="92">
        <f t="array" ref="Y230">SUM(Y$37:Y$78*TRANSPOSE(Mapping!$N29:$BC29))</f>
        <v>0</v>
      </c>
      <c r="Z230" s="92">
        <f t="array" ref="Z230">SUM(Z$37:Z$78*TRANSPOSE(Mapping!$N29:$BC29))</f>
        <v>0</v>
      </c>
      <c r="AA230" s="92">
        <f t="array" ref="AA230">SUM(AA$37:AA$78*TRANSPOSE(Mapping!$N29:$BC29))</f>
        <v>0</v>
      </c>
      <c r="AB230" s="92">
        <f t="array" ref="AB230">SUM(AB$37:AB$78*TRANSPOSE(Mapping!$N29:$BC29))</f>
        <v>0</v>
      </c>
      <c r="AC230" s="92">
        <f t="array" ref="AC230">SUM(AC$37:AC$78*TRANSPOSE(Mapping!$N29:$BC29))</f>
        <v>0</v>
      </c>
      <c r="AD230" s="92">
        <f t="array" ref="AD230">SUM(AD$37:AD$78*TRANSPOSE(Mapping!$N29:$BC29))</f>
        <v>0</v>
      </c>
      <c r="AE230" s="92">
        <f t="array" ref="AE230">SUM(AE$37:AE$78*TRANSPOSE(Mapping!$N29:$BC29))</f>
        <v>0</v>
      </c>
      <c r="AF230" s="92">
        <f t="array" ref="AF230">SUM(AF$37:AF$78*TRANSPOSE(Mapping!$N29:$BC29))</f>
        <v>0</v>
      </c>
      <c r="AG230" s="92">
        <f t="array" ref="AG230">SUM(AG$37:AG$78*TRANSPOSE(Mapping!$N29:$BC29))</f>
        <v>0</v>
      </c>
      <c r="AH230" s="92">
        <f t="array" ref="AH230">SUM(AH$37:AH$78*TRANSPOSE(Mapping!$N29:$BC29))</f>
        <v>0</v>
      </c>
      <c r="AI230" s="92">
        <f t="array" ref="AI230">SUM(AI$37:AI$78*TRANSPOSE(Mapping!$N29:$BC29))</f>
        <v>0</v>
      </c>
      <c r="AJ230" s="92">
        <f t="array" ref="AJ230">SUM(AJ$37:AJ$78*TRANSPOSE(Mapping!$N29:$BC29))</f>
        <v>0</v>
      </c>
      <c r="AK230" s="92">
        <f t="array" ref="AK230">SUM(AK$37:AK$78*TRANSPOSE(Mapping!$N29:$BC29))</f>
        <v>0</v>
      </c>
      <c r="AL230" s="92">
        <f t="array" ref="AL230">SUM(AL$37:AL$78*TRANSPOSE(Mapping!$N29:$BC29))</f>
        <v>0</v>
      </c>
      <c r="AM230" s="92">
        <f t="array" ref="AM230">SUM(AM$37:AM$78*TRANSPOSE(Mapping!$N29:$BC29))</f>
        <v>0</v>
      </c>
      <c r="AN230" s="92">
        <f t="array" ref="AN230">SUM(AN$37:AN$78*TRANSPOSE(Mapping!$N29:$BC29))</f>
        <v>0</v>
      </c>
      <c r="AO230" s="92">
        <f t="array" ref="AO230">SUM(AO$37:AO$78*TRANSPOSE(Mapping!$N29:$BC29))</f>
        <v>0</v>
      </c>
      <c r="AP230" s="92">
        <f t="array" ref="AP230">SUM(AP$37:AP$78*TRANSPOSE(Mapping!$N29:$BC29))</f>
        <v>0</v>
      </c>
      <c r="AQ230" s="92">
        <f t="array" ref="AQ230">SUM(AQ$37:AQ$78*TRANSPOSE(Mapping!$N29:$BC29))</f>
        <v>0</v>
      </c>
      <c r="AR230" s="92">
        <f t="array" ref="AR230">SUM(AR$37:AR$78*TRANSPOSE(Mapping!$N29:$BC29))</f>
        <v>0</v>
      </c>
      <c r="AS230" s="92">
        <f t="array" ref="AS230">SUM(AS$37:AS$78*TRANSPOSE(Mapping!$N29:$BC29))</f>
        <v>0</v>
      </c>
      <c r="AT230" s="92">
        <f t="array" ref="AT230">SUM(AT$37:AT$78*TRANSPOSE(Mapping!$N29:$BC29))</f>
        <v>0</v>
      </c>
      <c r="AU230" s="92">
        <f t="array" ref="AU230">SUM(AU$37:AU$78*TRANSPOSE(Mapping!$N29:$BC29))</f>
        <v>0</v>
      </c>
      <c r="AV230" s="92">
        <f t="array" ref="AV230">SUM(AV$37:AV$78*TRANSPOSE(Mapping!$N29:$BC29))</f>
        <v>0</v>
      </c>
      <c r="AW230" s="92">
        <f t="array" ref="AW230">SUM(AW$37:AW$78*TRANSPOSE(Mapping!$N29:$BC29))</f>
        <v>0</v>
      </c>
      <c r="AX230" s="92">
        <f t="array" ref="AX230">SUM(AX$37:AX$78*TRANSPOSE(Mapping!$N29:$BC29))</f>
        <v>0</v>
      </c>
      <c r="AY230" s="92">
        <f t="array" ref="AY230">SUM(AY$37:AY$78*TRANSPOSE(Mapping!$N29:$BC29))</f>
        <v>0</v>
      </c>
      <c r="AZ230" s="92">
        <f t="array" ref="AZ230">SUM(AZ$37:AZ$78*TRANSPOSE(Mapping!$N29:$BC29))</f>
        <v>0</v>
      </c>
      <c r="BA230" s="92">
        <f t="array" ref="BA230">SUM(BA$37:BA$78*TRANSPOSE(Mapping!$N29:$BC29))</f>
        <v>0</v>
      </c>
      <c r="BB230" s="92">
        <f t="array" ref="BB230">SUM(BB$37:BB$78*TRANSPOSE(Mapping!$N29:$BC29))</f>
        <v>0</v>
      </c>
      <c r="BC230" s="92">
        <f t="array" ref="BC230">SUM(BC$37:BC$78*TRANSPOSE(Mapping!$N29:$BC29))</f>
        <v>0</v>
      </c>
      <c r="BD230" s="92">
        <f t="array" ref="BD230">SUM(BD$37:BD$78*TRANSPOSE(Mapping!$N29:$BC29))</f>
        <v>0</v>
      </c>
      <c r="BE230" s="92">
        <f t="array" ref="BE230">SUM(BE$37:BE$78*TRANSPOSE(Mapping!$N29:$BC29))</f>
        <v>0</v>
      </c>
      <c r="BF230" s="92">
        <f t="array" ref="BF230">SUM(BF$37:BF$78*TRANSPOSE(Mapping!$N29:$BC29))</f>
        <v>0</v>
      </c>
      <c r="BG230" s="92">
        <f t="array" ref="BG230">SUM(BG$37:BG$78*TRANSPOSE(Mapping!$N29:$BC29))</f>
        <v>0</v>
      </c>
      <c r="BH230" s="92">
        <f t="array" ref="BH230">SUM(BH$37:BH$78*TRANSPOSE(Mapping!$N29:$BC29))</f>
        <v>0</v>
      </c>
    </row>
    <row r="231" spans="2:60" hidden="1" outlineLevel="1" x14ac:dyDescent="0.2">
      <c r="B231" s="51" t="s">
        <v>154</v>
      </c>
      <c r="C231" s="9" t="s">
        <v>147</v>
      </c>
      <c r="D231" s="9"/>
      <c r="E231" s="58"/>
      <c r="F231" s="26" t="s">
        <v>198</v>
      </c>
      <c r="G231" s="87">
        <v>15</v>
      </c>
      <c r="H231" s="87"/>
      <c r="I231" s="115">
        <f t="array" ref="I231">SUM(I$37:I$78*TRANSPOSE(Mapping!$N30:$BC30))</f>
        <v>0</v>
      </c>
      <c r="J231" s="92">
        <f t="array" ref="J231">SUM(J$37:J$78*TRANSPOSE(Mapping!$N30:$BC30))</f>
        <v>0</v>
      </c>
      <c r="K231" s="92">
        <f t="array" ref="K231">SUM(K$37:K$78*TRANSPOSE(Mapping!$N30:$BC30))</f>
        <v>0</v>
      </c>
      <c r="L231" s="92">
        <f t="array" ref="L231">SUM(L$37:L$78*TRANSPOSE(Mapping!$N30:$BC30))</f>
        <v>0</v>
      </c>
      <c r="M231" s="92">
        <f t="array" ref="M231">SUM(M$37:M$78*TRANSPOSE(Mapping!$N30:$BC30))</f>
        <v>0</v>
      </c>
      <c r="N231" s="92">
        <f t="array" ref="N231">SUM(N$37:N$78*TRANSPOSE(Mapping!$N30:$BC30))</f>
        <v>0</v>
      </c>
      <c r="O231" s="92">
        <f t="array" ref="O231">SUM(O$37:O$78*TRANSPOSE(Mapping!$N30:$BC30))</f>
        <v>0</v>
      </c>
      <c r="P231" s="92">
        <f t="array" ref="P231">SUM(P$37:P$78*TRANSPOSE(Mapping!$N30:$BC30))</f>
        <v>0</v>
      </c>
      <c r="Q231" s="92">
        <f t="array" ref="Q231">SUM(Q$37:Q$78*TRANSPOSE(Mapping!$N30:$BC30))</f>
        <v>0</v>
      </c>
      <c r="R231" s="92">
        <f t="array" ref="R231">SUM(R$37:R$78*TRANSPOSE(Mapping!$N30:$BC30))</f>
        <v>0</v>
      </c>
      <c r="S231" s="92">
        <f t="array" ref="S231">SUM(S$37:S$78*TRANSPOSE(Mapping!$N30:$BC30))</f>
        <v>0</v>
      </c>
      <c r="T231" s="92">
        <f t="array" ref="T231">SUM(T$37:T$78*TRANSPOSE(Mapping!$N30:$BC30))</f>
        <v>0</v>
      </c>
      <c r="U231" s="92">
        <f t="array" ref="U231">SUM(U$37:U$78*TRANSPOSE(Mapping!$N30:$BC30))</f>
        <v>0</v>
      </c>
      <c r="V231" s="92">
        <f t="array" ref="V231">SUM(V$37:V$78*TRANSPOSE(Mapping!$N30:$BC30))</f>
        <v>0</v>
      </c>
      <c r="W231" s="92">
        <f t="array" ref="W231">SUM(W$37:W$78*TRANSPOSE(Mapping!$N30:$BC30))</f>
        <v>0</v>
      </c>
      <c r="X231" s="92">
        <f t="array" ref="X231">SUM(X$37:X$78*TRANSPOSE(Mapping!$N30:$BC30))</f>
        <v>0</v>
      </c>
      <c r="Y231" s="92">
        <f t="array" ref="Y231">SUM(Y$37:Y$78*TRANSPOSE(Mapping!$N30:$BC30))</f>
        <v>0</v>
      </c>
      <c r="Z231" s="92">
        <f t="array" ref="Z231">SUM(Z$37:Z$78*TRANSPOSE(Mapping!$N30:$BC30))</f>
        <v>0</v>
      </c>
      <c r="AA231" s="92">
        <f t="array" ref="AA231">SUM(AA$37:AA$78*TRANSPOSE(Mapping!$N30:$BC30))</f>
        <v>0</v>
      </c>
      <c r="AB231" s="92">
        <f t="array" ref="AB231">SUM(AB$37:AB$78*TRANSPOSE(Mapping!$N30:$BC30))</f>
        <v>0</v>
      </c>
      <c r="AC231" s="92">
        <f t="array" ref="AC231">SUM(AC$37:AC$78*TRANSPOSE(Mapping!$N30:$BC30))</f>
        <v>0</v>
      </c>
      <c r="AD231" s="92">
        <f t="array" ref="AD231">SUM(AD$37:AD$78*TRANSPOSE(Mapping!$N30:$BC30))</f>
        <v>0</v>
      </c>
      <c r="AE231" s="92">
        <f t="array" ref="AE231">SUM(AE$37:AE$78*TRANSPOSE(Mapping!$N30:$BC30))</f>
        <v>0</v>
      </c>
      <c r="AF231" s="92">
        <f t="array" ref="AF231">SUM(AF$37:AF$78*TRANSPOSE(Mapping!$N30:$BC30))</f>
        <v>0</v>
      </c>
      <c r="AG231" s="92">
        <f t="array" ref="AG231">SUM(AG$37:AG$78*TRANSPOSE(Mapping!$N30:$BC30))</f>
        <v>0</v>
      </c>
      <c r="AH231" s="92">
        <f t="array" ref="AH231">SUM(AH$37:AH$78*TRANSPOSE(Mapping!$N30:$BC30))</f>
        <v>0</v>
      </c>
      <c r="AI231" s="92">
        <f t="array" ref="AI231">SUM(AI$37:AI$78*TRANSPOSE(Mapping!$N30:$BC30))</f>
        <v>0</v>
      </c>
      <c r="AJ231" s="92">
        <f t="array" ref="AJ231">SUM(AJ$37:AJ$78*TRANSPOSE(Mapping!$N30:$BC30))</f>
        <v>0</v>
      </c>
      <c r="AK231" s="92">
        <f t="array" ref="AK231">SUM(AK$37:AK$78*TRANSPOSE(Mapping!$N30:$BC30))</f>
        <v>0</v>
      </c>
      <c r="AL231" s="92">
        <f t="array" ref="AL231">SUM(AL$37:AL$78*TRANSPOSE(Mapping!$N30:$BC30))</f>
        <v>0</v>
      </c>
      <c r="AM231" s="92">
        <f t="array" ref="AM231">SUM(AM$37:AM$78*TRANSPOSE(Mapping!$N30:$BC30))</f>
        <v>0</v>
      </c>
      <c r="AN231" s="92">
        <f t="array" ref="AN231">SUM(AN$37:AN$78*TRANSPOSE(Mapping!$N30:$BC30))</f>
        <v>0</v>
      </c>
      <c r="AO231" s="92">
        <f t="array" ref="AO231">SUM(AO$37:AO$78*TRANSPOSE(Mapping!$N30:$BC30))</f>
        <v>0</v>
      </c>
      <c r="AP231" s="92">
        <f t="array" ref="AP231">SUM(AP$37:AP$78*TRANSPOSE(Mapping!$N30:$BC30))</f>
        <v>0</v>
      </c>
      <c r="AQ231" s="92">
        <f t="array" ref="AQ231">SUM(AQ$37:AQ$78*TRANSPOSE(Mapping!$N30:$BC30))</f>
        <v>0</v>
      </c>
      <c r="AR231" s="92">
        <f t="array" ref="AR231">SUM(AR$37:AR$78*TRANSPOSE(Mapping!$N30:$BC30))</f>
        <v>0</v>
      </c>
      <c r="AS231" s="92">
        <f t="array" ref="AS231">SUM(AS$37:AS$78*TRANSPOSE(Mapping!$N30:$BC30))</f>
        <v>0</v>
      </c>
      <c r="AT231" s="92">
        <f t="array" ref="AT231">SUM(AT$37:AT$78*TRANSPOSE(Mapping!$N30:$BC30))</f>
        <v>0</v>
      </c>
      <c r="AU231" s="92">
        <f t="array" ref="AU231">SUM(AU$37:AU$78*TRANSPOSE(Mapping!$N30:$BC30))</f>
        <v>0</v>
      </c>
      <c r="AV231" s="92">
        <f t="array" ref="AV231">SUM(AV$37:AV$78*TRANSPOSE(Mapping!$N30:$BC30))</f>
        <v>0</v>
      </c>
      <c r="AW231" s="92">
        <f t="array" ref="AW231">SUM(AW$37:AW$78*TRANSPOSE(Mapping!$N30:$BC30))</f>
        <v>0</v>
      </c>
      <c r="AX231" s="92">
        <f t="array" ref="AX231">SUM(AX$37:AX$78*TRANSPOSE(Mapping!$N30:$BC30))</f>
        <v>0</v>
      </c>
      <c r="AY231" s="92">
        <f t="array" ref="AY231">SUM(AY$37:AY$78*TRANSPOSE(Mapping!$N30:$BC30))</f>
        <v>0</v>
      </c>
      <c r="AZ231" s="92">
        <f t="array" ref="AZ231">SUM(AZ$37:AZ$78*TRANSPOSE(Mapping!$N30:$BC30))</f>
        <v>0</v>
      </c>
      <c r="BA231" s="92">
        <f t="array" ref="BA231">SUM(BA$37:BA$78*TRANSPOSE(Mapping!$N30:$BC30))</f>
        <v>0</v>
      </c>
      <c r="BB231" s="92">
        <f t="array" ref="BB231">SUM(BB$37:BB$78*TRANSPOSE(Mapping!$N30:$BC30))</f>
        <v>0</v>
      </c>
      <c r="BC231" s="92">
        <f t="array" ref="BC231">SUM(BC$37:BC$78*TRANSPOSE(Mapping!$N30:$BC30))</f>
        <v>0</v>
      </c>
      <c r="BD231" s="92">
        <f t="array" ref="BD231">SUM(BD$37:BD$78*TRANSPOSE(Mapping!$N30:$BC30))</f>
        <v>0</v>
      </c>
      <c r="BE231" s="92">
        <f t="array" ref="BE231">SUM(BE$37:BE$78*TRANSPOSE(Mapping!$N30:$BC30))</f>
        <v>0</v>
      </c>
      <c r="BF231" s="92">
        <f t="array" ref="BF231">SUM(BF$37:BF$78*TRANSPOSE(Mapping!$N30:$BC30))</f>
        <v>0</v>
      </c>
      <c r="BG231" s="92">
        <f t="array" ref="BG231">SUM(BG$37:BG$78*TRANSPOSE(Mapping!$N30:$BC30))</f>
        <v>0</v>
      </c>
      <c r="BH231" s="92">
        <f t="array" ref="BH231">SUM(BH$37:BH$78*TRANSPOSE(Mapping!$N30:$BC30))</f>
        <v>0</v>
      </c>
    </row>
    <row r="232" spans="2:60" hidden="1" outlineLevel="1" x14ac:dyDescent="0.2">
      <c r="B232" s="51" t="s">
        <v>154</v>
      </c>
      <c r="C232" s="9" t="s">
        <v>148</v>
      </c>
      <c r="D232" s="9"/>
      <c r="E232" s="58"/>
      <c r="F232" s="26" t="s">
        <v>198</v>
      </c>
      <c r="G232" s="87">
        <v>16</v>
      </c>
      <c r="H232" s="87"/>
      <c r="I232" s="115">
        <f t="array" ref="I232">SUM(I$37:I$78*TRANSPOSE(Mapping!$N31:$BC31))</f>
        <v>0</v>
      </c>
      <c r="J232" s="92">
        <f t="array" ref="J232">SUM(J$37:J$78*TRANSPOSE(Mapping!$N31:$BC31))</f>
        <v>0</v>
      </c>
      <c r="K232" s="92">
        <f t="array" ref="K232">SUM(K$37:K$78*TRANSPOSE(Mapping!$N31:$BC31))</f>
        <v>333.14528562939006</v>
      </c>
      <c r="L232" s="92">
        <f t="array" ref="L232">SUM(L$37:L$78*TRANSPOSE(Mapping!$N31:$BC31))</f>
        <v>363.51454342670002</v>
      </c>
      <c r="M232" s="92">
        <f t="array" ref="M232">SUM(M$37:M$78*TRANSPOSE(Mapping!$N31:$BC31))</f>
        <v>369.96812196270002</v>
      </c>
      <c r="N232" s="92">
        <f t="array" ref="N232">SUM(N$37:N$78*TRANSPOSE(Mapping!$N31:$BC31))</f>
        <v>352.84689809390005</v>
      </c>
      <c r="O232" s="92">
        <f t="array" ref="O232">SUM(O$37:O$78*TRANSPOSE(Mapping!$N31:$BC31))</f>
        <v>362.36400332254459</v>
      </c>
      <c r="P232" s="92">
        <f t="array" ref="P232">SUM(P$37:P$78*TRANSPOSE(Mapping!$N31:$BC31))</f>
        <v>408.22292166193898</v>
      </c>
      <c r="Q232" s="92">
        <f t="array" ref="Q232">SUM(Q$37:Q$78*TRANSPOSE(Mapping!$N31:$BC31))</f>
        <v>0</v>
      </c>
      <c r="R232" s="92">
        <f t="array" ref="R232">SUM(R$37:R$78*TRANSPOSE(Mapping!$N31:$BC31))</f>
        <v>0</v>
      </c>
      <c r="S232" s="92">
        <f t="array" ref="S232">SUM(S$37:S$78*TRANSPOSE(Mapping!$N31:$BC31))</f>
        <v>0</v>
      </c>
      <c r="T232" s="92">
        <f t="array" ref="T232">SUM(T$37:T$78*TRANSPOSE(Mapping!$N31:$BC31))</f>
        <v>0</v>
      </c>
      <c r="U232" s="92">
        <f t="array" ref="U232">SUM(U$37:U$78*TRANSPOSE(Mapping!$N31:$BC31))</f>
        <v>0</v>
      </c>
      <c r="V232" s="92">
        <f t="array" ref="V232">SUM(V$37:V$78*TRANSPOSE(Mapping!$N31:$BC31))</f>
        <v>0</v>
      </c>
      <c r="W232" s="92">
        <f t="array" ref="W232">SUM(W$37:W$78*TRANSPOSE(Mapping!$N31:$BC31))</f>
        <v>0</v>
      </c>
      <c r="X232" s="92">
        <f t="array" ref="X232">SUM(X$37:X$78*TRANSPOSE(Mapping!$N31:$BC31))</f>
        <v>0</v>
      </c>
      <c r="Y232" s="92">
        <f t="array" ref="Y232">SUM(Y$37:Y$78*TRANSPOSE(Mapping!$N31:$BC31))</f>
        <v>0</v>
      </c>
      <c r="Z232" s="92">
        <f t="array" ref="Z232">SUM(Z$37:Z$78*TRANSPOSE(Mapping!$N31:$BC31))</f>
        <v>0</v>
      </c>
      <c r="AA232" s="92">
        <f t="array" ref="AA232">SUM(AA$37:AA$78*TRANSPOSE(Mapping!$N31:$BC31))</f>
        <v>0</v>
      </c>
      <c r="AB232" s="92">
        <f t="array" ref="AB232">SUM(AB$37:AB$78*TRANSPOSE(Mapping!$N31:$BC31))</f>
        <v>0</v>
      </c>
      <c r="AC232" s="92">
        <f t="array" ref="AC232">SUM(AC$37:AC$78*TRANSPOSE(Mapping!$N31:$BC31))</f>
        <v>0</v>
      </c>
      <c r="AD232" s="92">
        <f t="array" ref="AD232">SUM(AD$37:AD$78*TRANSPOSE(Mapping!$N31:$BC31))</f>
        <v>0</v>
      </c>
      <c r="AE232" s="92">
        <f t="array" ref="AE232">SUM(AE$37:AE$78*TRANSPOSE(Mapping!$N31:$BC31))</f>
        <v>0</v>
      </c>
      <c r="AF232" s="92">
        <f t="array" ref="AF232">SUM(AF$37:AF$78*TRANSPOSE(Mapping!$N31:$BC31))</f>
        <v>0</v>
      </c>
      <c r="AG232" s="92">
        <f t="array" ref="AG232">SUM(AG$37:AG$78*TRANSPOSE(Mapping!$N31:$BC31))</f>
        <v>0</v>
      </c>
      <c r="AH232" s="92">
        <f t="array" ref="AH232">SUM(AH$37:AH$78*TRANSPOSE(Mapping!$N31:$BC31))</f>
        <v>0</v>
      </c>
      <c r="AI232" s="92">
        <f t="array" ref="AI232">SUM(AI$37:AI$78*TRANSPOSE(Mapping!$N31:$BC31))</f>
        <v>0</v>
      </c>
      <c r="AJ232" s="92">
        <f t="array" ref="AJ232">SUM(AJ$37:AJ$78*TRANSPOSE(Mapping!$N31:$BC31))</f>
        <v>0</v>
      </c>
      <c r="AK232" s="92">
        <f t="array" ref="AK232">SUM(AK$37:AK$78*TRANSPOSE(Mapping!$N31:$BC31))</f>
        <v>0</v>
      </c>
      <c r="AL232" s="92">
        <f t="array" ref="AL232">SUM(AL$37:AL$78*TRANSPOSE(Mapping!$N31:$BC31))</f>
        <v>0</v>
      </c>
      <c r="AM232" s="92">
        <f t="array" ref="AM232">SUM(AM$37:AM$78*TRANSPOSE(Mapping!$N31:$BC31))</f>
        <v>0</v>
      </c>
      <c r="AN232" s="92">
        <f t="array" ref="AN232">SUM(AN$37:AN$78*TRANSPOSE(Mapping!$N31:$BC31))</f>
        <v>0</v>
      </c>
      <c r="AO232" s="92">
        <f t="array" ref="AO232">SUM(AO$37:AO$78*TRANSPOSE(Mapping!$N31:$BC31))</f>
        <v>0</v>
      </c>
      <c r="AP232" s="92">
        <f t="array" ref="AP232">SUM(AP$37:AP$78*TRANSPOSE(Mapping!$N31:$BC31))</f>
        <v>0</v>
      </c>
      <c r="AQ232" s="92">
        <f t="array" ref="AQ232">SUM(AQ$37:AQ$78*TRANSPOSE(Mapping!$N31:$BC31))</f>
        <v>0</v>
      </c>
      <c r="AR232" s="92">
        <f t="array" ref="AR232">SUM(AR$37:AR$78*TRANSPOSE(Mapping!$N31:$BC31))</f>
        <v>0</v>
      </c>
      <c r="AS232" s="92">
        <f t="array" ref="AS232">SUM(AS$37:AS$78*TRANSPOSE(Mapping!$N31:$BC31))</f>
        <v>0</v>
      </c>
      <c r="AT232" s="92">
        <f t="array" ref="AT232">SUM(AT$37:AT$78*TRANSPOSE(Mapping!$N31:$BC31))</f>
        <v>0</v>
      </c>
      <c r="AU232" s="92">
        <f t="array" ref="AU232">SUM(AU$37:AU$78*TRANSPOSE(Mapping!$N31:$BC31))</f>
        <v>0</v>
      </c>
      <c r="AV232" s="92">
        <f t="array" ref="AV232">SUM(AV$37:AV$78*TRANSPOSE(Mapping!$N31:$BC31))</f>
        <v>0</v>
      </c>
      <c r="AW232" s="92">
        <f t="array" ref="AW232">SUM(AW$37:AW$78*TRANSPOSE(Mapping!$N31:$BC31))</f>
        <v>0</v>
      </c>
      <c r="AX232" s="92">
        <f t="array" ref="AX232">SUM(AX$37:AX$78*TRANSPOSE(Mapping!$N31:$BC31))</f>
        <v>0</v>
      </c>
      <c r="AY232" s="92">
        <f t="array" ref="AY232">SUM(AY$37:AY$78*TRANSPOSE(Mapping!$N31:$BC31))</f>
        <v>0</v>
      </c>
      <c r="AZ232" s="92">
        <f t="array" ref="AZ232">SUM(AZ$37:AZ$78*TRANSPOSE(Mapping!$N31:$BC31))</f>
        <v>0</v>
      </c>
      <c r="BA232" s="92">
        <f t="array" ref="BA232">SUM(BA$37:BA$78*TRANSPOSE(Mapping!$N31:$BC31))</f>
        <v>0</v>
      </c>
      <c r="BB232" s="92">
        <f t="array" ref="BB232">SUM(BB$37:BB$78*TRANSPOSE(Mapping!$N31:$BC31))</f>
        <v>0</v>
      </c>
      <c r="BC232" s="92">
        <f t="array" ref="BC232">SUM(BC$37:BC$78*TRANSPOSE(Mapping!$N31:$BC31))</f>
        <v>0</v>
      </c>
      <c r="BD232" s="92">
        <f t="array" ref="BD232">SUM(BD$37:BD$78*TRANSPOSE(Mapping!$N31:$BC31))</f>
        <v>0</v>
      </c>
      <c r="BE232" s="92">
        <f t="array" ref="BE232">SUM(BE$37:BE$78*TRANSPOSE(Mapping!$N31:$BC31))</f>
        <v>0</v>
      </c>
      <c r="BF232" s="92">
        <f t="array" ref="BF232">SUM(BF$37:BF$78*TRANSPOSE(Mapping!$N31:$BC31))</f>
        <v>0</v>
      </c>
      <c r="BG232" s="92">
        <f t="array" ref="BG232">SUM(BG$37:BG$78*TRANSPOSE(Mapping!$N31:$BC31))</f>
        <v>0</v>
      </c>
      <c r="BH232" s="92">
        <f t="array" ref="BH232">SUM(BH$37:BH$78*TRANSPOSE(Mapping!$N31:$BC31))</f>
        <v>0</v>
      </c>
    </row>
    <row r="233" spans="2:60" hidden="1" outlineLevel="1" x14ac:dyDescent="0.2">
      <c r="B233" s="51" t="s">
        <v>155</v>
      </c>
      <c r="C233" s="9" t="s">
        <v>146</v>
      </c>
      <c r="D233" s="9"/>
      <c r="E233" s="9"/>
      <c r="F233" s="26" t="s">
        <v>198</v>
      </c>
      <c r="G233" s="87">
        <v>17</v>
      </c>
      <c r="H233" s="87"/>
      <c r="I233" s="115">
        <f t="array" ref="I233">SUM(I$37:I$78*TRANSPOSE(Mapping!$N32:$BC32))</f>
        <v>0</v>
      </c>
      <c r="J233" s="92">
        <f t="array" ref="J233">SUM(J$37:J$78*TRANSPOSE(Mapping!$N32:$BC32))</f>
        <v>0</v>
      </c>
      <c r="K233" s="92">
        <f t="array" ref="K233">SUM(K$37:K$78*TRANSPOSE(Mapping!$N32:$BC32))</f>
        <v>327.83764295939005</v>
      </c>
      <c r="L233" s="92">
        <f t="array" ref="L233">SUM(L$37:L$78*TRANSPOSE(Mapping!$N32:$BC32))</f>
        <v>358.72298485670001</v>
      </c>
      <c r="M233" s="92">
        <f t="array" ref="M233">SUM(M$37:M$78*TRANSPOSE(Mapping!$N32:$BC32))</f>
        <v>357.3815978527</v>
      </c>
      <c r="N233" s="92">
        <f t="array" ref="N233">SUM(N$37:N$78*TRANSPOSE(Mapping!$N32:$BC32))</f>
        <v>350.15733669390005</v>
      </c>
      <c r="O233" s="92">
        <f t="array" ref="O233">SUM(O$37:O$78*TRANSPOSE(Mapping!$N32:$BC32))</f>
        <v>365.28072932254457</v>
      </c>
      <c r="P233" s="92">
        <f t="array" ref="P233">SUM(P$37:P$78*TRANSPOSE(Mapping!$N32:$BC32))</f>
        <v>410.43763982510853</v>
      </c>
      <c r="Q233" s="92">
        <f t="array" ref="Q233">SUM(Q$37:Q$78*TRANSPOSE(Mapping!$N32:$BC32))</f>
        <v>0</v>
      </c>
      <c r="R233" s="92">
        <f t="array" ref="R233">SUM(R$37:R$78*TRANSPOSE(Mapping!$N32:$BC32))</f>
        <v>0</v>
      </c>
      <c r="S233" s="92">
        <f t="array" ref="S233">SUM(S$37:S$78*TRANSPOSE(Mapping!$N32:$BC32))</f>
        <v>0</v>
      </c>
      <c r="T233" s="92">
        <f t="array" ref="T233">SUM(T$37:T$78*TRANSPOSE(Mapping!$N32:$BC32))</f>
        <v>0</v>
      </c>
      <c r="U233" s="92">
        <f t="array" ref="U233">SUM(U$37:U$78*TRANSPOSE(Mapping!$N32:$BC32))</f>
        <v>0</v>
      </c>
      <c r="V233" s="92">
        <f t="array" ref="V233">SUM(V$37:V$78*TRANSPOSE(Mapping!$N32:$BC32))</f>
        <v>0</v>
      </c>
      <c r="W233" s="92">
        <f t="array" ref="W233">SUM(W$37:W$78*TRANSPOSE(Mapping!$N32:$BC32))</f>
        <v>0</v>
      </c>
      <c r="X233" s="92">
        <f t="array" ref="X233">SUM(X$37:X$78*TRANSPOSE(Mapping!$N32:$BC32))</f>
        <v>0</v>
      </c>
      <c r="Y233" s="92">
        <f t="array" ref="Y233">SUM(Y$37:Y$78*TRANSPOSE(Mapping!$N32:$BC32))</f>
        <v>0</v>
      </c>
      <c r="Z233" s="92">
        <f t="array" ref="Z233">SUM(Z$37:Z$78*TRANSPOSE(Mapping!$N32:$BC32))</f>
        <v>0</v>
      </c>
      <c r="AA233" s="92">
        <f t="array" ref="AA233">SUM(AA$37:AA$78*TRANSPOSE(Mapping!$N32:$BC32))</f>
        <v>0</v>
      </c>
      <c r="AB233" s="92">
        <f t="array" ref="AB233">SUM(AB$37:AB$78*TRANSPOSE(Mapping!$N32:$BC32))</f>
        <v>0</v>
      </c>
      <c r="AC233" s="92">
        <f t="array" ref="AC233">SUM(AC$37:AC$78*TRANSPOSE(Mapping!$N32:$BC32))</f>
        <v>0</v>
      </c>
      <c r="AD233" s="92">
        <f t="array" ref="AD233">SUM(AD$37:AD$78*TRANSPOSE(Mapping!$N32:$BC32))</f>
        <v>0</v>
      </c>
      <c r="AE233" s="92">
        <f t="array" ref="AE233">SUM(AE$37:AE$78*TRANSPOSE(Mapping!$N32:$BC32))</f>
        <v>0</v>
      </c>
      <c r="AF233" s="92">
        <f t="array" ref="AF233">SUM(AF$37:AF$78*TRANSPOSE(Mapping!$N32:$BC32))</f>
        <v>0</v>
      </c>
      <c r="AG233" s="92">
        <f t="array" ref="AG233">SUM(AG$37:AG$78*TRANSPOSE(Mapping!$N32:$BC32))</f>
        <v>0</v>
      </c>
      <c r="AH233" s="92">
        <f t="array" ref="AH233">SUM(AH$37:AH$78*TRANSPOSE(Mapping!$N32:$BC32))</f>
        <v>0</v>
      </c>
      <c r="AI233" s="92">
        <f t="array" ref="AI233">SUM(AI$37:AI$78*TRANSPOSE(Mapping!$N32:$BC32))</f>
        <v>0</v>
      </c>
      <c r="AJ233" s="92">
        <f t="array" ref="AJ233">SUM(AJ$37:AJ$78*TRANSPOSE(Mapping!$N32:$BC32))</f>
        <v>0</v>
      </c>
      <c r="AK233" s="92">
        <f t="array" ref="AK233">SUM(AK$37:AK$78*TRANSPOSE(Mapping!$N32:$BC32))</f>
        <v>0</v>
      </c>
      <c r="AL233" s="92">
        <f t="array" ref="AL233">SUM(AL$37:AL$78*TRANSPOSE(Mapping!$N32:$BC32))</f>
        <v>0</v>
      </c>
      <c r="AM233" s="92">
        <f t="array" ref="AM233">SUM(AM$37:AM$78*TRANSPOSE(Mapping!$N32:$BC32))</f>
        <v>0</v>
      </c>
      <c r="AN233" s="92">
        <f t="array" ref="AN233">SUM(AN$37:AN$78*TRANSPOSE(Mapping!$N32:$BC32))</f>
        <v>0</v>
      </c>
      <c r="AO233" s="92">
        <f t="array" ref="AO233">SUM(AO$37:AO$78*TRANSPOSE(Mapping!$N32:$BC32))</f>
        <v>0</v>
      </c>
      <c r="AP233" s="92">
        <f t="array" ref="AP233">SUM(AP$37:AP$78*TRANSPOSE(Mapping!$N32:$BC32))</f>
        <v>0</v>
      </c>
      <c r="AQ233" s="92">
        <f t="array" ref="AQ233">SUM(AQ$37:AQ$78*TRANSPOSE(Mapping!$N32:$BC32))</f>
        <v>0</v>
      </c>
      <c r="AR233" s="92">
        <f t="array" ref="AR233">SUM(AR$37:AR$78*TRANSPOSE(Mapping!$N32:$BC32))</f>
        <v>0</v>
      </c>
      <c r="AS233" s="92">
        <f t="array" ref="AS233">SUM(AS$37:AS$78*TRANSPOSE(Mapping!$N32:$BC32))</f>
        <v>0</v>
      </c>
      <c r="AT233" s="92">
        <f t="array" ref="AT233">SUM(AT$37:AT$78*TRANSPOSE(Mapping!$N32:$BC32))</f>
        <v>0</v>
      </c>
      <c r="AU233" s="92">
        <f t="array" ref="AU233">SUM(AU$37:AU$78*TRANSPOSE(Mapping!$N32:$BC32))</f>
        <v>0</v>
      </c>
      <c r="AV233" s="92">
        <f t="array" ref="AV233">SUM(AV$37:AV$78*TRANSPOSE(Mapping!$N32:$BC32))</f>
        <v>0</v>
      </c>
      <c r="AW233" s="92">
        <f t="array" ref="AW233">SUM(AW$37:AW$78*TRANSPOSE(Mapping!$N32:$BC32))</f>
        <v>0</v>
      </c>
      <c r="AX233" s="92">
        <f t="array" ref="AX233">SUM(AX$37:AX$78*TRANSPOSE(Mapping!$N32:$BC32))</f>
        <v>0</v>
      </c>
      <c r="AY233" s="92">
        <f t="array" ref="AY233">SUM(AY$37:AY$78*TRANSPOSE(Mapping!$N32:$BC32))</f>
        <v>0</v>
      </c>
      <c r="AZ233" s="92">
        <f t="array" ref="AZ233">SUM(AZ$37:AZ$78*TRANSPOSE(Mapping!$N32:$BC32))</f>
        <v>0</v>
      </c>
      <c r="BA233" s="92">
        <f t="array" ref="BA233">SUM(BA$37:BA$78*TRANSPOSE(Mapping!$N32:$BC32))</f>
        <v>0</v>
      </c>
      <c r="BB233" s="92">
        <f t="array" ref="BB233">SUM(BB$37:BB$78*TRANSPOSE(Mapping!$N32:$BC32))</f>
        <v>0</v>
      </c>
      <c r="BC233" s="92">
        <f t="array" ref="BC233">SUM(BC$37:BC$78*TRANSPOSE(Mapping!$N32:$BC32))</f>
        <v>0</v>
      </c>
      <c r="BD233" s="92">
        <f t="array" ref="BD233">SUM(BD$37:BD$78*TRANSPOSE(Mapping!$N32:$BC32))</f>
        <v>0</v>
      </c>
      <c r="BE233" s="92">
        <f t="array" ref="BE233">SUM(BE$37:BE$78*TRANSPOSE(Mapping!$N32:$BC32))</f>
        <v>0</v>
      </c>
      <c r="BF233" s="92">
        <f t="array" ref="BF233">SUM(BF$37:BF$78*TRANSPOSE(Mapping!$N32:$BC32))</f>
        <v>0</v>
      </c>
      <c r="BG233" s="92">
        <f t="array" ref="BG233">SUM(BG$37:BG$78*TRANSPOSE(Mapping!$N32:$BC32))</f>
        <v>0</v>
      </c>
      <c r="BH233" s="92">
        <f t="array" ref="BH233">SUM(BH$37:BH$78*TRANSPOSE(Mapping!$N32:$BC32))</f>
        <v>0</v>
      </c>
    </row>
    <row r="234" spans="2:60" hidden="1" outlineLevel="1" x14ac:dyDescent="0.2">
      <c r="B234" s="51" t="s">
        <v>155</v>
      </c>
      <c r="C234" s="9" t="s">
        <v>147</v>
      </c>
      <c r="D234" s="9"/>
      <c r="E234" s="9"/>
      <c r="F234" s="26" t="s">
        <v>198</v>
      </c>
      <c r="G234" s="87">
        <v>18</v>
      </c>
      <c r="H234" s="87"/>
      <c r="I234" s="115">
        <f t="array" ref="I234">SUM(I$37:I$78*TRANSPOSE(Mapping!$N33:$BC33))</f>
        <v>0</v>
      </c>
      <c r="J234" s="92">
        <f t="array" ref="J234">SUM(J$37:J$78*TRANSPOSE(Mapping!$N33:$BC33))</f>
        <v>0</v>
      </c>
      <c r="K234" s="92">
        <f t="array" ref="K234">SUM(K$37:K$78*TRANSPOSE(Mapping!$N33:$BC33))</f>
        <v>0</v>
      </c>
      <c r="L234" s="92">
        <f t="array" ref="L234">SUM(L$37:L$78*TRANSPOSE(Mapping!$N33:$BC33))</f>
        <v>0</v>
      </c>
      <c r="M234" s="92">
        <f t="array" ref="M234">SUM(M$37:M$78*TRANSPOSE(Mapping!$N33:$BC33))</f>
        <v>0</v>
      </c>
      <c r="N234" s="92">
        <f t="array" ref="N234">SUM(N$37:N$78*TRANSPOSE(Mapping!$N33:$BC33))</f>
        <v>0</v>
      </c>
      <c r="O234" s="92">
        <f t="array" ref="O234">SUM(O$37:O$78*TRANSPOSE(Mapping!$N33:$BC33))</f>
        <v>0</v>
      </c>
      <c r="P234" s="92">
        <f t="array" ref="P234">SUM(P$37:P$78*TRANSPOSE(Mapping!$N33:$BC33))</f>
        <v>0</v>
      </c>
      <c r="Q234" s="92">
        <f t="array" ref="Q234">SUM(Q$37:Q$78*TRANSPOSE(Mapping!$N33:$BC33))</f>
        <v>0</v>
      </c>
      <c r="R234" s="92">
        <f t="array" ref="R234">SUM(R$37:R$78*TRANSPOSE(Mapping!$N33:$BC33))</f>
        <v>0</v>
      </c>
      <c r="S234" s="92">
        <f t="array" ref="S234">SUM(S$37:S$78*TRANSPOSE(Mapping!$N33:$BC33))</f>
        <v>0</v>
      </c>
      <c r="T234" s="92">
        <f t="array" ref="T234">SUM(T$37:T$78*TRANSPOSE(Mapping!$N33:$BC33))</f>
        <v>0</v>
      </c>
      <c r="U234" s="92">
        <f t="array" ref="U234">SUM(U$37:U$78*TRANSPOSE(Mapping!$N33:$BC33))</f>
        <v>0</v>
      </c>
      <c r="V234" s="92">
        <f t="array" ref="V234">SUM(V$37:V$78*TRANSPOSE(Mapping!$N33:$BC33))</f>
        <v>0</v>
      </c>
      <c r="W234" s="92">
        <f t="array" ref="W234">SUM(W$37:W$78*TRANSPOSE(Mapping!$N33:$BC33))</f>
        <v>0</v>
      </c>
      <c r="X234" s="92">
        <f t="array" ref="X234">SUM(X$37:X$78*TRANSPOSE(Mapping!$N33:$BC33))</f>
        <v>0</v>
      </c>
      <c r="Y234" s="92">
        <f t="array" ref="Y234">SUM(Y$37:Y$78*TRANSPOSE(Mapping!$N33:$BC33))</f>
        <v>0</v>
      </c>
      <c r="Z234" s="92">
        <f t="array" ref="Z234">SUM(Z$37:Z$78*TRANSPOSE(Mapping!$N33:$BC33))</f>
        <v>0</v>
      </c>
      <c r="AA234" s="92">
        <f t="array" ref="AA234">SUM(AA$37:AA$78*TRANSPOSE(Mapping!$N33:$BC33))</f>
        <v>0</v>
      </c>
      <c r="AB234" s="92">
        <f t="array" ref="AB234">SUM(AB$37:AB$78*TRANSPOSE(Mapping!$N33:$BC33))</f>
        <v>0</v>
      </c>
      <c r="AC234" s="92">
        <f t="array" ref="AC234">SUM(AC$37:AC$78*TRANSPOSE(Mapping!$N33:$BC33))</f>
        <v>0</v>
      </c>
      <c r="AD234" s="92">
        <f t="array" ref="AD234">SUM(AD$37:AD$78*TRANSPOSE(Mapping!$N33:$BC33))</f>
        <v>0</v>
      </c>
      <c r="AE234" s="92">
        <f t="array" ref="AE234">SUM(AE$37:AE$78*TRANSPOSE(Mapping!$N33:$BC33))</f>
        <v>0</v>
      </c>
      <c r="AF234" s="92">
        <f t="array" ref="AF234">SUM(AF$37:AF$78*TRANSPOSE(Mapping!$N33:$BC33))</f>
        <v>0</v>
      </c>
      <c r="AG234" s="92">
        <f t="array" ref="AG234">SUM(AG$37:AG$78*TRANSPOSE(Mapping!$N33:$BC33))</f>
        <v>0</v>
      </c>
      <c r="AH234" s="92">
        <f t="array" ref="AH234">SUM(AH$37:AH$78*TRANSPOSE(Mapping!$N33:$BC33))</f>
        <v>0</v>
      </c>
      <c r="AI234" s="92">
        <f t="array" ref="AI234">SUM(AI$37:AI$78*TRANSPOSE(Mapping!$N33:$BC33))</f>
        <v>0</v>
      </c>
      <c r="AJ234" s="92">
        <f t="array" ref="AJ234">SUM(AJ$37:AJ$78*TRANSPOSE(Mapping!$N33:$BC33))</f>
        <v>0</v>
      </c>
      <c r="AK234" s="92">
        <f t="array" ref="AK234">SUM(AK$37:AK$78*TRANSPOSE(Mapping!$N33:$BC33))</f>
        <v>0</v>
      </c>
      <c r="AL234" s="92">
        <f t="array" ref="AL234">SUM(AL$37:AL$78*TRANSPOSE(Mapping!$N33:$BC33))</f>
        <v>0</v>
      </c>
      <c r="AM234" s="92">
        <f t="array" ref="AM234">SUM(AM$37:AM$78*TRANSPOSE(Mapping!$N33:$BC33))</f>
        <v>0</v>
      </c>
      <c r="AN234" s="92">
        <f t="array" ref="AN234">SUM(AN$37:AN$78*TRANSPOSE(Mapping!$N33:$BC33))</f>
        <v>0</v>
      </c>
      <c r="AO234" s="92">
        <f t="array" ref="AO234">SUM(AO$37:AO$78*TRANSPOSE(Mapping!$N33:$BC33))</f>
        <v>0</v>
      </c>
      <c r="AP234" s="92">
        <f t="array" ref="AP234">SUM(AP$37:AP$78*TRANSPOSE(Mapping!$N33:$BC33))</f>
        <v>0</v>
      </c>
      <c r="AQ234" s="92">
        <f t="array" ref="AQ234">SUM(AQ$37:AQ$78*TRANSPOSE(Mapping!$N33:$BC33))</f>
        <v>0</v>
      </c>
      <c r="AR234" s="92">
        <f t="array" ref="AR234">SUM(AR$37:AR$78*TRANSPOSE(Mapping!$N33:$BC33))</f>
        <v>0</v>
      </c>
      <c r="AS234" s="92">
        <f t="array" ref="AS234">SUM(AS$37:AS$78*TRANSPOSE(Mapping!$N33:$BC33))</f>
        <v>0</v>
      </c>
      <c r="AT234" s="92">
        <f t="array" ref="AT234">SUM(AT$37:AT$78*TRANSPOSE(Mapping!$N33:$BC33))</f>
        <v>0</v>
      </c>
      <c r="AU234" s="92">
        <f t="array" ref="AU234">SUM(AU$37:AU$78*TRANSPOSE(Mapping!$N33:$BC33))</f>
        <v>0</v>
      </c>
      <c r="AV234" s="92">
        <f t="array" ref="AV234">SUM(AV$37:AV$78*TRANSPOSE(Mapping!$N33:$BC33))</f>
        <v>0</v>
      </c>
      <c r="AW234" s="92">
        <f t="array" ref="AW234">SUM(AW$37:AW$78*TRANSPOSE(Mapping!$N33:$BC33))</f>
        <v>0</v>
      </c>
      <c r="AX234" s="92">
        <f t="array" ref="AX234">SUM(AX$37:AX$78*TRANSPOSE(Mapping!$N33:$BC33))</f>
        <v>0</v>
      </c>
      <c r="AY234" s="92">
        <f t="array" ref="AY234">SUM(AY$37:AY$78*TRANSPOSE(Mapping!$N33:$BC33))</f>
        <v>0</v>
      </c>
      <c r="AZ234" s="92">
        <f t="array" ref="AZ234">SUM(AZ$37:AZ$78*TRANSPOSE(Mapping!$N33:$BC33))</f>
        <v>0</v>
      </c>
      <c r="BA234" s="92">
        <f t="array" ref="BA234">SUM(BA$37:BA$78*TRANSPOSE(Mapping!$N33:$BC33))</f>
        <v>0</v>
      </c>
      <c r="BB234" s="92">
        <f t="array" ref="BB234">SUM(BB$37:BB$78*TRANSPOSE(Mapping!$N33:$BC33))</f>
        <v>0</v>
      </c>
      <c r="BC234" s="92">
        <f t="array" ref="BC234">SUM(BC$37:BC$78*TRANSPOSE(Mapping!$N33:$BC33))</f>
        <v>0</v>
      </c>
      <c r="BD234" s="92">
        <f t="array" ref="BD234">SUM(BD$37:BD$78*TRANSPOSE(Mapping!$N33:$BC33))</f>
        <v>0</v>
      </c>
      <c r="BE234" s="92">
        <f t="array" ref="BE234">SUM(BE$37:BE$78*TRANSPOSE(Mapping!$N33:$BC33))</f>
        <v>0</v>
      </c>
      <c r="BF234" s="92">
        <f t="array" ref="BF234">SUM(BF$37:BF$78*TRANSPOSE(Mapping!$N33:$BC33))</f>
        <v>0</v>
      </c>
      <c r="BG234" s="92">
        <f t="array" ref="BG234">SUM(BG$37:BG$78*TRANSPOSE(Mapping!$N33:$BC33))</f>
        <v>0</v>
      </c>
      <c r="BH234" s="92">
        <f t="array" ref="BH234">SUM(BH$37:BH$78*TRANSPOSE(Mapping!$N33:$BC33))</f>
        <v>0</v>
      </c>
    </row>
    <row r="235" spans="2:60" hidden="1" outlineLevel="1" x14ac:dyDescent="0.2">
      <c r="B235" s="51" t="s">
        <v>155</v>
      </c>
      <c r="C235" s="9" t="s">
        <v>148</v>
      </c>
      <c r="D235" s="74"/>
      <c r="E235" s="74"/>
      <c r="F235" s="26" t="s">
        <v>198</v>
      </c>
      <c r="G235" s="87">
        <v>19</v>
      </c>
      <c r="H235" s="87"/>
      <c r="I235" s="115">
        <f t="array" ref="I235">SUM(I$37:I$78*TRANSPOSE(Mapping!$N34:$BC34))</f>
        <v>0</v>
      </c>
      <c r="J235" s="92">
        <f t="array" ref="J235">SUM(J$37:J$78*TRANSPOSE(Mapping!$N34:$BC34))</f>
        <v>0</v>
      </c>
      <c r="K235" s="92">
        <f t="array" ref="K235">SUM(K$37:K$78*TRANSPOSE(Mapping!$N34:$BC34))</f>
        <v>333.14528562939006</v>
      </c>
      <c r="L235" s="92">
        <f t="array" ref="L235">SUM(L$37:L$78*TRANSPOSE(Mapping!$N34:$BC34))</f>
        <v>363.51454342670002</v>
      </c>
      <c r="M235" s="92">
        <f t="array" ref="M235">SUM(M$37:M$78*TRANSPOSE(Mapping!$N34:$BC34))</f>
        <v>369.96812196270002</v>
      </c>
      <c r="N235" s="92">
        <f t="array" ref="N235">SUM(N$37:N$78*TRANSPOSE(Mapping!$N34:$BC34))</f>
        <v>352.84689809390005</v>
      </c>
      <c r="O235" s="92">
        <f t="array" ref="O235">SUM(O$37:O$78*TRANSPOSE(Mapping!$N34:$BC34))</f>
        <v>362.36400332254459</v>
      </c>
      <c r="P235" s="92">
        <f t="array" ref="P235">SUM(P$37:P$78*TRANSPOSE(Mapping!$N34:$BC34))</f>
        <v>408.22292166193898</v>
      </c>
      <c r="Q235" s="92">
        <f t="array" ref="Q235">SUM(Q$37:Q$78*TRANSPOSE(Mapping!$N34:$BC34))</f>
        <v>0</v>
      </c>
      <c r="R235" s="92">
        <f t="array" ref="R235">SUM(R$37:R$78*TRANSPOSE(Mapping!$N34:$BC34))</f>
        <v>0</v>
      </c>
      <c r="S235" s="92">
        <f t="array" ref="S235">SUM(S$37:S$78*TRANSPOSE(Mapping!$N34:$BC34))</f>
        <v>0</v>
      </c>
      <c r="T235" s="92">
        <f t="array" ref="T235">SUM(T$37:T$78*TRANSPOSE(Mapping!$N34:$BC34))</f>
        <v>0</v>
      </c>
      <c r="U235" s="92">
        <f t="array" ref="U235">SUM(U$37:U$78*TRANSPOSE(Mapping!$N34:$BC34))</f>
        <v>0</v>
      </c>
      <c r="V235" s="92">
        <f t="array" ref="V235">SUM(V$37:V$78*TRANSPOSE(Mapping!$N34:$BC34))</f>
        <v>0</v>
      </c>
      <c r="W235" s="92">
        <f t="array" ref="W235">SUM(W$37:W$78*TRANSPOSE(Mapping!$N34:$BC34))</f>
        <v>0</v>
      </c>
      <c r="X235" s="92">
        <f t="array" ref="X235">SUM(X$37:X$78*TRANSPOSE(Mapping!$N34:$BC34))</f>
        <v>0</v>
      </c>
      <c r="Y235" s="92">
        <f t="array" ref="Y235">SUM(Y$37:Y$78*TRANSPOSE(Mapping!$N34:$BC34))</f>
        <v>0</v>
      </c>
      <c r="Z235" s="92">
        <f t="array" ref="Z235">SUM(Z$37:Z$78*TRANSPOSE(Mapping!$N34:$BC34))</f>
        <v>0</v>
      </c>
      <c r="AA235" s="92">
        <f t="array" ref="AA235">SUM(AA$37:AA$78*TRANSPOSE(Mapping!$N34:$BC34))</f>
        <v>0</v>
      </c>
      <c r="AB235" s="92">
        <f t="array" ref="AB235">SUM(AB$37:AB$78*TRANSPOSE(Mapping!$N34:$BC34))</f>
        <v>0</v>
      </c>
      <c r="AC235" s="92">
        <f t="array" ref="AC235">SUM(AC$37:AC$78*TRANSPOSE(Mapping!$N34:$BC34))</f>
        <v>0</v>
      </c>
      <c r="AD235" s="92">
        <f t="array" ref="AD235">SUM(AD$37:AD$78*TRANSPOSE(Mapping!$N34:$BC34))</f>
        <v>0</v>
      </c>
      <c r="AE235" s="92">
        <f t="array" ref="AE235">SUM(AE$37:AE$78*TRANSPOSE(Mapping!$N34:$BC34))</f>
        <v>0</v>
      </c>
      <c r="AF235" s="92">
        <f t="array" ref="AF235">SUM(AF$37:AF$78*TRANSPOSE(Mapping!$N34:$BC34))</f>
        <v>0</v>
      </c>
      <c r="AG235" s="92">
        <f t="array" ref="AG235">SUM(AG$37:AG$78*TRANSPOSE(Mapping!$N34:$BC34))</f>
        <v>0</v>
      </c>
      <c r="AH235" s="92">
        <f t="array" ref="AH235">SUM(AH$37:AH$78*TRANSPOSE(Mapping!$N34:$BC34))</f>
        <v>0</v>
      </c>
      <c r="AI235" s="92">
        <f t="array" ref="AI235">SUM(AI$37:AI$78*TRANSPOSE(Mapping!$N34:$BC34))</f>
        <v>0</v>
      </c>
      <c r="AJ235" s="92">
        <f t="array" ref="AJ235">SUM(AJ$37:AJ$78*TRANSPOSE(Mapping!$N34:$BC34))</f>
        <v>0</v>
      </c>
      <c r="AK235" s="92">
        <f t="array" ref="AK235">SUM(AK$37:AK$78*TRANSPOSE(Mapping!$N34:$BC34))</f>
        <v>0</v>
      </c>
      <c r="AL235" s="92">
        <f t="array" ref="AL235">SUM(AL$37:AL$78*TRANSPOSE(Mapping!$N34:$BC34))</f>
        <v>0</v>
      </c>
      <c r="AM235" s="92">
        <f t="array" ref="AM235">SUM(AM$37:AM$78*TRANSPOSE(Mapping!$N34:$BC34))</f>
        <v>0</v>
      </c>
      <c r="AN235" s="92">
        <f t="array" ref="AN235">SUM(AN$37:AN$78*TRANSPOSE(Mapping!$N34:$BC34))</f>
        <v>0</v>
      </c>
      <c r="AO235" s="92">
        <f t="array" ref="AO235">SUM(AO$37:AO$78*TRANSPOSE(Mapping!$N34:$BC34))</f>
        <v>0</v>
      </c>
      <c r="AP235" s="92">
        <f t="array" ref="AP235">SUM(AP$37:AP$78*TRANSPOSE(Mapping!$N34:$BC34))</f>
        <v>0</v>
      </c>
      <c r="AQ235" s="92">
        <f t="array" ref="AQ235">SUM(AQ$37:AQ$78*TRANSPOSE(Mapping!$N34:$BC34))</f>
        <v>0</v>
      </c>
      <c r="AR235" s="92">
        <f t="array" ref="AR235">SUM(AR$37:AR$78*TRANSPOSE(Mapping!$N34:$BC34))</f>
        <v>0</v>
      </c>
      <c r="AS235" s="92">
        <f t="array" ref="AS235">SUM(AS$37:AS$78*TRANSPOSE(Mapping!$N34:$BC34))</f>
        <v>0</v>
      </c>
      <c r="AT235" s="92">
        <f t="array" ref="AT235">SUM(AT$37:AT$78*TRANSPOSE(Mapping!$N34:$BC34))</f>
        <v>0</v>
      </c>
      <c r="AU235" s="92">
        <f t="array" ref="AU235">SUM(AU$37:AU$78*TRANSPOSE(Mapping!$N34:$BC34))</f>
        <v>0</v>
      </c>
      <c r="AV235" s="92">
        <f t="array" ref="AV235">SUM(AV$37:AV$78*TRANSPOSE(Mapping!$N34:$BC34))</f>
        <v>0</v>
      </c>
      <c r="AW235" s="92">
        <f t="array" ref="AW235">SUM(AW$37:AW$78*TRANSPOSE(Mapping!$N34:$BC34))</f>
        <v>0</v>
      </c>
      <c r="AX235" s="92">
        <f t="array" ref="AX235">SUM(AX$37:AX$78*TRANSPOSE(Mapping!$N34:$BC34))</f>
        <v>0</v>
      </c>
      <c r="AY235" s="92">
        <f t="array" ref="AY235">SUM(AY$37:AY$78*TRANSPOSE(Mapping!$N34:$BC34))</f>
        <v>0</v>
      </c>
      <c r="AZ235" s="92">
        <f t="array" ref="AZ235">SUM(AZ$37:AZ$78*TRANSPOSE(Mapping!$N34:$BC34))</f>
        <v>0</v>
      </c>
      <c r="BA235" s="92">
        <f t="array" ref="BA235">SUM(BA$37:BA$78*TRANSPOSE(Mapping!$N34:$BC34))</f>
        <v>0</v>
      </c>
      <c r="BB235" s="92">
        <f t="array" ref="BB235">SUM(BB$37:BB$78*TRANSPOSE(Mapping!$N34:$BC34))</f>
        <v>0</v>
      </c>
      <c r="BC235" s="92">
        <f t="array" ref="BC235">SUM(BC$37:BC$78*TRANSPOSE(Mapping!$N34:$BC34))</f>
        <v>0</v>
      </c>
      <c r="BD235" s="92">
        <f t="array" ref="BD235">SUM(BD$37:BD$78*TRANSPOSE(Mapping!$N34:$BC34))</f>
        <v>0</v>
      </c>
      <c r="BE235" s="92">
        <f t="array" ref="BE235">SUM(BE$37:BE$78*TRANSPOSE(Mapping!$N34:$BC34))</f>
        <v>0</v>
      </c>
      <c r="BF235" s="92">
        <f t="array" ref="BF235">SUM(BF$37:BF$78*TRANSPOSE(Mapping!$N34:$BC34))</f>
        <v>0</v>
      </c>
      <c r="BG235" s="92">
        <f t="array" ref="BG235">SUM(BG$37:BG$78*TRANSPOSE(Mapping!$N34:$BC34))</f>
        <v>0</v>
      </c>
      <c r="BH235" s="92">
        <f t="array" ref="BH235">SUM(BH$37:BH$78*TRANSPOSE(Mapping!$N34:$BC34))</f>
        <v>0</v>
      </c>
    </row>
    <row r="236" spans="2:60" hidden="1" outlineLevel="1" x14ac:dyDescent="0.2">
      <c r="B236" s="51" t="s">
        <v>156</v>
      </c>
      <c r="C236" s="9" t="s">
        <v>157</v>
      </c>
      <c r="D236" s="74"/>
      <c r="E236" s="74"/>
      <c r="F236" s="26" t="s">
        <v>198</v>
      </c>
      <c r="G236" s="87">
        <v>20</v>
      </c>
      <c r="H236" s="87"/>
      <c r="I236" s="115">
        <f t="array" ref="I236">SUM(I$37:I$78*TRANSPOSE(Mapping!$N35:$BC35))</f>
        <v>0</v>
      </c>
      <c r="J236" s="92">
        <f t="array" ref="J236">SUM(J$37:J$78*TRANSPOSE(Mapping!$N35:$BC35))</f>
        <v>0</v>
      </c>
      <c r="K236" s="92">
        <f t="array" ref="K236">SUM(K$37:K$78*TRANSPOSE(Mapping!$N35:$BC35))</f>
        <v>327.83764295939005</v>
      </c>
      <c r="L236" s="92">
        <f t="array" ref="L236">SUM(L$37:L$78*TRANSPOSE(Mapping!$N35:$BC35))</f>
        <v>358.72298485670001</v>
      </c>
      <c r="M236" s="92">
        <f t="array" ref="M236">SUM(M$37:M$78*TRANSPOSE(Mapping!$N35:$BC35))</f>
        <v>357.3815978527</v>
      </c>
      <c r="N236" s="92">
        <f t="array" ref="N236">SUM(N$37:N$78*TRANSPOSE(Mapping!$N35:$BC35))</f>
        <v>350.15733669390005</v>
      </c>
      <c r="O236" s="92">
        <f t="array" ref="O236">SUM(O$37:O$78*TRANSPOSE(Mapping!$N35:$BC35))</f>
        <v>365.28072932254457</v>
      </c>
      <c r="P236" s="92">
        <f t="array" ref="P236">SUM(P$37:P$78*TRANSPOSE(Mapping!$N35:$BC35))</f>
        <v>410.43763982510853</v>
      </c>
      <c r="Q236" s="92">
        <f t="array" ref="Q236">SUM(Q$37:Q$78*TRANSPOSE(Mapping!$N35:$BC35))</f>
        <v>0</v>
      </c>
      <c r="R236" s="92">
        <f t="array" ref="R236">SUM(R$37:R$78*TRANSPOSE(Mapping!$N35:$BC35))</f>
        <v>0</v>
      </c>
      <c r="S236" s="92">
        <f t="array" ref="S236">SUM(S$37:S$78*TRANSPOSE(Mapping!$N35:$BC35))</f>
        <v>0</v>
      </c>
      <c r="T236" s="92">
        <f t="array" ref="T236">SUM(T$37:T$78*TRANSPOSE(Mapping!$N35:$BC35))</f>
        <v>0</v>
      </c>
      <c r="U236" s="92">
        <f t="array" ref="U236">SUM(U$37:U$78*TRANSPOSE(Mapping!$N35:$BC35))</f>
        <v>0</v>
      </c>
      <c r="V236" s="92">
        <f t="array" ref="V236">SUM(V$37:V$78*TRANSPOSE(Mapping!$N35:$BC35))</f>
        <v>0</v>
      </c>
      <c r="W236" s="92">
        <f t="array" ref="W236">SUM(W$37:W$78*TRANSPOSE(Mapping!$N35:$BC35))</f>
        <v>0</v>
      </c>
      <c r="X236" s="92">
        <f t="array" ref="X236">SUM(X$37:X$78*TRANSPOSE(Mapping!$N35:$BC35))</f>
        <v>0</v>
      </c>
      <c r="Y236" s="92">
        <f t="array" ref="Y236">SUM(Y$37:Y$78*TRANSPOSE(Mapping!$N35:$BC35))</f>
        <v>0</v>
      </c>
      <c r="Z236" s="92">
        <f t="array" ref="Z236">SUM(Z$37:Z$78*TRANSPOSE(Mapping!$N35:$BC35))</f>
        <v>0</v>
      </c>
      <c r="AA236" s="92">
        <f t="array" ref="AA236">SUM(AA$37:AA$78*TRANSPOSE(Mapping!$N35:$BC35))</f>
        <v>0</v>
      </c>
      <c r="AB236" s="92">
        <f t="array" ref="AB236">SUM(AB$37:AB$78*TRANSPOSE(Mapping!$N35:$BC35))</f>
        <v>0</v>
      </c>
      <c r="AC236" s="92">
        <f t="array" ref="AC236">SUM(AC$37:AC$78*TRANSPOSE(Mapping!$N35:$BC35))</f>
        <v>0</v>
      </c>
      <c r="AD236" s="92">
        <f t="array" ref="AD236">SUM(AD$37:AD$78*TRANSPOSE(Mapping!$N35:$BC35))</f>
        <v>0</v>
      </c>
      <c r="AE236" s="92">
        <f t="array" ref="AE236">SUM(AE$37:AE$78*TRANSPOSE(Mapping!$N35:$BC35))</f>
        <v>0</v>
      </c>
      <c r="AF236" s="92">
        <f t="array" ref="AF236">SUM(AF$37:AF$78*TRANSPOSE(Mapping!$N35:$BC35))</f>
        <v>0</v>
      </c>
      <c r="AG236" s="92">
        <f t="array" ref="AG236">SUM(AG$37:AG$78*TRANSPOSE(Mapping!$N35:$BC35))</f>
        <v>0</v>
      </c>
      <c r="AH236" s="92">
        <f t="array" ref="AH236">SUM(AH$37:AH$78*TRANSPOSE(Mapping!$N35:$BC35))</f>
        <v>0</v>
      </c>
      <c r="AI236" s="92">
        <f t="array" ref="AI236">SUM(AI$37:AI$78*TRANSPOSE(Mapping!$N35:$BC35))</f>
        <v>0</v>
      </c>
      <c r="AJ236" s="92">
        <f t="array" ref="AJ236">SUM(AJ$37:AJ$78*TRANSPOSE(Mapping!$N35:$BC35))</f>
        <v>0</v>
      </c>
      <c r="AK236" s="92">
        <f t="array" ref="AK236">SUM(AK$37:AK$78*TRANSPOSE(Mapping!$N35:$BC35))</f>
        <v>0</v>
      </c>
      <c r="AL236" s="92">
        <f t="array" ref="AL236">SUM(AL$37:AL$78*TRANSPOSE(Mapping!$N35:$BC35))</f>
        <v>0</v>
      </c>
      <c r="AM236" s="92">
        <f t="array" ref="AM236">SUM(AM$37:AM$78*TRANSPOSE(Mapping!$N35:$BC35))</f>
        <v>0</v>
      </c>
      <c r="AN236" s="92">
        <f t="array" ref="AN236">SUM(AN$37:AN$78*TRANSPOSE(Mapping!$N35:$BC35))</f>
        <v>0</v>
      </c>
      <c r="AO236" s="92">
        <f t="array" ref="AO236">SUM(AO$37:AO$78*TRANSPOSE(Mapping!$N35:$BC35))</f>
        <v>0</v>
      </c>
      <c r="AP236" s="92">
        <f t="array" ref="AP236">SUM(AP$37:AP$78*TRANSPOSE(Mapping!$N35:$BC35))</f>
        <v>0</v>
      </c>
      <c r="AQ236" s="92">
        <f t="array" ref="AQ236">SUM(AQ$37:AQ$78*TRANSPOSE(Mapping!$N35:$BC35))</f>
        <v>0</v>
      </c>
      <c r="AR236" s="92">
        <f t="array" ref="AR236">SUM(AR$37:AR$78*TRANSPOSE(Mapping!$N35:$BC35))</f>
        <v>0</v>
      </c>
      <c r="AS236" s="92">
        <f t="array" ref="AS236">SUM(AS$37:AS$78*TRANSPOSE(Mapping!$N35:$BC35))</f>
        <v>0</v>
      </c>
      <c r="AT236" s="92">
        <f t="array" ref="AT236">SUM(AT$37:AT$78*TRANSPOSE(Mapping!$N35:$BC35))</f>
        <v>0</v>
      </c>
      <c r="AU236" s="92">
        <f t="array" ref="AU236">SUM(AU$37:AU$78*TRANSPOSE(Mapping!$N35:$BC35))</f>
        <v>0</v>
      </c>
      <c r="AV236" s="92">
        <f t="array" ref="AV236">SUM(AV$37:AV$78*TRANSPOSE(Mapping!$N35:$BC35))</f>
        <v>0</v>
      </c>
      <c r="AW236" s="92">
        <f t="array" ref="AW236">SUM(AW$37:AW$78*TRANSPOSE(Mapping!$N35:$BC35))</f>
        <v>0</v>
      </c>
      <c r="AX236" s="92">
        <f t="array" ref="AX236">SUM(AX$37:AX$78*TRANSPOSE(Mapping!$N35:$BC35))</f>
        <v>0</v>
      </c>
      <c r="AY236" s="92">
        <f t="array" ref="AY236">SUM(AY$37:AY$78*TRANSPOSE(Mapping!$N35:$BC35))</f>
        <v>0</v>
      </c>
      <c r="AZ236" s="92">
        <f t="array" ref="AZ236">SUM(AZ$37:AZ$78*TRANSPOSE(Mapping!$N35:$BC35))</f>
        <v>0</v>
      </c>
      <c r="BA236" s="92">
        <f t="array" ref="BA236">SUM(BA$37:BA$78*TRANSPOSE(Mapping!$N35:$BC35))</f>
        <v>0</v>
      </c>
      <c r="BB236" s="92">
        <f t="array" ref="BB236">SUM(BB$37:BB$78*TRANSPOSE(Mapping!$N35:$BC35))</f>
        <v>0</v>
      </c>
      <c r="BC236" s="92">
        <f t="array" ref="BC236">SUM(BC$37:BC$78*TRANSPOSE(Mapping!$N35:$BC35))</f>
        <v>0</v>
      </c>
      <c r="BD236" s="92">
        <f t="array" ref="BD236">SUM(BD$37:BD$78*TRANSPOSE(Mapping!$N35:$BC35))</f>
        <v>0</v>
      </c>
      <c r="BE236" s="92">
        <f t="array" ref="BE236">SUM(BE$37:BE$78*TRANSPOSE(Mapping!$N35:$BC35))</f>
        <v>0</v>
      </c>
      <c r="BF236" s="92">
        <f t="array" ref="BF236">SUM(BF$37:BF$78*TRANSPOSE(Mapping!$N35:$BC35))</f>
        <v>0</v>
      </c>
      <c r="BG236" s="92">
        <f t="array" ref="BG236">SUM(BG$37:BG$78*TRANSPOSE(Mapping!$N35:$BC35))</f>
        <v>0</v>
      </c>
      <c r="BH236" s="92">
        <f t="array" ref="BH236">SUM(BH$37:BH$78*TRANSPOSE(Mapping!$N35:$BC35))</f>
        <v>0</v>
      </c>
    </row>
    <row r="237" spans="2:60" hidden="1" outlineLevel="1" x14ac:dyDescent="0.2">
      <c r="B237" s="51" t="s">
        <v>156</v>
      </c>
      <c r="C237" s="9" t="s">
        <v>147</v>
      </c>
      <c r="D237" s="73"/>
      <c r="E237" s="73"/>
      <c r="F237" s="26" t="s">
        <v>198</v>
      </c>
      <c r="G237" s="87">
        <v>21</v>
      </c>
      <c r="H237" s="87"/>
      <c r="I237" s="115">
        <f t="array" ref="I237">SUM(I$37:I$78*TRANSPOSE(Mapping!$N36:$BC36))</f>
        <v>0</v>
      </c>
      <c r="J237" s="92">
        <f t="array" ref="J237">SUM(J$37:J$78*TRANSPOSE(Mapping!$N36:$BC36))</f>
        <v>0</v>
      </c>
      <c r="K237" s="92">
        <f t="array" ref="K237">SUM(K$37:K$78*TRANSPOSE(Mapping!$N36:$BC36))</f>
        <v>0</v>
      </c>
      <c r="L237" s="92">
        <f t="array" ref="L237">SUM(L$37:L$78*TRANSPOSE(Mapping!$N36:$BC36))</f>
        <v>0</v>
      </c>
      <c r="M237" s="92">
        <f t="array" ref="M237">SUM(M$37:M$78*TRANSPOSE(Mapping!$N36:$BC36))</f>
        <v>0</v>
      </c>
      <c r="N237" s="92">
        <f t="array" ref="N237">SUM(N$37:N$78*TRANSPOSE(Mapping!$N36:$BC36))</f>
        <v>0</v>
      </c>
      <c r="O237" s="92">
        <f t="array" ref="O237">SUM(O$37:O$78*TRANSPOSE(Mapping!$N36:$BC36))</f>
        <v>0</v>
      </c>
      <c r="P237" s="92">
        <f t="array" ref="P237">SUM(P$37:P$78*TRANSPOSE(Mapping!$N36:$BC36))</f>
        <v>0</v>
      </c>
      <c r="Q237" s="92">
        <f t="array" ref="Q237">SUM(Q$37:Q$78*TRANSPOSE(Mapping!$N36:$BC36))</f>
        <v>0</v>
      </c>
      <c r="R237" s="92">
        <f t="array" ref="R237">SUM(R$37:R$78*TRANSPOSE(Mapping!$N36:$BC36))</f>
        <v>0</v>
      </c>
      <c r="S237" s="92">
        <f t="array" ref="S237">SUM(S$37:S$78*TRANSPOSE(Mapping!$N36:$BC36))</f>
        <v>0</v>
      </c>
      <c r="T237" s="92">
        <f t="array" ref="T237">SUM(T$37:T$78*TRANSPOSE(Mapping!$N36:$BC36))</f>
        <v>0</v>
      </c>
      <c r="U237" s="92">
        <f t="array" ref="U237">SUM(U$37:U$78*TRANSPOSE(Mapping!$N36:$BC36))</f>
        <v>0</v>
      </c>
      <c r="V237" s="92">
        <f t="array" ref="V237">SUM(V$37:V$78*TRANSPOSE(Mapping!$N36:$BC36))</f>
        <v>0</v>
      </c>
      <c r="W237" s="92">
        <f t="array" ref="W237">SUM(W$37:W$78*TRANSPOSE(Mapping!$N36:$BC36))</f>
        <v>0</v>
      </c>
      <c r="X237" s="92">
        <f t="array" ref="X237">SUM(X$37:X$78*TRANSPOSE(Mapping!$N36:$BC36))</f>
        <v>0</v>
      </c>
      <c r="Y237" s="92">
        <f t="array" ref="Y237">SUM(Y$37:Y$78*TRANSPOSE(Mapping!$N36:$BC36))</f>
        <v>0</v>
      </c>
      <c r="Z237" s="92">
        <f t="array" ref="Z237">SUM(Z$37:Z$78*TRANSPOSE(Mapping!$N36:$BC36))</f>
        <v>0</v>
      </c>
      <c r="AA237" s="92">
        <f t="array" ref="AA237">SUM(AA$37:AA$78*TRANSPOSE(Mapping!$N36:$BC36))</f>
        <v>0</v>
      </c>
      <c r="AB237" s="92">
        <f t="array" ref="AB237">SUM(AB$37:AB$78*TRANSPOSE(Mapping!$N36:$BC36))</f>
        <v>0</v>
      </c>
      <c r="AC237" s="92">
        <f t="array" ref="AC237">SUM(AC$37:AC$78*TRANSPOSE(Mapping!$N36:$BC36))</f>
        <v>0</v>
      </c>
      <c r="AD237" s="92">
        <f t="array" ref="AD237">SUM(AD$37:AD$78*TRANSPOSE(Mapping!$N36:$BC36))</f>
        <v>0</v>
      </c>
      <c r="AE237" s="92">
        <f t="array" ref="AE237">SUM(AE$37:AE$78*TRANSPOSE(Mapping!$N36:$BC36))</f>
        <v>0</v>
      </c>
      <c r="AF237" s="92">
        <f t="array" ref="AF237">SUM(AF$37:AF$78*TRANSPOSE(Mapping!$N36:$BC36))</f>
        <v>0</v>
      </c>
      <c r="AG237" s="92">
        <f t="array" ref="AG237">SUM(AG$37:AG$78*TRANSPOSE(Mapping!$N36:$BC36))</f>
        <v>0</v>
      </c>
      <c r="AH237" s="92">
        <f t="array" ref="AH237">SUM(AH$37:AH$78*TRANSPOSE(Mapping!$N36:$BC36))</f>
        <v>0</v>
      </c>
      <c r="AI237" s="92">
        <f t="array" ref="AI237">SUM(AI$37:AI$78*TRANSPOSE(Mapping!$N36:$BC36))</f>
        <v>0</v>
      </c>
      <c r="AJ237" s="92">
        <f t="array" ref="AJ237">SUM(AJ$37:AJ$78*TRANSPOSE(Mapping!$N36:$BC36))</f>
        <v>0</v>
      </c>
      <c r="AK237" s="92">
        <f t="array" ref="AK237">SUM(AK$37:AK$78*TRANSPOSE(Mapping!$N36:$BC36))</f>
        <v>0</v>
      </c>
      <c r="AL237" s="92">
        <f t="array" ref="AL237">SUM(AL$37:AL$78*TRANSPOSE(Mapping!$N36:$BC36))</f>
        <v>0</v>
      </c>
      <c r="AM237" s="92">
        <f t="array" ref="AM237">SUM(AM$37:AM$78*TRANSPOSE(Mapping!$N36:$BC36))</f>
        <v>0</v>
      </c>
      <c r="AN237" s="92">
        <f t="array" ref="AN237">SUM(AN$37:AN$78*TRANSPOSE(Mapping!$N36:$BC36))</f>
        <v>0</v>
      </c>
      <c r="AO237" s="92">
        <f t="array" ref="AO237">SUM(AO$37:AO$78*TRANSPOSE(Mapping!$N36:$BC36))</f>
        <v>0</v>
      </c>
      <c r="AP237" s="92">
        <f t="array" ref="AP237">SUM(AP$37:AP$78*TRANSPOSE(Mapping!$N36:$BC36))</f>
        <v>0</v>
      </c>
      <c r="AQ237" s="92">
        <f t="array" ref="AQ237">SUM(AQ$37:AQ$78*TRANSPOSE(Mapping!$N36:$BC36))</f>
        <v>0</v>
      </c>
      <c r="AR237" s="92">
        <f t="array" ref="AR237">SUM(AR$37:AR$78*TRANSPOSE(Mapping!$N36:$BC36))</f>
        <v>0</v>
      </c>
      <c r="AS237" s="92">
        <f t="array" ref="AS237">SUM(AS$37:AS$78*TRANSPOSE(Mapping!$N36:$BC36))</f>
        <v>0</v>
      </c>
      <c r="AT237" s="92">
        <f t="array" ref="AT237">SUM(AT$37:AT$78*TRANSPOSE(Mapping!$N36:$BC36))</f>
        <v>0</v>
      </c>
      <c r="AU237" s="92">
        <f t="array" ref="AU237">SUM(AU$37:AU$78*TRANSPOSE(Mapping!$N36:$BC36))</f>
        <v>0</v>
      </c>
      <c r="AV237" s="92">
        <f t="array" ref="AV237">SUM(AV$37:AV$78*TRANSPOSE(Mapping!$N36:$BC36))</f>
        <v>0</v>
      </c>
      <c r="AW237" s="92">
        <f t="array" ref="AW237">SUM(AW$37:AW$78*TRANSPOSE(Mapping!$N36:$BC36))</f>
        <v>0</v>
      </c>
      <c r="AX237" s="92">
        <f t="array" ref="AX237">SUM(AX$37:AX$78*TRANSPOSE(Mapping!$N36:$BC36))</f>
        <v>0</v>
      </c>
      <c r="AY237" s="92">
        <f t="array" ref="AY237">SUM(AY$37:AY$78*TRANSPOSE(Mapping!$N36:$BC36))</f>
        <v>0</v>
      </c>
      <c r="AZ237" s="92">
        <f t="array" ref="AZ237">SUM(AZ$37:AZ$78*TRANSPOSE(Mapping!$N36:$BC36))</f>
        <v>0</v>
      </c>
      <c r="BA237" s="92">
        <f t="array" ref="BA237">SUM(BA$37:BA$78*TRANSPOSE(Mapping!$N36:$BC36))</f>
        <v>0</v>
      </c>
      <c r="BB237" s="92">
        <f t="array" ref="BB237">SUM(BB$37:BB$78*TRANSPOSE(Mapping!$N36:$BC36))</f>
        <v>0</v>
      </c>
      <c r="BC237" s="92">
        <f t="array" ref="BC237">SUM(BC$37:BC$78*TRANSPOSE(Mapping!$N36:$BC36))</f>
        <v>0</v>
      </c>
      <c r="BD237" s="92">
        <f t="array" ref="BD237">SUM(BD$37:BD$78*TRANSPOSE(Mapping!$N36:$BC36))</f>
        <v>0</v>
      </c>
      <c r="BE237" s="92">
        <f t="array" ref="BE237">SUM(BE$37:BE$78*TRANSPOSE(Mapping!$N36:$BC36))</f>
        <v>0</v>
      </c>
      <c r="BF237" s="92">
        <f t="array" ref="BF237">SUM(BF$37:BF$78*TRANSPOSE(Mapping!$N36:$BC36))</f>
        <v>0</v>
      </c>
      <c r="BG237" s="92">
        <f t="array" ref="BG237">SUM(BG$37:BG$78*TRANSPOSE(Mapping!$N36:$BC36))</f>
        <v>0</v>
      </c>
      <c r="BH237" s="92">
        <f t="array" ref="BH237">SUM(BH$37:BH$78*TRANSPOSE(Mapping!$N36:$BC36))</f>
        <v>0</v>
      </c>
    </row>
    <row r="238" spans="2:60" hidden="1" outlineLevel="1" x14ac:dyDescent="0.2">
      <c r="B238" s="51" t="s">
        <v>156</v>
      </c>
      <c r="C238" s="9" t="s">
        <v>158</v>
      </c>
      <c r="D238" s="58"/>
      <c r="E238" s="58"/>
      <c r="F238" s="26" t="s">
        <v>198</v>
      </c>
      <c r="G238" s="87">
        <v>22</v>
      </c>
      <c r="H238" s="87"/>
      <c r="I238" s="115">
        <f t="array" ref="I238">SUM(I$37:I$78*TRANSPOSE(Mapping!$N37:$BC37))</f>
        <v>0</v>
      </c>
      <c r="J238" s="92">
        <f t="array" ref="J238">SUM(J$37:J$78*TRANSPOSE(Mapping!$N37:$BC37))</f>
        <v>0</v>
      </c>
      <c r="K238" s="92">
        <f t="array" ref="K238">SUM(K$37:K$78*TRANSPOSE(Mapping!$N37:$BC37))</f>
        <v>333.14528562939006</v>
      </c>
      <c r="L238" s="92">
        <f t="array" ref="L238">SUM(L$37:L$78*TRANSPOSE(Mapping!$N37:$BC37))</f>
        <v>363.51454342670002</v>
      </c>
      <c r="M238" s="92">
        <f t="array" ref="M238">SUM(M$37:M$78*TRANSPOSE(Mapping!$N37:$BC37))</f>
        <v>369.96812196270002</v>
      </c>
      <c r="N238" s="92">
        <f t="array" ref="N238">SUM(N$37:N$78*TRANSPOSE(Mapping!$N37:$BC37))</f>
        <v>352.84689809390005</v>
      </c>
      <c r="O238" s="92">
        <f t="array" ref="O238">SUM(O$37:O$78*TRANSPOSE(Mapping!$N37:$BC37))</f>
        <v>362.36400332254459</v>
      </c>
      <c r="P238" s="92">
        <f t="array" ref="P238">SUM(P$37:P$78*TRANSPOSE(Mapping!$N37:$BC37))</f>
        <v>408.22292166193898</v>
      </c>
      <c r="Q238" s="92">
        <f t="array" ref="Q238">SUM(Q$37:Q$78*TRANSPOSE(Mapping!$N37:$BC37))</f>
        <v>0</v>
      </c>
      <c r="R238" s="92">
        <f t="array" ref="R238">SUM(R$37:R$78*TRANSPOSE(Mapping!$N37:$BC37))</f>
        <v>0</v>
      </c>
      <c r="S238" s="92">
        <f t="array" ref="S238">SUM(S$37:S$78*TRANSPOSE(Mapping!$N37:$BC37))</f>
        <v>0</v>
      </c>
      <c r="T238" s="92">
        <f t="array" ref="T238">SUM(T$37:T$78*TRANSPOSE(Mapping!$N37:$BC37))</f>
        <v>0</v>
      </c>
      <c r="U238" s="92">
        <f t="array" ref="U238">SUM(U$37:U$78*TRANSPOSE(Mapping!$N37:$BC37))</f>
        <v>0</v>
      </c>
      <c r="V238" s="92">
        <f t="array" ref="V238">SUM(V$37:V$78*TRANSPOSE(Mapping!$N37:$BC37))</f>
        <v>0</v>
      </c>
      <c r="W238" s="92">
        <f t="array" ref="W238">SUM(W$37:W$78*TRANSPOSE(Mapping!$N37:$BC37))</f>
        <v>0</v>
      </c>
      <c r="X238" s="92">
        <f t="array" ref="X238">SUM(X$37:X$78*TRANSPOSE(Mapping!$N37:$BC37))</f>
        <v>0</v>
      </c>
      <c r="Y238" s="92">
        <f t="array" ref="Y238">SUM(Y$37:Y$78*TRANSPOSE(Mapping!$N37:$BC37))</f>
        <v>0</v>
      </c>
      <c r="Z238" s="92">
        <f t="array" ref="Z238">SUM(Z$37:Z$78*TRANSPOSE(Mapping!$N37:$BC37))</f>
        <v>0</v>
      </c>
      <c r="AA238" s="92">
        <f t="array" ref="AA238">SUM(AA$37:AA$78*TRANSPOSE(Mapping!$N37:$BC37))</f>
        <v>0</v>
      </c>
      <c r="AB238" s="92">
        <f t="array" ref="AB238">SUM(AB$37:AB$78*TRANSPOSE(Mapping!$N37:$BC37))</f>
        <v>0</v>
      </c>
      <c r="AC238" s="92">
        <f t="array" ref="AC238">SUM(AC$37:AC$78*TRANSPOSE(Mapping!$N37:$BC37))</f>
        <v>0</v>
      </c>
      <c r="AD238" s="92">
        <f t="array" ref="AD238">SUM(AD$37:AD$78*TRANSPOSE(Mapping!$N37:$BC37))</f>
        <v>0</v>
      </c>
      <c r="AE238" s="92">
        <f t="array" ref="AE238">SUM(AE$37:AE$78*TRANSPOSE(Mapping!$N37:$BC37))</f>
        <v>0</v>
      </c>
      <c r="AF238" s="92">
        <f t="array" ref="AF238">SUM(AF$37:AF$78*TRANSPOSE(Mapping!$N37:$BC37))</f>
        <v>0</v>
      </c>
      <c r="AG238" s="92">
        <f t="array" ref="AG238">SUM(AG$37:AG$78*TRANSPOSE(Mapping!$N37:$BC37))</f>
        <v>0</v>
      </c>
      <c r="AH238" s="92">
        <f t="array" ref="AH238">SUM(AH$37:AH$78*TRANSPOSE(Mapping!$N37:$BC37))</f>
        <v>0</v>
      </c>
      <c r="AI238" s="92">
        <f t="array" ref="AI238">SUM(AI$37:AI$78*TRANSPOSE(Mapping!$N37:$BC37))</f>
        <v>0</v>
      </c>
      <c r="AJ238" s="92">
        <f t="array" ref="AJ238">SUM(AJ$37:AJ$78*TRANSPOSE(Mapping!$N37:$BC37))</f>
        <v>0</v>
      </c>
      <c r="AK238" s="92">
        <f t="array" ref="AK238">SUM(AK$37:AK$78*TRANSPOSE(Mapping!$N37:$BC37))</f>
        <v>0</v>
      </c>
      <c r="AL238" s="92">
        <f t="array" ref="AL238">SUM(AL$37:AL$78*TRANSPOSE(Mapping!$N37:$BC37))</f>
        <v>0</v>
      </c>
      <c r="AM238" s="92">
        <f t="array" ref="AM238">SUM(AM$37:AM$78*TRANSPOSE(Mapping!$N37:$BC37))</f>
        <v>0</v>
      </c>
      <c r="AN238" s="92">
        <f t="array" ref="AN238">SUM(AN$37:AN$78*TRANSPOSE(Mapping!$N37:$BC37))</f>
        <v>0</v>
      </c>
      <c r="AO238" s="92">
        <f t="array" ref="AO238">SUM(AO$37:AO$78*TRANSPOSE(Mapping!$N37:$BC37))</f>
        <v>0</v>
      </c>
      <c r="AP238" s="92">
        <f t="array" ref="AP238">SUM(AP$37:AP$78*TRANSPOSE(Mapping!$N37:$BC37))</f>
        <v>0</v>
      </c>
      <c r="AQ238" s="92">
        <f t="array" ref="AQ238">SUM(AQ$37:AQ$78*TRANSPOSE(Mapping!$N37:$BC37))</f>
        <v>0</v>
      </c>
      <c r="AR238" s="92">
        <f t="array" ref="AR238">SUM(AR$37:AR$78*TRANSPOSE(Mapping!$N37:$BC37))</f>
        <v>0</v>
      </c>
      <c r="AS238" s="92">
        <f t="array" ref="AS238">SUM(AS$37:AS$78*TRANSPOSE(Mapping!$N37:$BC37))</f>
        <v>0</v>
      </c>
      <c r="AT238" s="92">
        <f t="array" ref="AT238">SUM(AT$37:AT$78*TRANSPOSE(Mapping!$N37:$BC37))</f>
        <v>0</v>
      </c>
      <c r="AU238" s="92">
        <f t="array" ref="AU238">SUM(AU$37:AU$78*TRANSPOSE(Mapping!$N37:$BC37))</f>
        <v>0</v>
      </c>
      <c r="AV238" s="92">
        <f t="array" ref="AV238">SUM(AV$37:AV$78*TRANSPOSE(Mapping!$N37:$BC37))</f>
        <v>0</v>
      </c>
      <c r="AW238" s="92">
        <f t="array" ref="AW238">SUM(AW$37:AW$78*TRANSPOSE(Mapping!$N37:$BC37))</f>
        <v>0</v>
      </c>
      <c r="AX238" s="92">
        <f t="array" ref="AX238">SUM(AX$37:AX$78*TRANSPOSE(Mapping!$N37:$BC37))</f>
        <v>0</v>
      </c>
      <c r="AY238" s="92">
        <f t="array" ref="AY238">SUM(AY$37:AY$78*TRANSPOSE(Mapping!$N37:$BC37))</f>
        <v>0</v>
      </c>
      <c r="AZ238" s="92">
        <f t="array" ref="AZ238">SUM(AZ$37:AZ$78*TRANSPOSE(Mapping!$N37:$BC37))</f>
        <v>0</v>
      </c>
      <c r="BA238" s="92">
        <f t="array" ref="BA238">SUM(BA$37:BA$78*TRANSPOSE(Mapping!$N37:$BC37))</f>
        <v>0</v>
      </c>
      <c r="BB238" s="92">
        <f t="array" ref="BB238">SUM(BB$37:BB$78*TRANSPOSE(Mapping!$N37:$BC37))</f>
        <v>0</v>
      </c>
      <c r="BC238" s="92">
        <f t="array" ref="BC238">SUM(BC$37:BC$78*TRANSPOSE(Mapping!$N37:$BC37))</f>
        <v>0</v>
      </c>
      <c r="BD238" s="92">
        <f t="array" ref="BD238">SUM(BD$37:BD$78*TRANSPOSE(Mapping!$N37:$BC37))</f>
        <v>0</v>
      </c>
      <c r="BE238" s="92">
        <f t="array" ref="BE238">SUM(BE$37:BE$78*TRANSPOSE(Mapping!$N37:$BC37))</f>
        <v>0</v>
      </c>
      <c r="BF238" s="92">
        <f t="array" ref="BF238">SUM(BF$37:BF$78*TRANSPOSE(Mapping!$N37:$BC37))</f>
        <v>0</v>
      </c>
      <c r="BG238" s="92">
        <f t="array" ref="BG238">SUM(BG$37:BG$78*TRANSPOSE(Mapping!$N37:$BC37))</f>
        <v>0</v>
      </c>
      <c r="BH238" s="92">
        <f t="array" ref="BH238">SUM(BH$37:BH$78*TRANSPOSE(Mapping!$N37:$BC37))</f>
        <v>0</v>
      </c>
    </row>
    <row r="239" spans="2:60" hidden="1" outlineLevel="1" x14ac:dyDescent="0.2">
      <c r="B239" s="51" t="s">
        <v>156</v>
      </c>
      <c r="C239" s="9" t="s">
        <v>159</v>
      </c>
      <c r="D239" s="73"/>
      <c r="E239" s="73"/>
      <c r="F239" s="26" t="s">
        <v>198</v>
      </c>
      <c r="G239" s="87">
        <v>23</v>
      </c>
      <c r="H239" s="87"/>
      <c r="I239" s="115">
        <f t="array" ref="I239">SUM(I$37:I$78*TRANSPOSE(Mapping!$N38:$BC38))</f>
        <v>0</v>
      </c>
      <c r="J239" s="92">
        <f t="array" ref="J239">SUM(J$37:J$78*TRANSPOSE(Mapping!$N38:$BC38))</f>
        <v>0</v>
      </c>
      <c r="K239" s="92">
        <f t="array" ref="K239">SUM(K$37:K$78*TRANSPOSE(Mapping!$N38:$BC38))</f>
        <v>61.898337644899996</v>
      </c>
      <c r="L239" s="92">
        <f t="array" ref="L239">SUM(L$37:L$78*TRANSPOSE(Mapping!$N38:$BC38))</f>
        <v>67.714352617199992</v>
      </c>
      <c r="M239" s="92">
        <f t="array" ref="M239">SUM(M$37:M$78*TRANSPOSE(Mapping!$N38:$BC38))</f>
        <v>68.377598631300003</v>
      </c>
      <c r="N239" s="92">
        <f t="array" ref="N239">SUM(N$37:N$78*TRANSPOSE(Mapping!$N38:$BC38))</f>
        <v>65.207302893899993</v>
      </c>
      <c r="O239" s="92">
        <f t="array" ref="O239">SUM(O$37:O$78*TRANSPOSE(Mapping!$N38:$BC38))</f>
        <v>61.797791894861021</v>
      </c>
      <c r="P239" s="92">
        <f t="array" ref="P239">SUM(P$37:P$78*TRANSPOSE(Mapping!$N38:$BC38))</f>
        <v>70.468549039285762</v>
      </c>
      <c r="Q239" s="92">
        <f t="array" ref="Q239">SUM(Q$37:Q$78*TRANSPOSE(Mapping!$N38:$BC38))</f>
        <v>0</v>
      </c>
      <c r="R239" s="92">
        <f t="array" ref="R239">SUM(R$37:R$78*TRANSPOSE(Mapping!$N38:$BC38))</f>
        <v>0</v>
      </c>
      <c r="S239" s="92">
        <f t="array" ref="S239">SUM(S$37:S$78*TRANSPOSE(Mapping!$N38:$BC38))</f>
        <v>0</v>
      </c>
      <c r="T239" s="92">
        <f t="array" ref="T239">SUM(T$37:T$78*TRANSPOSE(Mapping!$N38:$BC38))</f>
        <v>0</v>
      </c>
      <c r="U239" s="92">
        <f t="array" ref="U239">SUM(U$37:U$78*TRANSPOSE(Mapping!$N38:$BC38))</f>
        <v>0</v>
      </c>
      <c r="V239" s="92">
        <f t="array" ref="V239">SUM(V$37:V$78*TRANSPOSE(Mapping!$N38:$BC38))</f>
        <v>0</v>
      </c>
      <c r="W239" s="92">
        <f t="array" ref="W239">SUM(W$37:W$78*TRANSPOSE(Mapping!$N38:$BC38))</f>
        <v>0</v>
      </c>
      <c r="X239" s="92">
        <f t="array" ref="X239">SUM(X$37:X$78*TRANSPOSE(Mapping!$N38:$BC38))</f>
        <v>0</v>
      </c>
      <c r="Y239" s="92">
        <f t="array" ref="Y239">SUM(Y$37:Y$78*TRANSPOSE(Mapping!$N38:$BC38))</f>
        <v>0</v>
      </c>
      <c r="Z239" s="92">
        <f t="array" ref="Z239">SUM(Z$37:Z$78*TRANSPOSE(Mapping!$N38:$BC38))</f>
        <v>0</v>
      </c>
      <c r="AA239" s="92">
        <f t="array" ref="AA239">SUM(AA$37:AA$78*TRANSPOSE(Mapping!$N38:$BC38))</f>
        <v>0</v>
      </c>
      <c r="AB239" s="92">
        <f t="array" ref="AB239">SUM(AB$37:AB$78*TRANSPOSE(Mapping!$N38:$BC38))</f>
        <v>0</v>
      </c>
      <c r="AC239" s="92">
        <f t="array" ref="AC239">SUM(AC$37:AC$78*TRANSPOSE(Mapping!$N38:$BC38))</f>
        <v>0</v>
      </c>
      <c r="AD239" s="92">
        <f t="array" ref="AD239">SUM(AD$37:AD$78*TRANSPOSE(Mapping!$N38:$BC38))</f>
        <v>0</v>
      </c>
      <c r="AE239" s="92">
        <f t="array" ref="AE239">SUM(AE$37:AE$78*TRANSPOSE(Mapping!$N38:$BC38))</f>
        <v>0</v>
      </c>
      <c r="AF239" s="92">
        <f t="array" ref="AF239">SUM(AF$37:AF$78*TRANSPOSE(Mapping!$N38:$BC38))</f>
        <v>0</v>
      </c>
      <c r="AG239" s="92">
        <f t="array" ref="AG239">SUM(AG$37:AG$78*TRANSPOSE(Mapping!$N38:$BC38))</f>
        <v>0</v>
      </c>
      <c r="AH239" s="92">
        <f t="array" ref="AH239">SUM(AH$37:AH$78*TRANSPOSE(Mapping!$N38:$BC38))</f>
        <v>0</v>
      </c>
      <c r="AI239" s="92">
        <f t="array" ref="AI239">SUM(AI$37:AI$78*TRANSPOSE(Mapping!$N38:$BC38))</f>
        <v>0</v>
      </c>
      <c r="AJ239" s="92">
        <f t="array" ref="AJ239">SUM(AJ$37:AJ$78*TRANSPOSE(Mapping!$N38:$BC38))</f>
        <v>0</v>
      </c>
      <c r="AK239" s="92">
        <f t="array" ref="AK239">SUM(AK$37:AK$78*TRANSPOSE(Mapping!$N38:$BC38))</f>
        <v>0</v>
      </c>
      <c r="AL239" s="92">
        <f t="array" ref="AL239">SUM(AL$37:AL$78*TRANSPOSE(Mapping!$N38:$BC38))</f>
        <v>0</v>
      </c>
      <c r="AM239" s="92">
        <f t="array" ref="AM239">SUM(AM$37:AM$78*TRANSPOSE(Mapping!$N38:$BC38))</f>
        <v>0</v>
      </c>
      <c r="AN239" s="92">
        <f t="array" ref="AN239">SUM(AN$37:AN$78*TRANSPOSE(Mapping!$N38:$BC38))</f>
        <v>0</v>
      </c>
      <c r="AO239" s="92">
        <f t="array" ref="AO239">SUM(AO$37:AO$78*TRANSPOSE(Mapping!$N38:$BC38))</f>
        <v>0</v>
      </c>
      <c r="AP239" s="92">
        <f t="array" ref="AP239">SUM(AP$37:AP$78*TRANSPOSE(Mapping!$N38:$BC38))</f>
        <v>0</v>
      </c>
      <c r="AQ239" s="92">
        <f t="array" ref="AQ239">SUM(AQ$37:AQ$78*TRANSPOSE(Mapping!$N38:$BC38))</f>
        <v>0</v>
      </c>
      <c r="AR239" s="92">
        <f t="array" ref="AR239">SUM(AR$37:AR$78*TRANSPOSE(Mapping!$N38:$BC38))</f>
        <v>0</v>
      </c>
      <c r="AS239" s="92">
        <f t="array" ref="AS239">SUM(AS$37:AS$78*TRANSPOSE(Mapping!$N38:$BC38))</f>
        <v>0</v>
      </c>
      <c r="AT239" s="92">
        <f t="array" ref="AT239">SUM(AT$37:AT$78*TRANSPOSE(Mapping!$N38:$BC38))</f>
        <v>0</v>
      </c>
      <c r="AU239" s="92">
        <f t="array" ref="AU239">SUM(AU$37:AU$78*TRANSPOSE(Mapping!$N38:$BC38))</f>
        <v>0</v>
      </c>
      <c r="AV239" s="92">
        <f t="array" ref="AV239">SUM(AV$37:AV$78*TRANSPOSE(Mapping!$N38:$BC38))</f>
        <v>0</v>
      </c>
      <c r="AW239" s="92">
        <f t="array" ref="AW239">SUM(AW$37:AW$78*TRANSPOSE(Mapping!$N38:$BC38))</f>
        <v>0</v>
      </c>
      <c r="AX239" s="92">
        <f t="array" ref="AX239">SUM(AX$37:AX$78*TRANSPOSE(Mapping!$N38:$BC38))</f>
        <v>0</v>
      </c>
      <c r="AY239" s="92">
        <f t="array" ref="AY239">SUM(AY$37:AY$78*TRANSPOSE(Mapping!$N38:$BC38))</f>
        <v>0</v>
      </c>
      <c r="AZ239" s="92">
        <f t="array" ref="AZ239">SUM(AZ$37:AZ$78*TRANSPOSE(Mapping!$N38:$BC38))</f>
        <v>0</v>
      </c>
      <c r="BA239" s="92">
        <f t="array" ref="BA239">SUM(BA$37:BA$78*TRANSPOSE(Mapping!$N38:$BC38))</f>
        <v>0</v>
      </c>
      <c r="BB239" s="92">
        <f t="array" ref="BB239">SUM(BB$37:BB$78*TRANSPOSE(Mapping!$N38:$BC38))</f>
        <v>0</v>
      </c>
      <c r="BC239" s="92">
        <f t="array" ref="BC239">SUM(BC$37:BC$78*TRANSPOSE(Mapping!$N38:$BC38))</f>
        <v>0</v>
      </c>
      <c r="BD239" s="92">
        <f t="array" ref="BD239">SUM(BD$37:BD$78*TRANSPOSE(Mapping!$N38:$BC38))</f>
        <v>0</v>
      </c>
      <c r="BE239" s="92">
        <f t="array" ref="BE239">SUM(BE$37:BE$78*TRANSPOSE(Mapping!$N38:$BC38))</f>
        <v>0</v>
      </c>
      <c r="BF239" s="92">
        <f t="array" ref="BF239">SUM(BF$37:BF$78*TRANSPOSE(Mapping!$N38:$BC38))</f>
        <v>0</v>
      </c>
      <c r="BG239" s="92">
        <f t="array" ref="BG239">SUM(BG$37:BG$78*TRANSPOSE(Mapping!$N38:$BC38))</f>
        <v>0</v>
      </c>
      <c r="BH239" s="92">
        <f t="array" ref="BH239">SUM(BH$37:BH$78*TRANSPOSE(Mapping!$N38:$BC38))</f>
        <v>0</v>
      </c>
    </row>
    <row r="240" spans="2:60" hidden="1" outlineLevel="1" x14ac:dyDescent="0.2">
      <c r="B240" s="51" t="s">
        <v>156</v>
      </c>
      <c r="C240" s="9" t="s">
        <v>153</v>
      </c>
      <c r="D240" s="58"/>
      <c r="E240" s="58"/>
      <c r="F240" s="26" t="s">
        <v>198</v>
      </c>
      <c r="G240" s="87">
        <v>24</v>
      </c>
      <c r="H240" s="87"/>
      <c r="I240" s="115">
        <f t="array" ref="I240">SUM(I$37:I$78*TRANSPOSE(Mapping!$N39:$BC39))</f>
        <v>0</v>
      </c>
      <c r="J240" s="92">
        <f t="array" ref="J240">SUM(J$37:J$78*TRANSPOSE(Mapping!$N39:$BC39))</f>
        <v>0</v>
      </c>
      <c r="K240" s="92">
        <f t="array" ref="K240">SUM(K$37:K$78*TRANSPOSE(Mapping!$N39:$BC39))</f>
        <v>271.18894798449008</v>
      </c>
      <c r="L240" s="92">
        <f t="array" ref="L240">SUM(L$37:L$78*TRANSPOSE(Mapping!$N39:$BC39))</f>
        <v>295.80019080949995</v>
      </c>
      <c r="M240" s="92">
        <f t="array" ref="M240">SUM(M$37:M$78*TRANSPOSE(Mapping!$N39:$BC39))</f>
        <v>301.59052333139994</v>
      </c>
      <c r="N240" s="92">
        <f t="array" ref="N240">SUM(N$37:N$78*TRANSPOSE(Mapping!$N39:$BC39))</f>
        <v>287.63759072000005</v>
      </c>
      <c r="O240" s="92">
        <f t="array" ref="O240">SUM(O$37:O$78*TRANSPOSE(Mapping!$N39:$BC39))</f>
        <v>300.56621142768358</v>
      </c>
      <c r="P240" s="92">
        <f t="array" ref="P240">SUM(P$37:P$78*TRANSPOSE(Mapping!$N39:$BC39))</f>
        <v>337.75437262265325</v>
      </c>
      <c r="Q240" s="92">
        <f t="array" ref="Q240">SUM(Q$37:Q$78*TRANSPOSE(Mapping!$N39:$BC39))</f>
        <v>0</v>
      </c>
      <c r="R240" s="92">
        <f t="array" ref="R240">SUM(R$37:R$78*TRANSPOSE(Mapping!$N39:$BC39))</f>
        <v>0</v>
      </c>
      <c r="S240" s="92">
        <f t="array" ref="S240">SUM(S$37:S$78*TRANSPOSE(Mapping!$N39:$BC39))</f>
        <v>0</v>
      </c>
      <c r="T240" s="92">
        <f t="array" ref="T240">SUM(T$37:T$78*TRANSPOSE(Mapping!$N39:$BC39))</f>
        <v>0</v>
      </c>
      <c r="U240" s="92">
        <f t="array" ref="U240">SUM(U$37:U$78*TRANSPOSE(Mapping!$N39:$BC39))</f>
        <v>0</v>
      </c>
      <c r="V240" s="92">
        <f t="array" ref="V240">SUM(V$37:V$78*TRANSPOSE(Mapping!$N39:$BC39))</f>
        <v>0</v>
      </c>
      <c r="W240" s="92">
        <f t="array" ref="W240">SUM(W$37:W$78*TRANSPOSE(Mapping!$N39:$BC39))</f>
        <v>0</v>
      </c>
      <c r="X240" s="92">
        <f t="array" ref="X240">SUM(X$37:X$78*TRANSPOSE(Mapping!$N39:$BC39))</f>
        <v>0</v>
      </c>
      <c r="Y240" s="92">
        <f t="array" ref="Y240">SUM(Y$37:Y$78*TRANSPOSE(Mapping!$N39:$BC39))</f>
        <v>0</v>
      </c>
      <c r="Z240" s="92">
        <f t="array" ref="Z240">SUM(Z$37:Z$78*TRANSPOSE(Mapping!$N39:$BC39))</f>
        <v>0</v>
      </c>
      <c r="AA240" s="92">
        <f t="array" ref="AA240">SUM(AA$37:AA$78*TRANSPOSE(Mapping!$N39:$BC39))</f>
        <v>0</v>
      </c>
      <c r="AB240" s="92">
        <f t="array" ref="AB240">SUM(AB$37:AB$78*TRANSPOSE(Mapping!$N39:$BC39))</f>
        <v>0</v>
      </c>
      <c r="AC240" s="92">
        <f t="array" ref="AC240">SUM(AC$37:AC$78*TRANSPOSE(Mapping!$N39:$BC39))</f>
        <v>0</v>
      </c>
      <c r="AD240" s="92">
        <f t="array" ref="AD240">SUM(AD$37:AD$78*TRANSPOSE(Mapping!$N39:$BC39))</f>
        <v>0</v>
      </c>
      <c r="AE240" s="92">
        <f t="array" ref="AE240">SUM(AE$37:AE$78*TRANSPOSE(Mapping!$N39:$BC39))</f>
        <v>0</v>
      </c>
      <c r="AF240" s="92">
        <f t="array" ref="AF240">SUM(AF$37:AF$78*TRANSPOSE(Mapping!$N39:$BC39))</f>
        <v>0</v>
      </c>
      <c r="AG240" s="92">
        <f t="array" ref="AG240">SUM(AG$37:AG$78*TRANSPOSE(Mapping!$N39:$BC39))</f>
        <v>0</v>
      </c>
      <c r="AH240" s="92">
        <f t="array" ref="AH240">SUM(AH$37:AH$78*TRANSPOSE(Mapping!$N39:$BC39))</f>
        <v>0</v>
      </c>
      <c r="AI240" s="92">
        <f t="array" ref="AI240">SUM(AI$37:AI$78*TRANSPOSE(Mapping!$N39:$BC39))</f>
        <v>0</v>
      </c>
      <c r="AJ240" s="92">
        <f t="array" ref="AJ240">SUM(AJ$37:AJ$78*TRANSPOSE(Mapping!$N39:$BC39))</f>
        <v>0</v>
      </c>
      <c r="AK240" s="92">
        <f t="array" ref="AK240">SUM(AK$37:AK$78*TRANSPOSE(Mapping!$N39:$BC39))</f>
        <v>0</v>
      </c>
      <c r="AL240" s="92">
        <f t="array" ref="AL240">SUM(AL$37:AL$78*TRANSPOSE(Mapping!$N39:$BC39))</f>
        <v>0</v>
      </c>
      <c r="AM240" s="92">
        <f t="array" ref="AM240">SUM(AM$37:AM$78*TRANSPOSE(Mapping!$N39:$BC39))</f>
        <v>0</v>
      </c>
      <c r="AN240" s="92">
        <f t="array" ref="AN240">SUM(AN$37:AN$78*TRANSPOSE(Mapping!$N39:$BC39))</f>
        <v>0</v>
      </c>
      <c r="AO240" s="92">
        <f t="array" ref="AO240">SUM(AO$37:AO$78*TRANSPOSE(Mapping!$N39:$BC39))</f>
        <v>0</v>
      </c>
      <c r="AP240" s="92">
        <f t="array" ref="AP240">SUM(AP$37:AP$78*TRANSPOSE(Mapping!$N39:$BC39))</f>
        <v>0</v>
      </c>
      <c r="AQ240" s="92">
        <f t="array" ref="AQ240">SUM(AQ$37:AQ$78*TRANSPOSE(Mapping!$N39:$BC39))</f>
        <v>0</v>
      </c>
      <c r="AR240" s="92">
        <f t="array" ref="AR240">SUM(AR$37:AR$78*TRANSPOSE(Mapping!$N39:$BC39))</f>
        <v>0</v>
      </c>
      <c r="AS240" s="92">
        <f t="array" ref="AS240">SUM(AS$37:AS$78*TRANSPOSE(Mapping!$N39:$BC39))</f>
        <v>0</v>
      </c>
      <c r="AT240" s="92">
        <f t="array" ref="AT240">SUM(AT$37:AT$78*TRANSPOSE(Mapping!$N39:$BC39))</f>
        <v>0</v>
      </c>
      <c r="AU240" s="92">
        <f t="array" ref="AU240">SUM(AU$37:AU$78*TRANSPOSE(Mapping!$N39:$BC39))</f>
        <v>0</v>
      </c>
      <c r="AV240" s="92">
        <f t="array" ref="AV240">SUM(AV$37:AV$78*TRANSPOSE(Mapping!$N39:$BC39))</f>
        <v>0</v>
      </c>
      <c r="AW240" s="92">
        <f t="array" ref="AW240">SUM(AW$37:AW$78*TRANSPOSE(Mapping!$N39:$BC39))</f>
        <v>0</v>
      </c>
      <c r="AX240" s="92">
        <f t="array" ref="AX240">SUM(AX$37:AX$78*TRANSPOSE(Mapping!$N39:$BC39))</f>
        <v>0</v>
      </c>
      <c r="AY240" s="92">
        <f t="array" ref="AY240">SUM(AY$37:AY$78*TRANSPOSE(Mapping!$N39:$BC39))</f>
        <v>0</v>
      </c>
      <c r="AZ240" s="92">
        <f t="array" ref="AZ240">SUM(AZ$37:AZ$78*TRANSPOSE(Mapping!$N39:$BC39))</f>
        <v>0</v>
      </c>
      <c r="BA240" s="92">
        <f t="array" ref="BA240">SUM(BA$37:BA$78*TRANSPOSE(Mapping!$N39:$BC39))</f>
        <v>0</v>
      </c>
      <c r="BB240" s="92">
        <f t="array" ref="BB240">SUM(BB$37:BB$78*TRANSPOSE(Mapping!$N39:$BC39))</f>
        <v>0</v>
      </c>
      <c r="BC240" s="92">
        <f t="array" ref="BC240">SUM(BC$37:BC$78*TRANSPOSE(Mapping!$N39:$BC39))</f>
        <v>0</v>
      </c>
      <c r="BD240" s="92">
        <f t="array" ref="BD240">SUM(BD$37:BD$78*TRANSPOSE(Mapping!$N39:$BC39))</f>
        <v>0</v>
      </c>
      <c r="BE240" s="92">
        <f t="array" ref="BE240">SUM(BE$37:BE$78*TRANSPOSE(Mapping!$N39:$BC39))</f>
        <v>0</v>
      </c>
      <c r="BF240" s="92">
        <f t="array" ref="BF240">SUM(BF$37:BF$78*TRANSPOSE(Mapping!$N39:$BC39))</f>
        <v>0</v>
      </c>
      <c r="BG240" s="92">
        <f t="array" ref="BG240">SUM(BG$37:BG$78*TRANSPOSE(Mapping!$N39:$BC39))</f>
        <v>0</v>
      </c>
      <c r="BH240" s="92">
        <f t="array" ref="BH240">SUM(BH$37:BH$78*TRANSPOSE(Mapping!$N39:$BC39))</f>
        <v>0</v>
      </c>
    </row>
    <row r="241" spans="2:60" hidden="1" outlineLevel="1" x14ac:dyDescent="0.2">
      <c r="B241" s="51" t="s">
        <v>160</v>
      </c>
      <c r="C241" s="9" t="s">
        <v>146</v>
      </c>
      <c r="D241" s="73"/>
      <c r="E241" s="73"/>
      <c r="F241" s="26" t="s">
        <v>198</v>
      </c>
      <c r="G241" s="87">
        <v>25</v>
      </c>
      <c r="H241" s="87"/>
      <c r="I241" s="115">
        <f t="array" ref="I241">SUM(I$37:I$78*TRANSPOSE(Mapping!$N40:$BC40))</f>
        <v>0</v>
      </c>
      <c r="J241" s="92">
        <f t="array" ref="J241">SUM(J$37:J$78*TRANSPOSE(Mapping!$N40:$BC40))</f>
        <v>0</v>
      </c>
      <c r="K241" s="92">
        <f t="array" ref="K241">SUM(K$37:K$78*TRANSPOSE(Mapping!$N40:$BC40))</f>
        <v>327.83764295939005</v>
      </c>
      <c r="L241" s="92">
        <f t="array" ref="L241">SUM(L$37:L$78*TRANSPOSE(Mapping!$N40:$BC40))</f>
        <v>358.72298485670001</v>
      </c>
      <c r="M241" s="92">
        <f t="array" ref="M241">SUM(M$37:M$78*TRANSPOSE(Mapping!$N40:$BC40))</f>
        <v>357.3815978527</v>
      </c>
      <c r="N241" s="92">
        <f t="array" ref="N241">SUM(N$37:N$78*TRANSPOSE(Mapping!$N40:$BC40))</f>
        <v>350.15733669390005</v>
      </c>
      <c r="O241" s="92">
        <f t="array" ref="O241">SUM(O$37:O$78*TRANSPOSE(Mapping!$N40:$BC40))</f>
        <v>365.28072932254457</v>
      </c>
      <c r="P241" s="92">
        <f t="array" ref="P241">SUM(P$37:P$78*TRANSPOSE(Mapping!$N40:$BC40))</f>
        <v>410.43763982510853</v>
      </c>
      <c r="Q241" s="92">
        <f t="array" ref="Q241">SUM(Q$37:Q$78*TRANSPOSE(Mapping!$N40:$BC40))</f>
        <v>0</v>
      </c>
      <c r="R241" s="92">
        <f t="array" ref="R241">SUM(R$37:R$78*TRANSPOSE(Mapping!$N40:$BC40))</f>
        <v>0</v>
      </c>
      <c r="S241" s="92">
        <f t="array" ref="S241">SUM(S$37:S$78*TRANSPOSE(Mapping!$N40:$BC40))</f>
        <v>0</v>
      </c>
      <c r="T241" s="92">
        <f t="array" ref="T241">SUM(T$37:T$78*TRANSPOSE(Mapping!$N40:$BC40))</f>
        <v>0</v>
      </c>
      <c r="U241" s="92">
        <f t="array" ref="U241">SUM(U$37:U$78*TRANSPOSE(Mapping!$N40:$BC40))</f>
        <v>0</v>
      </c>
      <c r="V241" s="92">
        <f t="array" ref="V241">SUM(V$37:V$78*TRANSPOSE(Mapping!$N40:$BC40))</f>
        <v>0</v>
      </c>
      <c r="W241" s="92">
        <f t="array" ref="W241">SUM(W$37:W$78*TRANSPOSE(Mapping!$N40:$BC40))</f>
        <v>0</v>
      </c>
      <c r="X241" s="92">
        <f t="array" ref="X241">SUM(X$37:X$78*TRANSPOSE(Mapping!$N40:$BC40))</f>
        <v>0</v>
      </c>
      <c r="Y241" s="92">
        <f t="array" ref="Y241">SUM(Y$37:Y$78*TRANSPOSE(Mapping!$N40:$BC40))</f>
        <v>0</v>
      </c>
      <c r="Z241" s="92">
        <f t="array" ref="Z241">SUM(Z$37:Z$78*TRANSPOSE(Mapping!$N40:$BC40))</f>
        <v>0</v>
      </c>
      <c r="AA241" s="92">
        <f t="array" ref="AA241">SUM(AA$37:AA$78*TRANSPOSE(Mapping!$N40:$BC40))</f>
        <v>0</v>
      </c>
      <c r="AB241" s="92">
        <f t="array" ref="AB241">SUM(AB$37:AB$78*TRANSPOSE(Mapping!$N40:$BC40))</f>
        <v>0</v>
      </c>
      <c r="AC241" s="92">
        <f t="array" ref="AC241">SUM(AC$37:AC$78*TRANSPOSE(Mapping!$N40:$BC40))</f>
        <v>0</v>
      </c>
      <c r="AD241" s="92">
        <f t="array" ref="AD241">SUM(AD$37:AD$78*TRANSPOSE(Mapping!$N40:$BC40))</f>
        <v>0</v>
      </c>
      <c r="AE241" s="92">
        <f t="array" ref="AE241">SUM(AE$37:AE$78*TRANSPOSE(Mapping!$N40:$BC40))</f>
        <v>0</v>
      </c>
      <c r="AF241" s="92">
        <f t="array" ref="AF241">SUM(AF$37:AF$78*TRANSPOSE(Mapping!$N40:$BC40))</f>
        <v>0</v>
      </c>
      <c r="AG241" s="92">
        <f t="array" ref="AG241">SUM(AG$37:AG$78*TRANSPOSE(Mapping!$N40:$BC40))</f>
        <v>0</v>
      </c>
      <c r="AH241" s="92">
        <f t="array" ref="AH241">SUM(AH$37:AH$78*TRANSPOSE(Mapping!$N40:$BC40))</f>
        <v>0</v>
      </c>
      <c r="AI241" s="92">
        <f t="array" ref="AI241">SUM(AI$37:AI$78*TRANSPOSE(Mapping!$N40:$BC40))</f>
        <v>0</v>
      </c>
      <c r="AJ241" s="92">
        <f t="array" ref="AJ241">SUM(AJ$37:AJ$78*TRANSPOSE(Mapping!$N40:$BC40))</f>
        <v>0</v>
      </c>
      <c r="AK241" s="92">
        <f t="array" ref="AK241">SUM(AK$37:AK$78*TRANSPOSE(Mapping!$N40:$BC40))</f>
        <v>0</v>
      </c>
      <c r="AL241" s="92">
        <f t="array" ref="AL241">SUM(AL$37:AL$78*TRANSPOSE(Mapping!$N40:$BC40))</f>
        <v>0</v>
      </c>
      <c r="AM241" s="92">
        <f t="array" ref="AM241">SUM(AM$37:AM$78*TRANSPOSE(Mapping!$N40:$BC40))</f>
        <v>0</v>
      </c>
      <c r="AN241" s="92">
        <f t="array" ref="AN241">SUM(AN$37:AN$78*TRANSPOSE(Mapping!$N40:$BC40))</f>
        <v>0</v>
      </c>
      <c r="AO241" s="92">
        <f t="array" ref="AO241">SUM(AO$37:AO$78*TRANSPOSE(Mapping!$N40:$BC40))</f>
        <v>0</v>
      </c>
      <c r="AP241" s="92">
        <f t="array" ref="AP241">SUM(AP$37:AP$78*TRANSPOSE(Mapping!$N40:$BC40))</f>
        <v>0</v>
      </c>
      <c r="AQ241" s="92">
        <f t="array" ref="AQ241">SUM(AQ$37:AQ$78*TRANSPOSE(Mapping!$N40:$BC40))</f>
        <v>0</v>
      </c>
      <c r="AR241" s="92">
        <f t="array" ref="AR241">SUM(AR$37:AR$78*TRANSPOSE(Mapping!$N40:$BC40))</f>
        <v>0</v>
      </c>
      <c r="AS241" s="92">
        <f t="array" ref="AS241">SUM(AS$37:AS$78*TRANSPOSE(Mapping!$N40:$BC40))</f>
        <v>0</v>
      </c>
      <c r="AT241" s="92">
        <f t="array" ref="AT241">SUM(AT$37:AT$78*TRANSPOSE(Mapping!$N40:$BC40))</f>
        <v>0</v>
      </c>
      <c r="AU241" s="92">
        <f t="array" ref="AU241">SUM(AU$37:AU$78*TRANSPOSE(Mapping!$N40:$BC40))</f>
        <v>0</v>
      </c>
      <c r="AV241" s="92">
        <f t="array" ref="AV241">SUM(AV$37:AV$78*TRANSPOSE(Mapping!$N40:$BC40))</f>
        <v>0</v>
      </c>
      <c r="AW241" s="92">
        <f t="array" ref="AW241">SUM(AW$37:AW$78*TRANSPOSE(Mapping!$N40:$BC40))</f>
        <v>0</v>
      </c>
      <c r="AX241" s="92">
        <f t="array" ref="AX241">SUM(AX$37:AX$78*TRANSPOSE(Mapping!$N40:$BC40))</f>
        <v>0</v>
      </c>
      <c r="AY241" s="92">
        <f t="array" ref="AY241">SUM(AY$37:AY$78*TRANSPOSE(Mapping!$N40:$BC40))</f>
        <v>0</v>
      </c>
      <c r="AZ241" s="92">
        <f t="array" ref="AZ241">SUM(AZ$37:AZ$78*TRANSPOSE(Mapping!$N40:$BC40))</f>
        <v>0</v>
      </c>
      <c r="BA241" s="92">
        <f t="array" ref="BA241">SUM(BA$37:BA$78*TRANSPOSE(Mapping!$N40:$BC40))</f>
        <v>0</v>
      </c>
      <c r="BB241" s="92">
        <f t="array" ref="BB241">SUM(BB$37:BB$78*TRANSPOSE(Mapping!$N40:$BC40))</f>
        <v>0</v>
      </c>
      <c r="BC241" s="92">
        <f t="array" ref="BC241">SUM(BC$37:BC$78*TRANSPOSE(Mapping!$N40:$BC40))</f>
        <v>0</v>
      </c>
      <c r="BD241" s="92">
        <f t="array" ref="BD241">SUM(BD$37:BD$78*TRANSPOSE(Mapping!$N40:$BC40))</f>
        <v>0</v>
      </c>
      <c r="BE241" s="92">
        <f t="array" ref="BE241">SUM(BE$37:BE$78*TRANSPOSE(Mapping!$N40:$BC40))</f>
        <v>0</v>
      </c>
      <c r="BF241" s="92">
        <f t="array" ref="BF241">SUM(BF$37:BF$78*TRANSPOSE(Mapping!$N40:$BC40))</f>
        <v>0</v>
      </c>
      <c r="BG241" s="92">
        <f t="array" ref="BG241">SUM(BG$37:BG$78*TRANSPOSE(Mapping!$N40:$BC40))</f>
        <v>0</v>
      </c>
      <c r="BH241" s="92">
        <f t="array" ref="BH241">SUM(BH$37:BH$78*TRANSPOSE(Mapping!$N40:$BC40))</f>
        <v>0</v>
      </c>
    </row>
    <row r="242" spans="2:60" hidden="1" outlineLevel="1" x14ac:dyDescent="0.2">
      <c r="B242" s="51" t="s">
        <v>160</v>
      </c>
      <c r="C242" s="9" t="s">
        <v>147</v>
      </c>
      <c r="D242" s="73"/>
      <c r="E242" s="73"/>
      <c r="F242" s="26" t="s">
        <v>198</v>
      </c>
      <c r="G242" s="87">
        <v>26</v>
      </c>
      <c r="H242" s="87"/>
      <c r="I242" s="115">
        <f t="array" ref="I242">SUM(I$37:I$78*TRANSPOSE(Mapping!$N41:$BC41))</f>
        <v>0</v>
      </c>
      <c r="J242" s="92">
        <f t="array" ref="J242">SUM(J$37:J$78*TRANSPOSE(Mapping!$N41:$BC41))</f>
        <v>0</v>
      </c>
      <c r="K242" s="92">
        <f t="array" ref="K242">SUM(K$37:K$78*TRANSPOSE(Mapping!$N41:$BC41))</f>
        <v>0</v>
      </c>
      <c r="L242" s="92">
        <f t="array" ref="L242">SUM(L$37:L$78*TRANSPOSE(Mapping!$N41:$BC41))</f>
        <v>0</v>
      </c>
      <c r="M242" s="92">
        <f t="array" ref="M242">SUM(M$37:M$78*TRANSPOSE(Mapping!$N41:$BC41))</f>
        <v>0</v>
      </c>
      <c r="N242" s="92">
        <f t="array" ref="N242">SUM(N$37:N$78*TRANSPOSE(Mapping!$N41:$BC41))</f>
        <v>0</v>
      </c>
      <c r="O242" s="92">
        <f t="array" ref="O242">SUM(O$37:O$78*TRANSPOSE(Mapping!$N41:$BC41))</f>
        <v>0</v>
      </c>
      <c r="P242" s="92">
        <f t="array" ref="P242">SUM(P$37:P$78*TRANSPOSE(Mapping!$N41:$BC41))</f>
        <v>0</v>
      </c>
      <c r="Q242" s="92">
        <f t="array" ref="Q242">SUM(Q$37:Q$78*TRANSPOSE(Mapping!$N41:$BC41))</f>
        <v>0</v>
      </c>
      <c r="R242" s="92">
        <f t="array" ref="R242">SUM(R$37:R$78*TRANSPOSE(Mapping!$N41:$BC41))</f>
        <v>0</v>
      </c>
      <c r="S242" s="92">
        <f t="array" ref="S242">SUM(S$37:S$78*TRANSPOSE(Mapping!$N41:$BC41))</f>
        <v>0</v>
      </c>
      <c r="T242" s="92">
        <f t="array" ref="T242">SUM(T$37:T$78*TRANSPOSE(Mapping!$N41:$BC41))</f>
        <v>0</v>
      </c>
      <c r="U242" s="92">
        <f t="array" ref="U242">SUM(U$37:U$78*TRANSPOSE(Mapping!$N41:$BC41))</f>
        <v>0</v>
      </c>
      <c r="V242" s="92">
        <f t="array" ref="V242">SUM(V$37:V$78*TRANSPOSE(Mapping!$N41:$BC41))</f>
        <v>0</v>
      </c>
      <c r="W242" s="92">
        <f t="array" ref="W242">SUM(W$37:W$78*TRANSPOSE(Mapping!$N41:$BC41))</f>
        <v>0</v>
      </c>
      <c r="X242" s="92">
        <f t="array" ref="X242">SUM(X$37:X$78*TRANSPOSE(Mapping!$N41:$BC41))</f>
        <v>0</v>
      </c>
      <c r="Y242" s="92">
        <f t="array" ref="Y242">SUM(Y$37:Y$78*TRANSPOSE(Mapping!$N41:$BC41))</f>
        <v>0</v>
      </c>
      <c r="Z242" s="92">
        <f t="array" ref="Z242">SUM(Z$37:Z$78*TRANSPOSE(Mapping!$N41:$BC41))</f>
        <v>0</v>
      </c>
      <c r="AA242" s="92">
        <f t="array" ref="AA242">SUM(AA$37:AA$78*TRANSPOSE(Mapping!$N41:$BC41))</f>
        <v>0</v>
      </c>
      <c r="AB242" s="92">
        <f t="array" ref="AB242">SUM(AB$37:AB$78*TRANSPOSE(Mapping!$N41:$BC41))</f>
        <v>0</v>
      </c>
      <c r="AC242" s="92">
        <f t="array" ref="AC242">SUM(AC$37:AC$78*TRANSPOSE(Mapping!$N41:$BC41))</f>
        <v>0</v>
      </c>
      <c r="AD242" s="92">
        <f t="array" ref="AD242">SUM(AD$37:AD$78*TRANSPOSE(Mapping!$N41:$BC41))</f>
        <v>0</v>
      </c>
      <c r="AE242" s="92">
        <f t="array" ref="AE242">SUM(AE$37:AE$78*TRANSPOSE(Mapping!$N41:$BC41))</f>
        <v>0</v>
      </c>
      <c r="AF242" s="92">
        <f t="array" ref="AF242">SUM(AF$37:AF$78*TRANSPOSE(Mapping!$N41:$BC41))</f>
        <v>0</v>
      </c>
      <c r="AG242" s="92">
        <f t="array" ref="AG242">SUM(AG$37:AG$78*TRANSPOSE(Mapping!$N41:$BC41))</f>
        <v>0</v>
      </c>
      <c r="AH242" s="92">
        <f t="array" ref="AH242">SUM(AH$37:AH$78*TRANSPOSE(Mapping!$N41:$BC41))</f>
        <v>0</v>
      </c>
      <c r="AI242" s="92">
        <f t="array" ref="AI242">SUM(AI$37:AI$78*TRANSPOSE(Mapping!$N41:$BC41))</f>
        <v>0</v>
      </c>
      <c r="AJ242" s="92">
        <f t="array" ref="AJ242">SUM(AJ$37:AJ$78*TRANSPOSE(Mapping!$N41:$BC41))</f>
        <v>0</v>
      </c>
      <c r="AK242" s="92">
        <f t="array" ref="AK242">SUM(AK$37:AK$78*TRANSPOSE(Mapping!$N41:$BC41))</f>
        <v>0</v>
      </c>
      <c r="AL242" s="92">
        <f t="array" ref="AL242">SUM(AL$37:AL$78*TRANSPOSE(Mapping!$N41:$BC41))</f>
        <v>0</v>
      </c>
      <c r="AM242" s="92">
        <f t="array" ref="AM242">SUM(AM$37:AM$78*TRANSPOSE(Mapping!$N41:$BC41))</f>
        <v>0</v>
      </c>
      <c r="AN242" s="92">
        <f t="array" ref="AN242">SUM(AN$37:AN$78*TRANSPOSE(Mapping!$N41:$BC41))</f>
        <v>0</v>
      </c>
      <c r="AO242" s="92">
        <f t="array" ref="AO242">SUM(AO$37:AO$78*TRANSPOSE(Mapping!$N41:$BC41))</f>
        <v>0</v>
      </c>
      <c r="AP242" s="92">
        <f t="array" ref="AP242">SUM(AP$37:AP$78*TRANSPOSE(Mapping!$N41:$BC41))</f>
        <v>0</v>
      </c>
      <c r="AQ242" s="92">
        <f t="array" ref="AQ242">SUM(AQ$37:AQ$78*TRANSPOSE(Mapping!$N41:$BC41))</f>
        <v>0</v>
      </c>
      <c r="AR242" s="92">
        <f t="array" ref="AR242">SUM(AR$37:AR$78*TRANSPOSE(Mapping!$N41:$BC41))</f>
        <v>0</v>
      </c>
      <c r="AS242" s="92">
        <f t="array" ref="AS242">SUM(AS$37:AS$78*TRANSPOSE(Mapping!$N41:$BC41))</f>
        <v>0</v>
      </c>
      <c r="AT242" s="92">
        <f t="array" ref="AT242">SUM(AT$37:AT$78*TRANSPOSE(Mapping!$N41:$BC41))</f>
        <v>0</v>
      </c>
      <c r="AU242" s="92">
        <f t="array" ref="AU242">SUM(AU$37:AU$78*TRANSPOSE(Mapping!$N41:$BC41))</f>
        <v>0</v>
      </c>
      <c r="AV242" s="92">
        <f t="array" ref="AV242">SUM(AV$37:AV$78*TRANSPOSE(Mapping!$N41:$BC41))</f>
        <v>0</v>
      </c>
      <c r="AW242" s="92">
        <f t="array" ref="AW242">SUM(AW$37:AW$78*TRANSPOSE(Mapping!$N41:$BC41))</f>
        <v>0</v>
      </c>
      <c r="AX242" s="92">
        <f t="array" ref="AX242">SUM(AX$37:AX$78*TRANSPOSE(Mapping!$N41:$BC41))</f>
        <v>0</v>
      </c>
      <c r="AY242" s="92">
        <f t="array" ref="AY242">SUM(AY$37:AY$78*TRANSPOSE(Mapping!$N41:$BC41))</f>
        <v>0</v>
      </c>
      <c r="AZ242" s="92">
        <f t="array" ref="AZ242">SUM(AZ$37:AZ$78*TRANSPOSE(Mapping!$N41:$BC41))</f>
        <v>0</v>
      </c>
      <c r="BA242" s="92">
        <f t="array" ref="BA242">SUM(BA$37:BA$78*TRANSPOSE(Mapping!$N41:$BC41))</f>
        <v>0</v>
      </c>
      <c r="BB242" s="92">
        <f t="array" ref="BB242">SUM(BB$37:BB$78*TRANSPOSE(Mapping!$N41:$BC41))</f>
        <v>0</v>
      </c>
      <c r="BC242" s="92">
        <f t="array" ref="BC242">SUM(BC$37:BC$78*TRANSPOSE(Mapping!$N41:$BC41))</f>
        <v>0</v>
      </c>
      <c r="BD242" s="92">
        <f t="array" ref="BD242">SUM(BD$37:BD$78*TRANSPOSE(Mapping!$N41:$BC41))</f>
        <v>0</v>
      </c>
      <c r="BE242" s="92">
        <f t="array" ref="BE242">SUM(BE$37:BE$78*TRANSPOSE(Mapping!$N41:$BC41))</f>
        <v>0</v>
      </c>
      <c r="BF242" s="92">
        <f t="array" ref="BF242">SUM(BF$37:BF$78*TRANSPOSE(Mapping!$N41:$BC41))</f>
        <v>0</v>
      </c>
      <c r="BG242" s="92">
        <f t="array" ref="BG242">SUM(BG$37:BG$78*TRANSPOSE(Mapping!$N41:$BC41))</f>
        <v>0</v>
      </c>
      <c r="BH242" s="92">
        <f t="array" ref="BH242">SUM(BH$37:BH$78*TRANSPOSE(Mapping!$N41:$BC41))</f>
        <v>0</v>
      </c>
    </row>
    <row r="243" spans="2:60" hidden="1" outlineLevel="1" x14ac:dyDescent="0.2">
      <c r="B243" s="51" t="s">
        <v>160</v>
      </c>
      <c r="C243" s="9" t="s">
        <v>148</v>
      </c>
      <c r="D243" s="58"/>
      <c r="E243" s="58"/>
      <c r="F243" s="26" t="s">
        <v>198</v>
      </c>
      <c r="G243" s="87">
        <v>27</v>
      </c>
      <c r="H243" s="87"/>
      <c r="I243" s="115">
        <f t="array" ref="I243">SUM(I$37:I$78*TRANSPOSE(Mapping!$N42:$BC42))</f>
        <v>0</v>
      </c>
      <c r="J243" s="92">
        <f t="array" ref="J243">SUM(J$37:J$78*TRANSPOSE(Mapping!$N42:$BC42))</f>
        <v>0</v>
      </c>
      <c r="K243" s="92">
        <f t="array" ref="K243">SUM(K$37:K$78*TRANSPOSE(Mapping!$N42:$BC42))</f>
        <v>333.14528562939006</v>
      </c>
      <c r="L243" s="92">
        <f t="array" ref="L243">SUM(L$37:L$78*TRANSPOSE(Mapping!$N42:$BC42))</f>
        <v>363.51454342670002</v>
      </c>
      <c r="M243" s="92">
        <f t="array" ref="M243">SUM(M$37:M$78*TRANSPOSE(Mapping!$N42:$BC42))</f>
        <v>369.96812196270002</v>
      </c>
      <c r="N243" s="92">
        <f t="array" ref="N243">SUM(N$37:N$78*TRANSPOSE(Mapping!$N42:$BC42))</f>
        <v>352.84689809390005</v>
      </c>
      <c r="O243" s="92">
        <f t="array" ref="O243">SUM(O$37:O$78*TRANSPOSE(Mapping!$N42:$BC42))</f>
        <v>362.36400332254459</v>
      </c>
      <c r="P243" s="92">
        <f t="array" ref="P243">SUM(P$37:P$78*TRANSPOSE(Mapping!$N42:$BC42))</f>
        <v>408.22292166193898</v>
      </c>
      <c r="Q243" s="92">
        <f t="array" ref="Q243">SUM(Q$37:Q$78*TRANSPOSE(Mapping!$N42:$BC42))</f>
        <v>0</v>
      </c>
      <c r="R243" s="92">
        <f t="array" ref="R243">SUM(R$37:R$78*TRANSPOSE(Mapping!$N42:$BC42))</f>
        <v>0</v>
      </c>
      <c r="S243" s="92">
        <f t="array" ref="S243">SUM(S$37:S$78*TRANSPOSE(Mapping!$N42:$BC42))</f>
        <v>0</v>
      </c>
      <c r="T243" s="92">
        <f t="array" ref="T243">SUM(T$37:T$78*TRANSPOSE(Mapping!$N42:$BC42))</f>
        <v>0</v>
      </c>
      <c r="U243" s="92">
        <f t="array" ref="U243">SUM(U$37:U$78*TRANSPOSE(Mapping!$N42:$BC42))</f>
        <v>0</v>
      </c>
      <c r="V243" s="92">
        <f t="array" ref="V243">SUM(V$37:V$78*TRANSPOSE(Mapping!$N42:$BC42))</f>
        <v>0</v>
      </c>
      <c r="W243" s="92">
        <f t="array" ref="W243">SUM(W$37:W$78*TRANSPOSE(Mapping!$N42:$BC42))</f>
        <v>0</v>
      </c>
      <c r="X243" s="92">
        <f t="array" ref="X243">SUM(X$37:X$78*TRANSPOSE(Mapping!$N42:$BC42))</f>
        <v>0</v>
      </c>
      <c r="Y243" s="92">
        <f t="array" ref="Y243">SUM(Y$37:Y$78*TRANSPOSE(Mapping!$N42:$BC42))</f>
        <v>0</v>
      </c>
      <c r="Z243" s="92">
        <f t="array" ref="Z243">SUM(Z$37:Z$78*TRANSPOSE(Mapping!$N42:$BC42))</f>
        <v>0</v>
      </c>
      <c r="AA243" s="92">
        <f t="array" ref="AA243">SUM(AA$37:AA$78*TRANSPOSE(Mapping!$N42:$BC42))</f>
        <v>0</v>
      </c>
      <c r="AB243" s="92">
        <f t="array" ref="AB243">SUM(AB$37:AB$78*TRANSPOSE(Mapping!$N42:$BC42))</f>
        <v>0</v>
      </c>
      <c r="AC243" s="92">
        <f t="array" ref="AC243">SUM(AC$37:AC$78*TRANSPOSE(Mapping!$N42:$BC42))</f>
        <v>0</v>
      </c>
      <c r="AD243" s="92">
        <f t="array" ref="AD243">SUM(AD$37:AD$78*TRANSPOSE(Mapping!$N42:$BC42))</f>
        <v>0</v>
      </c>
      <c r="AE243" s="92">
        <f t="array" ref="AE243">SUM(AE$37:AE$78*TRANSPOSE(Mapping!$N42:$BC42))</f>
        <v>0</v>
      </c>
      <c r="AF243" s="92">
        <f t="array" ref="AF243">SUM(AF$37:AF$78*TRANSPOSE(Mapping!$N42:$BC42))</f>
        <v>0</v>
      </c>
      <c r="AG243" s="92">
        <f t="array" ref="AG243">SUM(AG$37:AG$78*TRANSPOSE(Mapping!$N42:$BC42))</f>
        <v>0</v>
      </c>
      <c r="AH243" s="92">
        <f t="array" ref="AH243">SUM(AH$37:AH$78*TRANSPOSE(Mapping!$N42:$BC42))</f>
        <v>0</v>
      </c>
      <c r="AI243" s="92">
        <f t="array" ref="AI243">SUM(AI$37:AI$78*TRANSPOSE(Mapping!$N42:$BC42))</f>
        <v>0</v>
      </c>
      <c r="AJ243" s="92">
        <f t="array" ref="AJ243">SUM(AJ$37:AJ$78*TRANSPOSE(Mapping!$N42:$BC42))</f>
        <v>0</v>
      </c>
      <c r="AK243" s="92">
        <f t="array" ref="AK243">SUM(AK$37:AK$78*TRANSPOSE(Mapping!$N42:$BC42))</f>
        <v>0</v>
      </c>
      <c r="AL243" s="92">
        <f t="array" ref="AL243">SUM(AL$37:AL$78*TRANSPOSE(Mapping!$N42:$BC42))</f>
        <v>0</v>
      </c>
      <c r="AM243" s="92">
        <f t="array" ref="AM243">SUM(AM$37:AM$78*TRANSPOSE(Mapping!$N42:$BC42))</f>
        <v>0</v>
      </c>
      <c r="AN243" s="92">
        <f t="array" ref="AN243">SUM(AN$37:AN$78*TRANSPOSE(Mapping!$N42:$BC42))</f>
        <v>0</v>
      </c>
      <c r="AO243" s="92">
        <f t="array" ref="AO243">SUM(AO$37:AO$78*TRANSPOSE(Mapping!$N42:$BC42))</f>
        <v>0</v>
      </c>
      <c r="AP243" s="92">
        <f t="array" ref="AP243">SUM(AP$37:AP$78*TRANSPOSE(Mapping!$N42:$BC42))</f>
        <v>0</v>
      </c>
      <c r="AQ243" s="92">
        <f t="array" ref="AQ243">SUM(AQ$37:AQ$78*TRANSPOSE(Mapping!$N42:$BC42))</f>
        <v>0</v>
      </c>
      <c r="AR243" s="92">
        <f t="array" ref="AR243">SUM(AR$37:AR$78*TRANSPOSE(Mapping!$N42:$BC42))</f>
        <v>0</v>
      </c>
      <c r="AS243" s="92">
        <f t="array" ref="AS243">SUM(AS$37:AS$78*TRANSPOSE(Mapping!$N42:$BC42))</f>
        <v>0</v>
      </c>
      <c r="AT243" s="92">
        <f t="array" ref="AT243">SUM(AT$37:AT$78*TRANSPOSE(Mapping!$N42:$BC42))</f>
        <v>0</v>
      </c>
      <c r="AU243" s="92">
        <f t="array" ref="AU243">SUM(AU$37:AU$78*TRANSPOSE(Mapping!$N42:$BC42))</f>
        <v>0</v>
      </c>
      <c r="AV243" s="92">
        <f t="array" ref="AV243">SUM(AV$37:AV$78*TRANSPOSE(Mapping!$N42:$BC42))</f>
        <v>0</v>
      </c>
      <c r="AW243" s="92">
        <f t="array" ref="AW243">SUM(AW$37:AW$78*TRANSPOSE(Mapping!$N42:$BC42))</f>
        <v>0</v>
      </c>
      <c r="AX243" s="92">
        <f t="array" ref="AX243">SUM(AX$37:AX$78*TRANSPOSE(Mapping!$N42:$BC42))</f>
        <v>0</v>
      </c>
      <c r="AY243" s="92">
        <f t="array" ref="AY243">SUM(AY$37:AY$78*TRANSPOSE(Mapping!$N42:$BC42))</f>
        <v>0</v>
      </c>
      <c r="AZ243" s="92">
        <f t="array" ref="AZ243">SUM(AZ$37:AZ$78*TRANSPOSE(Mapping!$N42:$BC42))</f>
        <v>0</v>
      </c>
      <c r="BA243" s="92">
        <f t="array" ref="BA243">SUM(BA$37:BA$78*TRANSPOSE(Mapping!$N42:$BC42))</f>
        <v>0</v>
      </c>
      <c r="BB243" s="92">
        <f t="array" ref="BB243">SUM(BB$37:BB$78*TRANSPOSE(Mapping!$N42:$BC42))</f>
        <v>0</v>
      </c>
      <c r="BC243" s="92">
        <f t="array" ref="BC243">SUM(BC$37:BC$78*TRANSPOSE(Mapping!$N42:$BC42))</f>
        <v>0</v>
      </c>
      <c r="BD243" s="92">
        <f t="array" ref="BD243">SUM(BD$37:BD$78*TRANSPOSE(Mapping!$N42:$BC42))</f>
        <v>0</v>
      </c>
      <c r="BE243" s="92">
        <f t="array" ref="BE243">SUM(BE$37:BE$78*TRANSPOSE(Mapping!$N42:$BC42))</f>
        <v>0</v>
      </c>
      <c r="BF243" s="92">
        <f t="array" ref="BF243">SUM(BF$37:BF$78*TRANSPOSE(Mapping!$N42:$BC42))</f>
        <v>0</v>
      </c>
      <c r="BG243" s="92">
        <f t="array" ref="BG243">SUM(BG$37:BG$78*TRANSPOSE(Mapping!$N42:$BC42))</f>
        <v>0</v>
      </c>
      <c r="BH243" s="92">
        <f t="array" ref="BH243">SUM(BH$37:BH$78*TRANSPOSE(Mapping!$N42:$BC42))</f>
        <v>0</v>
      </c>
    </row>
    <row r="244" spans="2:60" hidden="1" outlineLevel="1" x14ac:dyDescent="0.2">
      <c r="B244" s="51" t="s">
        <v>161</v>
      </c>
      <c r="C244" s="9" t="s">
        <v>162</v>
      </c>
      <c r="D244" s="73"/>
      <c r="E244" s="73"/>
      <c r="F244" s="26" t="s">
        <v>198</v>
      </c>
      <c r="G244" s="87">
        <v>28</v>
      </c>
      <c r="H244" s="87"/>
      <c r="I244" s="115">
        <f t="array" ref="I244">SUM(I$37:I$78*TRANSPOSE(Mapping!$N43:$BC43))</f>
        <v>0</v>
      </c>
      <c r="J244" s="92">
        <f t="array" ref="J244">SUM(J$37:J$78*TRANSPOSE(Mapping!$N43:$BC43))</f>
        <v>0</v>
      </c>
      <c r="K244" s="92">
        <f t="array" ref="K244">SUM(K$37:K$78*TRANSPOSE(Mapping!$N43:$BC43))</f>
        <v>327.83764295939005</v>
      </c>
      <c r="L244" s="92">
        <f t="array" ref="L244">SUM(L$37:L$78*TRANSPOSE(Mapping!$N43:$BC43))</f>
        <v>358.72298485670001</v>
      </c>
      <c r="M244" s="92">
        <f t="array" ref="M244">SUM(M$37:M$78*TRANSPOSE(Mapping!$N43:$BC43))</f>
        <v>357.3815978527</v>
      </c>
      <c r="N244" s="92">
        <f t="array" ref="N244">SUM(N$37:N$78*TRANSPOSE(Mapping!$N43:$BC43))</f>
        <v>350.15733669390005</v>
      </c>
      <c r="O244" s="92">
        <f t="array" ref="O244">SUM(O$37:O$78*TRANSPOSE(Mapping!$N43:$BC43))</f>
        <v>365.28072932254457</v>
      </c>
      <c r="P244" s="92">
        <f t="array" ref="P244">SUM(P$37:P$78*TRANSPOSE(Mapping!$N43:$BC43))</f>
        <v>410.43763982510853</v>
      </c>
      <c r="Q244" s="92">
        <f t="array" ref="Q244">SUM(Q$37:Q$78*TRANSPOSE(Mapping!$N43:$BC43))</f>
        <v>0</v>
      </c>
      <c r="R244" s="92">
        <f t="array" ref="R244">SUM(R$37:R$78*TRANSPOSE(Mapping!$N43:$BC43))</f>
        <v>0</v>
      </c>
      <c r="S244" s="92">
        <f t="array" ref="S244">SUM(S$37:S$78*TRANSPOSE(Mapping!$N43:$BC43))</f>
        <v>0</v>
      </c>
      <c r="T244" s="92">
        <f t="array" ref="T244">SUM(T$37:T$78*TRANSPOSE(Mapping!$N43:$BC43))</f>
        <v>0</v>
      </c>
      <c r="U244" s="92">
        <f t="array" ref="U244">SUM(U$37:U$78*TRANSPOSE(Mapping!$N43:$BC43))</f>
        <v>0</v>
      </c>
      <c r="V244" s="92">
        <f t="array" ref="V244">SUM(V$37:V$78*TRANSPOSE(Mapping!$N43:$BC43))</f>
        <v>0</v>
      </c>
      <c r="W244" s="92">
        <f t="array" ref="W244">SUM(W$37:W$78*TRANSPOSE(Mapping!$N43:$BC43))</f>
        <v>0</v>
      </c>
      <c r="X244" s="92">
        <f t="array" ref="X244">SUM(X$37:X$78*TRANSPOSE(Mapping!$N43:$BC43))</f>
        <v>0</v>
      </c>
      <c r="Y244" s="92">
        <f t="array" ref="Y244">SUM(Y$37:Y$78*TRANSPOSE(Mapping!$N43:$BC43))</f>
        <v>0</v>
      </c>
      <c r="Z244" s="92">
        <f t="array" ref="Z244">SUM(Z$37:Z$78*TRANSPOSE(Mapping!$N43:$BC43))</f>
        <v>0</v>
      </c>
      <c r="AA244" s="92">
        <f t="array" ref="AA244">SUM(AA$37:AA$78*TRANSPOSE(Mapping!$N43:$BC43))</f>
        <v>0</v>
      </c>
      <c r="AB244" s="92">
        <f t="array" ref="AB244">SUM(AB$37:AB$78*TRANSPOSE(Mapping!$N43:$BC43))</f>
        <v>0</v>
      </c>
      <c r="AC244" s="92">
        <f t="array" ref="AC244">SUM(AC$37:AC$78*TRANSPOSE(Mapping!$N43:$BC43))</f>
        <v>0</v>
      </c>
      <c r="AD244" s="92">
        <f t="array" ref="AD244">SUM(AD$37:AD$78*TRANSPOSE(Mapping!$N43:$BC43))</f>
        <v>0</v>
      </c>
      <c r="AE244" s="92">
        <f t="array" ref="AE244">SUM(AE$37:AE$78*TRANSPOSE(Mapping!$N43:$BC43))</f>
        <v>0</v>
      </c>
      <c r="AF244" s="92">
        <f t="array" ref="AF244">SUM(AF$37:AF$78*TRANSPOSE(Mapping!$N43:$BC43))</f>
        <v>0</v>
      </c>
      <c r="AG244" s="92">
        <f t="array" ref="AG244">SUM(AG$37:AG$78*TRANSPOSE(Mapping!$N43:$BC43))</f>
        <v>0</v>
      </c>
      <c r="AH244" s="92">
        <f t="array" ref="AH244">SUM(AH$37:AH$78*TRANSPOSE(Mapping!$N43:$BC43))</f>
        <v>0</v>
      </c>
      <c r="AI244" s="92">
        <f t="array" ref="AI244">SUM(AI$37:AI$78*TRANSPOSE(Mapping!$N43:$BC43))</f>
        <v>0</v>
      </c>
      <c r="AJ244" s="92">
        <f t="array" ref="AJ244">SUM(AJ$37:AJ$78*TRANSPOSE(Mapping!$N43:$BC43))</f>
        <v>0</v>
      </c>
      <c r="AK244" s="92">
        <f t="array" ref="AK244">SUM(AK$37:AK$78*TRANSPOSE(Mapping!$N43:$BC43))</f>
        <v>0</v>
      </c>
      <c r="AL244" s="92">
        <f t="array" ref="AL244">SUM(AL$37:AL$78*TRANSPOSE(Mapping!$N43:$BC43))</f>
        <v>0</v>
      </c>
      <c r="AM244" s="92">
        <f t="array" ref="AM244">SUM(AM$37:AM$78*TRANSPOSE(Mapping!$N43:$BC43))</f>
        <v>0</v>
      </c>
      <c r="AN244" s="92">
        <f t="array" ref="AN244">SUM(AN$37:AN$78*TRANSPOSE(Mapping!$N43:$BC43))</f>
        <v>0</v>
      </c>
      <c r="AO244" s="92">
        <f t="array" ref="AO244">SUM(AO$37:AO$78*TRANSPOSE(Mapping!$N43:$BC43))</f>
        <v>0</v>
      </c>
      <c r="AP244" s="92">
        <f t="array" ref="AP244">SUM(AP$37:AP$78*TRANSPOSE(Mapping!$N43:$BC43))</f>
        <v>0</v>
      </c>
      <c r="AQ244" s="92">
        <f t="array" ref="AQ244">SUM(AQ$37:AQ$78*TRANSPOSE(Mapping!$N43:$BC43))</f>
        <v>0</v>
      </c>
      <c r="AR244" s="92">
        <f t="array" ref="AR244">SUM(AR$37:AR$78*TRANSPOSE(Mapping!$N43:$BC43))</f>
        <v>0</v>
      </c>
      <c r="AS244" s="92">
        <f t="array" ref="AS244">SUM(AS$37:AS$78*TRANSPOSE(Mapping!$N43:$BC43))</f>
        <v>0</v>
      </c>
      <c r="AT244" s="92">
        <f t="array" ref="AT244">SUM(AT$37:AT$78*TRANSPOSE(Mapping!$N43:$BC43))</f>
        <v>0</v>
      </c>
      <c r="AU244" s="92">
        <f t="array" ref="AU244">SUM(AU$37:AU$78*TRANSPOSE(Mapping!$N43:$BC43))</f>
        <v>0</v>
      </c>
      <c r="AV244" s="92">
        <f t="array" ref="AV244">SUM(AV$37:AV$78*TRANSPOSE(Mapping!$N43:$BC43))</f>
        <v>0</v>
      </c>
      <c r="AW244" s="92">
        <f t="array" ref="AW244">SUM(AW$37:AW$78*TRANSPOSE(Mapping!$N43:$BC43))</f>
        <v>0</v>
      </c>
      <c r="AX244" s="92">
        <f t="array" ref="AX244">SUM(AX$37:AX$78*TRANSPOSE(Mapping!$N43:$BC43))</f>
        <v>0</v>
      </c>
      <c r="AY244" s="92">
        <f t="array" ref="AY244">SUM(AY$37:AY$78*TRANSPOSE(Mapping!$N43:$BC43))</f>
        <v>0</v>
      </c>
      <c r="AZ244" s="92">
        <f t="array" ref="AZ244">SUM(AZ$37:AZ$78*TRANSPOSE(Mapping!$N43:$BC43))</f>
        <v>0</v>
      </c>
      <c r="BA244" s="92">
        <f t="array" ref="BA244">SUM(BA$37:BA$78*TRANSPOSE(Mapping!$N43:$BC43))</f>
        <v>0</v>
      </c>
      <c r="BB244" s="92">
        <f t="array" ref="BB244">SUM(BB$37:BB$78*TRANSPOSE(Mapping!$N43:$BC43))</f>
        <v>0</v>
      </c>
      <c r="BC244" s="92">
        <f t="array" ref="BC244">SUM(BC$37:BC$78*TRANSPOSE(Mapping!$N43:$BC43))</f>
        <v>0</v>
      </c>
      <c r="BD244" s="92">
        <f t="array" ref="BD244">SUM(BD$37:BD$78*TRANSPOSE(Mapping!$N43:$BC43))</f>
        <v>0</v>
      </c>
      <c r="BE244" s="92">
        <f t="array" ref="BE244">SUM(BE$37:BE$78*TRANSPOSE(Mapping!$N43:$BC43))</f>
        <v>0</v>
      </c>
      <c r="BF244" s="92">
        <f t="array" ref="BF244">SUM(BF$37:BF$78*TRANSPOSE(Mapping!$N43:$BC43))</f>
        <v>0</v>
      </c>
      <c r="BG244" s="92">
        <f t="array" ref="BG244">SUM(BG$37:BG$78*TRANSPOSE(Mapping!$N43:$BC43))</f>
        <v>0</v>
      </c>
      <c r="BH244" s="92">
        <f t="array" ref="BH244">SUM(BH$37:BH$78*TRANSPOSE(Mapping!$N43:$BC43))</f>
        <v>0</v>
      </c>
    </row>
    <row r="245" spans="2:60" hidden="1" outlineLevel="1" x14ac:dyDescent="0.2">
      <c r="B245" s="51" t="s">
        <v>161</v>
      </c>
      <c r="C245" s="9" t="s">
        <v>147</v>
      </c>
      <c r="D245" s="73"/>
      <c r="E245" s="73"/>
      <c r="F245" s="26" t="s">
        <v>198</v>
      </c>
      <c r="G245" s="87">
        <v>29</v>
      </c>
      <c r="H245" s="87"/>
      <c r="I245" s="115">
        <f t="array" ref="I245">SUM(I$37:I$78*TRANSPOSE(Mapping!$N44:$BC44))</f>
        <v>0</v>
      </c>
      <c r="J245" s="92">
        <f t="array" ref="J245">SUM(J$37:J$78*TRANSPOSE(Mapping!$N44:$BC44))</f>
        <v>0</v>
      </c>
      <c r="K245" s="92">
        <f t="array" ref="K245">SUM(K$37:K$78*TRANSPOSE(Mapping!$N44:$BC44))</f>
        <v>0</v>
      </c>
      <c r="L245" s="92">
        <f t="array" ref="L245">SUM(L$37:L$78*TRANSPOSE(Mapping!$N44:$BC44))</f>
        <v>0</v>
      </c>
      <c r="M245" s="92">
        <f t="array" ref="M245">SUM(M$37:M$78*TRANSPOSE(Mapping!$N44:$BC44))</f>
        <v>0</v>
      </c>
      <c r="N245" s="92">
        <f t="array" ref="N245">SUM(N$37:N$78*TRANSPOSE(Mapping!$N44:$BC44))</f>
        <v>0</v>
      </c>
      <c r="O245" s="92">
        <f t="array" ref="O245">SUM(O$37:O$78*TRANSPOSE(Mapping!$N44:$BC44))</f>
        <v>0</v>
      </c>
      <c r="P245" s="92">
        <f t="array" ref="P245">SUM(P$37:P$78*TRANSPOSE(Mapping!$N44:$BC44))</f>
        <v>0</v>
      </c>
      <c r="Q245" s="92">
        <f t="array" ref="Q245">SUM(Q$37:Q$78*TRANSPOSE(Mapping!$N44:$BC44))</f>
        <v>0</v>
      </c>
      <c r="R245" s="92">
        <f t="array" ref="R245">SUM(R$37:R$78*TRANSPOSE(Mapping!$N44:$BC44))</f>
        <v>0</v>
      </c>
      <c r="S245" s="92">
        <f t="array" ref="S245">SUM(S$37:S$78*TRANSPOSE(Mapping!$N44:$BC44))</f>
        <v>0</v>
      </c>
      <c r="T245" s="92">
        <f t="array" ref="T245">SUM(T$37:T$78*TRANSPOSE(Mapping!$N44:$BC44))</f>
        <v>0</v>
      </c>
      <c r="U245" s="92">
        <f t="array" ref="U245">SUM(U$37:U$78*TRANSPOSE(Mapping!$N44:$BC44))</f>
        <v>0</v>
      </c>
      <c r="V245" s="92">
        <f t="array" ref="V245">SUM(V$37:V$78*TRANSPOSE(Mapping!$N44:$BC44))</f>
        <v>0</v>
      </c>
      <c r="W245" s="92">
        <f t="array" ref="W245">SUM(W$37:W$78*TRANSPOSE(Mapping!$N44:$BC44))</f>
        <v>0</v>
      </c>
      <c r="X245" s="92">
        <f t="array" ref="X245">SUM(X$37:X$78*TRANSPOSE(Mapping!$N44:$BC44))</f>
        <v>0</v>
      </c>
      <c r="Y245" s="92">
        <f t="array" ref="Y245">SUM(Y$37:Y$78*TRANSPOSE(Mapping!$N44:$BC44))</f>
        <v>0</v>
      </c>
      <c r="Z245" s="92">
        <f t="array" ref="Z245">SUM(Z$37:Z$78*TRANSPOSE(Mapping!$N44:$BC44))</f>
        <v>0</v>
      </c>
      <c r="AA245" s="92">
        <f t="array" ref="AA245">SUM(AA$37:AA$78*TRANSPOSE(Mapping!$N44:$BC44))</f>
        <v>0</v>
      </c>
      <c r="AB245" s="92">
        <f t="array" ref="AB245">SUM(AB$37:AB$78*TRANSPOSE(Mapping!$N44:$BC44))</f>
        <v>0</v>
      </c>
      <c r="AC245" s="92">
        <f t="array" ref="AC245">SUM(AC$37:AC$78*TRANSPOSE(Mapping!$N44:$BC44))</f>
        <v>0</v>
      </c>
      <c r="AD245" s="92">
        <f t="array" ref="AD245">SUM(AD$37:AD$78*TRANSPOSE(Mapping!$N44:$BC44))</f>
        <v>0</v>
      </c>
      <c r="AE245" s="92">
        <f t="array" ref="AE245">SUM(AE$37:AE$78*TRANSPOSE(Mapping!$N44:$BC44))</f>
        <v>0</v>
      </c>
      <c r="AF245" s="92">
        <f t="array" ref="AF245">SUM(AF$37:AF$78*TRANSPOSE(Mapping!$N44:$BC44))</f>
        <v>0</v>
      </c>
      <c r="AG245" s="92">
        <f t="array" ref="AG245">SUM(AG$37:AG$78*TRANSPOSE(Mapping!$N44:$BC44))</f>
        <v>0</v>
      </c>
      <c r="AH245" s="92">
        <f t="array" ref="AH245">SUM(AH$37:AH$78*TRANSPOSE(Mapping!$N44:$BC44))</f>
        <v>0</v>
      </c>
      <c r="AI245" s="92">
        <f t="array" ref="AI245">SUM(AI$37:AI$78*TRANSPOSE(Mapping!$N44:$BC44))</f>
        <v>0</v>
      </c>
      <c r="AJ245" s="92">
        <f t="array" ref="AJ245">SUM(AJ$37:AJ$78*TRANSPOSE(Mapping!$N44:$BC44))</f>
        <v>0</v>
      </c>
      <c r="AK245" s="92">
        <f t="array" ref="AK245">SUM(AK$37:AK$78*TRANSPOSE(Mapping!$N44:$BC44))</f>
        <v>0</v>
      </c>
      <c r="AL245" s="92">
        <f t="array" ref="AL245">SUM(AL$37:AL$78*TRANSPOSE(Mapping!$N44:$BC44))</f>
        <v>0</v>
      </c>
      <c r="AM245" s="92">
        <f t="array" ref="AM245">SUM(AM$37:AM$78*TRANSPOSE(Mapping!$N44:$BC44))</f>
        <v>0</v>
      </c>
      <c r="AN245" s="92">
        <f t="array" ref="AN245">SUM(AN$37:AN$78*TRANSPOSE(Mapping!$N44:$BC44))</f>
        <v>0</v>
      </c>
      <c r="AO245" s="92">
        <f t="array" ref="AO245">SUM(AO$37:AO$78*TRANSPOSE(Mapping!$N44:$BC44))</f>
        <v>0</v>
      </c>
      <c r="AP245" s="92">
        <f t="array" ref="AP245">SUM(AP$37:AP$78*TRANSPOSE(Mapping!$N44:$BC44))</f>
        <v>0</v>
      </c>
      <c r="AQ245" s="92">
        <f t="array" ref="AQ245">SUM(AQ$37:AQ$78*TRANSPOSE(Mapping!$N44:$BC44))</f>
        <v>0</v>
      </c>
      <c r="AR245" s="92">
        <f t="array" ref="AR245">SUM(AR$37:AR$78*TRANSPOSE(Mapping!$N44:$BC44))</f>
        <v>0</v>
      </c>
      <c r="AS245" s="92">
        <f t="array" ref="AS245">SUM(AS$37:AS$78*TRANSPOSE(Mapping!$N44:$BC44))</f>
        <v>0</v>
      </c>
      <c r="AT245" s="92">
        <f t="array" ref="AT245">SUM(AT$37:AT$78*TRANSPOSE(Mapping!$N44:$BC44))</f>
        <v>0</v>
      </c>
      <c r="AU245" s="92">
        <f t="array" ref="AU245">SUM(AU$37:AU$78*TRANSPOSE(Mapping!$N44:$BC44))</f>
        <v>0</v>
      </c>
      <c r="AV245" s="92">
        <f t="array" ref="AV245">SUM(AV$37:AV$78*TRANSPOSE(Mapping!$N44:$BC44))</f>
        <v>0</v>
      </c>
      <c r="AW245" s="92">
        <f t="array" ref="AW245">SUM(AW$37:AW$78*TRANSPOSE(Mapping!$N44:$BC44))</f>
        <v>0</v>
      </c>
      <c r="AX245" s="92">
        <f t="array" ref="AX245">SUM(AX$37:AX$78*TRANSPOSE(Mapping!$N44:$BC44))</f>
        <v>0</v>
      </c>
      <c r="AY245" s="92">
        <f t="array" ref="AY245">SUM(AY$37:AY$78*TRANSPOSE(Mapping!$N44:$BC44))</f>
        <v>0</v>
      </c>
      <c r="AZ245" s="92">
        <f t="array" ref="AZ245">SUM(AZ$37:AZ$78*TRANSPOSE(Mapping!$N44:$BC44))</f>
        <v>0</v>
      </c>
      <c r="BA245" s="92">
        <f t="array" ref="BA245">SUM(BA$37:BA$78*TRANSPOSE(Mapping!$N44:$BC44))</f>
        <v>0</v>
      </c>
      <c r="BB245" s="92">
        <f t="array" ref="BB245">SUM(BB$37:BB$78*TRANSPOSE(Mapping!$N44:$BC44))</f>
        <v>0</v>
      </c>
      <c r="BC245" s="92">
        <f t="array" ref="BC245">SUM(BC$37:BC$78*TRANSPOSE(Mapping!$N44:$BC44))</f>
        <v>0</v>
      </c>
      <c r="BD245" s="92">
        <f t="array" ref="BD245">SUM(BD$37:BD$78*TRANSPOSE(Mapping!$N44:$BC44))</f>
        <v>0</v>
      </c>
      <c r="BE245" s="92">
        <f t="array" ref="BE245">SUM(BE$37:BE$78*TRANSPOSE(Mapping!$N44:$BC44))</f>
        <v>0</v>
      </c>
      <c r="BF245" s="92">
        <f t="array" ref="BF245">SUM(BF$37:BF$78*TRANSPOSE(Mapping!$N44:$BC44))</f>
        <v>0</v>
      </c>
      <c r="BG245" s="92">
        <f t="array" ref="BG245">SUM(BG$37:BG$78*TRANSPOSE(Mapping!$N44:$BC44))</f>
        <v>0</v>
      </c>
      <c r="BH245" s="92">
        <f t="array" ref="BH245">SUM(BH$37:BH$78*TRANSPOSE(Mapping!$N44:$BC44))</f>
        <v>0</v>
      </c>
    </row>
    <row r="246" spans="2:60" hidden="1" outlineLevel="1" x14ac:dyDescent="0.2">
      <c r="B246" s="51" t="s">
        <v>161</v>
      </c>
      <c r="C246" s="9" t="s">
        <v>151</v>
      </c>
      <c r="D246" s="73"/>
      <c r="E246" s="73"/>
      <c r="F246" s="26" t="s">
        <v>198</v>
      </c>
      <c r="G246" s="87">
        <v>30</v>
      </c>
      <c r="H246" s="87"/>
      <c r="I246" s="115">
        <f t="array" ref="I246">SUM(I$37:I$78*TRANSPOSE(Mapping!$N45:$BC45))</f>
        <v>0</v>
      </c>
      <c r="J246" s="92">
        <f t="array" ref="J246">SUM(J$37:J$78*TRANSPOSE(Mapping!$N45:$BC45))</f>
        <v>0</v>
      </c>
      <c r="K246" s="92">
        <f t="array" ref="K246">SUM(K$37:K$78*TRANSPOSE(Mapping!$N45:$BC45))</f>
        <v>333.14528562939006</v>
      </c>
      <c r="L246" s="92">
        <f t="array" ref="L246">SUM(L$37:L$78*TRANSPOSE(Mapping!$N45:$BC45))</f>
        <v>363.51454342670002</v>
      </c>
      <c r="M246" s="92">
        <f t="array" ref="M246">SUM(M$37:M$78*TRANSPOSE(Mapping!$N45:$BC45))</f>
        <v>369.96812196270002</v>
      </c>
      <c r="N246" s="92">
        <f t="array" ref="N246">SUM(N$37:N$78*TRANSPOSE(Mapping!$N45:$BC45))</f>
        <v>352.84689809390005</v>
      </c>
      <c r="O246" s="92">
        <f t="array" ref="O246">SUM(O$37:O$78*TRANSPOSE(Mapping!$N45:$BC45))</f>
        <v>362.36400332254459</v>
      </c>
      <c r="P246" s="92">
        <f t="array" ref="P246">SUM(P$37:P$78*TRANSPOSE(Mapping!$N45:$BC45))</f>
        <v>408.22292166193898</v>
      </c>
      <c r="Q246" s="92">
        <f t="array" ref="Q246">SUM(Q$37:Q$78*TRANSPOSE(Mapping!$N45:$BC45))</f>
        <v>0</v>
      </c>
      <c r="R246" s="92">
        <f t="array" ref="R246">SUM(R$37:R$78*TRANSPOSE(Mapping!$N45:$BC45))</f>
        <v>0</v>
      </c>
      <c r="S246" s="92">
        <f t="array" ref="S246">SUM(S$37:S$78*TRANSPOSE(Mapping!$N45:$BC45))</f>
        <v>0</v>
      </c>
      <c r="T246" s="92">
        <f t="array" ref="T246">SUM(T$37:T$78*TRANSPOSE(Mapping!$N45:$BC45))</f>
        <v>0</v>
      </c>
      <c r="U246" s="92">
        <f t="array" ref="U246">SUM(U$37:U$78*TRANSPOSE(Mapping!$N45:$BC45))</f>
        <v>0</v>
      </c>
      <c r="V246" s="92">
        <f t="array" ref="V246">SUM(V$37:V$78*TRANSPOSE(Mapping!$N45:$BC45))</f>
        <v>0</v>
      </c>
      <c r="W246" s="92">
        <f t="array" ref="W246">SUM(W$37:W$78*TRANSPOSE(Mapping!$N45:$BC45))</f>
        <v>0</v>
      </c>
      <c r="X246" s="92">
        <f t="array" ref="X246">SUM(X$37:X$78*TRANSPOSE(Mapping!$N45:$BC45))</f>
        <v>0</v>
      </c>
      <c r="Y246" s="92">
        <f t="array" ref="Y246">SUM(Y$37:Y$78*TRANSPOSE(Mapping!$N45:$BC45))</f>
        <v>0</v>
      </c>
      <c r="Z246" s="92">
        <f t="array" ref="Z246">SUM(Z$37:Z$78*TRANSPOSE(Mapping!$N45:$BC45))</f>
        <v>0</v>
      </c>
      <c r="AA246" s="92">
        <f t="array" ref="AA246">SUM(AA$37:AA$78*TRANSPOSE(Mapping!$N45:$BC45))</f>
        <v>0</v>
      </c>
      <c r="AB246" s="92">
        <f t="array" ref="AB246">SUM(AB$37:AB$78*TRANSPOSE(Mapping!$N45:$BC45))</f>
        <v>0</v>
      </c>
      <c r="AC246" s="92">
        <f t="array" ref="AC246">SUM(AC$37:AC$78*TRANSPOSE(Mapping!$N45:$BC45))</f>
        <v>0</v>
      </c>
      <c r="AD246" s="92">
        <f t="array" ref="AD246">SUM(AD$37:AD$78*TRANSPOSE(Mapping!$N45:$BC45))</f>
        <v>0</v>
      </c>
      <c r="AE246" s="92">
        <f t="array" ref="AE246">SUM(AE$37:AE$78*TRANSPOSE(Mapping!$N45:$BC45))</f>
        <v>0</v>
      </c>
      <c r="AF246" s="92">
        <f t="array" ref="AF246">SUM(AF$37:AF$78*TRANSPOSE(Mapping!$N45:$BC45))</f>
        <v>0</v>
      </c>
      <c r="AG246" s="92">
        <f t="array" ref="AG246">SUM(AG$37:AG$78*TRANSPOSE(Mapping!$N45:$BC45))</f>
        <v>0</v>
      </c>
      <c r="AH246" s="92">
        <f t="array" ref="AH246">SUM(AH$37:AH$78*TRANSPOSE(Mapping!$N45:$BC45))</f>
        <v>0</v>
      </c>
      <c r="AI246" s="92">
        <f t="array" ref="AI246">SUM(AI$37:AI$78*TRANSPOSE(Mapping!$N45:$BC45))</f>
        <v>0</v>
      </c>
      <c r="AJ246" s="92">
        <f t="array" ref="AJ246">SUM(AJ$37:AJ$78*TRANSPOSE(Mapping!$N45:$BC45))</f>
        <v>0</v>
      </c>
      <c r="AK246" s="92">
        <f t="array" ref="AK246">SUM(AK$37:AK$78*TRANSPOSE(Mapping!$N45:$BC45))</f>
        <v>0</v>
      </c>
      <c r="AL246" s="92">
        <f t="array" ref="AL246">SUM(AL$37:AL$78*TRANSPOSE(Mapping!$N45:$BC45))</f>
        <v>0</v>
      </c>
      <c r="AM246" s="92">
        <f t="array" ref="AM246">SUM(AM$37:AM$78*TRANSPOSE(Mapping!$N45:$BC45))</f>
        <v>0</v>
      </c>
      <c r="AN246" s="92">
        <f t="array" ref="AN246">SUM(AN$37:AN$78*TRANSPOSE(Mapping!$N45:$BC45))</f>
        <v>0</v>
      </c>
      <c r="AO246" s="92">
        <f t="array" ref="AO246">SUM(AO$37:AO$78*TRANSPOSE(Mapping!$N45:$BC45))</f>
        <v>0</v>
      </c>
      <c r="AP246" s="92">
        <f t="array" ref="AP246">SUM(AP$37:AP$78*TRANSPOSE(Mapping!$N45:$BC45))</f>
        <v>0</v>
      </c>
      <c r="AQ246" s="92">
        <f t="array" ref="AQ246">SUM(AQ$37:AQ$78*TRANSPOSE(Mapping!$N45:$BC45))</f>
        <v>0</v>
      </c>
      <c r="AR246" s="92">
        <f t="array" ref="AR246">SUM(AR$37:AR$78*TRANSPOSE(Mapping!$N45:$BC45))</f>
        <v>0</v>
      </c>
      <c r="AS246" s="92">
        <f t="array" ref="AS246">SUM(AS$37:AS$78*TRANSPOSE(Mapping!$N45:$BC45))</f>
        <v>0</v>
      </c>
      <c r="AT246" s="92">
        <f t="array" ref="AT246">SUM(AT$37:AT$78*TRANSPOSE(Mapping!$N45:$BC45))</f>
        <v>0</v>
      </c>
      <c r="AU246" s="92">
        <f t="array" ref="AU246">SUM(AU$37:AU$78*TRANSPOSE(Mapping!$N45:$BC45))</f>
        <v>0</v>
      </c>
      <c r="AV246" s="92">
        <f t="array" ref="AV246">SUM(AV$37:AV$78*TRANSPOSE(Mapping!$N45:$BC45))</f>
        <v>0</v>
      </c>
      <c r="AW246" s="92">
        <f t="array" ref="AW246">SUM(AW$37:AW$78*TRANSPOSE(Mapping!$N45:$BC45))</f>
        <v>0</v>
      </c>
      <c r="AX246" s="92">
        <f t="array" ref="AX246">SUM(AX$37:AX$78*TRANSPOSE(Mapping!$N45:$BC45))</f>
        <v>0</v>
      </c>
      <c r="AY246" s="92">
        <f t="array" ref="AY246">SUM(AY$37:AY$78*TRANSPOSE(Mapping!$N45:$BC45))</f>
        <v>0</v>
      </c>
      <c r="AZ246" s="92">
        <f t="array" ref="AZ246">SUM(AZ$37:AZ$78*TRANSPOSE(Mapping!$N45:$BC45))</f>
        <v>0</v>
      </c>
      <c r="BA246" s="92">
        <f t="array" ref="BA246">SUM(BA$37:BA$78*TRANSPOSE(Mapping!$N45:$BC45))</f>
        <v>0</v>
      </c>
      <c r="BB246" s="92">
        <f t="array" ref="BB246">SUM(BB$37:BB$78*TRANSPOSE(Mapping!$N45:$BC45))</f>
        <v>0</v>
      </c>
      <c r="BC246" s="92">
        <f t="array" ref="BC246">SUM(BC$37:BC$78*TRANSPOSE(Mapping!$N45:$BC45))</f>
        <v>0</v>
      </c>
      <c r="BD246" s="92">
        <f t="array" ref="BD246">SUM(BD$37:BD$78*TRANSPOSE(Mapping!$N45:$BC45))</f>
        <v>0</v>
      </c>
      <c r="BE246" s="92">
        <f t="array" ref="BE246">SUM(BE$37:BE$78*TRANSPOSE(Mapping!$N45:$BC45))</f>
        <v>0</v>
      </c>
      <c r="BF246" s="92">
        <f t="array" ref="BF246">SUM(BF$37:BF$78*TRANSPOSE(Mapping!$N45:$BC45))</f>
        <v>0</v>
      </c>
      <c r="BG246" s="92">
        <f t="array" ref="BG246">SUM(BG$37:BG$78*TRANSPOSE(Mapping!$N45:$BC45))</f>
        <v>0</v>
      </c>
      <c r="BH246" s="92">
        <f t="array" ref="BH246">SUM(BH$37:BH$78*TRANSPOSE(Mapping!$N45:$BC45))</f>
        <v>0</v>
      </c>
    </row>
    <row r="247" spans="2:60" hidden="1" outlineLevel="1" x14ac:dyDescent="0.2">
      <c r="B247" s="51" t="s">
        <v>161</v>
      </c>
      <c r="C247" s="9" t="s">
        <v>163</v>
      </c>
      <c r="D247" s="72"/>
      <c r="E247" s="72"/>
      <c r="F247" s="26" t="s">
        <v>198</v>
      </c>
      <c r="G247" s="87">
        <v>31</v>
      </c>
      <c r="H247" s="87"/>
      <c r="I247" s="115">
        <f t="array" ref="I247">SUM(I$37:I$78*TRANSPOSE(Mapping!$N46:$BC46))</f>
        <v>0</v>
      </c>
      <c r="J247" s="92">
        <f t="array" ref="J247">SUM(J$37:J$78*TRANSPOSE(Mapping!$N46:$BC46))</f>
        <v>0</v>
      </c>
      <c r="K247" s="92">
        <f t="array" ref="K247">SUM(K$37:K$78*TRANSPOSE(Mapping!$N46:$BC46))</f>
        <v>61.898337644899996</v>
      </c>
      <c r="L247" s="92">
        <f t="array" ref="L247">SUM(L$37:L$78*TRANSPOSE(Mapping!$N46:$BC46))</f>
        <v>67.714352617199992</v>
      </c>
      <c r="M247" s="92">
        <f t="array" ref="M247">SUM(M$37:M$78*TRANSPOSE(Mapping!$N46:$BC46))</f>
        <v>68.377598631300003</v>
      </c>
      <c r="N247" s="92">
        <f t="array" ref="N247">SUM(N$37:N$78*TRANSPOSE(Mapping!$N46:$BC46))</f>
        <v>65.207302893899993</v>
      </c>
      <c r="O247" s="92">
        <f t="array" ref="O247">SUM(O$37:O$78*TRANSPOSE(Mapping!$N46:$BC46))</f>
        <v>61.797791894861021</v>
      </c>
      <c r="P247" s="92">
        <f t="array" ref="P247">SUM(P$37:P$78*TRANSPOSE(Mapping!$N46:$BC46))</f>
        <v>70.468549039285762</v>
      </c>
      <c r="Q247" s="92">
        <f t="array" ref="Q247">SUM(Q$37:Q$78*TRANSPOSE(Mapping!$N46:$BC46))</f>
        <v>0</v>
      </c>
      <c r="R247" s="92">
        <f t="array" ref="R247">SUM(R$37:R$78*TRANSPOSE(Mapping!$N46:$BC46))</f>
        <v>0</v>
      </c>
      <c r="S247" s="92">
        <f t="array" ref="S247">SUM(S$37:S$78*TRANSPOSE(Mapping!$N46:$BC46))</f>
        <v>0</v>
      </c>
      <c r="T247" s="92">
        <f t="array" ref="T247">SUM(T$37:T$78*TRANSPOSE(Mapping!$N46:$BC46))</f>
        <v>0</v>
      </c>
      <c r="U247" s="92">
        <f t="array" ref="U247">SUM(U$37:U$78*TRANSPOSE(Mapping!$N46:$BC46))</f>
        <v>0</v>
      </c>
      <c r="V247" s="92">
        <f t="array" ref="V247">SUM(V$37:V$78*TRANSPOSE(Mapping!$N46:$BC46))</f>
        <v>0</v>
      </c>
      <c r="W247" s="92">
        <f t="array" ref="W247">SUM(W$37:W$78*TRANSPOSE(Mapping!$N46:$BC46))</f>
        <v>0</v>
      </c>
      <c r="X247" s="92">
        <f t="array" ref="X247">SUM(X$37:X$78*TRANSPOSE(Mapping!$N46:$BC46))</f>
        <v>0</v>
      </c>
      <c r="Y247" s="92">
        <f t="array" ref="Y247">SUM(Y$37:Y$78*TRANSPOSE(Mapping!$N46:$BC46))</f>
        <v>0</v>
      </c>
      <c r="Z247" s="92">
        <f t="array" ref="Z247">SUM(Z$37:Z$78*TRANSPOSE(Mapping!$N46:$BC46))</f>
        <v>0</v>
      </c>
      <c r="AA247" s="92">
        <f t="array" ref="AA247">SUM(AA$37:AA$78*TRANSPOSE(Mapping!$N46:$BC46))</f>
        <v>0</v>
      </c>
      <c r="AB247" s="92">
        <f t="array" ref="AB247">SUM(AB$37:AB$78*TRANSPOSE(Mapping!$N46:$BC46))</f>
        <v>0</v>
      </c>
      <c r="AC247" s="92">
        <f t="array" ref="AC247">SUM(AC$37:AC$78*TRANSPOSE(Mapping!$N46:$BC46))</f>
        <v>0</v>
      </c>
      <c r="AD247" s="92">
        <f t="array" ref="AD247">SUM(AD$37:AD$78*TRANSPOSE(Mapping!$N46:$BC46))</f>
        <v>0</v>
      </c>
      <c r="AE247" s="92">
        <f t="array" ref="AE247">SUM(AE$37:AE$78*TRANSPOSE(Mapping!$N46:$BC46))</f>
        <v>0</v>
      </c>
      <c r="AF247" s="92">
        <f t="array" ref="AF247">SUM(AF$37:AF$78*TRANSPOSE(Mapping!$N46:$BC46))</f>
        <v>0</v>
      </c>
      <c r="AG247" s="92">
        <f t="array" ref="AG247">SUM(AG$37:AG$78*TRANSPOSE(Mapping!$N46:$BC46))</f>
        <v>0</v>
      </c>
      <c r="AH247" s="92">
        <f t="array" ref="AH247">SUM(AH$37:AH$78*TRANSPOSE(Mapping!$N46:$BC46))</f>
        <v>0</v>
      </c>
      <c r="AI247" s="92">
        <f t="array" ref="AI247">SUM(AI$37:AI$78*TRANSPOSE(Mapping!$N46:$BC46))</f>
        <v>0</v>
      </c>
      <c r="AJ247" s="92">
        <f t="array" ref="AJ247">SUM(AJ$37:AJ$78*TRANSPOSE(Mapping!$N46:$BC46))</f>
        <v>0</v>
      </c>
      <c r="AK247" s="92">
        <f t="array" ref="AK247">SUM(AK$37:AK$78*TRANSPOSE(Mapping!$N46:$BC46))</f>
        <v>0</v>
      </c>
      <c r="AL247" s="92">
        <f t="array" ref="AL247">SUM(AL$37:AL$78*TRANSPOSE(Mapping!$N46:$BC46))</f>
        <v>0</v>
      </c>
      <c r="AM247" s="92">
        <f t="array" ref="AM247">SUM(AM$37:AM$78*TRANSPOSE(Mapping!$N46:$BC46))</f>
        <v>0</v>
      </c>
      <c r="AN247" s="92">
        <f t="array" ref="AN247">SUM(AN$37:AN$78*TRANSPOSE(Mapping!$N46:$BC46))</f>
        <v>0</v>
      </c>
      <c r="AO247" s="92">
        <f t="array" ref="AO247">SUM(AO$37:AO$78*TRANSPOSE(Mapping!$N46:$BC46))</f>
        <v>0</v>
      </c>
      <c r="AP247" s="92">
        <f t="array" ref="AP247">SUM(AP$37:AP$78*TRANSPOSE(Mapping!$N46:$BC46))</f>
        <v>0</v>
      </c>
      <c r="AQ247" s="92">
        <f t="array" ref="AQ247">SUM(AQ$37:AQ$78*TRANSPOSE(Mapping!$N46:$BC46))</f>
        <v>0</v>
      </c>
      <c r="AR247" s="92">
        <f t="array" ref="AR247">SUM(AR$37:AR$78*TRANSPOSE(Mapping!$N46:$BC46))</f>
        <v>0</v>
      </c>
      <c r="AS247" s="92">
        <f t="array" ref="AS247">SUM(AS$37:AS$78*TRANSPOSE(Mapping!$N46:$BC46))</f>
        <v>0</v>
      </c>
      <c r="AT247" s="92">
        <f t="array" ref="AT247">SUM(AT$37:AT$78*TRANSPOSE(Mapping!$N46:$BC46))</f>
        <v>0</v>
      </c>
      <c r="AU247" s="92">
        <f t="array" ref="AU247">SUM(AU$37:AU$78*TRANSPOSE(Mapping!$N46:$BC46))</f>
        <v>0</v>
      </c>
      <c r="AV247" s="92">
        <f t="array" ref="AV247">SUM(AV$37:AV$78*TRANSPOSE(Mapping!$N46:$BC46))</f>
        <v>0</v>
      </c>
      <c r="AW247" s="92">
        <f t="array" ref="AW247">SUM(AW$37:AW$78*TRANSPOSE(Mapping!$N46:$BC46))</f>
        <v>0</v>
      </c>
      <c r="AX247" s="92">
        <f t="array" ref="AX247">SUM(AX$37:AX$78*TRANSPOSE(Mapping!$N46:$BC46))</f>
        <v>0</v>
      </c>
      <c r="AY247" s="92">
        <f t="array" ref="AY247">SUM(AY$37:AY$78*TRANSPOSE(Mapping!$N46:$BC46))</f>
        <v>0</v>
      </c>
      <c r="AZ247" s="92">
        <f t="array" ref="AZ247">SUM(AZ$37:AZ$78*TRANSPOSE(Mapping!$N46:$BC46))</f>
        <v>0</v>
      </c>
      <c r="BA247" s="92">
        <f t="array" ref="BA247">SUM(BA$37:BA$78*TRANSPOSE(Mapping!$N46:$BC46))</f>
        <v>0</v>
      </c>
      <c r="BB247" s="92">
        <f t="array" ref="BB247">SUM(BB$37:BB$78*TRANSPOSE(Mapping!$N46:$BC46))</f>
        <v>0</v>
      </c>
      <c r="BC247" s="92">
        <f t="array" ref="BC247">SUM(BC$37:BC$78*TRANSPOSE(Mapping!$N46:$BC46))</f>
        <v>0</v>
      </c>
      <c r="BD247" s="92">
        <f t="array" ref="BD247">SUM(BD$37:BD$78*TRANSPOSE(Mapping!$N46:$BC46))</f>
        <v>0</v>
      </c>
      <c r="BE247" s="92">
        <f t="array" ref="BE247">SUM(BE$37:BE$78*TRANSPOSE(Mapping!$N46:$BC46))</f>
        <v>0</v>
      </c>
      <c r="BF247" s="92">
        <f t="array" ref="BF247">SUM(BF$37:BF$78*TRANSPOSE(Mapping!$N46:$BC46))</f>
        <v>0</v>
      </c>
      <c r="BG247" s="92">
        <f t="array" ref="BG247">SUM(BG$37:BG$78*TRANSPOSE(Mapping!$N46:$BC46))</f>
        <v>0</v>
      </c>
      <c r="BH247" s="92">
        <f t="array" ref="BH247">SUM(BH$37:BH$78*TRANSPOSE(Mapping!$N46:$BC46))</f>
        <v>0</v>
      </c>
    </row>
    <row r="248" spans="2:60" hidden="1" outlineLevel="1" x14ac:dyDescent="0.2">
      <c r="B248" s="51" t="s">
        <v>161</v>
      </c>
      <c r="C248" s="9" t="s">
        <v>159</v>
      </c>
      <c r="D248" s="58"/>
      <c r="E248" s="58"/>
      <c r="F248" s="26" t="s">
        <v>198</v>
      </c>
      <c r="G248" s="87">
        <v>32</v>
      </c>
      <c r="H248" s="87"/>
      <c r="I248" s="115">
        <f t="array" ref="I248">SUM(I$37:I$78*TRANSPOSE(Mapping!$N47:$BC47))</f>
        <v>0</v>
      </c>
      <c r="J248" s="92">
        <f t="array" ref="J248">SUM(J$37:J$78*TRANSPOSE(Mapping!$N47:$BC47))</f>
        <v>0</v>
      </c>
      <c r="K248" s="92">
        <f t="array" ref="K248">SUM(K$37:K$78*TRANSPOSE(Mapping!$N47:$BC47))</f>
        <v>61.898337644899996</v>
      </c>
      <c r="L248" s="92">
        <f t="array" ref="L248">SUM(L$37:L$78*TRANSPOSE(Mapping!$N47:$BC47))</f>
        <v>67.714352617199992</v>
      </c>
      <c r="M248" s="92">
        <f t="array" ref="M248">SUM(M$37:M$78*TRANSPOSE(Mapping!$N47:$BC47))</f>
        <v>68.377598631300003</v>
      </c>
      <c r="N248" s="92">
        <f t="array" ref="N248">SUM(N$37:N$78*TRANSPOSE(Mapping!$N47:$BC47))</f>
        <v>65.207302893899993</v>
      </c>
      <c r="O248" s="92">
        <f t="array" ref="O248">SUM(O$37:O$78*TRANSPOSE(Mapping!$N47:$BC47))</f>
        <v>61.797791894861021</v>
      </c>
      <c r="P248" s="92">
        <f t="array" ref="P248">SUM(P$37:P$78*TRANSPOSE(Mapping!$N47:$BC47))</f>
        <v>70.468549039285762</v>
      </c>
      <c r="Q248" s="92">
        <f t="array" ref="Q248">SUM(Q$37:Q$78*TRANSPOSE(Mapping!$N47:$BC47))</f>
        <v>0</v>
      </c>
      <c r="R248" s="92">
        <f t="array" ref="R248">SUM(R$37:R$78*TRANSPOSE(Mapping!$N47:$BC47))</f>
        <v>0</v>
      </c>
      <c r="S248" s="92">
        <f t="array" ref="S248">SUM(S$37:S$78*TRANSPOSE(Mapping!$N47:$BC47))</f>
        <v>0</v>
      </c>
      <c r="T248" s="92">
        <f t="array" ref="T248">SUM(T$37:T$78*TRANSPOSE(Mapping!$N47:$BC47))</f>
        <v>0</v>
      </c>
      <c r="U248" s="92">
        <f t="array" ref="U248">SUM(U$37:U$78*TRANSPOSE(Mapping!$N47:$BC47))</f>
        <v>0</v>
      </c>
      <c r="V248" s="92">
        <f t="array" ref="V248">SUM(V$37:V$78*TRANSPOSE(Mapping!$N47:$BC47))</f>
        <v>0</v>
      </c>
      <c r="W248" s="92">
        <f t="array" ref="W248">SUM(W$37:W$78*TRANSPOSE(Mapping!$N47:$BC47))</f>
        <v>0</v>
      </c>
      <c r="X248" s="92">
        <f t="array" ref="X248">SUM(X$37:X$78*TRANSPOSE(Mapping!$N47:$BC47))</f>
        <v>0</v>
      </c>
      <c r="Y248" s="92">
        <f t="array" ref="Y248">SUM(Y$37:Y$78*TRANSPOSE(Mapping!$N47:$BC47))</f>
        <v>0</v>
      </c>
      <c r="Z248" s="92">
        <f t="array" ref="Z248">SUM(Z$37:Z$78*TRANSPOSE(Mapping!$N47:$BC47))</f>
        <v>0</v>
      </c>
      <c r="AA248" s="92">
        <f t="array" ref="AA248">SUM(AA$37:AA$78*TRANSPOSE(Mapping!$N47:$BC47))</f>
        <v>0</v>
      </c>
      <c r="AB248" s="92">
        <f t="array" ref="AB248">SUM(AB$37:AB$78*TRANSPOSE(Mapping!$N47:$BC47))</f>
        <v>0</v>
      </c>
      <c r="AC248" s="92">
        <f t="array" ref="AC248">SUM(AC$37:AC$78*TRANSPOSE(Mapping!$N47:$BC47))</f>
        <v>0</v>
      </c>
      <c r="AD248" s="92">
        <f t="array" ref="AD248">SUM(AD$37:AD$78*TRANSPOSE(Mapping!$N47:$BC47))</f>
        <v>0</v>
      </c>
      <c r="AE248" s="92">
        <f t="array" ref="AE248">SUM(AE$37:AE$78*TRANSPOSE(Mapping!$N47:$BC47))</f>
        <v>0</v>
      </c>
      <c r="AF248" s="92">
        <f t="array" ref="AF248">SUM(AF$37:AF$78*TRANSPOSE(Mapping!$N47:$BC47))</f>
        <v>0</v>
      </c>
      <c r="AG248" s="92">
        <f t="array" ref="AG248">SUM(AG$37:AG$78*TRANSPOSE(Mapping!$N47:$BC47))</f>
        <v>0</v>
      </c>
      <c r="AH248" s="92">
        <f t="array" ref="AH248">SUM(AH$37:AH$78*TRANSPOSE(Mapping!$N47:$BC47))</f>
        <v>0</v>
      </c>
      <c r="AI248" s="92">
        <f t="array" ref="AI248">SUM(AI$37:AI$78*TRANSPOSE(Mapping!$N47:$BC47))</f>
        <v>0</v>
      </c>
      <c r="AJ248" s="92">
        <f t="array" ref="AJ248">SUM(AJ$37:AJ$78*TRANSPOSE(Mapping!$N47:$BC47))</f>
        <v>0</v>
      </c>
      <c r="AK248" s="92">
        <f t="array" ref="AK248">SUM(AK$37:AK$78*TRANSPOSE(Mapping!$N47:$BC47))</f>
        <v>0</v>
      </c>
      <c r="AL248" s="92">
        <f t="array" ref="AL248">SUM(AL$37:AL$78*TRANSPOSE(Mapping!$N47:$BC47))</f>
        <v>0</v>
      </c>
      <c r="AM248" s="92">
        <f t="array" ref="AM248">SUM(AM$37:AM$78*TRANSPOSE(Mapping!$N47:$BC47))</f>
        <v>0</v>
      </c>
      <c r="AN248" s="92">
        <f t="array" ref="AN248">SUM(AN$37:AN$78*TRANSPOSE(Mapping!$N47:$BC47))</f>
        <v>0</v>
      </c>
      <c r="AO248" s="92">
        <f t="array" ref="AO248">SUM(AO$37:AO$78*TRANSPOSE(Mapping!$N47:$BC47))</f>
        <v>0</v>
      </c>
      <c r="AP248" s="92">
        <f t="array" ref="AP248">SUM(AP$37:AP$78*TRANSPOSE(Mapping!$N47:$BC47))</f>
        <v>0</v>
      </c>
      <c r="AQ248" s="92">
        <f t="array" ref="AQ248">SUM(AQ$37:AQ$78*TRANSPOSE(Mapping!$N47:$BC47))</f>
        <v>0</v>
      </c>
      <c r="AR248" s="92">
        <f t="array" ref="AR248">SUM(AR$37:AR$78*TRANSPOSE(Mapping!$N47:$BC47))</f>
        <v>0</v>
      </c>
      <c r="AS248" s="92">
        <f t="array" ref="AS248">SUM(AS$37:AS$78*TRANSPOSE(Mapping!$N47:$BC47))</f>
        <v>0</v>
      </c>
      <c r="AT248" s="92">
        <f t="array" ref="AT248">SUM(AT$37:AT$78*TRANSPOSE(Mapping!$N47:$BC47))</f>
        <v>0</v>
      </c>
      <c r="AU248" s="92">
        <f t="array" ref="AU248">SUM(AU$37:AU$78*TRANSPOSE(Mapping!$N47:$BC47))</f>
        <v>0</v>
      </c>
      <c r="AV248" s="92">
        <f t="array" ref="AV248">SUM(AV$37:AV$78*TRANSPOSE(Mapping!$N47:$BC47))</f>
        <v>0</v>
      </c>
      <c r="AW248" s="92">
        <f t="array" ref="AW248">SUM(AW$37:AW$78*TRANSPOSE(Mapping!$N47:$BC47))</f>
        <v>0</v>
      </c>
      <c r="AX248" s="92">
        <f t="array" ref="AX248">SUM(AX$37:AX$78*TRANSPOSE(Mapping!$N47:$BC47))</f>
        <v>0</v>
      </c>
      <c r="AY248" s="92">
        <f t="array" ref="AY248">SUM(AY$37:AY$78*TRANSPOSE(Mapping!$N47:$BC47))</f>
        <v>0</v>
      </c>
      <c r="AZ248" s="92">
        <f t="array" ref="AZ248">SUM(AZ$37:AZ$78*TRANSPOSE(Mapping!$N47:$BC47))</f>
        <v>0</v>
      </c>
      <c r="BA248" s="92">
        <f t="array" ref="BA248">SUM(BA$37:BA$78*TRANSPOSE(Mapping!$N47:$BC47))</f>
        <v>0</v>
      </c>
      <c r="BB248" s="92">
        <f t="array" ref="BB248">SUM(BB$37:BB$78*TRANSPOSE(Mapping!$N47:$BC47))</f>
        <v>0</v>
      </c>
      <c r="BC248" s="92">
        <f t="array" ref="BC248">SUM(BC$37:BC$78*TRANSPOSE(Mapping!$N47:$BC47))</f>
        <v>0</v>
      </c>
      <c r="BD248" s="92">
        <f t="array" ref="BD248">SUM(BD$37:BD$78*TRANSPOSE(Mapping!$N47:$BC47))</f>
        <v>0</v>
      </c>
      <c r="BE248" s="92">
        <f t="array" ref="BE248">SUM(BE$37:BE$78*TRANSPOSE(Mapping!$N47:$BC47))</f>
        <v>0</v>
      </c>
      <c r="BF248" s="92">
        <f t="array" ref="BF248">SUM(BF$37:BF$78*TRANSPOSE(Mapping!$N47:$BC47))</f>
        <v>0</v>
      </c>
      <c r="BG248" s="92">
        <f t="array" ref="BG248">SUM(BG$37:BG$78*TRANSPOSE(Mapping!$N47:$BC47))</f>
        <v>0</v>
      </c>
      <c r="BH248" s="92">
        <f t="array" ref="BH248">SUM(BH$37:BH$78*TRANSPOSE(Mapping!$N47:$BC47))</f>
        <v>0</v>
      </c>
    </row>
    <row r="249" spans="2:60" hidden="1" outlineLevel="1" x14ac:dyDescent="0.2">
      <c r="B249" s="51" t="s">
        <v>161</v>
      </c>
      <c r="C249" s="9" t="s">
        <v>152</v>
      </c>
      <c r="D249" s="73"/>
      <c r="E249" s="73"/>
      <c r="F249" s="26" t="s">
        <v>198</v>
      </c>
      <c r="G249" s="87">
        <v>33</v>
      </c>
      <c r="H249" s="87"/>
      <c r="I249" s="115">
        <f t="array" ref="I249">SUM(I$37:I$78*TRANSPOSE(Mapping!$N48:$BC48))</f>
        <v>0</v>
      </c>
      <c r="J249" s="92">
        <f t="array" ref="J249">SUM(J$37:J$78*TRANSPOSE(Mapping!$N48:$BC48))</f>
        <v>0</v>
      </c>
      <c r="K249" s="92">
        <f t="array" ref="K249">SUM(K$37:K$78*TRANSPOSE(Mapping!$N48:$BC48))</f>
        <v>271.18894798449008</v>
      </c>
      <c r="L249" s="92">
        <f t="array" ref="L249">SUM(L$37:L$78*TRANSPOSE(Mapping!$N48:$BC48))</f>
        <v>295.80019080949995</v>
      </c>
      <c r="M249" s="92">
        <f t="array" ref="M249">SUM(M$37:M$78*TRANSPOSE(Mapping!$N48:$BC48))</f>
        <v>301.59052333139994</v>
      </c>
      <c r="N249" s="92">
        <f t="array" ref="N249">SUM(N$37:N$78*TRANSPOSE(Mapping!$N48:$BC48))</f>
        <v>287.63759072000005</v>
      </c>
      <c r="O249" s="92">
        <f t="array" ref="O249">SUM(O$37:O$78*TRANSPOSE(Mapping!$N48:$BC48))</f>
        <v>300.56621142768358</v>
      </c>
      <c r="P249" s="92">
        <f t="array" ref="P249">SUM(P$37:P$78*TRANSPOSE(Mapping!$N48:$BC48))</f>
        <v>337.75437262265325</v>
      </c>
      <c r="Q249" s="92">
        <f t="array" ref="Q249">SUM(Q$37:Q$78*TRANSPOSE(Mapping!$N48:$BC48))</f>
        <v>0</v>
      </c>
      <c r="R249" s="92">
        <f t="array" ref="R249">SUM(R$37:R$78*TRANSPOSE(Mapping!$N48:$BC48))</f>
        <v>0</v>
      </c>
      <c r="S249" s="92">
        <f t="array" ref="S249">SUM(S$37:S$78*TRANSPOSE(Mapping!$N48:$BC48))</f>
        <v>0</v>
      </c>
      <c r="T249" s="92">
        <f t="array" ref="T249">SUM(T$37:T$78*TRANSPOSE(Mapping!$N48:$BC48))</f>
        <v>0</v>
      </c>
      <c r="U249" s="92">
        <f t="array" ref="U249">SUM(U$37:U$78*TRANSPOSE(Mapping!$N48:$BC48))</f>
        <v>0</v>
      </c>
      <c r="V249" s="92">
        <f t="array" ref="V249">SUM(V$37:V$78*TRANSPOSE(Mapping!$N48:$BC48))</f>
        <v>0</v>
      </c>
      <c r="W249" s="92">
        <f t="array" ref="W249">SUM(W$37:W$78*TRANSPOSE(Mapping!$N48:$BC48))</f>
        <v>0</v>
      </c>
      <c r="X249" s="92">
        <f t="array" ref="X249">SUM(X$37:X$78*TRANSPOSE(Mapping!$N48:$BC48))</f>
        <v>0</v>
      </c>
      <c r="Y249" s="92">
        <f t="array" ref="Y249">SUM(Y$37:Y$78*TRANSPOSE(Mapping!$N48:$BC48))</f>
        <v>0</v>
      </c>
      <c r="Z249" s="92">
        <f t="array" ref="Z249">SUM(Z$37:Z$78*TRANSPOSE(Mapping!$N48:$BC48))</f>
        <v>0</v>
      </c>
      <c r="AA249" s="92">
        <f t="array" ref="AA249">SUM(AA$37:AA$78*TRANSPOSE(Mapping!$N48:$BC48))</f>
        <v>0</v>
      </c>
      <c r="AB249" s="92">
        <f t="array" ref="AB249">SUM(AB$37:AB$78*TRANSPOSE(Mapping!$N48:$BC48))</f>
        <v>0</v>
      </c>
      <c r="AC249" s="92">
        <f t="array" ref="AC249">SUM(AC$37:AC$78*TRANSPOSE(Mapping!$N48:$BC48))</f>
        <v>0</v>
      </c>
      <c r="AD249" s="92">
        <f t="array" ref="AD249">SUM(AD$37:AD$78*TRANSPOSE(Mapping!$N48:$BC48))</f>
        <v>0</v>
      </c>
      <c r="AE249" s="92">
        <f t="array" ref="AE249">SUM(AE$37:AE$78*TRANSPOSE(Mapping!$N48:$BC48))</f>
        <v>0</v>
      </c>
      <c r="AF249" s="92">
        <f t="array" ref="AF249">SUM(AF$37:AF$78*TRANSPOSE(Mapping!$N48:$BC48))</f>
        <v>0</v>
      </c>
      <c r="AG249" s="92">
        <f t="array" ref="AG249">SUM(AG$37:AG$78*TRANSPOSE(Mapping!$N48:$BC48))</f>
        <v>0</v>
      </c>
      <c r="AH249" s="92">
        <f t="array" ref="AH249">SUM(AH$37:AH$78*TRANSPOSE(Mapping!$N48:$BC48))</f>
        <v>0</v>
      </c>
      <c r="AI249" s="92">
        <f t="array" ref="AI249">SUM(AI$37:AI$78*TRANSPOSE(Mapping!$N48:$BC48))</f>
        <v>0</v>
      </c>
      <c r="AJ249" s="92">
        <f t="array" ref="AJ249">SUM(AJ$37:AJ$78*TRANSPOSE(Mapping!$N48:$BC48))</f>
        <v>0</v>
      </c>
      <c r="AK249" s="92">
        <f t="array" ref="AK249">SUM(AK$37:AK$78*TRANSPOSE(Mapping!$N48:$BC48))</f>
        <v>0</v>
      </c>
      <c r="AL249" s="92">
        <f t="array" ref="AL249">SUM(AL$37:AL$78*TRANSPOSE(Mapping!$N48:$BC48))</f>
        <v>0</v>
      </c>
      <c r="AM249" s="92">
        <f t="array" ref="AM249">SUM(AM$37:AM$78*TRANSPOSE(Mapping!$N48:$BC48))</f>
        <v>0</v>
      </c>
      <c r="AN249" s="92">
        <f t="array" ref="AN249">SUM(AN$37:AN$78*TRANSPOSE(Mapping!$N48:$BC48))</f>
        <v>0</v>
      </c>
      <c r="AO249" s="92">
        <f t="array" ref="AO249">SUM(AO$37:AO$78*TRANSPOSE(Mapping!$N48:$BC48))</f>
        <v>0</v>
      </c>
      <c r="AP249" s="92">
        <f t="array" ref="AP249">SUM(AP$37:AP$78*TRANSPOSE(Mapping!$N48:$BC48))</f>
        <v>0</v>
      </c>
      <c r="AQ249" s="92">
        <f t="array" ref="AQ249">SUM(AQ$37:AQ$78*TRANSPOSE(Mapping!$N48:$BC48))</f>
        <v>0</v>
      </c>
      <c r="AR249" s="92">
        <f t="array" ref="AR249">SUM(AR$37:AR$78*TRANSPOSE(Mapping!$N48:$BC48))</f>
        <v>0</v>
      </c>
      <c r="AS249" s="92">
        <f t="array" ref="AS249">SUM(AS$37:AS$78*TRANSPOSE(Mapping!$N48:$BC48))</f>
        <v>0</v>
      </c>
      <c r="AT249" s="92">
        <f t="array" ref="AT249">SUM(AT$37:AT$78*TRANSPOSE(Mapping!$N48:$BC48))</f>
        <v>0</v>
      </c>
      <c r="AU249" s="92">
        <f t="array" ref="AU249">SUM(AU$37:AU$78*TRANSPOSE(Mapping!$N48:$BC48))</f>
        <v>0</v>
      </c>
      <c r="AV249" s="92">
        <f t="array" ref="AV249">SUM(AV$37:AV$78*TRANSPOSE(Mapping!$N48:$BC48))</f>
        <v>0</v>
      </c>
      <c r="AW249" s="92">
        <f t="array" ref="AW249">SUM(AW$37:AW$78*TRANSPOSE(Mapping!$N48:$BC48))</f>
        <v>0</v>
      </c>
      <c r="AX249" s="92">
        <f t="array" ref="AX249">SUM(AX$37:AX$78*TRANSPOSE(Mapping!$N48:$BC48))</f>
        <v>0</v>
      </c>
      <c r="AY249" s="92">
        <f t="array" ref="AY249">SUM(AY$37:AY$78*TRANSPOSE(Mapping!$N48:$BC48))</f>
        <v>0</v>
      </c>
      <c r="AZ249" s="92">
        <f t="array" ref="AZ249">SUM(AZ$37:AZ$78*TRANSPOSE(Mapping!$N48:$BC48))</f>
        <v>0</v>
      </c>
      <c r="BA249" s="92">
        <f t="array" ref="BA249">SUM(BA$37:BA$78*TRANSPOSE(Mapping!$N48:$BC48))</f>
        <v>0</v>
      </c>
      <c r="BB249" s="92">
        <f t="array" ref="BB249">SUM(BB$37:BB$78*TRANSPOSE(Mapping!$N48:$BC48))</f>
        <v>0</v>
      </c>
      <c r="BC249" s="92">
        <f t="array" ref="BC249">SUM(BC$37:BC$78*TRANSPOSE(Mapping!$N48:$BC48))</f>
        <v>0</v>
      </c>
      <c r="BD249" s="92">
        <f t="array" ref="BD249">SUM(BD$37:BD$78*TRANSPOSE(Mapping!$N48:$BC48))</f>
        <v>0</v>
      </c>
      <c r="BE249" s="92">
        <f t="array" ref="BE249">SUM(BE$37:BE$78*TRANSPOSE(Mapping!$N48:$BC48))</f>
        <v>0</v>
      </c>
      <c r="BF249" s="92">
        <f t="array" ref="BF249">SUM(BF$37:BF$78*TRANSPOSE(Mapping!$N48:$BC48))</f>
        <v>0</v>
      </c>
      <c r="BG249" s="92">
        <f t="array" ref="BG249">SUM(BG$37:BG$78*TRANSPOSE(Mapping!$N48:$BC48))</f>
        <v>0</v>
      </c>
      <c r="BH249" s="92">
        <f t="array" ref="BH249">SUM(BH$37:BH$78*TRANSPOSE(Mapping!$N48:$BC48))</f>
        <v>0</v>
      </c>
    </row>
    <row r="250" spans="2:60" hidden="1" outlineLevel="1" x14ac:dyDescent="0.2">
      <c r="B250" s="51" t="s">
        <v>161</v>
      </c>
      <c r="C250" s="9" t="s">
        <v>153</v>
      </c>
      <c r="D250" s="58"/>
      <c r="E250" s="58"/>
      <c r="F250" s="26" t="s">
        <v>198</v>
      </c>
      <c r="G250" s="87">
        <v>34</v>
      </c>
      <c r="H250" s="87"/>
      <c r="I250" s="115">
        <f t="array" ref="I250">SUM(I$37:I$78*TRANSPOSE(Mapping!$N49:$BC49))</f>
        <v>0</v>
      </c>
      <c r="J250" s="92">
        <f t="array" ref="J250">SUM(J$37:J$78*TRANSPOSE(Mapping!$N49:$BC49))</f>
        <v>0</v>
      </c>
      <c r="K250" s="92">
        <f t="array" ref="K250">SUM(K$37:K$78*TRANSPOSE(Mapping!$N49:$BC49))</f>
        <v>271.18894798449008</v>
      </c>
      <c r="L250" s="92">
        <f t="array" ref="L250">SUM(L$37:L$78*TRANSPOSE(Mapping!$N49:$BC49))</f>
        <v>295.80019080949995</v>
      </c>
      <c r="M250" s="92">
        <f t="array" ref="M250">SUM(M$37:M$78*TRANSPOSE(Mapping!$N49:$BC49))</f>
        <v>301.59052333139994</v>
      </c>
      <c r="N250" s="92">
        <f t="array" ref="N250">SUM(N$37:N$78*TRANSPOSE(Mapping!$N49:$BC49))</f>
        <v>287.63759072000005</v>
      </c>
      <c r="O250" s="92">
        <f t="array" ref="O250">SUM(O$37:O$78*TRANSPOSE(Mapping!$N49:$BC49))</f>
        <v>300.56621142768358</v>
      </c>
      <c r="P250" s="92">
        <f t="array" ref="P250">SUM(P$37:P$78*TRANSPOSE(Mapping!$N49:$BC49))</f>
        <v>337.75437262265325</v>
      </c>
      <c r="Q250" s="92">
        <f t="array" ref="Q250">SUM(Q$37:Q$78*TRANSPOSE(Mapping!$N49:$BC49))</f>
        <v>0</v>
      </c>
      <c r="R250" s="92">
        <f t="array" ref="R250">SUM(R$37:R$78*TRANSPOSE(Mapping!$N49:$BC49))</f>
        <v>0</v>
      </c>
      <c r="S250" s="92">
        <f t="array" ref="S250">SUM(S$37:S$78*TRANSPOSE(Mapping!$N49:$BC49))</f>
        <v>0</v>
      </c>
      <c r="T250" s="92">
        <f t="array" ref="T250">SUM(T$37:T$78*TRANSPOSE(Mapping!$N49:$BC49))</f>
        <v>0</v>
      </c>
      <c r="U250" s="92">
        <f t="array" ref="U250">SUM(U$37:U$78*TRANSPOSE(Mapping!$N49:$BC49))</f>
        <v>0</v>
      </c>
      <c r="V250" s="92">
        <f t="array" ref="V250">SUM(V$37:V$78*TRANSPOSE(Mapping!$N49:$BC49))</f>
        <v>0</v>
      </c>
      <c r="W250" s="92">
        <f t="array" ref="W250">SUM(W$37:W$78*TRANSPOSE(Mapping!$N49:$BC49))</f>
        <v>0</v>
      </c>
      <c r="X250" s="92">
        <f t="array" ref="X250">SUM(X$37:X$78*TRANSPOSE(Mapping!$N49:$BC49))</f>
        <v>0</v>
      </c>
      <c r="Y250" s="92">
        <f t="array" ref="Y250">SUM(Y$37:Y$78*TRANSPOSE(Mapping!$N49:$BC49))</f>
        <v>0</v>
      </c>
      <c r="Z250" s="92">
        <f t="array" ref="Z250">SUM(Z$37:Z$78*TRANSPOSE(Mapping!$N49:$BC49))</f>
        <v>0</v>
      </c>
      <c r="AA250" s="92">
        <f t="array" ref="AA250">SUM(AA$37:AA$78*TRANSPOSE(Mapping!$N49:$BC49))</f>
        <v>0</v>
      </c>
      <c r="AB250" s="92">
        <f t="array" ref="AB250">SUM(AB$37:AB$78*TRANSPOSE(Mapping!$N49:$BC49))</f>
        <v>0</v>
      </c>
      <c r="AC250" s="92">
        <f t="array" ref="AC250">SUM(AC$37:AC$78*TRANSPOSE(Mapping!$N49:$BC49))</f>
        <v>0</v>
      </c>
      <c r="AD250" s="92">
        <f t="array" ref="AD250">SUM(AD$37:AD$78*TRANSPOSE(Mapping!$N49:$BC49))</f>
        <v>0</v>
      </c>
      <c r="AE250" s="92">
        <f t="array" ref="AE250">SUM(AE$37:AE$78*TRANSPOSE(Mapping!$N49:$BC49))</f>
        <v>0</v>
      </c>
      <c r="AF250" s="92">
        <f t="array" ref="AF250">SUM(AF$37:AF$78*TRANSPOSE(Mapping!$N49:$BC49))</f>
        <v>0</v>
      </c>
      <c r="AG250" s="92">
        <f t="array" ref="AG250">SUM(AG$37:AG$78*TRANSPOSE(Mapping!$N49:$BC49))</f>
        <v>0</v>
      </c>
      <c r="AH250" s="92">
        <f t="array" ref="AH250">SUM(AH$37:AH$78*TRANSPOSE(Mapping!$N49:$BC49))</f>
        <v>0</v>
      </c>
      <c r="AI250" s="92">
        <f t="array" ref="AI250">SUM(AI$37:AI$78*TRANSPOSE(Mapping!$N49:$BC49))</f>
        <v>0</v>
      </c>
      <c r="AJ250" s="92">
        <f t="array" ref="AJ250">SUM(AJ$37:AJ$78*TRANSPOSE(Mapping!$N49:$BC49))</f>
        <v>0</v>
      </c>
      <c r="AK250" s="92">
        <f t="array" ref="AK250">SUM(AK$37:AK$78*TRANSPOSE(Mapping!$N49:$BC49))</f>
        <v>0</v>
      </c>
      <c r="AL250" s="92">
        <f t="array" ref="AL250">SUM(AL$37:AL$78*TRANSPOSE(Mapping!$N49:$BC49))</f>
        <v>0</v>
      </c>
      <c r="AM250" s="92">
        <f t="array" ref="AM250">SUM(AM$37:AM$78*TRANSPOSE(Mapping!$N49:$BC49))</f>
        <v>0</v>
      </c>
      <c r="AN250" s="92">
        <f t="array" ref="AN250">SUM(AN$37:AN$78*TRANSPOSE(Mapping!$N49:$BC49))</f>
        <v>0</v>
      </c>
      <c r="AO250" s="92">
        <f t="array" ref="AO250">SUM(AO$37:AO$78*TRANSPOSE(Mapping!$N49:$BC49))</f>
        <v>0</v>
      </c>
      <c r="AP250" s="92">
        <f t="array" ref="AP250">SUM(AP$37:AP$78*TRANSPOSE(Mapping!$N49:$BC49))</f>
        <v>0</v>
      </c>
      <c r="AQ250" s="92">
        <f t="array" ref="AQ250">SUM(AQ$37:AQ$78*TRANSPOSE(Mapping!$N49:$BC49))</f>
        <v>0</v>
      </c>
      <c r="AR250" s="92">
        <f t="array" ref="AR250">SUM(AR$37:AR$78*TRANSPOSE(Mapping!$N49:$BC49))</f>
        <v>0</v>
      </c>
      <c r="AS250" s="92">
        <f t="array" ref="AS250">SUM(AS$37:AS$78*TRANSPOSE(Mapping!$N49:$BC49))</f>
        <v>0</v>
      </c>
      <c r="AT250" s="92">
        <f t="array" ref="AT250">SUM(AT$37:AT$78*TRANSPOSE(Mapping!$N49:$BC49))</f>
        <v>0</v>
      </c>
      <c r="AU250" s="92">
        <f t="array" ref="AU250">SUM(AU$37:AU$78*TRANSPOSE(Mapping!$N49:$BC49))</f>
        <v>0</v>
      </c>
      <c r="AV250" s="92">
        <f t="array" ref="AV250">SUM(AV$37:AV$78*TRANSPOSE(Mapping!$N49:$BC49))</f>
        <v>0</v>
      </c>
      <c r="AW250" s="92">
        <f t="array" ref="AW250">SUM(AW$37:AW$78*TRANSPOSE(Mapping!$N49:$BC49))</f>
        <v>0</v>
      </c>
      <c r="AX250" s="92">
        <f t="array" ref="AX250">SUM(AX$37:AX$78*TRANSPOSE(Mapping!$N49:$BC49))</f>
        <v>0</v>
      </c>
      <c r="AY250" s="92">
        <f t="array" ref="AY250">SUM(AY$37:AY$78*TRANSPOSE(Mapping!$N49:$BC49))</f>
        <v>0</v>
      </c>
      <c r="AZ250" s="92">
        <f t="array" ref="AZ250">SUM(AZ$37:AZ$78*TRANSPOSE(Mapping!$N49:$BC49))</f>
        <v>0</v>
      </c>
      <c r="BA250" s="92">
        <f t="array" ref="BA250">SUM(BA$37:BA$78*TRANSPOSE(Mapping!$N49:$BC49))</f>
        <v>0</v>
      </c>
      <c r="BB250" s="92">
        <f t="array" ref="BB250">SUM(BB$37:BB$78*TRANSPOSE(Mapping!$N49:$BC49))</f>
        <v>0</v>
      </c>
      <c r="BC250" s="92">
        <f t="array" ref="BC250">SUM(BC$37:BC$78*TRANSPOSE(Mapping!$N49:$BC49))</f>
        <v>0</v>
      </c>
      <c r="BD250" s="92">
        <f t="array" ref="BD250">SUM(BD$37:BD$78*TRANSPOSE(Mapping!$N49:$BC49))</f>
        <v>0</v>
      </c>
      <c r="BE250" s="92">
        <f t="array" ref="BE250">SUM(BE$37:BE$78*TRANSPOSE(Mapping!$N49:$BC49))</f>
        <v>0</v>
      </c>
      <c r="BF250" s="92">
        <f t="array" ref="BF250">SUM(BF$37:BF$78*TRANSPOSE(Mapping!$N49:$BC49))</f>
        <v>0</v>
      </c>
      <c r="BG250" s="92">
        <f t="array" ref="BG250">SUM(BG$37:BG$78*TRANSPOSE(Mapping!$N49:$BC49))</f>
        <v>0</v>
      </c>
      <c r="BH250" s="92">
        <f t="array" ref="BH250">SUM(BH$37:BH$78*TRANSPOSE(Mapping!$N49:$BC49))</f>
        <v>0</v>
      </c>
    </row>
    <row r="251" spans="2:60" hidden="1" outlineLevel="1" x14ac:dyDescent="0.2">
      <c r="B251" s="51" t="s">
        <v>164</v>
      </c>
      <c r="C251" s="9" t="s">
        <v>146</v>
      </c>
      <c r="D251" s="73"/>
      <c r="E251" s="73"/>
      <c r="F251" s="26" t="s">
        <v>198</v>
      </c>
      <c r="G251" s="87">
        <v>35</v>
      </c>
      <c r="H251" s="87"/>
      <c r="I251" s="115">
        <f t="array" ref="I251">SUM(I$37:I$78*TRANSPOSE(Mapping!$N50:$BC50))</f>
        <v>0</v>
      </c>
      <c r="J251" s="92">
        <f t="array" ref="J251">SUM(J$37:J$78*TRANSPOSE(Mapping!$N50:$BC50))</f>
        <v>0</v>
      </c>
      <c r="K251" s="92">
        <f t="array" ref="K251">SUM(K$37:K$78*TRANSPOSE(Mapping!$N50:$BC50))</f>
        <v>327.83764295939005</v>
      </c>
      <c r="L251" s="92">
        <f t="array" ref="L251">SUM(L$37:L$78*TRANSPOSE(Mapping!$N50:$BC50))</f>
        <v>358.72298485670001</v>
      </c>
      <c r="M251" s="92">
        <f t="array" ref="M251">SUM(M$37:M$78*TRANSPOSE(Mapping!$N50:$BC50))</f>
        <v>357.3815978527</v>
      </c>
      <c r="N251" s="92">
        <f t="array" ref="N251">SUM(N$37:N$78*TRANSPOSE(Mapping!$N50:$BC50))</f>
        <v>350.15733669390005</v>
      </c>
      <c r="O251" s="92">
        <f t="array" ref="O251">SUM(O$37:O$78*TRANSPOSE(Mapping!$N50:$BC50))</f>
        <v>365.28072932254457</v>
      </c>
      <c r="P251" s="92">
        <f t="array" ref="P251">SUM(P$37:P$78*TRANSPOSE(Mapping!$N50:$BC50))</f>
        <v>410.43763982510853</v>
      </c>
      <c r="Q251" s="92">
        <f t="array" ref="Q251">SUM(Q$37:Q$78*TRANSPOSE(Mapping!$N50:$BC50))</f>
        <v>0</v>
      </c>
      <c r="R251" s="92">
        <f t="array" ref="R251">SUM(R$37:R$78*TRANSPOSE(Mapping!$N50:$BC50))</f>
        <v>0</v>
      </c>
      <c r="S251" s="92">
        <f t="array" ref="S251">SUM(S$37:S$78*TRANSPOSE(Mapping!$N50:$BC50))</f>
        <v>0</v>
      </c>
      <c r="T251" s="92">
        <f t="array" ref="T251">SUM(T$37:T$78*TRANSPOSE(Mapping!$N50:$BC50))</f>
        <v>0</v>
      </c>
      <c r="U251" s="92">
        <f t="array" ref="U251">SUM(U$37:U$78*TRANSPOSE(Mapping!$N50:$BC50))</f>
        <v>0</v>
      </c>
      <c r="V251" s="92">
        <f t="array" ref="V251">SUM(V$37:V$78*TRANSPOSE(Mapping!$N50:$BC50))</f>
        <v>0</v>
      </c>
      <c r="W251" s="92">
        <f t="array" ref="W251">SUM(W$37:W$78*TRANSPOSE(Mapping!$N50:$BC50))</f>
        <v>0</v>
      </c>
      <c r="X251" s="92">
        <f t="array" ref="X251">SUM(X$37:X$78*TRANSPOSE(Mapping!$N50:$BC50))</f>
        <v>0</v>
      </c>
      <c r="Y251" s="92">
        <f t="array" ref="Y251">SUM(Y$37:Y$78*TRANSPOSE(Mapping!$N50:$BC50))</f>
        <v>0</v>
      </c>
      <c r="Z251" s="92">
        <f t="array" ref="Z251">SUM(Z$37:Z$78*TRANSPOSE(Mapping!$N50:$BC50))</f>
        <v>0</v>
      </c>
      <c r="AA251" s="92">
        <f t="array" ref="AA251">SUM(AA$37:AA$78*TRANSPOSE(Mapping!$N50:$BC50))</f>
        <v>0</v>
      </c>
      <c r="AB251" s="92">
        <f t="array" ref="AB251">SUM(AB$37:AB$78*TRANSPOSE(Mapping!$N50:$BC50))</f>
        <v>0</v>
      </c>
      <c r="AC251" s="92">
        <f t="array" ref="AC251">SUM(AC$37:AC$78*TRANSPOSE(Mapping!$N50:$BC50))</f>
        <v>0</v>
      </c>
      <c r="AD251" s="92">
        <f t="array" ref="AD251">SUM(AD$37:AD$78*TRANSPOSE(Mapping!$N50:$BC50))</f>
        <v>0</v>
      </c>
      <c r="AE251" s="92">
        <f t="array" ref="AE251">SUM(AE$37:AE$78*TRANSPOSE(Mapping!$N50:$BC50))</f>
        <v>0</v>
      </c>
      <c r="AF251" s="92">
        <f t="array" ref="AF251">SUM(AF$37:AF$78*TRANSPOSE(Mapping!$N50:$BC50))</f>
        <v>0</v>
      </c>
      <c r="AG251" s="92">
        <f t="array" ref="AG251">SUM(AG$37:AG$78*TRANSPOSE(Mapping!$N50:$BC50))</f>
        <v>0</v>
      </c>
      <c r="AH251" s="92">
        <f t="array" ref="AH251">SUM(AH$37:AH$78*TRANSPOSE(Mapping!$N50:$BC50))</f>
        <v>0</v>
      </c>
      <c r="AI251" s="92">
        <f t="array" ref="AI251">SUM(AI$37:AI$78*TRANSPOSE(Mapping!$N50:$BC50))</f>
        <v>0</v>
      </c>
      <c r="AJ251" s="92">
        <f t="array" ref="AJ251">SUM(AJ$37:AJ$78*TRANSPOSE(Mapping!$N50:$BC50))</f>
        <v>0</v>
      </c>
      <c r="AK251" s="92">
        <f t="array" ref="AK251">SUM(AK$37:AK$78*TRANSPOSE(Mapping!$N50:$BC50))</f>
        <v>0</v>
      </c>
      <c r="AL251" s="92">
        <f t="array" ref="AL251">SUM(AL$37:AL$78*TRANSPOSE(Mapping!$N50:$BC50))</f>
        <v>0</v>
      </c>
      <c r="AM251" s="92">
        <f t="array" ref="AM251">SUM(AM$37:AM$78*TRANSPOSE(Mapping!$N50:$BC50))</f>
        <v>0</v>
      </c>
      <c r="AN251" s="92">
        <f t="array" ref="AN251">SUM(AN$37:AN$78*TRANSPOSE(Mapping!$N50:$BC50))</f>
        <v>0</v>
      </c>
      <c r="AO251" s="92">
        <f t="array" ref="AO251">SUM(AO$37:AO$78*TRANSPOSE(Mapping!$N50:$BC50))</f>
        <v>0</v>
      </c>
      <c r="AP251" s="92">
        <f t="array" ref="AP251">SUM(AP$37:AP$78*TRANSPOSE(Mapping!$N50:$BC50))</f>
        <v>0</v>
      </c>
      <c r="AQ251" s="92">
        <f t="array" ref="AQ251">SUM(AQ$37:AQ$78*TRANSPOSE(Mapping!$N50:$BC50))</f>
        <v>0</v>
      </c>
      <c r="AR251" s="92">
        <f t="array" ref="AR251">SUM(AR$37:AR$78*TRANSPOSE(Mapping!$N50:$BC50))</f>
        <v>0</v>
      </c>
      <c r="AS251" s="92">
        <f t="array" ref="AS251">SUM(AS$37:AS$78*TRANSPOSE(Mapping!$N50:$BC50))</f>
        <v>0</v>
      </c>
      <c r="AT251" s="92">
        <f t="array" ref="AT251">SUM(AT$37:AT$78*TRANSPOSE(Mapping!$N50:$BC50))</f>
        <v>0</v>
      </c>
      <c r="AU251" s="92">
        <f t="array" ref="AU251">SUM(AU$37:AU$78*TRANSPOSE(Mapping!$N50:$BC50))</f>
        <v>0</v>
      </c>
      <c r="AV251" s="92">
        <f t="array" ref="AV251">SUM(AV$37:AV$78*TRANSPOSE(Mapping!$N50:$BC50))</f>
        <v>0</v>
      </c>
      <c r="AW251" s="92">
        <f t="array" ref="AW251">SUM(AW$37:AW$78*TRANSPOSE(Mapping!$N50:$BC50))</f>
        <v>0</v>
      </c>
      <c r="AX251" s="92">
        <f t="array" ref="AX251">SUM(AX$37:AX$78*TRANSPOSE(Mapping!$N50:$BC50))</f>
        <v>0</v>
      </c>
      <c r="AY251" s="92">
        <f t="array" ref="AY251">SUM(AY$37:AY$78*TRANSPOSE(Mapping!$N50:$BC50))</f>
        <v>0</v>
      </c>
      <c r="AZ251" s="92">
        <f t="array" ref="AZ251">SUM(AZ$37:AZ$78*TRANSPOSE(Mapping!$N50:$BC50))</f>
        <v>0</v>
      </c>
      <c r="BA251" s="92">
        <f t="array" ref="BA251">SUM(BA$37:BA$78*TRANSPOSE(Mapping!$N50:$BC50))</f>
        <v>0</v>
      </c>
      <c r="BB251" s="92">
        <f t="array" ref="BB251">SUM(BB$37:BB$78*TRANSPOSE(Mapping!$N50:$BC50))</f>
        <v>0</v>
      </c>
      <c r="BC251" s="92">
        <f t="array" ref="BC251">SUM(BC$37:BC$78*TRANSPOSE(Mapping!$N50:$BC50))</f>
        <v>0</v>
      </c>
      <c r="BD251" s="92">
        <f t="array" ref="BD251">SUM(BD$37:BD$78*TRANSPOSE(Mapping!$N50:$BC50))</f>
        <v>0</v>
      </c>
      <c r="BE251" s="92">
        <f t="array" ref="BE251">SUM(BE$37:BE$78*TRANSPOSE(Mapping!$N50:$BC50))</f>
        <v>0</v>
      </c>
      <c r="BF251" s="92">
        <f t="array" ref="BF251">SUM(BF$37:BF$78*TRANSPOSE(Mapping!$N50:$BC50))</f>
        <v>0</v>
      </c>
      <c r="BG251" s="92">
        <f t="array" ref="BG251">SUM(BG$37:BG$78*TRANSPOSE(Mapping!$N50:$BC50))</f>
        <v>0</v>
      </c>
      <c r="BH251" s="92">
        <f t="array" ref="BH251">SUM(BH$37:BH$78*TRANSPOSE(Mapping!$N50:$BC50))</f>
        <v>0</v>
      </c>
    </row>
    <row r="252" spans="2:60" hidden="1" outlineLevel="1" x14ac:dyDescent="0.2">
      <c r="B252" s="51" t="s">
        <v>164</v>
      </c>
      <c r="C252" s="9" t="s">
        <v>147</v>
      </c>
      <c r="D252" s="73"/>
      <c r="E252" s="73"/>
      <c r="F252" s="26" t="s">
        <v>198</v>
      </c>
      <c r="G252" s="87">
        <v>36</v>
      </c>
      <c r="H252" s="87"/>
      <c r="I252" s="115">
        <f t="array" ref="I252">SUM(I$37:I$78*TRANSPOSE(Mapping!$N51:$BC51))</f>
        <v>0</v>
      </c>
      <c r="J252" s="92">
        <f t="array" ref="J252">SUM(J$37:J$78*TRANSPOSE(Mapping!$N51:$BC51))</f>
        <v>0</v>
      </c>
      <c r="K252" s="92">
        <f t="array" ref="K252">SUM(K$37:K$78*TRANSPOSE(Mapping!$N51:$BC51))</f>
        <v>0</v>
      </c>
      <c r="L252" s="92">
        <f t="array" ref="L252">SUM(L$37:L$78*TRANSPOSE(Mapping!$N51:$BC51))</f>
        <v>0</v>
      </c>
      <c r="M252" s="92">
        <f t="array" ref="M252">SUM(M$37:M$78*TRANSPOSE(Mapping!$N51:$BC51))</f>
        <v>0</v>
      </c>
      <c r="N252" s="92">
        <f t="array" ref="N252">SUM(N$37:N$78*TRANSPOSE(Mapping!$N51:$BC51))</f>
        <v>0</v>
      </c>
      <c r="O252" s="92">
        <f t="array" ref="O252">SUM(O$37:O$78*TRANSPOSE(Mapping!$N51:$BC51))</f>
        <v>0</v>
      </c>
      <c r="P252" s="92">
        <f t="array" ref="P252">SUM(P$37:P$78*TRANSPOSE(Mapping!$N51:$BC51))</f>
        <v>0</v>
      </c>
      <c r="Q252" s="92">
        <f t="array" ref="Q252">SUM(Q$37:Q$78*TRANSPOSE(Mapping!$N51:$BC51))</f>
        <v>0</v>
      </c>
      <c r="R252" s="92">
        <f t="array" ref="R252">SUM(R$37:R$78*TRANSPOSE(Mapping!$N51:$BC51))</f>
        <v>0</v>
      </c>
      <c r="S252" s="92">
        <f t="array" ref="S252">SUM(S$37:S$78*TRANSPOSE(Mapping!$N51:$BC51))</f>
        <v>0</v>
      </c>
      <c r="T252" s="92">
        <f t="array" ref="T252">SUM(T$37:T$78*TRANSPOSE(Mapping!$N51:$BC51))</f>
        <v>0</v>
      </c>
      <c r="U252" s="92">
        <f t="array" ref="U252">SUM(U$37:U$78*TRANSPOSE(Mapping!$N51:$BC51))</f>
        <v>0</v>
      </c>
      <c r="V252" s="92">
        <f t="array" ref="V252">SUM(V$37:V$78*TRANSPOSE(Mapping!$N51:$BC51))</f>
        <v>0</v>
      </c>
      <c r="W252" s="92">
        <f t="array" ref="W252">SUM(W$37:W$78*TRANSPOSE(Mapping!$N51:$BC51))</f>
        <v>0</v>
      </c>
      <c r="X252" s="92">
        <f t="array" ref="X252">SUM(X$37:X$78*TRANSPOSE(Mapping!$N51:$BC51))</f>
        <v>0</v>
      </c>
      <c r="Y252" s="92">
        <f t="array" ref="Y252">SUM(Y$37:Y$78*TRANSPOSE(Mapping!$N51:$BC51))</f>
        <v>0</v>
      </c>
      <c r="Z252" s="92">
        <f t="array" ref="Z252">SUM(Z$37:Z$78*TRANSPOSE(Mapping!$N51:$BC51))</f>
        <v>0</v>
      </c>
      <c r="AA252" s="92">
        <f t="array" ref="AA252">SUM(AA$37:AA$78*TRANSPOSE(Mapping!$N51:$BC51))</f>
        <v>0</v>
      </c>
      <c r="AB252" s="92">
        <f t="array" ref="AB252">SUM(AB$37:AB$78*TRANSPOSE(Mapping!$N51:$BC51))</f>
        <v>0</v>
      </c>
      <c r="AC252" s="92">
        <f t="array" ref="AC252">SUM(AC$37:AC$78*TRANSPOSE(Mapping!$N51:$BC51))</f>
        <v>0</v>
      </c>
      <c r="AD252" s="92">
        <f t="array" ref="AD252">SUM(AD$37:AD$78*TRANSPOSE(Mapping!$N51:$BC51))</f>
        <v>0</v>
      </c>
      <c r="AE252" s="92">
        <f t="array" ref="AE252">SUM(AE$37:AE$78*TRANSPOSE(Mapping!$N51:$BC51))</f>
        <v>0</v>
      </c>
      <c r="AF252" s="92">
        <f t="array" ref="AF252">SUM(AF$37:AF$78*TRANSPOSE(Mapping!$N51:$BC51))</f>
        <v>0</v>
      </c>
      <c r="AG252" s="92">
        <f t="array" ref="AG252">SUM(AG$37:AG$78*TRANSPOSE(Mapping!$N51:$BC51))</f>
        <v>0</v>
      </c>
      <c r="AH252" s="92">
        <f t="array" ref="AH252">SUM(AH$37:AH$78*TRANSPOSE(Mapping!$N51:$BC51))</f>
        <v>0</v>
      </c>
      <c r="AI252" s="92">
        <f t="array" ref="AI252">SUM(AI$37:AI$78*TRANSPOSE(Mapping!$N51:$BC51))</f>
        <v>0</v>
      </c>
      <c r="AJ252" s="92">
        <f t="array" ref="AJ252">SUM(AJ$37:AJ$78*TRANSPOSE(Mapping!$N51:$BC51))</f>
        <v>0</v>
      </c>
      <c r="AK252" s="92">
        <f t="array" ref="AK252">SUM(AK$37:AK$78*TRANSPOSE(Mapping!$N51:$BC51))</f>
        <v>0</v>
      </c>
      <c r="AL252" s="92">
        <f t="array" ref="AL252">SUM(AL$37:AL$78*TRANSPOSE(Mapping!$N51:$BC51))</f>
        <v>0</v>
      </c>
      <c r="AM252" s="92">
        <f t="array" ref="AM252">SUM(AM$37:AM$78*TRANSPOSE(Mapping!$N51:$BC51))</f>
        <v>0</v>
      </c>
      <c r="AN252" s="92">
        <f t="array" ref="AN252">SUM(AN$37:AN$78*TRANSPOSE(Mapping!$N51:$BC51))</f>
        <v>0</v>
      </c>
      <c r="AO252" s="92">
        <f t="array" ref="AO252">SUM(AO$37:AO$78*TRANSPOSE(Mapping!$N51:$BC51))</f>
        <v>0</v>
      </c>
      <c r="AP252" s="92">
        <f t="array" ref="AP252">SUM(AP$37:AP$78*TRANSPOSE(Mapping!$N51:$BC51))</f>
        <v>0</v>
      </c>
      <c r="AQ252" s="92">
        <f t="array" ref="AQ252">SUM(AQ$37:AQ$78*TRANSPOSE(Mapping!$N51:$BC51))</f>
        <v>0</v>
      </c>
      <c r="AR252" s="92">
        <f t="array" ref="AR252">SUM(AR$37:AR$78*TRANSPOSE(Mapping!$N51:$BC51))</f>
        <v>0</v>
      </c>
      <c r="AS252" s="92">
        <f t="array" ref="AS252">SUM(AS$37:AS$78*TRANSPOSE(Mapping!$N51:$BC51))</f>
        <v>0</v>
      </c>
      <c r="AT252" s="92">
        <f t="array" ref="AT252">SUM(AT$37:AT$78*TRANSPOSE(Mapping!$N51:$BC51))</f>
        <v>0</v>
      </c>
      <c r="AU252" s="92">
        <f t="array" ref="AU252">SUM(AU$37:AU$78*TRANSPOSE(Mapping!$N51:$BC51))</f>
        <v>0</v>
      </c>
      <c r="AV252" s="92">
        <f t="array" ref="AV252">SUM(AV$37:AV$78*TRANSPOSE(Mapping!$N51:$BC51))</f>
        <v>0</v>
      </c>
      <c r="AW252" s="92">
        <f t="array" ref="AW252">SUM(AW$37:AW$78*TRANSPOSE(Mapping!$N51:$BC51))</f>
        <v>0</v>
      </c>
      <c r="AX252" s="92">
        <f t="array" ref="AX252">SUM(AX$37:AX$78*TRANSPOSE(Mapping!$N51:$BC51))</f>
        <v>0</v>
      </c>
      <c r="AY252" s="92">
        <f t="array" ref="AY252">SUM(AY$37:AY$78*TRANSPOSE(Mapping!$N51:$BC51))</f>
        <v>0</v>
      </c>
      <c r="AZ252" s="92">
        <f t="array" ref="AZ252">SUM(AZ$37:AZ$78*TRANSPOSE(Mapping!$N51:$BC51))</f>
        <v>0</v>
      </c>
      <c r="BA252" s="92">
        <f t="array" ref="BA252">SUM(BA$37:BA$78*TRANSPOSE(Mapping!$N51:$BC51))</f>
        <v>0</v>
      </c>
      <c r="BB252" s="92">
        <f t="array" ref="BB252">SUM(BB$37:BB$78*TRANSPOSE(Mapping!$N51:$BC51))</f>
        <v>0</v>
      </c>
      <c r="BC252" s="92">
        <f t="array" ref="BC252">SUM(BC$37:BC$78*TRANSPOSE(Mapping!$N51:$BC51))</f>
        <v>0</v>
      </c>
      <c r="BD252" s="92">
        <f t="array" ref="BD252">SUM(BD$37:BD$78*TRANSPOSE(Mapping!$N51:$BC51))</f>
        <v>0</v>
      </c>
      <c r="BE252" s="92">
        <f t="array" ref="BE252">SUM(BE$37:BE$78*TRANSPOSE(Mapping!$N51:$BC51))</f>
        <v>0</v>
      </c>
      <c r="BF252" s="92">
        <f t="array" ref="BF252">SUM(BF$37:BF$78*TRANSPOSE(Mapping!$N51:$BC51))</f>
        <v>0</v>
      </c>
      <c r="BG252" s="92">
        <f t="array" ref="BG252">SUM(BG$37:BG$78*TRANSPOSE(Mapping!$N51:$BC51))</f>
        <v>0</v>
      </c>
      <c r="BH252" s="92">
        <f t="array" ref="BH252">SUM(BH$37:BH$78*TRANSPOSE(Mapping!$N51:$BC51))</f>
        <v>0</v>
      </c>
    </row>
    <row r="253" spans="2:60" hidden="1" outlineLevel="1" x14ac:dyDescent="0.2">
      <c r="B253" s="51" t="s">
        <v>164</v>
      </c>
      <c r="C253" s="9" t="s">
        <v>158</v>
      </c>
      <c r="D253" s="73"/>
      <c r="E253" s="73"/>
      <c r="F253" s="26" t="s">
        <v>198</v>
      </c>
      <c r="G253" s="87">
        <v>37</v>
      </c>
      <c r="H253" s="87"/>
      <c r="I253" s="115">
        <f t="array" ref="I253">SUM(I$37:I$78*TRANSPOSE(Mapping!$N52:$BC52))</f>
        <v>0</v>
      </c>
      <c r="J253" s="92">
        <f t="array" ref="J253">SUM(J$37:J$78*TRANSPOSE(Mapping!$N52:$BC52))</f>
        <v>0</v>
      </c>
      <c r="K253" s="92">
        <f t="array" ref="K253">SUM(K$37:K$78*TRANSPOSE(Mapping!$N52:$BC52))</f>
        <v>333.14528562939006</v>
      </c>
      <c r="L253" s="92">
        <f t="array" ref="L253">SUM(L$37:L$78*TRANSPOSE(Mapping!$N52:$BC52))</f>
        <v>363.51454342670002</v>
      </c>
      <c r="M253" s="92">
        <f t="array" ref="M253">SUM(M$37:M$78*TRANSPOSE(Mapping!$N52:$BC52))</f>
        <v>369.96812196270002</v>
      </c>
      <c r="N253" s="92">
        <f t="array" ref="N253">SUM(N$37:N$78*TRANSPOSE(Mapping!$N52:$BC52))</f>
        <v>352.84689809390005</v>
      </c>
      <c r="O253" s="92">
        <f t="array" ref="O253">SUM(O$37:O$78*TRANSPOSE(Mapping!$N52:$BC52))</f>
        <v>362.36400332254459</v>
      </c>
      <c r="P253" s="92">
        <f t="array" ref="P253">SUM(P$37:P$78*TRANSPOSE(Mapping!$N52:$BC52))</f>
        <v>408.22292166193898</v>
      </c>
      <c r="Q253" s="92">
        <f t="array" ref="Q253">SUM(Q$37:Q$78*TRANSPOSE(Mapping!$N52:$BC52))</f>
        <v>0</v>
      </c>
      <c r="R253" s="92">
        <f t="array" ref="R253">SUM(R$37:R$78*TRANSPOSE(Mapping!$N52:$BC52))</f>
        <v>0</v>
      </c>
      <c r="S253" s="92">
        <f t="array" ref="S253">SUM(S$37:S$78*TRANSPOSE(Mapping!$N52:$BC52))</f>
        <v>0</v>
      </c>
      <c r="T253" s="92">
        <f t="array" ref="T253">SUM(T$37:T$78*TRANSPOSE(Mapping!$N52:$BC52))</f>
        <v>0</v>
      </c>
      <c r="U253" s="92">
        <f t="array" ref="U253">SUM(U$37:U$78*TRANSPOSE(Mapping!$N52:$BC52))</f>
        <v>0</v>
      </c>
      <c r="V253" s="92">
        <f t="array" ref="V253">SUM(V$37:V$78*TRANSPOSE(Mapping!$N52:$BC52))</f>
        <v>0</v>
      </c>
      <c r="W253" s="92">
        <f t="array" ref="W253">SUM(W$37:W$78*TRANSPOSE(Mapping!$N52:$BC52))</f>
        <v>0</v>
      </c>
      <c r="X253" s="92">
        <f t="array" ref="X253">SUM(X$37:X$78*TRANSPOSE(Mapping!$N52:$BC52))</f>
        <v>0</v>
      </c>
      <c r="Y253" s="92">
        <f t="array" ref="Y253">SUM(Y$37:Y$78*TRANSPOSE(Mapping!$N52:$BC52))</f>
        <v>0</v>
      </c>
      <c r="Z253" s="92">
        <f t="array" ref="Z253">SUM(Z$37:Z$78*TRANSPOSE(Mapping!$N52:$BC52))</f>
        <v>0</v>
      </c>
      <c r="AA253" s="92">
        <f t="array" ref="AA253">SUM(AA$37:AA$78*TRANSPOSE(Mapping!$N52:$BC52))</f>
        <v>0</v>
      </c>
      <c r="AB253" s="92">
        <f t="array" ref="AB253">SUM(AB$37:AB$78*TRANSPOSE(Mapping!$N52:$BC52))</f>
        <v>0</v>
      </c>
      <c r="AC253" s="92">
        <f t="array" ref="AC253">SUM(AC$37:AC$78*TRANSPOSE(Mapping!$N52:$BC52))</f>
        <v>0</v>
      </c>
      <c r="AD253" s="92">
        <f t="array" ref="AD253">SUM(AD$37:AD$78*TRANSPOSE(Mapping!$N52:$BC52))</f>
        <v>0</v>
      </c>
      <c r="AE253" s="92">
        <f t="array" ref="AE253">SUM(AE$37:AE$78*TRANSPOSE(Mapping!$N52:$BC52))</f>
        <v>0</v>
      </c>
      <c r="AF253" s="92">
        <f t="array" ref="AF253">SUM(AF$37:AF$78*TRANSPOSE(Mapping!$N52:$BC52))</f>
        <v>0</v>
      </c>
      <c r="AG253" s="92">
        <f t="array" ref="AG253">SUM(AG$37:AG$78*TRANSPOSE(Mapping!$N52:$BC52))</f>
        <v>0</v>
      </c>
      <c r="AH253" s="92">
        <f t="array" ref="AH253">SUM(AH$37:AH$78*TRANSPOSE(Mapping!$N52:$BC52))</f>
        <v>0</v>
      </c>
      <c r="AI253" s="92">
        <f t="array" ref="AI253">SUM(AI$37:AI$78*TRANSPOSE(Mapping!$N52:$BC52))</f>
        <v>0</v>
      </c>
      <c r="AJ253" s="92">
        <f t="array" ref="AJ253">SUM(AJ$37:AJ$78*TRANSPOSE(Mapping!$N52:$BC52))</f>
        <v>0</v>
      </c>
      <c r="AK253" s="92">
        <f t="array" ref="AK253">SUM(AK$37:AK$78*TRANSPOSE(Mapping!$N52:$BC52))</f>
        <v>0</v>
      </c>
      <c r="AL253" s="92">
        <f t="array" ref="AL253">SUM(AL$37:AL$78*TRANSPOSE(Mapping!$N52:$BC52))</f>
        <v>0</v>
      </c>
      <c r="AM253" s="92">
        <f t="array" ref="AM253">SUM(AM$37:AM$78*TRANSPOSE(Mapping!$N52:$BC52))</f>
        <v>0</v>
      </c>
      <c r="AN253" s="92">
        <f t="array" ref="AN253">SUM(AN$37:AN$78*TRANSPOSE(Mapping!$N52:$BC52))</f>
        <v>0</v>
      </c>
      <c r="AO253" s="92">
        <f t="array" ref="AO253">SUM(AO$37:AO$78*TRANSPOSE(Mapping!$N52:$BC52))</f>
        <v>0</v>
      </c>
      <c r="AP253" s="92">
        <f t="array" ref="AP253">SUM(AP$37:AP$78*TRANSPOSE(Mapping!$N52:$BC52))</f>
        <v>0</v>
      </c>
      <c r="AQ253" s="92">
        <f t="array" ref="AQ253">SUM(AQ$37:AQ$78*TRANSPOSE(Mapping!$N52:$BC52))</f>
        <v>0</v>
      </c>
      <c r="AR253" s="92">
        <f t="array" ref="AR253">SUM(AR$37:AR$78*TRANSPOSE(Mapping!$N52:$BC52))</f>
        <v>0</v>
      </c>
      <c r="AS253" s="92">
        <f t="array" ref="AS253">SUM(AS$37:AS$78*TRANSPOSE(Mapping!$N52:$BC52))</f>
        <v>0</v>
      </c>
      <c r="AT253" s="92">
        <f t="array" ref="AT253">SUM(AT$37:AT$78*TRANSPOSE(Mapping!$N52:$BC52))</f>
        <v>0</v>
      </c>
      <c r="AU253" s="92">
        <f t="array" ref="AU253">SUM(AU$37:AU$78*TRANSPOSE(Mapping!$N52:$BC52))</f>
        <v>0</v>
      </c>
      <c r="AV253" s="92">
        <f t="array" ref="AV253">SUM(AV$37:AV$78*TRANSPOSE(Mapping!$N52:$BC52))</f>
        <v>0</v>
      </c>
      <c r="AW253" s="92">
        <f t="array" ref="AW253">SUM(AW$37:AW$78*TRANSPOSE(Mapping!$N52:$BC52))</f>
        <v>0</v>
      </c>
      <c r="AX253" s="92">
        <f t="array" ref="AX253">SUM(AX$37:AX$78*TRANSPOSE(Mapping!$N52:$BC52))</f>
        <v>0</v>
      </c>
      <c r="AY253" s="92">
        <f t="array" ref="AY253">SUM(AY$37:AY$78*TRANSPOSE(Mapping!$N52:$BC52))</f>
        <v>0</v>
      </c>
      <c r="AZ253" s="92">
        <f t="array" ref="AZ253">SUM(AZ$37:AZ$78*TRANSPOSE(Mapping!$N52:$BC52))</f>
        <v>0</v>
      </c>
      <c r="BA253" s="92">
        <f t="array" ref="BA253">SUM(BA$37:BA$78*TRANSPOSE(Mapping!$N52:$BC52))</f>
        <v>0</v>
      </c>
      <c r="BB253" s="92">
        <f t="array" ref="BB253">SUM(BB$37:BB$78*TRANSPOSE(Mapping!$N52:$BC52))</f>
        <v>0</v>
      </c>
      <c r="BC253" s="92">
        <f t="array" ref="BC253">SUM(BC$37:BC$78*TRANSPOSE(Mapping!$N52:$BC52))</f>
        <v>0</v>
      </c>
      <c r="BD253" s="92">
        <f t="array" ref="BD253">SUM(BD$37:BD$78*TRANSPOSE(Mapping!$N52:$BC52))</f>
        <v>0</v>
      </c>
      <c r="BE253" s="92">
        <f t="array" ref="BE253">SUM(BE$37:BE$78*TRANSPOSE(Mapping!$N52:$BC52))</f>
        <v>0</v>
      </c>
      <c r="BF253" s="92">
        <f t="array" ref="BF253">SUM(BF$37:BF$78*TRANSPOSE(Mapping!$N52:$BC52))</f>
        <v>0</v>
      </c>
      <c r="BG253" s="92">
        <f t="array" ref="BG253">SUM(BG$37:BG$78*TRANSPOSE(Mapping!$N52:$BC52))</f>
        <v>0</v>
      </c>
      <c r="BH253" s="92">
        <f t="array" ref="BH253">SUM(BH$37:BH$78*TRANSPOSE(Mapping!$N52:$BC52))</f>
        <v>0</v>
      </c>
    </row>
    <row r="254" spans="2:60" hidden="1" outlineLevel="1" x14ac:dyDescent="0.2">
      <c r="B254" s="51" t="s">
        <v>164</v>
      </c>
      <c r="C254" s="9" t="s">
        <v>153</v>
      </c>
      <c r="D254" s="73"/>
      <c r="E254" s="73"/>
      <c r="F254" s="26" t="s">
        <v>198</v>
      </c>
      <c r="G254" s="87">
        <v>38</v>
      </c>
      <c r="H254" s="87"/>
      <c r="I254" s="115">
        <f t="array" ref="I254">SUM(I$37:I$78*TRANSPOSE(Mapping!$N53:$BC53))</f>
        <v>0</v>
      </c>
      <c r="J254" s="92">
        <f t="array" ref="J254">SUM(J$37:J$78*TRANSPOSE(Mapping!$N53:$BC53))</f>
        <v>0</v>
      </c>
      <c r="K254" s="92">
        <f t="array" ref="K254">SUM(K$37:K$78*TRANSPOSE(Mapping!$N53:$BC53))</f>
        <v>271.18894798449008</v>
      </c>
      <c r="L254" s="92">
        <f t="array" ref="L254">SUM(L$37:L$78*TRANSPOSE(Mapping!$N53:$BC53))</f>
        <v>295.80019080949995</v>
      </c>
      <c r="M254" s="92">
        <f t="array" ref="M254">SUM(M$37:M$78*TRANSPOSE(Mapping!$N53:$BC53))</f>
        <v>301.59052333139994</v>
      </c>
      <c r="N254" s="92">
        <f t="array" ref="N254">SUM(N$37:N$78*TRANSPOSE(Mapping!$N53:$BC53))</f>
        <v>287.63759072000005</v>
      </c>
      <c r="O254" s="92">
        <f t="array" ref="O254">SUM(O$37:O$78*TRANSPOSE(Mapping!$N53:$BC53))</f>
        <v>300.56621142768358</v>
      </c>
      <c r="P254" s="92">
        <f t="array" ref="P254">SUM(P$37:P$78*TRANSPOSE(Mapping!$N53:$BC53))</f>
        <v>337.75437262265325</v>
      </c>
      <c r="Q254" s="92">
        <f t="array" ref="Q254">SUM(Q$37:Q$78*TRANSPOSE(Mapping!$N53:$BC53))</f>
        <v>0</v>
      </c>
      <c r="R254" s="92">
        <f t="array" ref="R254">SUM(R$37:R$78*TRANSPOSE(Mapping!$N53:$BC53))</f>
        <v>0</v>
      </c>
      <c r="S254" s="92">
        <f t="array" ref="S254">SUM(S$37:S$78*TRANSPOSE(Mapping!$N53:$BC53))</f>
        <v>0</v>
      </c>
      <c r="T254" s="92">
        <f t="array" ref="T254">SUM(T$37:T$78*TRANSPOSE(Mapping!$N53:$BC53))</f>
        <v>0</v>
      </c>
      <c r="U254" s="92">
        <f t="array" ref="U254">SUM(U$37:U$78*TRANSPOSE(Mapping!$N53:$BC53))</f>
        <v>0</v>
      </c>
      <c r="V254" s="92">
        <f t="array" ref="V254">SUM(V$37:V$78*TRANSPOSE(Mapping!$N53:$BC53))</f>
        <v>0</v>
      </c>
      <c r="W254" s="92">
        <f t="array" ref="W254">SUM(W$37:W$78*TRANSPOSE(Mapping!$N53:$BC53))</f>
        <v>0</v>
      </c>
      <c r="X254" s="92">
        <f t="array" ref="X254">SUM(X$37:X$78*TRANSPOSE(Mapping!$N53:$BC53))</f>
        <v>0</v>
      </c>
      <c r="Y254" s="92">
        <f t="array" ref="Y254">SUM(Y$37:Y$78*TRANSPOSE(Mapping!$N53:$BC53))</f>
        <v>0</v>
      </c>
      <c r="Z254" s="92">
        <f t="array" ref="Z254">SUM(Z$37:Z$78*TRANSPOSE(Mapping!$N53:$BC53))</f>
        <v>0</v>
      </c>
      <c r="AA254" s="92">
        <f t="array" ref="AA254">SUM(AA$37:AA$78*TRANSPOSE(Mapping!$N53:$BC53))</f>
        <v>0</v>
      </c>
      <c r="AB254" s="92">
        <f t="array" ref="AB254">SUM(AB$37:AB$78*TRANSPOSE(Mapping!$N53:$BC53))</f>
        <v>0</v>
      </c>
      <c r="AC254" s="92">
        <f t="array" ref="AC254">SUM(AC$37:AC$78*TRANSPOSE(Mapping!$N53:$BC53))</f>
        <v>0</v>
      </c>
      <c r="AD254" s="92">
        <f t="array" ref="AD254">SUM(AD$37:AD$78*TRANSPOSE(Mapping!$N53:$BC53))</f>
        <v>0</v>
      </c>
      <c r="AE254" s="92">
        <f t="array" ref="AE254">SUM(AE$37:AE$78*TRANSPOSE(Mapping!$N53:$BC53))</f>
        <v>0</v>
      </c>
      <c r="AF254" s="92">
        <f t="array" ref="AF254">SUM(AF$37:AF$78*TRANSPOSE(Mapping!$N53:$BC53))</f>
        <v>0</v>
      </c>
      <c r="AG254" s="92">
        <f t="array" ref="AG254">SUM(AG$37:AG$78*TRANSPOSE(Mapping!$N53:$BC53))</f>
        <v>0</v>
      </c>
      <c r="AH254" s="92">
        <f t="array" ref="AH254">SUM(AH$37:AH$78*TRANSPOSE(Mapping!$N53:$BC53))</f>
        <v>0</v>
      </c>
      <c r="AI254" s="92">
        <f t="array" ref="AI254">SUM(AI$37:AI$78*TRANSPOSE(Mapping!$N53:$BC53))</f>
        <v>0</v>
      </c>
      <c r="AJ254" s="92">
        <f t="array" ref="AJ254">SUM(AJ$37:AJ$78*TRANSPOSE(Mapping!$N53:$BC53))</f>
        <v>0</v>
      </c>
      <c r="AK254" s="92">
        <f t="array" ref="AK254">SUM(AK$37:AK$78*TRANSPOSE(Mapping!$N53:$BC53))</f>
        <v>0</v>
      </c>
      <c r="AL254" s="92">
        <f t="array" ref="AL254">SUM(AL$37:AL$78*TRANSPOSE(Mapping!$N53:$BC53))</f>
        <v>0</v>
      </c>
      <c r="AM254" s="92">
        <f t="array" ref="AM254">SUM(AM$37:AM$78*TRANSPOSE(Mapping!$N53:$BC53))</f>
        <v>0</v>
      </c>
      <c r="AN254" s="92">
        <f t="array" ref="AN254">SUM(AN$37:AN$78*TRANSPOSE(Mapping!$N53:$BC53))</f>
        <v>0</v>
      </c>
      <c r="AO254" s="92">
        <f t="array" ref="AO254">SUM(AO$37:AO$78*TRANSPOSE(Mapping!$N53:$BC53))</f>
        <v>0</v>
      </c>
      <c r="AP254" s="92">
        <f t="array" ref="AP254">SUM(AP$37:AP$78*TRANSPOSE(Mapping!$N53:$BC53))</f>
        <v>0</v>
      </c>
      <c r="AQ254" s="92">
        <f t="array" ref="AQ254">SUM(AQ$37:AQ$78*TRANSPOSE(Mapping!$N53:$BC53))</f>
        <v>0</v>
      </c>
      <c r="AR254" s="92">
        <f t="array" ref="AR254">SUM(AR$37:AR$78*TRANSPOSE(Mapping!$N53:$BC53))</f>
        <v>0</v>
      </c>
      <c r="AS254" s="92">
        <f t="array" ref="AS254">SUM(AS$37:AS$78*TRANSPOSE(Mapping!$N53:$BC53))</f>
        <v>0</v>
      </c>
      <c r="AT254" s="92">
        <f t="array" ref="AT254">SUM(AT$37:AT$78*TRANSPOSE(Mapping!$N53:$BC53))</f>
        <v>0</v>
      </c>
      <c r="AU254" s="92">
        <f t="array" ref="AU254">SUM(AU$37:AU$78*TRANSPOSE(Mapping!$N53:$BC53))</f>
        <v>0</v>
      </c>
      <c r="AV254" s="92">
        <f t="array" ref="AV254">SUM(AV$37:AV$78*TRANSPOSE(Mapping!$N53:$BC53))</f>
        <v>0</v>
      </c>
      <c r="AW254" s="92">
        <f t="array" ref="AW254">SUM(AW$37:AW$78*TRANSPOSE(Mapping!$N53:$BC53))</f>
        <v>0</v>
      </c>
      <c r="AX254" s="92">
        <f t="array" ref="AX254">SUM(AX$37:AX$78*TRANSPOSE(Mapping!$N53:$BC53))</f>
        <v>0</v>
      </c>
      <c r="AY254" s="92">
        <f t="array" ref="AY254">SUM(AY$37:AY$78*TRANSPOSE(Mapping!$N53:$BC53))</f>
        <v>0</v>
      </c>
      <c r="AZ254" s="92">
        <f t="array" ref="AZ254">SUM(AZ$37:AZ$78*TRANSPOSE(Mapping!$N53:$BC53))</f>
        <v>0</v>
      </c>
      <c r="BA254" s="92">
        <f t="array" ref="BA254">SUM(BA$37:BA$78*TRANSPOSE(Mapping!$N53:$BC53))</f>
        <v>0</v>
      </c>
      <c r="BB254" s="92">
        <f t="array" ref="BB254">SUM(BB$37:BB$78*TRANSPOSE(Mapping!$N53:$BC53))</f>
        <v>0</v>
      </c>
      <c r="BC254" s="92">
        <f t="array" ref="BC254">SUM(BC$37:BC$78*TRANSPOSE(Mapping!$N53:$BC53))</f>
        <v>0</v>
      </c>
      <c r="BD254" s="92">
        <f t="array" ref="BD254">SUM(BD$37:BD$78*TRANSPOSE(Mapping!$N53:$BC53))</f>
        <v>0</v>
      </c>
      <c r="BE254" s="92">
        <f t="array" ref="BE254">SUM(BE$37:BE$78*TRANSPOSE(Mapping!$N53:$BC53))</f>
        <v>0</v>
      </c>
      <c r="BF254" s="92">
        <f t="array" ref="BF254">SUM(BF$37:BF$78*TRANSPOSE(Mapping!$N53:$BC53))</f>
        <v>0</v>
      </c>
      <c r="BG254" s="92">
        <f t="array" ref="BG254">SUM(BG$37:BG$78*TRANSPOSE(Mapping!$N53:$BC53))</f>
        <v>0</v>
      </c>
      <c r="BH254" s="92">
        <f t="array" ref="BH254">SUM(BH$37:BH$78*TRANSPOSE(Mapping!$N53:$BC53))</f>
        <v>0</v>
      </c>
    </row>
    <row r="255" spans="2:60" hidden="1" outlineLevel="1" x14ac:dyDescent="0.2">
      <c r="K255" s="91"/>
      <c r="L255" s="91"/>
      <c r="M255" s="91"/>
      <c r="N255" s="91"/>
      <c r="O255" s="91"/>
      <c r="P255" s="91"/>
      <c r="Q255" s="91"/>
      <c r="R255" s="91"/>
    </row>
    <row r="256" spans="2:60" hidden="1" outlineLevel="1" x14ac:dyDescent="0.2">
      <c r="K256" s="91"/>
      <c r="L256" s="91"/>
      <c r="M256" s="91"/>
      <c r="N256" s="91"/>
      <c r="O256" s="91"/>
      <c r="P256" s="91"/>
      <c r="Q256" s="91"/>
      <c r="R256" s="91"/>
    </row>
    <row r="257" spans="1:60" collapsed="1" x14ac:dyDescent="0.2">
      <c r="A257" s="6">
        <f>MAX($A$1:A256)+Subsection</f>
        <v>7.0699999999999985</v>
      </c>
      <c r="B257" s="6" t="s">
        <v>288</v>
      </c>
      <c r="C257" s="6"/>
      <c r="D257" s="6"/>
      <c r="E257" s="6"/>
      <c r="F257" s="7"/>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row>
    <row r="259" spans="1:60" hidden="1" outlineLevel="1" x14ac:dyDescent="0.2">
      <c r="B259" s="53" t="s">
        <v>289</v>
      </c>
      <c r="C259" s="53"/>
      <c r="D259" s="53"/>
      <c r="E259" s="53"/>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row>
    <row r="260" spans="1:60" hidden="1" outlineLevel="1" x14ac:dyDescent="0.2">
      <c r="B260" s="53" t="s">
        <v>290</v>
      </c>
      <c r="C260" s="53"/>
      <c r="D260" s="53"/>
      <c r="E260" s="53"/>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row>
    <row r="261" spans="1:60" hidden="1" outlineLevel="1" x14ac:dyDescent="0.2">
      <c r="B261" s="53"/>
      <c r="C261" s="53"/>
      <c r="D261" s="53"/>
      <c r="E261" s="53"/>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row>
    <row r="262" spans="1:60" hidden="1" outlineLevel="1" x14ac:dyDescent="0.2">
      <c r="B262" s="53" t="s">
        <v>291</v>
      </c>
      <c r="C262" s="53"/>
      <c r="D262" s="53"/>
      <c r="E262" s="53"/>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row>
    <row r="263" spans="1:60" hidden="1" outlineLevel="1" x14ac:dyDescent="0.2">
      <c r="B263" s="53"/>
      <c r="C263" s="53"/>
      <c r="D263" s="53"/>
      <c r="E263" s="53"/>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row>
    <row r="264" spans="1:60" hidden="1" outlineLevel="1" x14ac:dyDescent="0.2">
      <c r="B264" s="53" t="s">
        <v>292</v>
      </c>
      <c r="C264" s="53"/>
      <c r="D264" s="53"/>
      <c r="E264" s="53"/>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row>
    <row r="265" spans="1:60" hidden="1" outlineLevel="1" x14ac:dyDescent="0.2">
      <c r="B265" s="53" t="s">
        <v>293</v>
      </c>
      <c r="C265" s="53"/>
      <c r="D265" s="53"/>
      <c r="E265" s="53"/>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row>
    <row r="266" spans="1:60" hidden="1" outlineLevel="1" x14ac:dyDescent="0.2">
      <c r="B266" s="53" t="s">
        <v>294</v>
      </c>
      <c r="C266" s="53"/>
      <c r="D266" s="53"/>
      <c r="E266" s="53"/>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row>
    <row r="267" spans="1:60" hidden="1" outlineLevel="1" x14ac:dyDescent="0.2">
      <c r="B267" s="53"/>
      <c r="C267" s="53"/>
      <c r="D267" s="53"/>
      <c r="E267" s="53"/>
      <c r="K267" s="28"/>
      <c r="L267" s="53"/>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row>
    <row r="268" spans="1:60" hidden="1" outlineLevel="1" x14ac:dyDescent="0.2">
      <c r="B268" s="53" t="s">
        <v>295</v>
      </c>
      <c r="C268" s="53"/>
      <c r="D268" s="53"/>
      <c r="E268" s="53"/>
      <c r="K268" s="28"/>
      <c r="L268" s="53" t="s">
        <v>296</v>
      </c>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row>
    <row r="269" spans="1:60" hidden="1" outlineLevel="1" x14ac:dyDescent="0.2">
      <c r="B269" s="53"/>
      <c r="L269" s="86" t="s">
        <v>297</v>
      </c>
    </row>
    <row r="270" spans="1:60" ht="13.5" hidden="1" outlineLevel="1" thickBot="1" x14ac:dyDescent="0.25">
      <c r="G270" s="59" t="s">
        <v>135</v>
      </c>
      <c r="L270" s="86"/>
    </row>
    <row r="271" spans="1:60" ht="13.5" hidden="1" outlineLevel="1" thickBot="1" x14ac:dyDescent="0.25">
      <c r="B271" s="88" t="s">
        <v>255</v>
      </c>
      <c r="C271" s="89" t="s">
        <v>76</v>
      </c>
      <c r="D271" s="9" t="s">
        <v>94</v>
      </c>
      <c r="F271" s="26" t="s">
        <v>198</v>
      </c>
      <c r="G271" s="87">
        <v>1</v>
      </c>
      <c r="I271" s="115">
        <f t="array" ref="I271">SUM(I$169:I$206*I37*TRANSPOSE(Mapping!$H63:$AS63)/((I$217:I$254=0)+I$217:I$254))</f>
        <v>0</v>
      </c>
      <c r="J271" s="115">
        <f t="array" ref="J271">SUM(J$169:J$206*J37*TRANSPOSE(Mapping!$H63:$AS63)/((J$217:J$254=0)+J$217:J$254))</f>
        <v>0</v>
      </c>
      <c r="K271" s="115">
        <f t="array" ref="K271">SUM(K$169:K$206*K37*TRANSPOSE(Mapping!$H63:$AS63)/((K$217:K$254=0)+K$217:K$254))</f>
        <v>29.123375329185738</v>
      </c>
      <c r="L271" s="166">
        <f t="array" ref="L271">SUM(L$169:L$206*L37*TRANSPOSE(Mapping!$H63:$AS63)/((L$217:L$254=0)+L$217:L$254))</f>
        <v>26.245794484716448</v>
      </c>
      <c r="M271" s="115">
        <f t="array" ref="M271">SUM(M$169:M$206*M37*TRANSPOSE(Mapping!$H63:$AS63)/((M$217:M$254=0)+M$217:M$254))</f>
        <v>23.280572662841994</v>
      </c>
      <c r="N271" s="115">
        <f t="array" ref="N271">SUM(N$169:N$206*N37*TRANSPOSE(Mapping!$H63:$AS63)/((N$217:N$254=0)+N$217:N$254))</f>
        <v>23.096961945689163</v>
      </c>
      <c r="O271" s="115">
        <f t="array" ref="O271">SUM(O$169:O$206*O37*TRANSPOSE(Mapping!$H63:$AS63)/((O$217:O$254=0)+O$217:O$254))</f>
        <v>23.098374792864856</v>
      </c>
      <c r="P271" s="115">
        <f t="array" ref="P271">SUM(P$169:P$206*P37*TRANSPOSE(Mapping!$H63:$AS63)/((P$217:P$254=0)+P$217:P$254))</f>
        <v>25.32840094150637</v>
      </c>
      <c r="Q271" s="115">
        <f t="array" ref="Q271">SUM(Q$169:Q$206*Q37*TRANSPOSE(Mapping!$H63:$AS63)/((Q$217:Q$254=0)+Q$217:Q$254))</f>
        <v>0</v>
      </c>
      <c r="R271" s="115">
        <f t="array" ref="R271">SUM(R$169:R$206*R37*TRANSPOSE(Mapping!$H63:$AS63)/((R$217:R$254=0)+R$217:R$254))</f>
        <v>0</v>
      </c>
      <c r="S271" s="115">
        <f t="array" ref="S271">SUM(S$169:S$206*S37*TRANSPOSE(Mapping!$H63:$AS63)/((S$217:S$254=0)+S$217:S$254))</f>
        <v>0</v>
      </c>
      <c r="T271" s="115">
        <f t="array" ref="T271">SUM(T$169:T$206*T37*TRANSPOSE(Mapping!$H63:$AS63)/((T$217:T$254=0)+T$217:T$254))</f>
        <v>0</v>
      </c>
      <c r="U271" s="115">
        <f t="array" ref="U271">SUM(U$169:U$206*U37*TRANSPOSE(Mapping!$H63:$AS63)/((U$217:U$254=0)+U$217:U$254))</f>
        <v>0</v>
      </c>
      <c r="V271" s="115">
        <f t="array" ref="V271">SUM(V$169:V$206*V37*TRANSPOSE(Mapping!$H63:$AS63)/((V$217:V$254=0)+V$217:V$254))</f>
        <v>0</v>
      </c>
      <c r="W271" s="115">
        <f t="array" ref="W271">SUM(W$169:W$206*W37*TRANSPOSE(Mapping!$H63:$AS63)/((W$217:W$254=0)+W$217:W$254))</f>
        <v>0</v>
      </c>
      <c r="X271" s="115">
        <f t="array" ref="X271">SUM(X$169:X$206*X37*TRANSPOSE(Mapping!$H63:$AS63)/((X$217:X$254=0)+X$217:X$254))</f>
        <v>0</v>
      </c>
      <c r="Y271" s="115">
        <f t="array" ref="Y271">SUM(Y$169:Y$206*Y37*TRANSPOSE(Mapping!$H63:$AS63)/((Y$217:Y$254=0)+Y$217:Y$254))</f>
        <v>0</v>
      </c>
      <c r="Z271" s="115">
        <f t="array" ref="Z271">SUM(Z$169:Z$206*Z37*TRANSPOSE(Mapping!$H63:$AS63)/((Z$217:Z$254=0)+Z$217:Z$254))</f>
        <v>0</v>
      </c>
      <c r="AA271" s="115">
        <f t="array" ref="AA271">SUM(AA$169:AA$206*AA37*TRANSPOSE(Mapping!$H63:$AS63)/((AA$217:AA$254=0)+AA$217:AA$254))</f>
        <v>0</v>
      </c>
      <c r="AB271" s="115">
        <f t="array" ref="AB271">SUM(AB$169:AB$206*AB37*TRANSPOSE(Mapping!$H63:$AS63)/((AB$217:AB$254=0)+AB$217:AB$254))</f>
        <v>0</v>
      </c>
      <c r="AC271" s="115">
        <f t="array" ref="AC271">SUM(AC$169:AC$206*AC37*TRANSPOSE(Mapping!$H63:$AS63)/((AC$217:AC$254=0)+AC$217:AC$254))</f>
        <v>0</v>
      </c>
      <c r="AD271" s="115">
        <f t="array" ref="AD271">SUM(AD$169:AD$206*AD37*TRANSPOSE(Mapping!$H63:$AS63)/((AD$217:AD$254=0)+AD$217:AD$254))</f>
        <v>0</v>
      </c>
      <c r="AE271" s="115">
        <f t="array" ref="AE271">SUM(AE$169:AE$206*AE37*TRANSPOSE(Mapping!$H63:$AS63)/((AE$217:AE$254=0)+AE$217:AE$254))</f>
        <v>0</v>
      </c>
      <c r="AF271" s="115">
        <f t="array" ref="AF271">SUM(AF$169:AF$206*AF37*TRANSPOSE(Mapping!$H63:$AS63)/((AF$217:AF$254=0)+AF$217:AF$254))</f>
        <v>0</v>
      </c>
      <c r="AG271" s="115">
        <f t="array" ref="AG271">SUM(AG$169:AG$206*AG37*TRANSPOSE(Mapping!$H63:$AS63)/((AG$217:AG$254=0)+AG$217:AG$254))</f>
        <v>0</v>
      </c>
      <c r="AH271" s="115">
        <f t="array" ref="AH271">SUM(AH$169:AH$206*AH37*TRANSPOSE(Mapping!$H63:$AS63)/((AH$217:AH$254=0)+AH$217:AH$254))</f>
        <v>0</v>
      </c>
      <c r="AI271" s="115">
        <f t="array" ref="AI271">SUM(AI$169:AI$206*AI37*TRANSPOSE(Mapping!$H63:$AS63)/((AI$217:AI$254=0)+AI$217:AI$254))</f>
        <v>0</v>
      </c>
      <c r="AJ271" s="115">
        <f t="array" ref="AJ271">SUM(AJ$169:AJ$206*AJ37*TRANSPOSE(Mapping!$H63:$AS63)/((AJ$217:AJ$254=0)+AJ$217:AJ$254))</f>
        <v>0</v>
      </c>
      <c r="AK271" s="115">
        <f t="array" ref="AK271">SUM(AK$169:AK$206*AK37*TRANSPOSE(Mapping!$H63:$AS63)/((AK$217:AK$254=0)+AK$217:AK$254))</f>
        <v>0</v>
      </c>
      <c r="AL271" s="115">
        <f t="array" ref="AL271">SUM(AL$169:AL$206*AL37*TRANSPOSE(Mapping!$H63:$AS63)/((AL$217:AL$254=0)+AL$217:AL$254))</f>
        <v>0</v>
      </c>
      <c r="AM271" s="115">
        <f t="array" ref="AM271">SUM(AM$169:AM$206*AM37*TRANSPOSE(Mapping!$H63:$AS63)/((AM$217:AM$254=0)+AM$217:AM$254))</f>
        <v>0</v>
      </c>
      <c r="AN271" s="115">
        <f t="array" ref="AN271">SUM(AN$169:AN$206*AN37*TRANSPOSE(Mapping!$H63:$AS63)/((AN$217:AN$254=0)+AN$217:AN$254))</f>
        <v>0</v>
      </c>
      <c r="AO271" s="115">
        <f t="array" ref="AO271">SUM(AO$169:AO$206*AO37*TRANSPOSE(Mapping!$H63:$AS63)/((AO$217:AO$254=0)+AO$217:AO$254))</f>
        <v>0</v>
      </c>
      <c r="AP271" s="115">
        <f t="array" ref="AP271">SUM(AP$169:AP$206*AP37*TRANSPOSE(Mapping!$H63:$AS63)/((AP$217:AP$254=0)+AP$217:AP$254))</f>
        <v>0</v>
      </c>
      <c r="AQ271" s="115">
        <f t="array" ref="AQ271">SUM(AQ$169:AQ$206*AQ37*TRANSPOSE(Mapping!$H63:$AS63)/((AQ$217:AQ$254=0)+AQ$217:AQ$254))</f>
        <v>0</v>
      </c>
      <c r="AR271" s="115">
        <f t="array" ref="AR271">SUM(AR$169:AR$206*AR37*TRANSPOSE(Mapping!$H63:$AS63)/((AR$217:AR$254=0)+AR$217:AR$254))</f>
        <v>0</v>
      </c>
      <c r="AS271" s="115">
        <f t="array" ref="AS271">SUM(AS$169:AS$206*AS37*TRANSPOSE(Mapping!$H63:$AS63)/((AS$217:AS$254=0)+AS$217:AS$254))</f>
        <v>0</v>
      </c>
      <c r="AT271" s="115">
        <f t="array" ref="AT271">SUM(AT$169:AT$206*AT37*TRANSPOSE(Mapping!$H63:$AS63)/((AT$217:AT$254=0)+AT$217:AT$254))</f>
        <v>0</v>
      </c>
      <c r="AU271" s="115">
        <f t="array" ref="AU271">SUM(AU$169:AU$206*AU37*TRANSPOSE(Mapping!$H63:$AS63)/((AU$217:AU$254=0)+AU$217:AU$254))</f>
        <v>0</v>
      </c>
      <c r="AV271" s="115">
        <f t="array" ref="AV271">SUM(AV$169:AV$206*AV37*TRANSPOSE(Mapping!$H63:$AS63)/((AV$217:AV$254=0)+AV$217:AV$254))</f>
        <v>0</v>
      </c>
      <c r="AW271" s="115">
        <f t="array" ref="AW271">SUM(AW$169:AW$206*AW37*TRANSPOSE(Mapping!$H63:$AS63)/((AW$217:AW$254=0)+AW$217:AW$254))</f>
        <v>0</v>
      </c>
      <c r="AX271" s="115">
        <f t="array" ref="AX271">SUM(AX$169:AX$206*AX37*TRANSPOSE(Mapping!$H63:$AS63)/((AX$217:AX$254=0)+AX$217:AX$254))</f>
        <v>0</v>
      </c>
      <c r="AY271" s="115">
        <f t="array" ref="AY271">SUM(AY$169:AY$206*AY37*TRANSPOSE(Mapping!$H63:$AS63)/((AY$217:AY$254=0)+AY$217:AY$254))</f>
        <v>0</v>
      </c>
      <c r="AZ271" s="115">
        <f t="array" ref="AZ271">SUM(AZ$169:AZ$206*AZ37*TRANSPOSE(Mapping!$H63:$AS63)/((AZ$217:AZ$254=0)+AZ$217:AZ$254))</f>
        <v>0</v>
      </c>
      <c r="BA271" s="115">
        <f t="array" ref="BA271">SUM(BA$169:BA$206*BA37*TRANSPOSE(Mapping!$H63:$AS63)/((BA$217:BA$254=0)+BA$217:BA$254))</f>
        <v>0</v>
      </c>
      <c r="BB271" s="115">
        <f t="array" ref="BB271">SUM(BB$169:BB$206*BB37*TRANSPOSE(Mapping!$H63:$AS63)/((BB$217:BB$254=0)+BB$217:BB$254))</f>
        <v>0</v>
      </c>
      <c r="BC271" s="115">
        <f t="array" ref="BC271">SUM(BC$169:BC$206*BC37*TRANSPOSE(Mapping!$H63:$AS63)/((BC$217:BC$254=0)+BC$217:BC$254))</f>
        <v>0</v>
      </c>
      <c r="BD271" s="115">
        <f t="array" ref="BD271">SUM(BD$169:BD$206*BD37*TRANSPOSE(Mapping!$H63:$AS63)/((BD$217:BD$254=0)+BD$217:BD$254))</f>
        <v>0</v>
      </c>
      <c r="BE271" s="115">
        <f t="array" ref="BE271">SUM(BE$169:BE$206*BE37*TRANSPOSE(Mapping!$H63:$AS63)/((BE$217:BE$254=0)+BE$217:BE$254))</f>
        <v>0</v>
      </c>
      <c r="BF271" s="115">
        <f t="array" ref="BF271">SUM(BF$169:BF$206*BF37*TRANSPOSE(Mapping!$H63:$AS63)/((BF$217:BF$254=0)+BF$217:BF$254))</f>
        <v>0</v>
      </c>
      <c r="BG271" s="115">
        <f t="array" ref="BG271">SUM(BG$169:BG$206*BG37*TRANSPOSE(Mapping!$H63:$AS63)/((BG$217:BG$254=0)+BG$217:BG$254))</f>
        <v>0</v>
      </c>
      <c r="BH271" s="115">
        <f t="array" ref="BH271">SUM(BH$169:BH$206*BH37*TRANSPOSE(Mapping!$H63:$AS63)/((BH$217:BH$254=0)+BH$217:BH$254))</f>
        <v>0</v>
      </c>
    </row>
    <row r="272" spans="1:60" hidden="1" outlineLevel="1" x14ac:dyDescent="0.2">
      <c r="B272" s="88" t="s">
        <v>255</v>
      </c>
      <c r="C272" s="89" t="s">
        <v>76</v>
      </c>
      <c r="D272" s="9" t="s">
        <v>95</v>
      </c>
      <c r="F272" s="26" t="s">
        <v>198</v>
      </c>
      <c r="G272" s="87">
        <v>2</v>
      </c>
      <c r="I272" s="115">
        <f t="array" ref="I272">SUM(I$169:I$206*I38*TRANSPOSE(Mapping!$H64:$AS64)/((I$217:I$254=0)+I$217:I$254))</f>
        <v>0</v>
      </c>
      <c r="J272" s="115">
        <f t="array" ref="J272">SUM(J$169:J$206*J38*TRANSPOSE(Mapping!$H64:$AS64)/((J$217:J$254=0)+J$217:J$254))</f>
        <v>0</v>
      </c>
      <c r="K272" s="115">
        <f t="array" ref="K272">SUM(K$169:K$206*K38*TRANSPOSE(Mapping!$H64:$AS64)/((K$217:K$254=0)+K$217:K$254))</f>
        <v>47.375431419785386</v>
      </c>
      <c r="L272" s="115">
        <f t="array" ref="L272">SUM(L$169:L$206*L38*TRANSPOSE(Mapping!$H64:$AS64)/((L$217:L$254=0)+L$217:L$254))</f>
        <v>45.273163530292138</v>
      </c>
      <c r="M272" s="115">
        <f t="array" ref="M272">SUM(M$169:M$206*M38*TRANSPOSE(Mapping!$H64:$AS64)/((M$217:M$254=0)+M$217:M$254))</f>
        <v>46.41842280620903</v>
      </c>
      <c r="N272" s="115">
        <f t="array" ref="N272">SUM(N$169:N$206*N38*TRANSPOSE(Mapping!$H64:$AS64)/((N$217:N$254=0)+N$217:N$254))</f>
        <v>47.740983153721842</v>
      </c>
      <c r="O272" s="115">
        <f t="array" ref="O272">SUM(O$169:O$206*O38*TRANSPOSE(Mapping!$H64:$AS64)/((O$217:O$254=0)+O$217:O$254))</f>
        <v>50.239169199823117</v>
      </c>
      <c r="P272" s="115">
        <f t="array" ref="P272">SUM(P$169:P$206*P38*TRANSPOSE(Mapping!$H64:$AS64)/((P$217:P$254=0)+P$217:P$254))</f>
        <v>58.007733863211961</v>
      </c>
      <c r="Q272" s="115">
        <f t="array" ref="Q272">SUM(Q$169:Q$206*Q38*TRANSPOSE(Mapping!$H64:$AS64)/((Q$217:Q$254=0)+Q$217:Q$254))</f>
        <v>0</v>
      </c>
      <c r="R272" s="115">
        <f t="array" ref="R272">SUM(R$169:R$206*R38*TRANSPOSE(Mapping!$H64:$AS64)/((R$217:R$254=0)+R$217:R$254))</f>
        <v>0</v>
      </c>
      <c r="S272" s="115">
        <f t="array" ref="S272">SUM(S$169:S$206*S38*TRANSPOSE(Mapping!$H64:$AS64)/((S$217:S$254=0)+S$217:S$254))</f>
        <v>0</v>
      </c>
      <c r="T272" s="115">
        <f t="array" ref="T272">SUM(T$169:T$206*T38*TRANSPOSE(Mapping!$H64:$AS64)/((T$217:T$254=0)+T$217:T$254))</f>
        <v>0</v>
      </c>
      <c r="U272" s="115">
        <f t="array" ref="U272">SUM(U$169:U$206*U38*TRANSPOSE(Mapping!$H64:$AS64)/((U$217:U$254=0)+U$217:U$254))</f>
        <v>0</v>
      </c>
      <c r="V272" s="115">
        <f t="array" ref="V272">SUM(V$169:V$206*V38*TRANSPOSE(Mapping!$H64:$AS64)/((V$217:V$254=0)+V$217:V$254))</f>
        <v>0</v>
      </c>
      <c r="W272" s="115">
        <f t="array" ref="W272">SUM(W$169:W$206*W38*TRANSPOSE(Mapping!$H64:$AS64)/((W$217:W$254=0)+W$217:W$254))</f>
        <v>0</v>
      </c>
      <c r="X272" s="115">
        <f t="array" ref="X272">SUM(X$169:X$206*X38*TRANSPOSE(Mapping!$H64:$AS64)/((X$217:X$254=0)+X$217:X$254))</f>
        <v>0</v>
      </c>
      <c r="Y272" s="115">
        <f t="array" ref="Y272">SUM(Y$169:Y$206*Y38*TRANSPOSE(Mapping!$H64:$AS64)/((Y$217:Y$254=0)+Y$217:Y$254))</f>
        <v>0</v>
      </c>
      <c r="Z272" s="115">
        <f t="array" ref="Z272">SUM(Z$169:Z$206*Z38*TRANSPOSE(Mapping!$H64:$AS64)/((Z$217:Z$254=0)+Z$217:Z$254))</f>
        <v>0</v>
      </c>
      <c r="AA272" s="115">
        <f t="array" ref="AA272">SUM(AA$169:AA$206*AA38*TRANSPOSE(Mapping!$H64:$AS64)/((AA$217:AA$254=0)+AA$217:AA$254))</f>
        <v>0</v>
      </c>
      <c r="AB272" s="115">
        <f t="array" ref="AB272">SUM(AB$169:AB$206*AB38*TRANSPOSE(Mapping!$H64:$AS64)/((AB$217:AB$254=0)+AB$217:AB$254))</f>
        <v>0</v>
      </c>
      <c r="AC272" s="115">
        <f t="array" ref="AC272">SUM(AC$169:AC$206*AC38*TRANSPOSE(Mapping!$H64:$AS64)/((AC$217:AC$254=0)+AC$217:AC$254))</f>
        <v>0</v>
      </c>
      <c r="AD272" s="115">
        <f t="array" ref="AD272">SUM(AD$169:AD$206*AD38*TRANSPOSE(Mapping!$H64:$AS64)/((AD$217:AD$254=0)+AD$217:AD$254))</f>
        <v>0</v>
      </c>
      <c r="AE272" s="115">
        <f t="array" ref="AE272">SUM(AE$169:AE$206*AE38*TRANSPOSE(Mapping!$H64:$AS64)/((AE$217:AE$254=0)+AE$217:AE$254))</f>
        <v>0</v>
      </c>
      <c r="AF272" s="115">
        <f t="array" ref="AF272">SUM(AF$169:AF$206*AF38*TRANSPOSE(Mapping!$H64:$AS64)/((AF$217:AF$254=0)+AF$217:AF$254))</f>
        <v>0</v>
      </c>
      <c r="AG272" s="115">
        <f t="array" ref="AG272">SUM(AG$169:AG$206*AG38*TRANSPOSE(Mapping!$H64:$AS64)/((AG$217:AG$254=0)+AG$217:AG$254))</f>
        <v>0</v>
      </c>
      <c r="AH272" s="115">
        <f t="array" ref="AH272">SUM(AH$169:AH$206*AH38*TRANSPOSE(Mapping!$H64:$AS64)/((AH$217:AH$254=0)+AH$217:AH$254))</f>
        <v>0</v>
      </c>
      <c r="AI272" s="115">
        <f t="array" ref="AI272">SUM(AI$169:AI$206*AI38*TRANSPOSE(Mapping!$H64:$AS64)/((AI$217:AI$254=0)+AI$217:AI$254))</f>
        <v>0</v>
      </c>
      <c r="AJ272" s="115">
        <f t="array" ref="AJ272">SUM(AJ$169:AJ$206*AJ38*TRANSPOSE(Mapping!$H64:$AS64)/((AJ$217:AJ$254=0)+AJ$217:AJ$254))</f>
        <v>0</v>
      </c>
      <c r="AK272" s="115">
        <f t="array" ref="AK272">SUM(AK$169:AK$206*AK38*TRANSPOSE(Mapping!$H64:$AS64)/((AK$217:AK$254=0)+AK$217:AK$254))</f>
        <v>0</v>
      </c>
      <c r="AL272" s="115">
        <f t="array" ref="AL272">SUM(AL$169:AL$206*AL38*TRANSPOSE(Mapping!$H64:$AS64)/((AL$217:AL$254=0)+AL$217:AL$254))</f>
        <v>0</v>
      </c>
      <c r="AM272" s="115">
        <f t="array" ref="AM272">SUM(AM$169:AM$206*AM38*TRANSPOSE(Mapping!$H64:$AS64)/((AM$217:AM$254=0)+AM$217:AM$254))</f>
        <v>0</v>
      </c>
      <c r="AN272" s="115">
        <f t="array" ref="AN272">SUM(AN$169:AN$206*AN38*TRANSPOSE(Mapping!$H64:$AS64)/((AN$217:AN$254=0)+AN$217:AN$254))</f>
        <v>0</v>
      </c>
      <c r="AO272" s="115">
        <f t="array" ref="AO272">SUM(AO$169:AO$206*AO38*TRANSPOSE(Mapping!$H64:$AS64)/((AO$217:AO$254=0)+AO$217:AO$254))</f>
        <v>0</v>
      </c>
      <c r="AP272" s="115">
        <f t="array" ref="AP272">SUM(AP$169:AP$206*AP38*TRANSPOSE(Mapping!$H64:$AS64)/((AP$217:AP$254=0)+AP$217:AP$254))</f>
        <v>0</v>
      </c>
      <c r="AQ272" s="115">
        <f t="array" ref="AQ272">SUM(AQ$169:AQ$206*AQ38*TRANSPOSE(Mapping!$H64:$AS64)/((AQ$217:AQ$254=0)+AQ$217:AQ$254))</f>
        <v>0</v>
      </c>
      <c r="AR272" s="115">
        <f t="array" ref="AR272">SUM(AR$169:AR$206*AR38*TRANSPOSE(Mapping!$H64:$AS64)/((AR$217:AR$254=0)+AR$217:AR$254))</f>
        <v>0</v>
      </c>
      <c r="AS272" s="115">
        <f t="array" ref="AS272">SUM(AS$169:AS$206*AS38*TRANSPOSE(Mapping!$H64:$AS64)/((AS$217:AS$254=0)+AS$217:AS$254))</f>
        <v>0</v>
      </c>
      <c r="AT272" s="115">
        <f t="array" ref="AT272">SUM(AT$169:AT$206*AT38*TRANSPOSE(Mapping!$H64:$AS64)/((AT$217:AT$254=0)+AT$217:AT$254))</f>
        <v>0</v>
      </c>
      <c r="AU272" s="115">
        <f t="array" ref="AU272">SUM(AU$169:AU$206*AU38*TRANSPOSE(Mapping!$H64:$AS64)/((AU$217:AU$254=0)+AU$217:AU$254))</f>
        <v>0</v>
      </c>
      <c r="AV272" s="115">
        <f t="array" ref="AV272">SUM(AV$169:AV$206*AV38*TRANSPOSE(Mapping!$H64:$AS64)/((AV$217:AV$254=0)+AV$217:AV$254))</f>
        <v>0</v>
      </c>
      <c r="AW272" s="115">
        <f t="array" ref="AW272">SUM(AW$169:AW$206*AW38*TRANSPOSE(Mapping!$H64:$AS64)/((AW$217:AW$254=0)+AW$217:AW$254))</f>
        <v>0</v>
      </c>
      <c r="AX272" s="115">
        <f t="array" ref="AX272">SUM(AX$169:AX$206*AX38*TRANSPOSE(Mapping!$H64:$AS64)/((AX$217:AX$254=0)+AX$217:AX$254))</f>
        <v>0</v>
      </c>
      <c r="AY272" s="115">
        <f t="array" ref="AY272">SUM(AY$169:AY$206*AY38*TRANSPOSE(Mapping!$H64:$AS64)/((AY$217:AY$254=0)+AY$217:AY$254))</f>
        <v>0</v>
      </c>
      <c r="AZ272" s="115">
        <f t="array" ref="AZ272">SUM(AZ$169:AZ$206*AZ38*TRANSPOSE(Mapping!$H64:$AS64)/((AZ$217:AZ$254=0)+AZ$217:AZ$254))</f>
        <v>0</v>
      </c>
      <c r="BA272" s="115">
        <f t="array" ref="BA272">SUM(BA$169:BA$206*BA38*TRANSPOSE(Mapping!$H64:$AS64)/((BA$217:BA$254=0)+BA$217:BA$254))</f>
        <v>0</v>
      </c>
      <c r="BB272" s="115">
        <f t="array" ref="BB272">SUM(BB$169:BB$206*BB38*TRANSPOSE(Mapping!$H64:$AS64)/((BB$217:BB$254=0)+BB$217:BB$254))</f>
        <v>0</v>
      </c>
      <c r="BC272" s="115">
        <f t="array" ref="BC272">SUM(BC$169:BC$206*BC38*TRANSPOSE(Mapping!$H64:$AS64)/((BC$217:BC$254=0)+BC$217:BC$254))</f>
        <v>0</v>
      </c>
      <c r="BD272" s="115">
        <f t="array" ref="BD272">SUM(BD$169:BD$206*BD38*TRANSPOSE(Mapping!$H64:$AS64)/((BD$217:BD$254=0)+BD$217:BD$254))</f>
        <v>0</v>
      </c>
      <c r="BE272" s="115">
        <f t="array" ref="BE272">SUM(BE$169:BE$206*BE38*TRANSPOSE(Mapping!$H64:$AS64)/((BE$217:BE$254=0)+BE$217:BE$254))</f>
        <v>0</v>
      </c>
      <c r="BF272" s="115">
        <f t="array" ref="BF272">SUM(BF$169:BF$206*BF38*TRANSPOSE(Mapping!$H64:$AS64)/((BF$217:BF$254=0)+BF$217:BF$254))</f>
        <v>0</v>
      </c>
      <c r="BG272" s="115">
        <f t="array" ref="BG272">SUM(BG$169:BG$206*BG38*TRANSPOSE(Mapping!$H64:$AS64)/((BG$217:BG$254=0)+BG$217:BG$254))</f>
        <v>0</v>
      </c>
      <c r="BH272" s="115">
        <f t="array" ref="BH272">SUM(BH$169:BH$206*BH38*TRANSPOSE(Mapping!$H64:$AS64)/((BH$217:BH$254=0)+BH$217:BH$254))</f>
        <v>0</v>
      </c>
    </row>
    <row r="273" spans="2:60" hidden="1" outlineLevel="1" x14ac:dyDescent="0.2">
      <c r="B273" s="88" t="s">
        <v>255</v>
      </c>
      <c r="C273" s="89" t="s">
        <v>76</v>
      </c>
      <c r="D273" s="9" t="s">
        <v>96</v>
      </c>
      <c r="F273" s="26" t="s">
        <v>198</v>
      </c>
      <c r="G273" s="87">
        <v>3</v>
      </c>
      <c r="I273" s="115">
        <f t="array" ref="I273">SUM(I$169:I$206*I39*TRANSPOSE(Mapping!$H65:$AS65)/((I$217:I$254=0)+I$217:I$254))</f>
        <v>0</v>
      </c>
      <c r="J273" s="115">
        <f t="array" ref="J273">SUM(J$169:J$206*J39*TRANSPOSE(Mapping!$H65:$AS65)/((J$217:J$254=0)+J$217:J$254))</f>
        <v>0</v>
      </c>
      <c r="K273" s="115">
        <f t="array" ref="K273">SUM(K$169:K$206*K39*TRANSPOSE(Mapping!$H65:$AS65)/((K$217:K$254=0)+K$217:K$254))</f>
        <v>5.4429672448628974</v>
      </c>
      <c r="L273" s="115">
        <f t="array" ref="L273">SUM(L$169:L$206*L39*TRANSPOSE(Mapping!$H65:$AS65)/((L$217:L$254=0)+L$217:L$254))</f>
        <v>5.0105941104808105</v>
      </c>
      <c r="M273" s="115">
        <f t="array" ref="M273">SUM(M$169:M$206*M39*TRANSPOSE(Mapping!$H65:$AS65)/((M$217:M$254=0)+M$217:M$254))</f>
        <v>5.1250983342255179</v>
      </c>
      <c r="N273" s="115">
        <f t="array" ref="N273">SUM(N$169:N$206*N39*TRANSPOSE(Mapping!$H65:$AS65)/((N$217:N$254=0)+N$217:N$254))</f>
        <v>5.1980983670004459</v>
      </c>
      <c r="O273" s="115">
        <f t="array" ref="O273">SUM(O$169:O$206*O39*TRANSPOSE(Mapping!$H65:$AS65)/((O$217:O$254=0)+O$217:O$254))</f>
        <v>5.228892431813561</v>
      </c>
      <c r="P273" s="115">
        <f t="array" ref="P273">SUM(P$169:P$206*P39*TRANSPOSE(Mapping!$H65:$AS65)/((P$217:P$254=0)+P$217:P$254))</f>
        <v>5.8182574492482058</v>
      </c>
      <c r="Q273" s="115">
        <f t="array" ref="Q273">SUM(Q$169:Q$206*Q39*TRANSPOSE(Mapping!$H65:$AS65)/((Q$217:Q$254=0)+Q$217:Q$254))</f>
        <v>0</v>
      </c>
      <c r="R273" s="115">
        <f t="array" ref="R273">SUM(R$169:R$206*R39*TRANSPOSE(Mapping!$H65:$AS65)/((R$217:R$254=0)+R$217:R$254))</f>
        <v>0</v>
      </c>
      <c r="S273" s="115">
        <f t="array" ref="S273">SUM(S$169:S$206*S39*TRANSPOSE(Mapping!$H65:$AS65)/((S$217:S$254=0)+S$217:S$254))</f>
        <v>0</v>
      </c>
      <c r="T273" s="115">
        <f t="array" ref="T273">SUM(T$169:T$206*T39*TRANSPOSE(Mapping!$H65:$AS65)/((T$217:T$254=0)+T$217:T$254))</f>
        <v>0</v>
      </c>
      <c r="U273" s="115">
        <f t="array" ref="U273">SUM(U$169:U$206*U39*TRANSPOSE(Mapping!$H65:$AS65)/((U$217:U$254=0)+U$217:U$254))</f>
        <v>0</v>
      </c>
      <c r="V273" s="115">
        <f t="array" ref="V273">SUM(V$169:V$206*V39*TRANSPOSE(Mapping!$H65:$AS65)/((V$217:V$254=0)+V$217:V$254))</f>
        <v>0</v>
      </c>
      <c r="W273" s="115">
        <f t="array" ref="W273">SUM(W$169:W$206*W39*TRANSPOSE(Mapping!$H65:$AS65)/((W$217:W$254=0)+W$217:W$254))</f>
        <v>0</v>
      </c>
      <c r="X273" s="115">
        <f t="array" ref="X273">SUM(X$169:X$206*X39*TRANSPOSE(Mapping!$H65:$AS65)/((X$217:X$254=0)+X$217:X$254))</f>
        <v>0</v>
      </c>
      <c r="Y273" s="115">
        <f t="array" ref="Y273">SUM(Y$169:Y$206*Y39*TRANSPOSE(Mapping!$H65:$AS65)/((Y$217:Y$254=0)+Y$217:Y$254))</f>
        <v>0</v>
      </c>
      <c r="Z273" s="115">
        <f t="array" ref="Z273">SUM(Z$169:Z$206*Z39*TRANSPOSE(Mapping!$H65:$AS65)/((Z$217:Z$254=0)+Z$217:Z$254))</f>
        <v>0</v>
      </c>
      <c r="AA273" s="115">
        <f t="array" ref="AA273">SUM(AA$169:AA$206*AA39*TRANSPOSE(Mapping!$H65:$AS65)/((AA$217:AA$254=0)+AA$217:AA$254))</f>
        <v>0</v>
      </c>
      <c r="AB273" s="115">
        <f t="array" ref="AB273">SUM(AB$169:AB$206*AB39*TRANSPOSE(Mapping!$H65:$AS65)/((AB$217:AB$254=0)+AB$217:AB$254))</f>
        <v>0</v>
      </c>
      <c r="AC273" s="115">
        <f t="array" ref="AC273">SUM(AC$169:AC$206*AC39*TRANSPOSE(Mapping!$H65:$AS65)/((AC$217:AC$254=0)+AC$217:AC$254))</f>
        <v>0</v>
      </c>
      <c r="AD273" s="115">
        <f t="array" ref="AD273">SUM(AD$169:AD$206*AD39*TRANSPOSE(Mapping!$H65:$AS65)/((AD$217:AD$254=0)+AD$217:AD$254))</f>
        <v>0</v>
      </c>
      <c r="AE273" s="115">
        <f t="array" ref="AE273">SUM(AE$169:AE$206*AE39*TRANSPOSE(Mapping!$H65:$AS65)/((AE$217:AE$254=0)+AE$217:AE$254))</f>
        <v>0</v>
      </c>
      <c r="AF273" s="115">
        <f t="array" ref="AF273">SUM(AF$169:AF$206*AF39*TRANSPOSE(Mapping!$H65:$AS65)/((AF$217:AF$254=0)+AF$217:AF$254))</f>
        <v>0</v>
      </c>
      <c r="AG273" s="115">
        <f t="array" ref="AG273">SUM(AG$169:AG$206*AG39*TRANSPOSE(Mapping!$H65:$AS65)/((AG$217:AG$254=0)+AG$217:AG$254))</f>
        <v>0</v>
      </c>
      <c r="AH273" s="115">
        <f t="array" ref="AH273">SUM(AH$169:AH$206*AH39*TRANSPOSE(Mapping!$H65:$AS65)/((AH$217:AH$254=0)+AH$217:AH$254))</f>
        <v>0</v>
      </c>
      <c r="AI273" s="115">
        <f t="array" ref="AI273">SUM(AI$169:AI$206*AI39*TRANSPOSE(Mapping!$H65:$AS65)/((AI$217:AI$254=0)+AI$217:AI$254))</f>
        <v>0</v>
      </c>
      <c r="AJ273" s="115">
        <f t="array" ref="AJ273">SUM(AJ$169:AJ$206*AJ39*TRANSPOSE(Mapping!$H65:$AS65)/((AJ$217:AJ$254=0)+AJ$217:AJ$254))</f>
        <v>0</v>
      </c>
      <c r="AK273" s="115">
        <f t="array" ref="AK273">SUM(AK$169:AK$206*AK39*TRANSPOSE(Mapping!$H65:$AS65)/((AK$217:AK$254=0)+AK$217:AK$254))</f>
        <v>0</v>
      </c>
      <c r="AL273" s="115">
        <f t="array" ref="AL273">SUM(AL$169:AL$206*AL39*TRANSPOSE(Mapping!$H65:$AS65)/((AL$217:AL$254=0)+AL$217:AL$254))</f>
        <v>0</v>
      </c>
      <c r="AM273" s="115">
        <f t="array" ref="AM273">SUM(AM$169:AM$206*AM39*TRANSPOSE(Mapping!$H65:$AS65)/((AM$217:AM$254=0)+AM$217:AM$254))</f>
        <v>0</v>
      </c>
      <c r="AN273" s="115">
        <f t="array" ref="AN273">SUM(AN$169:AN$206*AN39*TRANSPOSE(Mapping!$H65:$AS65)/((AN$217:AN$254=0)+AN$217:AN$254))</f>
        <v>0</v>
      </c>
      <c r="AO273" s="115">
        <f t="array" ref="AO273">SUM(AO$169:AO$206*AO39*TRANSPOSE(Mapping!$H65:$AS65)/((AO$217:AO$254=0)+AO$217:AO$254))</f>
        <v>0</v>
      </c>
      <c r="AP273" s="115">
        <f t="array" ref="AP273">SUM(AP$169:AP$206*AP39*TRANSPOSE(Mapping!$H65:$AS65)/((AP$217:AP$254=0)+AP$217:AP$254))</f>
        <v>0</v>
      </c>
      <c r="AQ273" s="115">
        <f t="array" ref="AQ273">SUM(AQ$169:AQ$206*AQ39*TRANSPOSE(Mapping!$H65:$AS65)/((AQ$217:AQ$254=0)+AQ$217:AQ$254))</f>
        <v>0</v>
      </c>
      <c r="AR273" s="115">
        <f t="array" ref="AR273">SUM(AR$169:AR$206*AR39*TRANSPOSE(Mapping!$H65:$AS65)/((AR$217:AR$254=0)+AR$217:AR$254))</f>
        <v>0</v>
      </c>
      <c r="AS273" s="115">
        <f t="array" ref="AS273">SUM(AS$169:AS$206*AS39*TRANSPOSE(Mapping!$H65:$AS65)/((AS$217:AS$254=0)+AS$217:AS$254))</f>
        <v>0</v>
      </c>
      <c r="AT273" s="115">
        <f t="array" ref="AT273">SUM(AT$169:AT$206*AT39*TRANSPOSE(Mapping!$H65:$AS65)/((AT$217:AT$254=0)+AT$217:AT$254))</f>
        <v>0</v>
      </c>
      <c r="AU273" s="115">
        <f t="array" ref="AU273">SUM(AU$169:AU$206*AU39*TRANSPOSE(Mapping!$H65:$AS65)/((AU$217:AU$254=0)+AU$217:AU$254))</f>
        <v>0</v>
      </c>
      <c r="AV273" s="115">
        <f t="array" ref="AV273">SUM(AV$169:AV$206*AV39*TRANSPOSE(Mapping!$H65:$AS65)/((AV$217:AV$254=0)+AV$217:AV$254))</f>
        <v>0</v>
      </c>
      <c r="AW273" s="115">
        <f t="array" ref="AW273">SUM(AW$169:AW$206*AW39*TRANSPOSE(Mapping!$H65:$AS65)/((AW$217:AW$254=0)+AW$217:AW$254))</f>
        <v>0</v>
      </c>
      <c r="AX273" s="115">
        <f t="array" ref="AX273">SUM(AX$169:AX$206*AX39*TRANSPOSE(Mapping!$H65:$AS65)/((AX$217:AX$254=0)+AX$217:AX$254))</f>
        <v>0</v>
      </c>
      <c r="AY273" s="115">
        <f t="array" ref="AY273">SUM(AY$169:AY$206*AY39*TRANSPOSE(Mapping!$H65:$AS65)/((AY$217:AY$254=0)+AY$217:AY$254))</f>
        <v>0</v>
      </c>
      <c r="AZ273" s="115">
        <f t="array" ref="AZ273">SUM(AZ$169:AZ$206*AZ39*TRANSPOSE(Mapping!$H65:$AS65)/((AZ$217:AZ$254=0)+AZ$217:AZ$254))</f>
        <v>0</v>
      </c>
      <c r="BA273" s="115">
        <f t="array" ref="BA273">SUM(BA$169:BA$206*BA39*TRANSPOSE(Mapping!$H65:$AS65)/((BA$217:BA$254=0)+BA$217:BA$254))</f>
        <v>0</v>
      </c>
      <c r="BB273" s="115">
        <f t="array" ref="BB273">SUM(BB$169:BB$206*BB39*TRANSPOSE(Mapping!$H65:$AS65)/((BB$217:BB$254=0)+BB$217:BB$254))</f>
        <v>0</v>
      </c>
      <c r="BC273" s="115">
        <f t="array" ref="BC273">SUM(BC$169:BC$206*BC39*TRANSPOSE(Mapping!$H65:$AS65)/((BC$217:BC$254=0)+BC$217:BC$254))</f>
        <v>0</v>
      </c>
      <c r="BD273" s="115">
        <f t="array" ref="BD273">SUM(BD$169:BD$206*BD39*TRANSPOSE(Mapping!$H65:$AS65)/((BD$217:BD$254=0)+BD$217:BD$254))</f>
        <v>0</v>
      </c>
      <c r="BE273" s="115">
        <f t="array" ref="BE273">SUM(BE$169:BE$206*BE39*TRANSPOSE(Mapping!$H65:$AS65)/((BE$217:BE$254=0)+BE$217:BE$254))</f>
        <v>0</v>
      </c>
      <c r="BF273" s="115">
        <f t="array" ref="BF273">SUM(BF$169:BF$206*BF39*TRANSPOSE(Mapping!$H65:$AS65)/((BF$217:BF$254=0)+BF$217:BF$254))</f>
        <v>0</v>
      </c>
      <c r="BG273" s="115">
        <f t="array" ref="BG273">SUM(BG$169:BG$206*BG39*TRANSPOSE(Mapping!$H65:$AS65)/((BG$217:BG$254=0)+BG$217:BG$254))</f>
        <v>0</v>
      </c>
      <c r="BH273" s="115">
        <f t="array" ref="BH273">SUM(BH$169:BH$206*BH39*TRANSPOSE(Mapping!$H65:$AS65)/((BH$217:BH$254=0)+BH$217:BH$254))</f>
        <v>0</v>
      </c>
    </row>
    <row r="274" spans="2:60" hidden="1" outlineLevel="1" x14ac:dyDescent="0.2">
      <c r="B274" s="88" t="s">
        <v>255</v>
      </c>
      <c r="C274" s="89" t="s">
        <v>76</v>
      </c>
      <c r="D274" s="9" t="s">
        <v>97</v>
      </c>
      <c r="F274" s="26" t="s">
        <v>198</v>
      </c>
      <c r="G274" s="87">
        <v>4</v>
      </c>
      <c r="I274" s="115">
        <f t="array" ref="I274">SUM(I$169:I$206*I40*TRANSPOSE(Mapping!$H66:$AS66)/((I$217:I$254=0)+I$217:I$254))</f>
        <v>0</v>
      </c>
      <c r="J274" s="115">
        <f t="array" ref="J274">SUM(J$169:J$206*J40*TRANSPOSE(Mapping!$H66:$AS66)/((J$217:J$254=0)+J$217:J$254))</f>
        <v>0</v>
      </c>
      <c r="K274" s="115">
        <f t="array" ref="K274">SUM(K$169:K$206*K40*TRANSPOSE(Mapping!$H66:$AS66)/((K$217:K$254=0)+K$217:K$254))</f>
        <v>3.1079877321850451</v>
      </c>
      <c r="L274" s="115">
        <f t="array" ref="L274">SUM(L$169:L$206*L40*TRANSPOSE(Mapping!$H66:$AS66)/((L$217:L$254=0)+L$217:L$254))</f>
        <v>2.9831992694500253</v>
      </c>
      <c r="M274" s="115">
        <f t="array" ref="M274">SUM(M$169:M$206*M40*TRANSPOSE(Mapping!$H66:$AS66)/((M$217:M$254=0)+M$217:M$254))</f>
        <v>3.7385371393798597</v>
      </c>
      <c r="N274" s="115">
        <f t="array" ref="N274">SUM(N$169:N$206*N40*TRANSPOSE(Mapping!$H66:$AS66)/((N$217:N$254=0)+N$217:N$254))</f>
        <v>3.6140276920048371</v>
      </c>
      <c r="O274" s="115">
        <f t="array" ref="O274">SUM(O$169:O$206*O40*TRANSPOSE(Mapping!$H66:$AS66)/((O$217:O$254=0)+O$217:O$254))</f>
        <v>5.132217964749846</v>
      </c>
      <c r="P274" s="115">
        <f t="array" ref="P274">SUM(P$169:P$206*P40*TRANSPOSE(Mapping!$H66:$AS66)/((P$217:P$254=0)+P$217:P$254))</f>
        <v>4.1441570025806085</v>
      </c>
      <c r="Q274" s="115">
        <f t="array" ref="Q274">SUM(Q$169:Q$206*Q40*TRANSPOSE(Mapping!$H66:$AS66)/((Q$217:Q$254=0)+Q$217:Q$254))</f>
        <v>0</v>
      </c>
      <c r="R274" s="115">
        <f t="array" ref="R274">SUM(R$169:R$206*R40*TRANSPOSE(Mapping!$H66:$AS66)/((R$217:R$254=0)+R$217:R$254))</f>
        <v>0</v>
      </c>
      <c r="S274" s="115">
        <f t="array" ref="S274">SUM(S$169:S$206*S40*TRANSPOSE(Mapping!$H66:$AS66)/((S$217:S$254=0)+S$217:S$254))</f>
        <v>0</v>
      </c>
      <c r="T274" s="115">
        <f t="array" ref="T274">SUM(T$169:T$206*T40*TRANSPOSE(Mapping!$H66:$AS66)/((T$217:T$254=0)+T$217:T$254))</f>
        <v>0</v>
      </c>
      <c r="U274" s="115">
        <f t="array" ref="U274">SUM(U$169:U$206*U40*TRANSPOSE(Mapping!$H66:$AS66)/((U$217:U$254=0)+U$217:U$254))</f>
        <v>0</v>
      </c>
      <c r="V274" s="115">
        <f t="array" ref="V274">SUM(V$169:V$206*V40*TRANSPOSE(Mapping!$H66:$AS66)/((V$217:V$254=0)+V$217:V$254))</f>
        <v>0</v>
      </c>
      <c r="W274" s="115">
        <f t="array" ref="W274">SUM(W$169:W$206*W40*TRANSPOSE(Mapping!$H66:$AS66)/((W$217:W$254=0)+W$217:W$254))</f>
        <v>0</v>
      </c>
      <c r="X274" s="115">
        <f t="array" ref="X274">SUM(X$169:X$206*X40*TRANSPOSE(Mapping!$H66:$AS66)/((X$217:X$254=0)+X$217:X$254))</f>
        <v>0</v>
      </c>
      <c r="Y274" s="115">
        <f t="array" ref="Y274">SUM(Y$169:Y$206*Y40*TRANSPOSE(Mapping!$H66:$AS66)/((Y$217:Y$254=0)+Y$217:Y$254))</f>
        <v>0</v>
      </c>
      <c r="Z274" s="115">
        <f t="array" ref="Z274">SUM(Z$169:Z$206*Z40*TRANSPOSE(Mapping!$H66:$AS66)/((Z$217:Z$254=0)+Z$217:Z$254))</f>
        <v>0</v>
      </c>
      <c r="AA274" s="115">
        <f t="array" ref="AA274">SUM(AA$169:AA$206*AA40*TRANSPOSE(Mapping!$H66:$AS66)/((AA$217:AA$254=0)+AA$217:AA$254))</f>
        <v>0</v>
      </c>
      <c r="AB274" s="115">
        <f t="array" ref="AB274">SUM(AB$169:AB$206*AB40*TRANSPOSE(Mapping!$H66:$AS66)/((AB$217:AB$254=0)+AB$217:AB$254))</f>
        <v>0</v>
      </c>
      <c r="AC274" s="115">
        <f t="array" ref="AC274">SUM(AC$169:AC$206*AC40*TRANSPOSE(Mapping!$H66:$AS66)/((AC$217:AC$254=0)+AC$217:AC$254))</f>
        <v>0</v>
      </c>
      <c r="AD274" s="115">
        <f t="array" ref="AD274">SUM(AD$169:AD$206*AD40*TRANSPOSE(Mapping!$H66:$AS66)/((AD$217:AD$254=0)+AD$217:AD$254))</f>
        <v>0</v>
      </c>
      <c r="AE274" s="115">
        <f t="array" ref="AE274">SUM(AE$169:AE$206*AE40*TRANSPOSE(Mapping!$H66:$AS66)/((AE$217:AE$254=0)+AE$217:AE$254))</f>
        <v>0</v>
      </c>
      <c r="AF274" s="115">
        <f t="array" ref="AF274">SUM(AF$169:AF$206*AF40*TRANSPOSE(Mapping!$H66:$AS66)/((AF$217:AF$254=0)+AF$217:AF$254))</f>
        <v>0</v>
      </c>
      <c r="AG274" s="115">
        <f t="array" ref="AG274">SUM(AG$169:AG$206*AG40*TRANSPOSE(Mapping!$H66:$AS66)/((AG$217:AG$254=0)+AG$217:AG$254))</f>
        <v>0</v>
      </c>
      <c r="AH274" s="115">
        <f t="array" ref="AH274">SUM(AH$169:AH$206*AH40*TRANSPOSE(Mapping!$H66:$AS66)/((AH$217:AH$254=0)+AH$217:AH$254))</f>
        <v>0</v>
      </c>
      <c r="AI274" s="115">
        <f t="array" ref="AI274">SUM(AI$169:AI$206*AI40*TRANSPOSE(Mapping!$H66:$AS66)/((AI$217:AI$254=0)+AI$217:AI$254))</f>
        <v>0</v>
      </c>
      <c r="AJ274" s="115">
        <f t="array" ref="AJ274">SUM(AJ$169:AJ$206*AJ40*TRANSPOSE(Mapping!$H66:$AS66)/((AJ$217:AJ$254=0)+AJ$217:AJ$254))</f>
        <v>0</v>
      </c>
      <c r="AK274" s="115">
        <f t="array" ref="AK274">SUM(AK$169:AK$206*AK40*TRANSPOSE(Mapping!$H66:$AS66)/((AK$217:AK$254=0)+AK$217:AK$254))</f>
        <v>0</v>
      </c>
      <c r="AL274" s="115">
        <f t="array" ref="AL274">SUM(AL$169:AL$206*AL40*TRANSPOSE(Mapping!$H66:$AS66)/((AL$217:AL$254=0)+AL$217:AL$254))</f>
        <v>0</v>
      </c>
      <c r="AM274" s="115">
        <f t="array" ref="AM274">SUM(AM$169:AM$206*AM40*TRANSPOSE(Mapping!$H66:$AS66)/((AM$217:AM$254=0)+AM$217:AM$254))</f>
        <v>0</v>
      </c>
      <c r="AN274" s="115">
        <f t="array" ref="AN274">SUM(AN$169:AN$206*AN40*TRANSPOSE(Mapping!$H66:$AS66)/((AN$217:AN$254=0)+AN$217:AN$254))</f>
        <v>0</v>
      </c>
      <c r="AO274" s="115">
        <f t="array" ref="AO274">SUM(AO$169:AO$206*AO40*TRANSPOSE(Mapping!$H66:$AS66)/((AO$217:AO$254=0)+AO$217:AO$254))</f>
        <v>0</v>
      </c>
      <c r="AP274" s="115">
        <f t="array" ref="AP274">SUM(AP$169:AP$206*AP40*TRANSPOSE(Mapping!$H66:$AS66)/((AP$217:AP$254=0)+AP$217:AP$254))</f>
        <v>0</v>
      </c>
      <c r="AQ274" s="115">
        <f t="array" ref="AQ274">SUM(AQ$169:AQ$206*AQ40*TRANSPOSE(Mapping!$H66:$AS66)/((AQ$217:AQ$254=0)+AQ$217:AQ$254))</f>
        <v>0</v>
      </c>
      <c r="AR274" s="115">
        <f t="array" ref="AR274">SUM(AR$169:AR$206*AR40*TRANSPOSE(Mapping!$H66:$AS66)/((AR$217:AR$254=0)+AR$217:AR$254))</f>
        <v>0</v>
      </c>
      <c r="AS274" s="115">
        <f t="array" ref="AS274">SUM(AS$169:AS$206*AS40*TRANSPOSE(Mapping!$H66:$AS66)/((AS$217:AS$254=0)+AS$217:AS$254))</f>
        <v>0</v>
      </c>
      <c r="AT274" s="115">
        <f t="array" ref="AT274">SUM(AT$169:AT$206*AT40*TRANSPOSE(Mapping!$H66:$AS66)/((AT$217:AT$254=0)+AT$217:AT$254))</f>
        <v>0</v>
      </c>
      <c r="AU274" s="115">
        <f t="array" ref="AU274">SUM(AU$169:AU$206*AU40*TRANSPOSE(Mapping!$H66:$AS66)/((AU$217:AU$254=0)+AU$217:AU$254))</f>
        <v>0</v>
      </c>
      <c r="AV274" s="115">
        <f t="array" ref="AV274">SUM(AV$169:AV$206*AV40*TRANSPOSE(Mapping!$H66:$AS66)/((AV$217:AV$254=0)+AV$217:AV$254))</f>
        <v>0</v>
      </c>
      <c r="AW274" s="115">
        <f t="array" ref="AW274">SUM(AW$169:AW$206*AW40*TRANSPOSE(Mapping!$H66:$AS66)/((AW$217:AW$254=0)+AW$217:AW$254))</f>
        <v>0</v>
      </c>
      <c r="AX274" s="115">
        <f t="array" ref="AX274">SUM(AX$169:AX$206*AX40*TRANSPOSE(Mapping!$H66:$AS66)/((AX$217:AX$254=0)+AX$217:AX$254))</f>
        <v>0</v>
      </c>
      <c r="AY274" s="115">
        <f t="array" ref="AY274">SUM(AY$169:AY$206*AY40*TRANSPOSE(Mapping!$H66:$AS66)/((AY$217:AY$254=0)+AY$217:AY$254))</f>
        <v>0</v>
      </c>
      <c r="AZ274" s="115">
        <f t="array" ref="AZ274">SUM(AZ$169:AZ$206*AZ40*TRANSPOSE(Mapping!$H66:$AS66)/((AZ$217:AZ$254=0)+AZ$217:AZ$254))</f>
        <v>0</v>
      </c>
      <c r="BA274" s="115">
        <f t="array" ref="BA274">SUM(BA$169:BA$206*BA40*TRANSPOSE(Mapping!$H66:$AS66)/((BA$217:BA$254=0)+BA$217:BA$254))</f>
        <v>0</v>
      </c>
      <c r="BB274" s="115">
        <f t="array" ref="BB274">SUM(BB$169:BB$206*BB40*TRANSPOSE(Mapping!$H66:$AS66)/((BB$217:BB$254=0)+BB$217:BB$254))</f>
        <v>0</v>
      </c>
      <c r="BC274" s="115">
        <f t="array" ref="BC274">SUM(BC$169:BC$206*BC40*TRANSPOSE(Mapping!$H66:$AS66)/((BC$217:BC$254=0)+BC$217:BC$254))</f>
        <v>0</v>
      </c>
      <c r="BD274" s="115">
        <f t="array" ref="BD274">SUM(BD$169:BD$206*BD40*TRANSPOSE(Mapping!$H66:$AS66)/((BD$217:BD$254=0)+BD$217:BD$254))</f>
        <v>0</v>
      </c>
      <c r="BE274" s="115">
        <f t="array" ref="BE274">SUM(BE$169:BE$206*BE40*TRANSPOSE(Mapping!$H66:$AS66)/((BE$217:BE$254=0)+BE$217:BE$254))</f>
        <v>0</v>
      </c>
      <c r="BF274" s="115">
        <f t="array" ref="BF274">SUM(BF$169:BF$206*BF40*TRANSPOSE(Mapping!$H66:$AS66)/((BF$217:BF$254=0)+BF$217:BF$254))</f>
        <v>0</v>
      </c>
      <c r="BG274" s="115">
        <f t="array" ref="BG274">SUM(BG$169:BG$206*BG40*TRANSPOSE(Mapping!$H66:$AS66)/((BG$217:BG$254=0)+BG$217:BG$254))</f>
        <v>0</v>
      </c>
      <c r="BH274" s="115">
        <f t="array" ref="BH274">SUM(BH$169:BH$206*BH40*TRANSPOSE(Mapping!$H66:$AS66)/((BH$217:BH$254=0)+BH$217:BH$254))</f>
        <v>0</v>
      </c>
    </row>
    <row r="275" spans="2:60" hidden="1" outlineLevel="1" x14ac:dyDescent="0.2">
      <c r="B275" s="88" t="s">
        <v>255</v>
      </c>
      <c r="C275" s="89" t="s">
        <v>76</v>
      </c>
      <c r="D275" s="9" t="s">
        <v>98</v>
      </c>
      <c r="F275" s="26" t="s">
        <v>198</v>
      </c>
      <c r="G275" s="87">
        <v>5</v>
      </c>
      <c r="I275" s="115">
        <f t="array" ref="I275">SUM(I$169:I$206*I41*TRANSPOSE(Mapping!$H67:$AS67)/((I$217:I$254=0)+I$217:I$254))</f>
        <v>0</v>
      </c>
      <c r="J275" s="115">
        <f t="array" ref="J275">SUM(J$169:J$206*J41*TRANSPOSE(Mapping!$H67:$AS67)/((J$217:J$254=0)+J$217:J$254))</f>
        <v>0</v>
      </c>
      <c r="K275" s="115">
        <f t="array" ref="K275">SUM(K$169:K$206*K41*TRANSPOSE(Mapping!$H67:$AS67)/((K$217:K$254=0)+K$217:K$254))</f>
        <v>4.0319786396012781E-2</v>
      </c>
      <c r="L275" s="115">
        <f t="array" ref="L275">SUM(L$169:L$206*L41*TRANSPOSE(Mapping!$H67:$AS67)/((L$217:L$254=0)+L$217:L$254))</f>
        <v>1.5850721113677094E-2</v>
      </c>
      <c r="M275" s="115">
        <f t="array" ref="M275">SUM(M$169:M$206*M41*TRANSPOSE(Mapping!$H67:$AS67)/((M$217:M$254=0)+M$217:M$254))</f>
        <v>5.7615936511383843E-3</v>
      </c>
      <c r="N275" s="115">
        <f t="array" ref="N275">SUM(N$169:N$206*N41*TRANSPOSE(Mapping!$H67:$AS67)/((N$217:N$254=0)+N$217:N$254))</f>
        <v>7.6714792349964044E-3</v>
      </c>
      <c r="O275" s="115">
        <f t="array" ref="O275">SUM(O$169:O$206*O41*TRANSPOSE(Mapping!$H67:$AS67)/((O$217:O$254=0)+O$217:O$254))</f>
        <v>5.2447882862711556E-2</v>
      </c>
      <c r="P275" s="115">
        <f t="array" ref="P275">SUM(P$169:P$206*P41*TRANSPOSE(Mapping!$H67:$AS67)/((P$217:P$254=0)+P$217:P$254))</f>
        <v>4.5065118688555226E-3</v>
      </c>
      <c r="Q275" s="115">
        <f t="array" ref="Q275">SUM(Q$169:Q$206*Q41*TRANSPOSE(Mapping!$H67:$AS67)/((Q$217:Q$254=0)+Q$217:Q$254))</f>
        <v>0</v>
      </c>
      <c r="R275" s="115">
        <f t="array" ref="R275">SUM(R$169:R$206*R41*TRANSPOSE(Mapping!$H67:$AS67)/((R$217:R$254=0)+R$217:R$254))</f>
        <v>0</v>
      </c>
      <c r="S275" s="115">
        <f t="array" ref="S275">SUM(S$169:S$206*S41*TRANSPOSE(Mapping!$H67:$AS67)/((S$217:S$254=0)+S$217:S$254))</f>
        <v>0</v>
      </c>
      <c r="T275" s="115">
        <f t="array" ref="T275">SUM(T$169:T$206*T41*TRANSPOSE(Mapping!$H67:$AS67)/((T$217:T$254=0)+T$217:T$254))</f>
        <v>0</v>
      </c>
      <c r="U275" s="115">
        <f t="array" ref="U275">SUM(U$169:U$206*U41*TRANSPOSE(Mapping!$H67:$AS67)/((U$217:U$254=0)+U$217:U$254))</f>
        <v>0</v>
      </c>
      <c r="V275" s="115">
        <f t="array" ref="V275">SUM(V$169:V$206*V41*TRANSPOSE(Mapping!$H67:$AS67)/((V$217:V$254=0)+V$217:V$254))</f>
        <v>0</v>
      </c>
      <c r="W275" s="115">
        <f t="array" ref="W275">SUM(W$169:W$206*W41*TRANSPOSE(Mapping!$H67:$AS67)/((W$217:W$254=0)+W$217:W$254))</f>
        <v>0</v>
      </c>
      <c r="X275" s="115">
        <f t="array" ref="X275">SUM(X$169:X$206*X41*TRANSPOSE(Mapping!$H67:$AS67)/((X$217:X$254=0)+X$217:X$254))</f>
        <v>0</v>
      </c>
      <c r="Y275" s="115">
        <f t="array" ref="Y275">SUM(Y$169:Y$206*Y41*TRANSPOSE(Mapping!$H67:$AS67)/((Y$217:Y$254=0)+Y$217:Y$254))</f>
        <v>0</v>
      </c>
      <c r="Z275" s="115">
        <f t="array" ref="Z275">SUM(Z$169:Z$206*Z41*TRANSPOSE(Mapping!$H67:$AS67)/((Z$217:Z$254=0)+Z$217:Z$254))</f>
        <v>0</v>
      </c>
      <c r="AA275" s="115">
        <f t="array" ref="AA275">SUM(AA$169:AA$206*AA41*TRANSPOSE(Mapping!$H67:$AS67)/((AA$217:AA$254=0)+AA$217:AA$254))</f>
        <v>0</v>
      </c>
      <c r="AB275" s="115">
        <f t="array" ref="AB275">SUM(AB$169:AB$206*AB41*TRANSPOSE(Mapping!$H67:$AS67)/((AB$217:AB$254=0)+AB$217:AB$254))</f>
        <v>0</v>
      </c>
      <c r="AC275" s="115">
        <f t="array" ref="AC275">SUM(AC$169:AC$206*AC41*TRANSPOSE(Mapping!$H67:$AS67)/((AC$217:AC$254=0)+AC$217:AC$254))</f>
        <v>0</v>
      </c>
      <c r="AD275" s="115">
        <f t="array" ref="AD275">SUM(AD$169:AD$206*AD41*TRANSPOSE(Mapping!$H67:$AS67)/((AD$217:AD$254=0)+AD$217:AD$254))</f>
        <v>0</v>
      </c>
      <c r="AE275" s="115">
        <f t="array" ref="AE275">SUM(AE$169:AE$206*AE41*TRANSPOSE(Mapping!$H67:$AS67)/((AE$217:AE$254=0)+AE$217:AE$254))</f>
        <v>0</v>
      </c>
      <c r="AF275" s="115">
        <f t="array" ref="AF275">SUM(AF$169:AF$206*AF41*TRANSPOSE(Mapping!$H67:$AS67)/((AF$217:AF$254=0)+AF$217:AF$254))</f>
        <v>0</v>
      </c>
      <c r="AG275" s="115">
        <f t="array" ref="AG275">SUM(AG$169:AG$206*AG41*TRANSPOSE(Mapping!$H67:$AS67)/((AG$217:AG$254=0)+AG$217:AG$254))</f>
        <v>0</v>
      </c>
      <c r="AH275" s="115">
        <f t="array" ref="AH275">SUM(AH$169:AH$206*AH41*TRANSPOSE(Mapping!$H67:$AS67)/((AH$217:AH$254=0)+AH$217:AH$254))</f>
        <v>0</v>
      </c>
      <c r="AI275" s="115">
        <f t="array" ref="AI275">SUM(AI$169:AI$206*AI41*TRANSPOSE(Mapping!$H67:$AS67)/((AI$217:AI$254=0)+AI$217:AI$254))</f>
        <v>0</v>
      </c>
      <c r="AJ275" s="115">
        <f t="array" ref="AJ275">SUM(AJ$169:AJ$206*AJ41*TRANSPOSE(Mapping!$H67:$AS67)/((AJ$217:AJ$254=0)+AJ$217:AJ$254))</f>
        <v>0</v>
      </c>
      <c r="AK275" s="115">
        <f t="array" ref="AK275">SUM(AK$169:AK$206*AK41*TRANSPOSE(Mapping!$H67:$AS67)/((AK$217:AK$254=0)+AK$217:AK$254))</f>
        <v>0</v>
      </c>
      <c r="AL275" s="115">
        <f t="array" ref="AL275">SUM(AL$169:AL$206*AL41*TRANSPOSE(Mapping!$H67:$AS67)/((AL$217:AL$254=0)+AL$217:AL$254))</f>
        <v>0</v>
      </c>
      <c r="AM275" s="115">
        <f t="array" ref="AM275">SUM(AM$169:AM$206*AM41*TRANSPOSE(Mapping!$H67:$AS67)/((AM$217:AM$254=0)+AM$217:AM$254))</f>
        <v>0</v>
      </c>
      <c r="AN275" s="115">
        <f t="array" ref="AN275">SUM(AN$169:AN$206*AN41*TRANSPOSE(Mapping!$H67:$AS67)/((AN$217:AN$254=0)+AN$217:AN$254))</f>
        <v>0</v>
      </c>
      <c r="AO275" s="115">
        <f t="array" ref="AO275">SUM(AO$169:AO$206*AO41*TRANSPOSE(Mapping!$H67:$AS67)/((AO$217:AO$254=0)+AO$217:AO$254))</f>
        <v>0</v>
      </c>
      <c r="AP275" s="115">
        <f t="array" ref="AP275">SUM(AP$169:AP$206*AP41*TRANSPOSE(Mapping!$H67:$AS67)/((AP$217:AP$254=0)+AP$217:AP$254))</f>
        <v>0</v>
      </c>
      <c r="AQ275" s="115">
        <f t="array" ref="AQ275">SUM(AQ$169:AQ$206*AQ41*TRANSPOSE(Mapping!$H67:$AS67)/((AQ$217:AQ$254=0)+AQ$217:AQ$254))</f>
        <v>0</v>
      </c>
      <c r="AR275" s="115">
        <f t="array" ref="AR275">SUM(AR$169:AR$206*AR41*TRANSPOSE(Mapping!$H67:$AS67)/((AR$217:AR$254=0)+AR$217:AR$254))</f>
        <v>0</v>
      </c>
      <c r="AS275" s="115">
        <f t="array" ref="AS275">SUM(AS$169:AS$206*AS41*TRANSPOSE(Mapping!$H67:$AS67)/((AS$217:AS$254=0)+AS$217:AS$254))</f>
        <v>0</v>
      </c>
      <c r="AT275" s="115">
        <f t="array" ref="AT275">SUM(AT$169:AT$206*AT41*TRANSPOSE(Mapping!$H67:$AS67)/((AT$217:AT$254=0)+AT$217:AT$254))</f>
        <v>0</v>
      </c>
      <c r="AU275" s="115">
        <f t="array" ref="AU275">SUM(AU$169:AU$206*AU41*TRANSPOSE(Mapping!$H67:$AS67)/((AU$217:AU$254=0)+AU$217:AU$254))</f>
        <v>0</v>
      </c>
      <c r="AV275" s="115">
        <f t="array" ref="AV275">SUM(AV$169:AV$206*AV41*TRANSPOSE(Mapping!$H67:$AS67)/((AV$217:AV$254=0)+AV$217:AV$254))</f>
        <v>0</v>
      </c>
      <c r="AW275" s="115">
        <f t="array" ref="AW275">SUM(AW$169:AW$206*AW41*TRANSPOSE(Mapping!$H67:$AS67)/((AW$217:AW$254=0)+AW$217:AW$254))</f>
        <v>0</v>
      </c>
      <c r="AX275" s="115">
        <f t="array" ref="AX275">SUM(AX$169:AX$206*AX41*TRANSPOSE(Mapping!$H67:$AS67)/((AX$217:AX$254=0)+AX$217:AX$254))</f>
        <v>0</v>
      </c>
      <c r="AY275" s="115">
        <f t="array" ref="AY275">SUM(AY$169:AY$206*AY41*TRANSPOSE(Mapping!$H67:$AS67)/((AY$217:AY$254=0)+AY$217:AY$254))</f>
        <v>0</v>
      </c>
      <c r="AZ275" s="115">
        <f t="array" ref="AZ275">SUM(AZ$169:AZ$206*AZ41*TRANSPOSE(Mapping!$H67:$AS67)/((AZ$217:AZ$254=0)+AZ$217:AZ$254))</f>
        <v>0</v>
      </c>
      <c r="BA275" s="115">
        <f t="array" ref="BA275">SUM(BA$169:BA$206*BA41*TRANSPOSE(Mapping!$H67:$AS67)/((BA$217:BA$254=0)+BA$217:BA$254))</f>
        <v>0</v>
      </c>
      <c r="BB275" s="115">
        <f t="array" ref="BB275">SUM(BB$169:BB$206*BB41*TRANSPOSE(Mapping!$H67:$AS67)/((BB$217:BB$254=0)+BB$217:BB$254))</f>
        <v>0</v>
      </c>
      <c r="BC275" s="115">
        <f t="array" ref="BC275">SUM(BC$169:BC$206*BC41*TRANSPOSE(Mapping!$H67:$AS67)/((BC$217:BC$254=0)+BC$217:BC$254))</f>
        <v>0</v>
      </c>
      <c r="BD275" s="115">
        <f t="array" ref="BD275">SUM(BD$169:BD$206*BD41*TRANSPOSE(Mapping!$H67:$AS67)/((BD$217:BD$254=0)+BD$217:BD$254))</f>
        <v>0</v>
      </c>
      <c r="BE275" s="115">
        <f t="array" ref="BE275">SUM(BE$169:BE$206*BE41*TRANSPOSE(Mapping!$H67:$AS67)/((BE$217:BE$254=0)+BE$217:BE$254))</f>
        <v>0</v>
      </c>
      <c r="BF275" s="115">
        <f t="array" ref="BF275">SUM(BF$169:BF$206*BF41*TRANSPOSE(Mapping!$H67:$AS67)/((BF$217:BF$254=0)+BF$217:BF$254))</f>
        <v>0</v>
      </c>
      <c r="BG275" s="115">
        <f t="array" ref="BG275">SUM(BG$169:BG$206*BG41*TRANSPOSE(Mapping!$H67:$AS67)/((BG$217:BG$254=0)+BG$217:BG$254))</f>
        <v>0</v>
      </c>
      <c r="BH275" s="115">
        <f t="array" ref="BH275">SUM(BH$169:BH$206*BH41*TRANSPOSE(Mapping!$H67:$AS67)/((BH$217:BH$254=0)+BH$217:BH$254))</f>
        <v>0</v>
      </c>
    </row>
    <row r="276" spans="2:60" hidden="1" outlineLevel="1" x14ac:dyDescent="0.2">
      <c r="B276" s="88" t="s">
        <v>255</v>
      </c>
      <c r="C276" s="9" t="s">
        <v>77</v>
      </c>
      <c r="D276" s="73"/>
      <c r="F276" s="26" t="s">
        <v>198</v>
      </c>
      <c r="G276" s="87">
        <v>6</v>
      </c>
      <c r="I276" s="115">
        <f t="array" ref="I276">SUM(I$169:I$206*I42*TRANSPOSE(Mapping!$H68:$AS68)/((I$217:I$254=0)+I$217:I$254))</f>
        <v>0</v>
      </c>
      <c r="J276" s="115">
        <f t="array" ref="J276">SUM(J$169:J$206*J42*TRANSPOSE(Mapping!$H68:$AS68)/((J$217:J$254=0)+J$217:J$254))</f>
        <v>0</v>
      </c>
      <c r="K276" s="115">
        <f t="array" ref="K276">SUM(K$169:K$206*K42*TRANSPOSE(Mapping!$H68:$AS68)/((K$217:K$254=0)+K$217:K$254))</f>
        <v>2.9760751039480637</v>
      </c>
      <c r="L276" s="115">
        <f t="array" ref="L276">SUM(L$169:L$206*L42*TRANSPOSE(Mapping!$H68:$AS68)/((L$217:L$254=0)+L$217:L$254))</f>
        <v>3.2877456217143601</v>
      </c>
      <c r="M276" s="115">
        <f t="array" ref="M276">SUM(M$169:M$206*M42*TRANSPOSE(Mapping!$H68:$AS68)/((M$217:M$254=0)+M$217:M$254))</f>
        <v>3.614540493716778</v>
      </c>
      <c r="N276" s="115">
        <f t="array" ref="N276">SUM(N$169:N$206*N42*TRANSPOSE(Mapping!$H68:$AS68)/((N$217:N$254=0)+N$217:N$254))</f>
        <v>3.0531154179642632</v>
      </c>
      <c r="O276" s="115">
        <f t="array" ref="O276">SUM(O$169:O$206*O42*TRANSPOSE(Mapping!$H68:$AS68)/((O$217:O$254=0)+O$217:O$254))</f>
        <v>3.3053469353756264</v>
      </c>
      <c r="P276" s="115">
        <f t="array" ref="P276">SUM(P$169:P$206*P42*TRANSPOSE(Mapping!$H68:$AS68)/((P$217:P$254=0)+P$217:P$254))</f>
        <v>3.5652275914244487</v>
      </c>
      <c r="Q276" s="115">
        <f t="array" ref="Q276">SUM(Q$169:Q$206*Q42*TRANSPOSE(Mapping!$H68:$AS68)/((Q$217:Q$254=0)+Q$217:Q$254))</f>
        <v>0</v>
      </c>
      <c r="R276" s="115">
        <f t="array" ref="R276">SUM(R$169:R$206*R42*TRANSPOSE(Mapping!$H68:$AS68)/((R$217:R$254=0)+R$217:R$254))</f>
        <v>0</v>
      </c>
      <c r="S276" s="115">
        <f t="array" ref="S276">SUM(S$169:S$206*S42*TRANSPOSE(Mapping!$H68:$AS68)/((S$217:S$254=0)+S$217:S$254))</f>
        <v>0</v>
      </c>
      <c r="T276" s="115">
        <f t="array" ref="T276">SUM(T$169:T$206*T42*TRANSPOSE(Mapping!$H68:$AS68)/((T$217:T$254=0)+T$217:T$254))</f>
        <v>0</v>
      </c>
      <c r="U276" s="115">
        <f t="array" ref="U276">SUM(U$169:U$206*U42*TRANSPOSE(Mapping!$H68:$AS68)/((U$217:U$254=0)+U$217:U$254))</f>
        <v>0</v>
      </c>
      <c r="V276" s="115">
        <f t="array" ref="V276">SUM(V$169:V$206*V42*TRANSPOSE(Mapping!$H68:$AS68)/((V$217:V$254=0)+V$217:V$254))</f>
        <v>0</v>
      </c>
      <c r="W276" s="115">
        <f t="array" ref="W276">SUM(W$169:W$206*W42*TRANSPOSE(Mapping!$H68:$AS68)/((W$217:W$254=0)+W$217:W$254))</f>
        <v>0</v>
      </c>
      <c r="X276" s="115">
        <f t="array" ref="X276">SUM(X$169:X$206*X42*TRANSPOSE(Mapping!$H68:$AS68)/((X$217:X$254=0)+X$217:X$254))</f>
        <v>0</v>
      </c>
      <c r="Y276" s="115">
        <f t="array" ref="Y276">SUM(Y$169:Y$206*Y42*TRANSPOSE(Mapping!$H68:$AS68)/((Y$217:Y$254=0)+Y$217:Y$254))</f>
        <v>0</v>
      </c>
      <c r="Z276" s="115">
        <f t="array" ref="Z276">SUM(Z$169:Z$206*Z42*TRANSPOSE(Mapping!$H68:$AS68)/((Z$217:Z$254=0)+Z$217:Z$254))</f>
        <v>0</v>
      </c>
      <c r="AA276" s="115">
        <f t="array" ref="AA276">SUM(AA$169:AA$206*AA42*TRANSPOSE(Mapping!$H68:$AS68)/((AA$217:AA$254=0)+AA$217:AA$254))</f>
        <v>0</v>
      </c>
      <c r="AB276" s="115">
        <f t="array" ref="AB276">SUM(AB$169:AB$206*AB42*TRANSPOSE(Mapping!$H68:$AS68)/((AB$217:AB$254=0)+AB$217:AB$254))</f>
        <v>0</v>
      </c>
      <c r="AC276" s="115">
        <f t="array" ref="AC276">SUM(AC$169:AC$206*AC42*TRANSPOSE(Mapping!$H68:$AS68)/((AC$217:AC$254=0)+AC$217:AC$254))</f>
        <v>0</v>
      </c>
      <c r="AD276" s="115">
        <f t="array" ref="AD276">SUM(AD$169:AD$206*AD42*TRANSPOSE(Mapping!$H68:$AS68)/((AD$217:AD$254=0)+AD$217:AD$254))</f>
        <v>0</v>
      </c>
      <c r="AE276" s="115">
        <f t="array" ref="AE276">SUM(AE$169:AE$206*AE42*TRANSPOSE(Mapping!$H68:$AS68)/((AE$217:AE$254=0)+AE$217:AE$254))</f>
        <v>0</v>
      </c>
      <c r="AF276" s="115">
        <f t="array" ref="AF276">SUM(AF$169:AF$206*AF42*TRANSPOSE(Mapping!$H68:$AS68)/((AF$217:AF$254=0)+AF$217:AF$254))</f>
        <v>0</v>
      </c>
      <c r="AG276" s="115">
        <f t="array" ref="AG276">SUM(AG$169:AG$206*AG42*TRANSPOSE(Mapping!$H68:$AS68)/((AG$217:AG$254=0)+AG$217:AG$254))</f>
        <v>0</v>
      </c>
      <c r="AH276" s="115">
        <f t="array" ref="AH276">SUM(AH$169:AH$206*AH42*TRANSPOSE(Mapping!$H68:$AS68)/((AH$217:AH$254=0)+AH$217:AH$254))</f>
        <v>0</v>
      </c>
      <c r="AI276" s="115">
        <f t="array" ref="AI276">SUM(AI$169:AI$206*AI42*TRANSPOSE(Mapping!$H68:$AS68)/((AI$217:AI$254=0)+AI$217:AI$254))</f>
        <v>0</v>
      </c>
      <c r="AJ276" s="115">
        <f t="array" ref="AJ276">SUM(AJ$169:AJ$206*AJ42*TRANSPOSE(Mapping!$H68:$AS68)/((AJ$217:AJ$254=0)+AJ$217:AJ$254))</f>
        <v>0</v>
      </c>
      <c r="AK276" s="115">
        <f t="array" ref="AK276">SUM(AK$169:AK$206*AK42*TRANSPOSE(Mapping!$H68:$AS68)/((AK$217:AK$254=0)+AK$217:AK$254))</f>
        <v>0</v>
      </c>
      <c r="AL276" s="115">
        <f t="array" ref="AL276">SUM(AL$169:AL$206*AL42*TRANSPOSE(Mapping!$H68:$AS68)/((AL$217:AL$254=0)+AL$217:AL$254))</f>
        <v>0</v>
      </c>
      <c r="AM276" s="115">
        <f t="array" ref="AM276">SUM(AM$169:AM$206*AM42*TRANSPOSE(Mapping!$H68:$AS68)/((AM$217:AM$254=0)+AM$217:AM$254))</f>
        <v>0</v>
      </c>
      <c r="AN276" s="115">
        <f t="array" ref="AN276">SUM(AN$169:AN$206*AN42*TRANSPOSE(Mapping!$H68:$AS68)/((AN$217:AN$254=0)+AN$217:AN$254))</f>
        <v>0</v>
      </c>
      <c r="AO276" s="115">
        <f t="array" ref="AO276">SUM(AO$169:AO$206*AO42*TRANSPOSE(Mapping!$H68:$AS68)/((AO$217:AO$254=0)+AO$217:AO$254))</f>
        <v>0</v>
      </c>
      <c r="AP276" s="115">
        <f t="array" ref="AP276">SUM(AP$169:AP$206*AP42*TRANSPOSE(Mapping!$H68:$AS68)/((AP$217:AP$254=0)+AP$217:AP$254))</f>
        <v>0</v>
      </c>
      <c r="AQ276" s="115">
        <f t="array" ref="AQ276">SUM(AQ$169:AQ$206*AQ42*TRANSPOSE(Mapping!$H68:$AS68)/((AQ$217:AQ$254=0)+AQ$217:AQ$254))</f>
        <v>0</v>
      </c>
      <c r="AR276" s="115">
        <f t="array" ref="AR276">SUM(AR$169:AR$206*AR42*TRANSPOSE(Mapping!$H68:$AS68)/((AR$217:AR$254=0)+AR$217:AR$254))</f>
        <v>0</v>
      </c>
      <c r="AS276" s="115">
        <f t="array" ref="AS276">SUM(AS$169:AS$206*AS42*TRANSPOSE(Mapping!$H68:$AS68)/((AS$217:AS$254=0)+AS$217:AS$254))</f>
        <v>0</v>
      </c>
      <c r="AT276" s="115">
        <f t="array" ref="AT276">SUM(AT$169:AT$206*AT42*TRANSPOSE(Mapping!$H68:$AS68)/((AT$217:AT$254=0)+AT$217:AT$254))</f>
        <v>0</v>
      </c>
      <c r="AU276" s="115">
        <f t="array" ref="AU276">SUM(AU$169:AU$206*AU42*TRANSPOSE(Mapping!$H68:$AS68)/((AU$217:AU$254=0)+AU$217:AU$254))</f>
        <v>0</v>
      </c>
      <c r="AV276" s="115">
        <f t="array" ref="AV276">SUM(AV$169:AV$206*AV42*TRANSPOSE(Mapping!$H68:$AS68)/((AV$217:AV$254=0)+AV$217:AV$254))</f>
        <v>0</v>
      </c>
      <c r="AW276" s="115">
        <f t="array" ref="AW276">SUM(AW$169:AW$206*AW42*TRANSPOSE(Mapping!$H68:$AS68)/((AW$217:AW$254=0)+AW$217:AW$254))</f>
        <v>0</v>
      </c>
      <c r="AX276" s="115">
        <f t="array" ref="AX276">SUM(AX$169:AX$206*AX42*TRANSPOSE(Mapping!$H68:$AS68)/((AX$217:AX$254=0)+AX$217:AX$254))</f>
        <v>0</v>
      </c>
      <c r="AY276" s="115">
        <f t="array" ref="AY276">SUM(AY$169:AY$206*AY42*TRANSPOSE(Mapping!$H68:$AS68)/((AY$217:AY$254=0)+AY$217:AY$254))</f>
        <v>0</v>
      </c>
      <c r="AZ276" s="115">
        <f t="array" ref="AZ276">SUM(AZ$169:AZ$206*AZ42*TRANSPOSE(Mapping!$H68:$AS68)/((AZ$217:AZ$254=0)+AZ$217:AZ$254))</f>
        <v>0</v>
      </c>
      <c r="BA276" s="115">
        <f t="array" ref="BA276">SUM(BA$169:BA$206*BA42*TRANSPOSE(Mapping!$H68:$AS68)/((BA$217:BA$254=0)+BA$217:BA$254))</f>
        <v>0</v>
      </c>
      <c r="BB276" s="115">
        <f t="array" ref="BB276">SUM(BB$169:BB$206*BB42*TRANSPOSE(Mapping!$H68:$AS68)/((BB$217:BB$254=0)+BB$217:BB$254))</f>
        <v>0</v>
      </c>
      <c r="BC276" s="115">
        <f t="array" ref="BC276">SUM(BC$169:BC$206*BC42*TRANSPOSE(Mapping!$H68:$AS68)/((BC$217:BC$254=0)+BC$217:BC$254))</f>
        <v>0</v>
      </c>
      <c r="BD276" s="115">
        <f t="array" ref="BD276">SUM(BD$169:BD$206*BD42*TRANSPOSE(Mapping!$H68:$AS68)/((BD$217:BD$254=0)+BD$217:BD$254))</f>
        <v>0</v>
      </c>
      <c r="BE276" s="115">
        <f t="array" ref="BE276">SUM(BE$169:BE$206*BE42*TRANSPOSE(Mapping!$H68:$AS68)/((BE$217:BE$254=0)+BE$217:BE$254))</f>
        <v>0</v>
      </c>
      <c r="BF276" s="115">
        <f t="array" ref="BF276">SUM(BF$169:BF$206*BF42*TRANSPOSE(Mapping!$H68:$AS68)/((BF$217:BF$254=0)+BF$217:BF$254))</f>
        <v>0</v>
      </c>
      <c r="BG276" s="115">
        <f t="array" ref="BG276">SUM(BG$169:BG$206*BG42*TRANSPOSE(Mapping!$H68:$AS68)/((BG$217:BG$254=0)+BG$217:BG$254))</f>
        <v>0</v>
      </c>
      <c r="BH276" s="115">
        <f t="array" ref="BH276">SUM(BH$169:BH$206*BH42*TRANSPOSE(Mapping!$H68:$AS68)/((BH$217:BH$254=0)+BH$217:BH$254))</f>
        <v>0</v>
      </c>
    </row>
    <row r="277" spans="2:60" hidden="1" outlineLevel="1" x14ac:dyDescent="0.2">
      <c r="B277" s="88" t="s">
        <v>255</v>
      </c>
      <c r="C277" s="9" t="s">
        <v>78</v>
      </c>
      <c r="D277" s="73"/>
      <c r="F277" s="26" t="s">
        <v>198</v>
      </c>
      <c r="G277" s="87">
        <v>7</v>
      </c>
      <c r="I277" s="115">
        <f t="array" ref="I277">SUM(I$169:I$206*I43*TRANSPOSE(Mapping!$H69:$AS69)/((I$217:I$254=0)+I$217:I$254))</f>
        <v>0</v>
      </c>
      <c r="J277" s="115">
        <f t="array" ref="J277">SUM(J$169:J$206*J43*TRANSPOSE(Mapping!$H69:$AS69)/((J$217:J$254=0)+J$217:J$254))</f>
        <v>0</v>
      </c>
      <c r="K277" s="115">
        <f t="array" ref="K277">SUM(K$169:K$206*K43*TRANSPOSE(Mapping!$H69:$AS69)/((K$217:K$254=0)+K$217:K$254))</f>
        <v>0</v>
      </c>
      <c r="L277" s="115">
        <f t="array" ref="L277">SUM(L$169:L$206*L43*TRANSPOSE(Mapping!$H69:$AS69)/((L$217:L$254=0)+L$217:L$254))</f>
        <v>0</v>
      </c>
      <c r="M277" s="115">
        <f t="array" ref="M277">SUM(M$169:M$206*M43*TRANSPOSE(Mapping!$H69:$AS69)/((M$217:M$254=0)+M$217:M$254))</f>
        <v>0</v>
      </c>
      <c r="N277" s="115">
        <f t="array" ref="N277">SUM(N$169:N$206*N43*TRANSPOSE(Mapping!$H69:$AS69)/((N$217:N$254=0)+N$217:N$254))</f>
        <v>0</v>
      </c>
      <c r="O277" s="115">
        <f t="array" ref="O277">SUM(O$169:O$206*O43*TRANSPOSE(Mapping!$H69:$AS69)/((O$217:O$254=0)+O$217:O$254))</f>
        <v>0</v>
      </c>
      <c r="P277" s="115">
        <f t="array" ref="P277">SUM(P$169:P$206*P43*TRANSPOSE(Mapping!$H69:$AS69)/((P$217:P$254=0)+P$217:P$254))</f>
        <v>0</v>
      </c>
      <c r="Q277" s="115">
        <f t="array" ref="Q277">SUM(Q$169:Q$206*Q43*TRANSPOSE(Mapping!$H69:$AS69)/((Q$217:Q$254=0)+Q$217:Q$254))</f>
        <v>0</v>
      </c>
      <c r="R277" s="115">
        <f t="array" ref="R277">SUM(R$169:R$206*R43*TRANSPOSE(Mapping!$H69:$AS69)/((R$217:R$254=0)+R$217:R$254))</f>
        <v>0</v>
      </c>
      <c r="S277" s="115">
        <f t="array" ref="S277">SUM(S$169:S$206*S43*TRANSPOSE(Mapping!$H69:$AS69)/((S$217:S$254=0)+S$217:S$254))</f>
        <v>0</v>
      </c>
      <c r="T277" s="115">
        <f t="array" ref="T277">SUM(T$169:T$206*T43*TRANSPOSE(Mapping!$H69:$AS69)/((T$217:T$254=0)+T$217:T$254))</f>
        <v>0</v>
      </c>
      <c r="U277" s="115">
        <f t="array" ref="U277">SUM(U$169:U$206*U43*TRANSPOSE(Mapping!$H69:$AS69)/((U$217:U$254=0)+U$217:U$254))</f>
        <v>0</v>
      </c>
      <c r="V277" s="115">
        <f t="array" ref="V277">SUM(V$169:V$206*V43*TRANSPOSE(Mapping!$H69:$AS69)/((V$217:V$254=0)+V$217:V$254))</f>
        <v>0</v>
      </c>
      <c r="W277" s="115">
        <f t="array" ref="W277">SUM(W$169:W$206*W43*TRANSPOSE(Mapping!$H69:$AS69)/((W$217:W$254=0)+W$217:W$254))</f>
        <v>0</v>
      </c>
      <c r="X277" s="115">
        <f t="array" ref="X277">SUM(X$169:X$206*X43*TRANSPOSE(Mapping!$H69:$AS69)/((X$217:X$254=0)+X$217:X$254))</f>
        <v>0</v>
      </c>
      <c r="Y277" s="115">
        <f t="array" ref="Y277">SUM(Y$169:Y$206*Y43*TRANSPOSE(Mapping!$H69:$AS69)/((Y$217:Y$254=0)+Y$217:Y$254))</f>
        <v>0</v>
      </c>
      <c r="Z277" s="115">
        <f t="array" ref="Z277">SUM(Z$169:Z$206*Z43*TRANSPOSE(Mapping!$H69:$AS69)/((Z$217:Z$254=0)+Z$217:Z$254))</f>
        <v>0</v>
      </c>
      <c r="AA277" s="115">
        <f t="array" ref="AA277">SUM(AA$169:AA$206*AA43*TRANSPOSE(Mapping!$H69:$AS69)/((AA$217:AA$254=0)+AA$217:AA$254))</f>
        <v>0</v>
      </c>
      <c r="AB277" s="115">
        <f t="array" ref="AB277">SUM(AB$169:AB$206*AB43*TRANSPOSE(Mapping!$H69:$AS69)/((AB$217:AB$254=0)+AB$217:AB$254))</f>
        <v>0</v>
      </c>
      <c r="AC277" s="115">
        <f t="array" ref="AC277">SUM(AC$169:AC$206*AC43*TRANSPOSE(Mapping!$H69:$AS69)/((AC$217:AC$254=0)+AC$217:AC$254))</f>
        <v>0</v>
      </c>
      <c r="AD277" s="115">
        <f t="array" ref="AD277">SUM(AD$169:AD$206*AD43*TRANSPOSE(Mapping!$H69:$AS69)/((AD$217:AD$254=0)+AD$217:AD$254))</f>
        <v>0</v>
      </c>
      <c r="AE277" s="115">
        <f t="array" ref="AE277">SUM(AE$169:AE$206*AE43*TRANSPOSE(Mapping!$H69:$AS69)/((AE$217:AE$254=0)+AE$217:AE$254))</f>
        <v>0</v>
      </c>
      <c r="AF277" s="115">
        <f t="array" ref="AF277">SUM(AF$169:AF$206*AF43*TRANSPOSE(Mapping!$H69:$AS69)/((AF$217:AF$254=0)+AF$217:AF$254))</f>
        <v>0</v>
      </c>
      <c r="AG277" s="115">
        <f t="array" ref="AG277">SUM(AG$169:AG$206*AG43*TRANSPOSE(Mapping!$H69:$AS69)/((AG$217:AG$254=0)+AG$217:AG$254))</f>
        <v>0</v>
      </c>
      <c r="AH277" s="115">
        <f t="array" ref="AH277">SUM(AH$169:AH$206*AH43*TRANSPOSE(Mapping!$H69:$AS69)/((AH$217:AH$254=0)+AH$217:AH$254))</f>
        <v>0</v>
      </c>
      <c r="AI277" s="115">
        <f t="array" ref="AI277">SUM(AI$169:AI$206*AI43*TRANSPOSE(Mapping!$H69:$AS69)/((AI$217:AI$254=0)+AI$217:AI$254))</f>
        <v>0</v>
      </c>
      <c r="AJ277" s="115">
        <f t="array" ref="AJ277">SUM(AJ$169:AJ$206*AJ43*TRANSPOSE(Mapping!$H69:$AS69)/((AJ$217:AJ$254=0)+AJ$217:AJ$254))</f>
        <v>0</v>
      </c>
      <c r="AK277" s="115">
        <f t="array" ref="AK277">SUM(AK$169:AK$206*AK43*TRANSPOSE(Mapping!$H69:$AS69)/((AK$217:AK$254=0)+AK$217:AK$254))</f>
        <v>0</v>
      </c>
      <c r="AL277" s="115">
        <f t="array" ref="AL277">SUM(AL$169:AL$206*AL43*TRANSPOSE(Mapping!$H69:$AS69)/((AL$217:AL$254=0)+AL$217:AL$254))</f>
        <v>0</v>
      </c>
      <c r="AM277" s="115">
        <f t="array" ref="AM277">SUM(AM$169:AM$206*AM43*TRANSPOSE(Mapping!$H69:$AS69)/((AM$217:AM$254=0)+AM$217:AM$254))</f>
        <v>0</v>
      </c>
      <c r="AN277" s="115">
        <f t="array" ref="AN277">SUM(AN$169:AN$206*AN43*TRANSPOSE(Mapping!$H69:$AS69)/((AN$217:AN$254=0)+AN$217:AN$254))</f>
        <v>0</v>
      </c>
      <c r="AO277" s="115">
        <f t="array" ref="AO277">SUM(AO$169:AO$206*AO43*TRANSPOSE(Mapping!$H69:$AS69)/((AO$217:AO$254=0)+AO$217:AO$254))</f>
        <v>0</v>
      </c>
      <c r="AP277" s="115">
        <f t="array" ref="AP277">SUM(AP$169:AP$206*AP43*TRANSPOSE(Mapping!$H69:$AS69)/((AP$217:AP$254=0)+AP$217:AP$254))</f>
        <v>0</v>
      </c>
      <c r="AQ277" s="115">
        <f t="array" ref="AQ277">SUM(AQ$169:AQ$206*AQ43*TRANSPOSE(Mapping!$H69:$AS69)/((AQ$217:AQ$254=0)+AQ$217:AQ$254))</f>
        <v>0</v>
      </c>
      <c r="AR277" s="115">
        <f t="array" ref="AR277">SUM(AR$169:AR$206*AR43*TRANSPOSE(Mapping!$H69:$AS69)/((AR$217:AR$254=0)+AR$217:AR$254))</f>
        <v>0</v>
      </c>
      <c r="AS277" s="115">
        <f t="array" ref="AS277">SUM(AS$169:AS$206*AS43*TRANSPOSE(Mapping!$H69:$AS69)/((AS$217:AS$254=0)+AS$217:AS$254))</f>
        <v>0</v>
      </c>
      <c r="AT277" s="115">
        <f t="array" ref="AT277">SUM(AT$169:AT$206*AT43*TRANSPOSE(Mapping!$H69:$AS69)/((AT$217:AT$254=0)+AT$217:AT$254))</f>
        <v>0</v>
      </c>
      <c r="AU277" s="115">
        <f t="array" ref="AU277">SUM(AU$169:AU$206*AU43*TRANSPOSE(Mapping!$H69:$AS69)/((AU$217:AU$254=0)+AU$217:AU$254))</f>
        <v>0</v>
      </c>
      <c r="AV277" s="115">
        <f t="array" ref="AV277">SUM(AV$169:AV$206*AV43*TRANSPOSE(Mapping!$H69:$AS69)/((AV$217:AV$254=0)+AV$217:AV$254))</f>
        <v>0</v>
      </c>
      <c r="AW277" s="115">
        <f t="array" ref="AW277">SUM(AW$169:AW$206*AW43*TRANSPOSE(Mapping!$H69:$AS69)/((AW$217:AW$254=0)+AW$217:AW$254))</f>
        <v>0</v>
      </c>
      <c r="AX277" s="115">
        <f t="array" ref="AX277">SUM(AX$169:AX$206*AX43*TRANSPOSE(Mapping!$H69:$AS69)/((AX$217:AX$254=0)+AX$217:AX$254))</f>
        <v>0</v>
      </c>
      <c r="AY277" s="115">
        <f t="array" ref="AY277">SUM(AY$169:AY$206*AY43*TRANSPOSE(Mapping!$H69:$AS69)/((AY$217:AY$254=0)+AY$217:AY$254))</f>
        <v>0</v>
      </c>
      <c r="AZ277" s="115">
        <f t="array" ref="AZ277">SUM(AZ$169:AZ$206*AZ43*TRANSPOSE(Mapping!$H69:$AS69)/((AZ$217:AZ$254=0)+AZ$217:AZ$254))</f>
        <v>0</v>
      </c>
      <c r="BA277" s="115">
        <f t="array" ref="BA277">SUM(BA$169:BA$206*BA43*TRANSPOSE(Mapping!$H69:$AS69)/((BA$217:BA$254=0)+BA$217:BA$254))</f>
        <v>0</v>
      </c>
      <c r="BB277" s="115">
        <f t="array" ref="BB277">SUM(BB$169:BB$206*BB43*TRANSPOSE(Mapping!$H69:$AS69)/((BB$217:BB$254=0)+BB$217:BB$254))</f>
        <v>0</v>
      </c>
      <c r="BC277" s="115">
        <f t="array" ref="BC277">SUM(BC$169:BC$206*BC43*TRANSPOSE(Mapping!$H69:$AS69)/((BC$217:BC$254=0)+BC$217:BC$254))</f>
        <v>0</v>
      </c>
      <c r="BD277" s="115">
        <f t="array" ref="BD277">SUM(BD$169:BD$206*BD43*TRANSPOSE(Mapping!$H69:$AS69)/((BD$217:BD$254=0)+BD$217:BD$254))</f>
        <v>0</v>
      </c>
      <c r="BE277" s="115">
        <f t="array" ref="BE277">SUM(BE$169:BE$206*BE43*TRANSPOSE(Mapping!$H69:$AS69)/((BE$217:BE$254=0)+BE$217:BE$254))</f>
        <v>0</v>
      </c>
      <c r="BF277" s="115">
        <f t="array" ref="BF277">SUM(BF$169:BF$206*BF43*TRANSPOSE(Mapping!$H69:$AS69)/((BF$217:BF$254=0)+BF$217:BF$254))</f>
        <v>0</v>
      </c>
      <c r="BG277" s="115">
        <f t="array" ref="BG277">SUM(BG$169:BG$206*BG43*TRANSPOSE(Mapping!$H69:$AS69)/((BG$217:BG$254=0)+BG$217:BG$254))</f>
        <v>0</v>
      </c>
      <c r="BH277" s="115">
        <f t="array" ref="BH277">SUM(BH$169:BH$206*BH43*TRANSPOSE(Mapping!$H69:$AS69)/((BH$217:BH$254=0)+BH$217:BH$254))</f>
        <v>0</v>
      </c>
    </row>
    <row r="278" spans="2:60" hidden="1" outlineLevel="1" x14ac:dyDescent="0.2">
      <c r="B278" s="88" t="s">
        <v>255</v>
      </c>
      <c r="C278" s="9" t="s">
        <v>79</v>
      </c>
      <c r="D278" s="58"/>
      <c r="F278" s="26" t="s">
        <v>198</v>
      </c>
      <c r="G278" s="87">
        <v>8</v>
      </c>
      <c r="I278" s="115">
        <f t="array" ref="I278">SUM(I$169:I$206*I44*TRANSPOSE(Mapping!$H70:$AS70)/((I$217:I$254=0)+I$217:I$254))</f>
        <v>0</v>
      </c>
      <c r="J278" s="115">
        <f t="array" ref="J278">SUM(J$169:J$206*J44*TRANSPOSE(Mapping!$H70:$AS70)/((J$217:J$254=0)+J$217:J$254))</f>
        <v>0</v>
      </c>
      <c r="K278" s="115">
        <f t="array" ref="K278">SUM(K$169:K$206*K44*TRANSPOSE(Mapping!$H70:$AS70)/((K$217:K$254=0)+K$217:K$254))</f>
        <v>8.4898658966607119</v>
      </c>
      <c r="L278" s="115">
        <f t="array" ref="L278">SUM(L$169:L$206*L44*TRANSPOSE(Mapping!$H70:$AS70)/((L$217:L$254=0)+L$217:L$254))</f>
        <v>8.0075401796234402</v>
      </c>
      <c r="M278" s="115">
        <f t="array" ref="M278">SUM(M$169:M$206*M44*TRANSPOSE(Mapping!$H70:$AS70)/((M$217:M$254=0)+M$217:M$254))</f>
        <v>7.4677796232260514</v>
      </c>
      <c r="N278" s="115">
        <f t="array" ref="N278">SUM(N$169:N$206*N44*TRANSPOSE(Mapping!$H70:$AS70)/((N$217:N$254=0)+N$217:N$254))</f>
        <v>6.111810782969024</v>
      </c>
      <c r="O278" s="115">
        <f t="array" ref="O278">SUM(O$169:O$206*O44*TRANSPOSE(Mapping!$H70:$AS70)/((O$217:O$254=0)+O$217:O$254))</f>
        <v>7.6130032709902951</v>
      </c>
      <c r="P278" s="115">
        <f t="array" ref="P278">SUM(P$169:P$206*P44*TRANSPOSE(Mapping!$H70:$AS70)/((P$217:P$254=0)+P$217:P$254))</f>
        <v>7.0834322242350973</v>
      </c>
      <c r="Q278" s="115">
        <f t="array" ref="Q278">SUM(Q$169:Q$206*Q44*TRANSPOSE(Mapping!$H70:$AS70)/((Q$217:Q$254=0)+Q$217:Q$254))</f>
        <v>0</v>
      </c>
      <c r="R278" s="115">
        <f t="array" ref="R278">SUM(R$169:R$206*R44*TRANSPOSE(Mapping!$H70:$AS70)/((R$217:R$254=0)+R$217:R$254))</f>
        <v>0</v>
      </c>
      <c r="S278" s="115">
        <f t="array" ref="S278">SUM(S$169:S$206*S44*TRANSPOSE(Mapping!$H70:$AS70)/((S$217:S$254=0)+S$217:S$254))</f>
        <v>0</v>
      </c>
      <c r="T278" s="115">
        <f t="array" ref="T278">SUM(T$169:T$206*T44*TRANSPOSE(Mapping!$H70:$AS70)/((T$217:T$254=0)+T$217:T$254))</f>
        <v>0</v>
      </c>
      <c r="U278" s="115">
        <f t="array" ref="U278">SUM(U$169:U$206*U44*TRANSPOSE(Mapping!$H70:$AS70)/((U$217:U$254=0)+U$217:U$254))</f>
        <v>0</v>
      </c>
      <c r="V278" s="115">
        <f t="array" ref="V278">SUM(V$169:V$206*V44*TRANSPOSE(Mapping!$H70:$AS70)/((V$217:V$254=0)+V$217:V$254))</f>
        <v>0</v>
      </c>
      <c r="W278" s="115">
        <f t="array" ref="W278">SUM(W$169:W$206*W44*TRANSPOSE(Mapping!$H70:$AS70)/((W$217:W$254=0)+W$217:W$254))</f>
        <v>0</v>
      </c>
      <c r="X278" s="115">
        <f t="array" ref="X278">SUM(X$169:X$206*X44*TRANSPOSE(Mapping!$H70:$AS70)/((X$217:X$254=0)+X$217:X$254))</f>
        <v>0</v>
      </c>
      <c r="Y278" s="115">
        <f t="array" ref="Y278">SUM(Y$169:Y$206*Y44*TRANSPOSE(Mapping!$H70:$AS70)/((Y$217:Y$254=0)+Y$217:Y$254))</f>
        <v>0</v>
      </c>
      <c r="Z278" s="115">
        <f t="array" ref="Z278">SUM(Z$169:Z$206*Z44*TRANSPOSE(Mapping!$H70:$AS70)/((Z$217:Z$254=0)+Z$217:Z$254))</f>
        <v>0</v>
      </c>
      <c r="AA278" s="115">
        <f t="array" ref="AA278">SUM(AA$169:AA$206*AA44*TRANSPOSE(Mapping!$H70:$AS70)/((AA$217:AA$254=0)+AA$217:AA$254))</f>
        <v>0</v>
      </c>
      <c r="AB278" s="115">
        <f t="array" ref="AB278">SUM(AB$169:AB$206*AB44*TRANSPOSE(Mapping!$H70:$AS70)/((AB$217:AB$254=0)+AB$217:AB$254))</f>
        <v>0</v>
      </c>
      <c r="AC278" s="115">
        <f t="array" ref="AC278">SUM(AC$169:AC$206*AC44*TRANSPOSE(Mapping!$H70:$AS70)/((AC$217:AC$254=0)+AC$217:AC$254))</f>
        <v>0</v>
      </c>
      <c r="AD278" s="115">
        <f t="array" ref="AD278">SUM(AD$169:AD$206*AD44*TRANSPOSE(Mapping!$H70:$AS70)/((AD$217:AD$254=0)+AD$217:AD$254))</f>
        <v>0</v>
      </c>
      <c r="AE278" s="115">
        <f t="array" ref="AE278">SUM(AE$169:AE$206*AE44*TRANSPOSE(Mapping!$H70:$AS70)/((AE$217:AE$254=0)+AE$217:AE$254))</f>
        <v>0</v>
      </c>
      <c r="AF278" s="115">
        <f t="array" ref="AF278">SUM(AF$169:AF$206*AF44*TRANSPOSE(Mapping!$H70:$AS70)/((AF$217:AF$254=0)+AF$217:AF$254))</f>
        <v>0</v>
      </c>
      <c r="AG278" s="115">
        <f t="array" ref="AG278">SUM(AG$169:AG$206*AG44*TRANSPOSE(Mapping!$H70:$AS70)/((AG$217:AG$254=0)+AG$217:AG$254))</f>
        <v>0</v>
      </c>
      <c r="AH278" s="115">
        <f t="array" ref="AH278">SUM(AH$169:AH$206*AH44*TRANSPOSE(Mapping!$H70:$AS70)/((AH$217:AH$254=0)+AH$217:AH$254))</f>
        <v>0</v>
      </c>
      <c r="AI278" s="115">
        <f t="array" ref="AI278">SUM(AI$169:AI$206*AI44*TRANSPOSE(Mapping!$H70:$AS70)/((AI$217:AI$254=0)+AI$217:AI$254))</f>
        <v>0</v>
      </c>
      <c r="AJ278" s="115">
        <f t="array" ref="AJ278">SUM(AJ$169:AJ$206*AJ44*TRANSPOSE(Mapping!$H70:$AS70)/((AJ$217:AJ$254=0)+AJ$217:AJ$254))</f>
        <v>0</v>
      </c>
      <c r="AK278" s="115">
        <f t="array" ref="AK278">SUM(AK$169:AK$206*AK44*TRANSPOSE(Mapping!$H70:$AS70)/((AK$217:AK$254=0)+AK$217:AK$254))</f>
        <v>0</v>
      </c>
      <c r="AL278" s="115">
        <f t="array" ref="AL278">SUM(AL$169:AL$206*AL44*TRANSPOSE(Mapping!$H70:$AS70)/((AL$217:AL$254=0)+AL$217:AL$254))</f>
        <v>0</v>
      </c>
      <c r="AM278" s="115">
        <f t="array" ref="AM278">SUM(AM$169:AM$206*AM44*TRANSPOSE(Mapping!$H70:$AS70)/((AM$217:AM$254=0)+AM$217:AM$254))</f>
        <v>0</v>
      </c>
      <c r="AN278" s="115">
        <f t="array" ref="AN278">SUM(AN$169:AN$206*AN44*TRANSPOSE(Mapping!$H70:$AS70)/((AN$217:AN$254=0)+AN$217:AN$254))</f>
        <v>0</v>
      </c>
      <c r="AO278" s="115">
        <f t="array" ref="AO278">SUM(AO$169:AO$206*AO44*TRANSPOSE(Mapping!$H70:$AS70)/((AO$217:AO$254=0)+AO$217:AO$254))</f>
        <v>0</v>
      </c>
      <c r="AP278" s="115">
        <f t="array" ref="AP278">SUM(AP$169:AP$206*AP44*TRANSPOSE(Mapping!$H70:$AS70)/((AP$217:AP$254=0)+AP$217:AP$254))</f>
        <v>0</v>
      </c>
      <c r="AQ278" s="115">
        <f t="array" ref="AQ278">SUM(AQ$169:AQ$206*AQ44*TRANSPOSE(Mapping!$H70:$AS70)/((AQ$217:AQ$254=0)+AQ$217:AQ$254))</f>
        <v>0</v>
      </c>
      <c r="AR278" s="115">
        <f t="array" ref="AR278">SUM(AR$169:AR$206*AR44*TRANSPOSE(Mapping!$H70:$AS70)/((AR$217:AR$254=0)+AR$217:AR$254))</f>
        <v>0</v>
      </c>
      <c r="AS278" s="115">
        <f t="array" ref="AS278">SUM(AS$169:AS$206*AS44*TRANSPOSE(Mapping!$H70:$AS70)/((AS$217:AS$254=0)+AS$217:AS$254))</f>
        <v>0</v>
      </c>
      <c r="AT278" s="115">
        <f t="array" ref="AT278">SUM(AT$169:AT$206*AT44*TRANSPOSE(Mapping!$H70:$AS70)/((AT$217:AT$254=0)+AT$217:AT$254))</f>
        <v>0</v>
      </c>
      <c r="AU278" s="115">
        <f t="array" ref="AU278">SUM(AU$169:AU$206*AU44*TRANSPOSE(Mapping!$H70:$AS70)/((AU$217:AU$254=0)+AU$217:AU$254))</f>
        <v>0</v>
      </c>
      <c r="AV278" s="115">
        <f t="array" ref="AV278">SUM(AV$169:AV$206*AV44*TRANSPOSE(Mapping!$H70:$AS70)/((AV$217:AV$254=0)+AV$217:AV$254))</f>
        <v>0</v>
      </c>
      <c r="AW278" s="115">
        <f t="array" ref="AW278">SUM(AW$169:AW$206*AW44*TRANSPOSE(Mapping!$H70:$AS70)/((AW$217:AW$254=0)+AW$217:AW$254))</f>
        <v>0</v>
      </c>
      <c r="AX278" s="115">
        <f t="array" ref="AX278">SUM(AX$169:AX$206*AX44*TRANSPOSE(Mapping!$H70:$AS70)/((AX$217:AX$254=0)+AX$217:AX$254))</f>
        <v>0</v>
      </c>
      <c r="AY278" s="115">
        <f t="array" ref="AY278">SUM(AY$169:AY$206*AY44*TRANSPOSE(Mapping!$H70:$AS70)/((AY$217:AY$254=0)+AY$217:AY$254))</f>
        <v>0</v>
      </c>
      <c r="AZ278" s="115">
        <f t="array" ref="AZ278">SUM(AZ$169:AZ$206*AZ44*TRANSPOSE(Mapping!$H70:$AS70)/((AZ$217:AZ$254=0)+AZ$217:AZ$254))</f>
        <v>0</v>
      </c>
      <c r="BA278" s="115">
        <f t="array" ref="BA278">SUM(BA$169:BA$206*BA44*TRANSPOSE(Mapping!$H70:$AS70)/((BA$217:BA$254=0)+BA$217:BA$254))</f>
        <v>0</v>
      </c>
      <c r="BB278" s="115">
        <f t="array" ref="BB278">SUM(BB$169:BB$206*BB44*TRANSPOSE(Mapping!$H70:$AS70)/((BB$217:BB$254=0)+BB$217:BB$254))</f>
        <v>0</v>
      </c>
      <c r="BC278" s="115">
        <f t="array" ref="BC278">SUM(BC$169:BC$206*BC44*TRANSPOSE(Mapping!$H70:$AS70)/((BC$217:BC$254=0)+BC$217:BC$254))</f>
        <v>0</v>
      </c>
      <c r="BD278" s="115">
        <f t="array" ref="BD278">SUM(BD$169:BD$206*BD44*TRANSPOSE(Mapping!$H70:$AS70)/((BD$217:BD$254=0)+BD$217:BD$254))</f>
        <v>0</v>
      </c>
      <c r="BE278" s="115">
        <f t="array" ref="BE278">SUM(BE$169:BE$206*BE44*TRANSPOSE(Mapping!$H70:$AS70)/((BE$217:BE$254=0)+BE$217:BE$254))</f>
        <v>0</v>
      </c>
      <c r="BF278" s="115">
        <f t="array" ref="BF278">SUM(BF$169:BF$206*BF44*TRANSPOSE(Mapping!$H70:$AS70)/((BF$217:BF$254=0)+BF$217:BF$254))</f>
        <v>0</v>
      </c>
      <c r="BG278" s="115">
        <f t="array" ref="BG278">SUM(BG$169:BG$206*BG44*TRANSPOSE(Mapping!$H70:$AS70)/((BG$217:BG$254=0)+BG$217:BG$254))</f>
        <v>0</v>
      </c>
      <c r="BH278" s="115">
        <f t="array" ref="BH278">SUM(BH$169:BH$206*BH44*TRANSPOSE(Mapping!$H70:$AS70)/((BH$217:BH$254=0)+BH$217:BH$254))</f>
        <v>0</v>
      </c>
    </row>
    <row r="279" spans="2:60" hidden="1" outlineLevel="1" x14ac:dyDescent="0.2">
      <c r="B279" s="88" t="s">
        <v>255</v>
      </c>
      <c r="C279" s="9" t="s">
        <v>80</v>
      </c>
      <c r="D279" s="58"/>
      <c r="F279" s="26" t="s">
        <v>198</v>
      </c>
      <c r="G279" s="87">
        <v>9</v>
      </c>
      <c r="I279" s="115">
        <f t="array" ref="I279">SUM(I$169:I$206*I45*TRANSPOSE(Mapping!$H71:$AS71)/((I$217:I$254=0)+I$217:I$254))</f>
        <v>0</v>
      </c>
      <c r="J279" s="115">
        <f t="array" ref="J279">SUM(J$169:J$206*J45*TRANSPOSE(Mapping!$H71:$AS71)/((J$217:J$254=0)+J$217:J$254))</f>
        <v>0</v>
      </c>
      <c r="K279" s="115">
        <f t="array" ref="K279">SUM(K$169:K$206*K45*TRANSPOSE(Mapping!$H71:$AS71)/((K$217:K$254=0)+K$217:K$254))</f>
        <v>4.3200341917921934</v>
      </c>
      <c r="L279" s="115">
        <f t="array" ref="L279">SUM(L$169:L$206*L45*TRANSPOSE(Mapping!$H71:$AS71)/((L$217:L$254=0)+L$217:L$254))</f>
        <v>4.1936155240674236</v>
      </c>
      <c r="M279" s="115">
        <f t="array" ref="M279">SUM(M$169:M$206*M45*TRANSPOSE(Mapping!$H71:$AS71)/((M$217:M$254=0)+M$217:M$254))</f>
        <v>3.7166758224530509</v>
      </c>
      <c r="N279" s="115">
        <f t="array" ref="N279">SUM(N$169:N$206*N45*TRANSPOSE(Mapping!$H71:$AS71)/((N$217:N$254=0)+N$217:N$254))</f>
        <v>7.2480010356443794</v>
      </c>
      <c r="O279" s="115">
        <f t="array" ref="O279">SUM(O$169:O$206*O45*TRANSPOSE(Mapping!$H71:$AS71)/((O$217:O$254=0)+O$217:O$254))</f>
        <v>10.118932349889256</v>
      </c>
      <c r="P279" s="115">
        <f t="array" ref="P279">SUM(P$169:P$206*P45*TRANSPOSE(Mapping!$H71:$AS71)/((P$217:P$254=0)+P$217:P$254))</f>
        <v>8.3499899450052641</v>
      </c>
      <c r="Q279" s="115">
        <f t="array" ref="Q279">SUM(Q$169:Q$206*Q45*TRANSPOSE(Mapping!$H71:$AS71)/((Q$217:Q$254=0)+Q$217:Q$254))</f>
        <v>0</v>
      </c>
      <c r="R279" s="115">
        <f t="array" ref="R279">SUM(R$169:R$206*R45*TRANSPOSE(Mapping!$H71:$AS71)/((R$217:R$254=0)+R$217:R$254))</f>
        <v>0</v>
      </c>
      <c r="S279" s="115">
        <f t="array" ref="S279">SUM(S$169:S$206*S45*TRANSPOSE(Mapping!$H71:$AS71)/((S$217:S$254=0)+S$217:S$254))</f>
        <v>0</v>
      </c>
      <c r="T279" s="115">
        <f t="array" ref="T279">SUM(T$169:T$206*T45*TRANSPOSE(Mapping!$H71:$AS71)/((T$217:T$254=0)+T$217:T$254))</f>
        <v>0</v>
      </c>
      <c r="U279" s="115">
        <f t="array" ref="U279">SUM(U$169:U$206*U45*TRANSPOSE(Mapping!$H71:$AS71)/((U$217:U$254=0)+U$217:U$254))</f>
        <v>0</v>
      </c>
      <c r="V279" s="115">
        <f t="array" ref="V279">SUM(V$169:V$206*V45*TRANSPOSE(Mapping!$H71:$AS71)/((V$217:V$254=0)+V$217:V$254))</f>
        <v>0</v>
      </c>
      <c r="W279" s="115">
        <f t="array" ref="W279">SUM(W$169:W$206*W45*TRANSPOSE(Mapping!$H71:$AS71)/((W$217:W$254=0)+W$217:W$254))</f>
        <v>0</v>
      </c>
      <c r="X279" s="115">
        <f t="array" ref="X279">SUM(X$169:X$206*X45*TRANSPOSE(Mapping!$H71:$AS71)/((X$217:X$254=0)+X$217:X$254))</f>
        <v>0</v>
      </c>
      <c r="Y279" s="115">
        <f t="array" ref="Y279">SUM(Y$169:Y$206*Y45*TRANSPOSE(Mapping!$H71:$AS71)/((Y$217:Y$254=0)+Y$217:Y$254))</f>
        <v>0</v>
      </c>
      <c r="Z279" s="115">
        <f t="array" ref="Z279">SUM(Z$169:Z$206*Z45*TRANSPOSE(Mapping!$H71:$AS71)/((Z$217:Z$254=0)+Z$217:Z$254))</f>
        <v>0</v>
      </c>
      <c r="AA279" s="115">
        <f t="array" ref="AA279">SUM(AA$169:AA$206*AA45*TRANSPOSE(Mapping!$H71:$AS71)/((AA$217:AA$254=0)+AA$217:AA$254))</f>
        <v>0</v>
      </c>
      <c r="AB279" s="115">
        <f t="array" ref="AB279">SUM(AB$169:AB$206*AB45*TRANSPOSE(Mapping!$H71:$AS71)/((AB$217:AB$254=0)+AB$217:AB$254))</f>
        <v>0</v>
      </c>
      <c r="AC279" s="115">
        <f t="array" ref="AC279">SUM(AC$169:AC$206*AC45*TRANSPOSE(Mapping!$H71:$AS71)/((AC$217:AC$254=0)+AC$217:AC$254))</f>
        <v>0</v>
      </c>
      <c r="AD279" s="115">
        <f t="array" ref="AD279">SUM(AD$169:AD$206*AD45*TRANSPOSE(Mapping!$H71:$AS71)/((AD$217:AD$254=0)+AD$217:AD$254))</f>
        <v>0</v>
      </c>
      <c r="AE279" s="115">
        <f t="array" ref="AE279">SUM(AE$169:AE$206*AE45*TRANSPOSE(Mapping!$H71:$AS71)/((AE$217:AE$254=0)+AE$217:AE$254))</f>
        <v>0</v>
      </c>
      <c r="AF279" s="115">
        <f t="array" ref="AF279">SUM(AF$169:AF$206*AF45*TRANSPOSE(Mapping!$H71:$AS71)/((AF$217:AF$254=0)+AF$217:AF$254))</f>
        <v>0</v>
      </c>
      <c r="AG279" s="115">
        <f t="array" ref="AG279">SUM(AG$169:AG$206*AG45*TRANSPOSE(Mapping!$H71:$AS71)/((AG$217:AG$254=0)+AG$217:AG$254))</f>
        <v>0</v>
      </c>
      <c r="AH279" s="115">
        <f t="array" ref="AH279">SUM(AH$169:AH$206*AH45*TRANSPOSE(Mapping!$H71:$AS71)/((AH$217:AH$254=0)+AH$217:AH$254))</f>
        <v>0</v>
      </c>
      <c r="AI279" s="115">
        <f t="array" ref="AI279">SUM(AI$169:AI$206*AI45*TRANSPOSE(Mapping!$H71:$AS71)/((AI$217:AI$254=0)+AI$217:AI$254))</f>
        <v>0</v>
      </c>
      <c r="AJ279" s="115">
        <f t="array" ref="AJ279">SUM(AJ$169:AJ$206*AJ45*TRANSPOSE(Mapping!$H71:$AS71)/((AJ$217:AJ$254=0)+AJ$217:AJ$254))</f>
        <v>0</v>
      </c>
      <c r="AK279" s="115">
        <f t="array" ref="AK279">SUM(AK$169:AK$206*AK45*TRANSPOSE(Mapping!$H71:$AS71)/((AK$217:AK$254=0)+AK$217:AK$254))</f>
        <v>0</v>
      </c>
      <c r="AL279" s="115">
        <f t="array" ref="AL279">SUM(AL$169:AL$206*AL45*TRANSPOSE(Mapping!$H71:$AS71)/((AL$217:AL$254=0)+AL$217:AL$254))</f>
        <v>0</v>
      </c>
      <c r="AM279" s="115">
        <f t="array" ref="AM279">SUM(AM$169:AM$206*AM45*TRANSPOSE(Mapping!$H71:$AS71)/((AM$217:AM$254=0)+AM$217:AM$254))</f>
        <v>0</v>
      </c>
      <c r="AN279" s="115">
        <f t="array" ref="AN279">SUM(AN$169:AN$206*AN45*TRANSPOSE(Mapping!$H71:$AS71)/((AN$217:AN$254=0)+AN$217:AN$254))</f>
        <v>0</v>
      </c>
      <c r="AO279" s="115">
        <f t="array" ref="AO279">SUM(AO$169:AO$206*AO45*TRANSPOSE(Mapping!$H71:$AS71)/((AO$217:AO$254=0)+AO$217:AO$254))</f>
        <v>0</v>
      </c>
      <c r="AP279" s="115">
        <f t="array" ref="AP279">SUM(AP$169:AP$206*AP45*TRANSPOSE(Mapping!$H71:$AS71)/((AP$217:AP$254=0)+AP$217:AP$254))</f>
        <v>0</v>
      </c>
      <c r="AQ279" s="115">
        <f t="array" ref="AQ279">SUM(AQ$169:AQ$206*AQ45*TRANSPOSE(Mapping!$H71:$AS71)/((AQ$217:AQ$254=0)+AQ$217:AQ$254))</f>
        <v>0</v>
      </c>
      <c r="AR279" s="115">
        <f t="array" ref="AR279">SUM(AR$169:AR$206*AR45*TRANSPOSE(Mapping!$H71:$AS71)/((AR$217:AR$254=0)+AR$217:AR$254))</f>
        <v>0</v>
      </c>
      <c r="AS279" s="115">
        <f t="array" ref="AS279">SUM(AS$169:AS$206*AS45*TRANSPOSE(Mapping!$H71:$AS71)/((AS$217:AS$254=0)+AS$217:AS$254))</f>
        <v>0</v>
      </c>
      <c r="AT279" s="115">
        <f t="array" ref="AT279">SUM(AT$169:AT$206*AT45*TRANSPOSE(Mapping!$H71:$AS71)/((AT$217:AT$254=0)+AT$217:AT$254))</f>
        <v>0</v>
      </c>
      <c r="AU279" s="115">
        <f t="array" ref="AU279">SUM(AU$169:AU$206*AU45*TRANSPOSE(Mapping!$H71:$AS71)/((AU$217:AU$254=0)+AU$217:AU$254))</f>
        <v>0</v>
      </c>
      <c r="AV279" s="115">
        <f t="array" ref="AV279">SUM(AV$169:AV$206*AV45*TRANSPOSE(Mapping!$H71:$AS71)/((AV$217:AV$254=0)+AV$217:AV$254))</f>
        <v>0</v>
      </c>
      <c r="AW279" s="115">
        <f t="array" ref="AW279">SUM(AW$169:AW$206*AW45*TRANSPOSE(Mapping!$H71:$AS71)/((AW$217:AW$254=0)+AW$217:AW$254))</f>
        <v>0</v>
      </c>
      <c r="AX279" s="115">
        <f t="array" ref="AX279">SUM(AX$169:AX$206*AX45*TRANSPOSE(Mapping!$H71:$AS71)/((AX$217:AX$254=0)+AX$217:AX$254))</f>
        <v>0</v>
      </c>
      <c r="AY279" s="115">
        <f t="array" ref="AY279">SUM(AY$169:AY$206*AY45*TRANSPOSE(Mapping!$H71:$AS71)/((AY$217:AY$254=0)+AY$217:AY$254))</f>
        <v>0</v>
      </c>
      <c r="AZ279" s="115">
        <f t="array" ref="AZ279">SUM(AZ$169:AZ$206*AZ45*TRANSPOSE(Mapping!$H71:$AS71)/((AZ$217:AZ$254=0)+AZ$217:AZ$254))</f>
        <v>0</v>
      </c>
      <c r="BA279" s="115">
        <f t="array" ref="BA279">SUM(BA$169:BA$206*BA45*TRANSPOSE(Mapping!$H71:$AS71)/((BA$217:BA$254=0)+BA$217:BA$254))</f>
        <v>0</v>
      </c>
      <c r="BB279" s="115">
        <f t="array" ref="BB279">SUM(BB$169:BB$206*BB45*TRANSPOSE(Mapping!$H71:$AS71)/((BB$217:BB$254=0)+BB$217:BB$254))</f>
        <v>0</v>
      </c>
      <c r="BC279" s="115">
        <f t="array" ref="BC279">SUM(BC$169:BC$206*BC45*TRANSPOSE(Mapping!$H71:$AS71)/((BC$217:BC$254=0)+BC$217:BC$254))</f>
        <v>0</v>
      </c>
      <c r="BD279" s="115">
        <f t="array" ref="BD279">SUM(BD$169:BD$206*BD45*TRANSPOSE(Mapping!$H71:$AS71)/((BD$217:BD$254=0)+BD$217:BD$254))</f>
        <v>0</v>
      </c>
      <c r="BE279" s="115">
        <f t="array" ref="BE279">SUM(BE$169:BE$206*BE45*TRANSPOSE(Mapping!$H71:$AS71)/((BE$217:BE$254=0)+BE$217:BE$254))</f>
        <v>0</v>
      </c>
      <c r="BF279" s="115">
        <f t="array" ref="BF279">SUM(BF$169:BF$206*BF45*TRANSPOSE(Mapping!$H71:$AS71)/((BF$217:BF$254=0)+BF$217:BF$254))</f>
        <v>0</v>
      </c>
      <c r="BG279" s="115">
        <f t="array" ref="BG279">SUM(BG$169:BG$206*BG45*TRANSPOSE(Mapping!$H71:$AS71)/((BG$217:BG$254=0)+BG$217:BG$254))</f>
        <v>0</v>
      </c>
      <c r="BH279" s="115">
        <f t="array" ref="BH279">SUM(BH$169:BH$206*BH45*TRANSPOSE(Mapping!$H71:$AS71)/((BH$217:BH$254=0)+BH$217:BH$254))</f>
        <v>0</v>
      </c>
    </row>
    <row r="280" spans="2:60" hidden="1" outlineLevel="1" x14ac:dyDescent="0.2">
      <c r="B280" s="88" t="s">
        <v>255</v>
      </c>
      <c r="C280" s="9" t="s">
        <v>81</v>
      </c>
      <c r="D280" s="9" t="s">
        <v>99</v>
      </c>
      <c r="F280" s="26" t="s">
        <v>198</v>
      </c>
      <c r="G280" s="87">
        <v>10</v>
      </c>
      <c r="I280" s="115">
        <f t="array" ref="I280">SUM(I$169:I$206*I46*TRANSPOSE(Mapping!$H72:$AS72)/((I$217:I$254=0)+I$217:I$254))</f>
        <v>0</v>
      </c>
      <c r="J280" s="115">
        <f t="array" ref="J280">SUM(J$169:J$206*J46*TRANSPOSE(Mapping!$H72:$AS72)/((J$217:J$254=0)+J$217:J$254))</f>
        <v>0</v>
      </c>
      <c r="K280" s="115">
        <f t="array" ref="K280">SUM(K$169:K$206*K46*TRANSPOSE(Mapping!$H72:$AS72)/((K$217:K$254=0)+K$217:K$254))</f>
        <v>0.93335409463954744</v>
      </c>
      <c r="L280" s="115">
        <f t="array" ref="L280">SUM(L$169:L$206*L46*TRANSPOSE(Mapping!$H72:$AS72)/((L$217:L$254=0)+L$217:L$254))</f>
        <v>0.77019893805664719</v>
      </c>
      <c r="M280" s="115">
        <f t="array" ref="M280">SUM(M$169:M$206*M46*TRANSPOSE(Mapping!$H72:$AS72)/((M$217:M$254=0)+M$217:M$254))</f>
        <v>3.9979307705660806E-2</v>
      </c>
      <c r="N280" s="115">
        <f t="array" ref="N280">SUM(N$169:N$206*N46*TRANSPOSE(Mapping!$H72:$AS72)/((N$217:N$254=0)+N$217:N$254))</f>
        <v>7.2173577008402448E-2</v>
      </c>
      <c r="O280" s="115">
        <f t="array" ref="O280">SUM(O$169:O$206*O46*TRANSPOSE(Mapping!$H72:$AS72)/((O$217:O$254=0)+O$217:O$254))</f>
        <v>0.43288377233798081</v>
      </c>
      <c r="P280" s="115">
        <f t="array" ref="P280">SUM(P$169:P$206*P46*TRANSPOSE(Mapping!$H72:$AS72)/((P$217:P$254=0)+P$217:P$254))</f>
        <v>0.76161947819695763</v>
      </c>
      <c r="Q280" s="115">
        <f t="array" ref="Q280">SUM(Q$169:Q$206*Q46*TRANSPOSE(Mapping!$H72:$AS72)/((Q$217:Q$254=0)+Q$217:Q$254))</f>
        <v>0</v>
      </c>
      <c r="R280" s="115">
        <f t="array" ref="R280">SUM(R$169:R$206*R46*TRANSPOSE(Mapping!$H72:$AS72)/((R$217:R$254=0)+R$217:R$254))</f>
        <v>0</v>
      </c>
      <c r="S280" s="115">
        <f t="array" ref="S280">SUM(S$169:S$206*S46*TRANSPOSE(Mapping!$H72:$AS72)/((S$217:S$254=0)+S$217:S$254))</f>
        <v>0</v>
      </c>
      <c r="T280" s="115">
        <f t="array" ref="T280">SUM(T$169:T$206*T46*TRANSPOSE(Mapping!$H72:$AS72)/((T$217:T$254=0)+T$217:T$254))</f>
        <v>0</v>
      </c>
      <c r="U280" s="115">
        <f t="array" ref="U280">SUM(U$169:U$206*U46*TRANSPOSE(Mapping!$H72:$AS72)/((U$217:U$254=0)+U$217:U$254))</f>
        <v>0</v>
      </c>
      <c r="V280" s="115">
        <f t="array" ref="V280">SUM(V$169:V$206*V46*TRANSPOSE(Mapping!$H72:$AS72)/((V$217:V$254=0)+V$217:V$254))</f>
        <v>0</v>
      </c>
      <c r="W280" s="115">
        <f t="array" ref="W280">SUM(W$169:W$206*W46*TRANSPOSE(Mapping!$H72:$AS72)/((W$217:W$254=0)+W$217:W$254))</f>
        <v>0</v>
      </c>
      <c r="X280" s="115">
        <f t="array" ref="X280">SUM(X$169:X$206*X46*TRANSPOSE(Mapping!$H72:$AS72)/((X$217:X$254=0)+X$217:X$254))</f>
        <v>0</v>
      </c>
      <c r="Y280" s="115">
        <f t="array" ref="Y280">SUM(Y$169:Y$206*Y46*TRANSPOSE(Mapping!$H72:$AS72)/((Y$217:Y$254=0)+Y$217:Y$254))</f>
        <v>0</v>
      </c>
      <c r="Z280" s="115">
        <f t="array" ref="Z280">SUM(Z$169:Z$206*Z46*TRANSPOSE(Mapping!$H72:$AS72)/((Z$217:Z$254=0)+Z$217:Z$254))</f>
        <v>0</v>
      </c>
      <c r="AA280" s="115">
        <f t="array" ref="AA280">SUM(AA$169:AA$206*AA46*TRANSPOSE(Mapping!$H72:$AS72)/((AA$217:AA$254=0)+AA$217:AA$254))</f>
        <v>0</v>
      </c>
      <c r="AB280" s="115">
        <f t="array" ref="AB280">SUM(AB$169:AB$206*AB46*TRANSPOSE(Mapping!$H72:$AS72)/((AB$217:AB$254=0)+AB$217:AB$254))</f>
        <v>0</v>
      </c>
      <c r="AC280" s="115">
        <f t="array" ref="AC280">SUM(AC$169:AC$206*AC46*TRANSPOSE(Mapping!$H72:$AS72)/((AC$217:AC$254=0)+AC$217:AC$254))</f>
        <v>0</v>
      </c>
      <c r="AD280" s="115">
        <f t="array" ref="AD280">SUM(AD$169:AD$206*AD46*TRANSPOSE(Mapping!$H72:$AS72)/((AD$217:AD$254=0)+AD$217:AD$254))</f>
        <v>0</v>
      </c>
      <c r="AE280" s="115">
        <f t="array" ref="AE280">SUM(AE$169:AE$206*AE46*TRANSPOSE(Mapping!$H72:$AS72)/((AE$217:AE$254=0)+AE$217:AE$254))</f>
        <v>0</v>
      </c>
      <c r="AF280" s="115">
        <f t="array" ref="AF280">SUM(AF$169:AF$206*AF46*TRANSPOSE(Mapping!$H72:$AS72)/((AF$217:AF$254=0)+AF$217:AF$254))</f>
        <v>0</v>
      </c>
      <c r="AG280" s="115">
        <f t="array" ref="AG280">SUM(AG$169:AG$206*AG46*TRANSPOSE(Mapping!$H72:$AS72)/((AG$217:AG$254=0)+AG$217:AG$254))</f>
        <v>0</v>
      </c>
      <c r="AH280" s="115">
        <f t="array" ref="AH280">SUM(AH$169:AH$206*AH46*TRANSPOSE(Mapping!$H72:$AS72)/((AH$217:AH$254=0)+AH$217:AH$254))</f>
        <v>0</v>
      </c>
      <c r="AI280" s="115">
        <f t="array" ref="AI280">SUM(AI$169:AI$206*AI46*TRANSPOSE(Mapping!$H72:$AS72)/((AI$217:AI$254=0)+AI$217:AI$254))</f>
        <v>0</v>
      </c>
      <c r="AJ280" s="115">
        <f t="array" ref="AJ280">SUM(AJ$169:AJ$206*AJ46*TRANSPOSE(Mapping!$H72:$AS72)/((AJ$217:AJ$254=0)+AJ$217:AJ$254))</f>
        <v>0</v>
      </c>
      <c r="AK280" s="115">
        <f t="array" ref="AK280">SUM(AK$169:AK$206*AK46*TRANSPOSE(Mapping!$H72:$AS72)/((AK$217:AK$254=0)+AK$217:AK$254))</f>
        <v>0</v>
      </c>
      <c r="AL280" s="115">
        <f t="array" ref="AL280">SUM(AL$169:AL$206*AL46*TRANSPOSE(Mapping!$H72:$AS72)/((AL$217:AL$254=0)+AL$217:AL$254))</f>
        <v>0</v>
      </c>
      <c r="AM280" s="115">
        <f t="array" ref="AM280">SUM(AM$169:AM$206*AM46*TRANSPOSE(Mapping!$H72:$AS72)/((AM$217:AM$254=0)+AM$217:AM$254))</f>
        <v>0</v>
      </c>
      <c r="AN280" s="115">
        <f t="array" ref="AN280">SUM(AN$169:AN$206*AN46*TRANSPOSE(Mapping!$H72:$AS72)/((AN$217:AN$254=0)+AN$217:AN$254))</f>
        <v>0</v>
      </c>
      <c r="AO280" s="115">
        <f t="array" ref="AO280">SUM(AO$169:AO$206*AO46*TRANSPOSE(Mapping!$H72:$AS72)/((AO$217:AO$254=0)+AO$217:AO$254))</f>
        <v>0</v>
      </c>
      <c r="AP280" s="115">
        <f t="array" ref="AP280">SUM(AP$169:AP$206*AP46*TRANSPOSE(Mapping!$H72:$AS72)/((AP$217:AP$254=0)+AP$217:AP$254))</f>
        <v>0</v>
      </c>
      <c r="AQ280" s="115">
        <f t="array" ref="AQ280">SUM(AQ$169:AQ$206*AQ46*TRANSPOSE(Mapping!$H72:$AS72)/((AQ$217:AQ$254=0)+AQ$217:AQ$254))</f>
        <v>0</v>
      </c>
      <c r="AR280" s="115">
        <f t="array" ref="AR280">SUM(AR$169:AR$206*AR46*TRANSPOSE(Mapping!$H72:$AS72)/((AR$217:AR$254=0)+AR$217:AR$254))</f>
        <v>0</v>
      </c>
      <c r="AS280" s="115">
        <f t="array" ref="AS280">SUM(AS$169:AS$206*AS46*TRANSPOSE(Mapping!$H72:$AS72)/((AS$217:AS$254=0)+AS$217:AS$254))</f>
        <v>0</v>
      </c>
      <c r="AT280" s="115">
        <f t="array" ref="AT280">SUM(AT$169:AT$206*AT46*TRANSPOSE(Mapping!$H72:$AS72)/((AT$217:AT$254=0)+AT$217:AT$254))</f>
        <v>0</v>
      </c>
      <c r="AU280" s="115">
        <f t="array" ref="AU280">SUM(AU$169:AU$206*AU46*TRANSPOSE(Mapping!$H72:$AS72)/((AU$217:AU$254=0)+AU$217:AU$254))</f>
        <v>0</v>
      </c>
      <c r="AV280" s="115">
        <f t="array" ref="AV280">SUM(AV$169:AV$206*AV46*TRANSPOSE(Mapping!$H72:$AS72)/((AV$217:AV$254=0)+AV$217:AV$254))</f>
        <v>0</v>
      </c>
      <c r="AW280" s="115">
        <f t="array" ref="AW280">SUM(AW$169:AW$206*AW46*TRANSPOSE(Mapping!$H72:$AS72)/((AW$217:AW$254=0)+AW$217:AW$254))</f>
        <v>0</v>
      </c>
      <c r="AX280" s="115">
        <f t="array" ref="AX280">SUM(AX$169:AX$206*AX46*TRANSPOSE(Mapping!$H72:$AS72)/((AX$217:AX$254=0)+AX$217:AX$254))</f>
        <v>0</v>
      </c>
      <c r="AY280" s="115">
        <f t="array" ref="AY280">SUM(AY$169:AY$206*AY46*TRANSPOSE(Mapping!$H72:$AS72)/((AY$217:AY$254=0)+AY$217:AY$254))</f>
        <v>0</v>
      </c>
      <c r="AZ280" s="115">
        <f t="array" ref="AZ280">SUM(AZ$169:AZ$206*AZ46*TRANSPOSE(Mapping!$H72:$AS72)/((AZ$217:AZ$254=0)+AZ$217:AZ$254))</f>
        <v>0</v>
      </c>
      <c r="BA280" s="115">
        <f t="array" ref="BA280">SUM(BA$169:BA$206*BA46*TRANSPOSE(Mapping!$H72:$AS72)/((BA$217:BA$254=0)+BA$217:BA$254))</f>
        <v>0</v>
      </c>
      <c r="BB280" s="115">
        <f t="array" ref="BB280">SUM(BB$169:BB$206*BB46*TRANSPOSE(Mapping!$H72:$AS72)/((BB$217:BB$254=0)+BB$217:BB$254))</f>
        <v>0</v>
      </c>
      <c r="BC280" s="115">
        <f t="array" ref="BC280">SUM(BC$169:BC$206*BC46*TRANSPOSE(Mapping!$H72:$AS72)/((BC$217:BC$254=0)+BC$217:BC$254))</f>
        <v>0</v>
      </c>
      <c r="BD280" s="115">
        <f t="array" ref="BD280">SUM(BD$169:BD$206*BD46*TRANSPOSE(Mapping!$H72:$AS72)/((BD$217:BD$254=0)+BD$217:BD$254))</f>
        <v>0</v>
      </c>
      <c r="BE280" s="115">
        <f t="array" ref="BE280">SUM(BE$169:BE$206*BE46*TRANSPOSE(Mapping!$H72:$AS72)/((BE$217:BE$254=0)+BE$217:BE$254))</f>
        <v>0</v>
      </c>
      <c r="BF280" s="115">
        <f t="array" ref="BF280">SUM(BF$169:BF$206*BF46*TRANSPOSE(Mapping!$H72:$AS72)/((BF$217:BF$254=0)+BF$217:BF$254))</f>
        <v>0</v>
      </c>
      <c r="BG280" s="115">
        <f t="array" ref="BG280">SUM(BG$169:BG$206*BG46*TRANSPOSE(Mapping!$H72:$AS72)/((BG$217:BG$254=0)+BG$217:BG$254))</f>
        <v>0</v>
      </c>
      <c r="BH280" s="115">
        <f t="array" ref="BH280">SUM(BH$169:BH$206*BH46*TRANSPOSE(Mapping!$H72:$AS72)/((BH$217:BH$254=0)+BH$217:BH$254))</f>
        <v>0</v>
      </c>
    </row>
    <row r="281" spans="2:60" hidden="1" outlineLevel="1" x14ac:dyDescent="0.2">
      <c r="B281" s="88" t="s">
        <v>255</v>
      </c>
      <c r="C281" s="9" t="s">
        <v>81</v>
      </c>
      <c r="D281" s="9" t="s">
        <v>100</v>
      </c>
      <c r="F281" s="26" t="s">
        <v>198</v>
      </c>
      <c r="G281" s="87">
        <v>11</v>
      </c>
      <c r="I281" s="115">
        <f t="array" ref="I281">SUM(I$169:I$206*I47*TRANSPOSE(Mapping!$H73:$AS73)/((I$217:I$254=0)+I$217:I$254))</f>
        <v>0</v>
      </c>
      <c r="J281" s="115">
        <f t="array" ref="J281">SUM(J$169:J$206*J47*TRANSPOSE(Mapping!$H73:$AS73)/((J$217:J$254=0)+J$217:J$254))</f>
        <v>0</v>
      </c>
      <c r="K281" s="115">
        <f t="array" ref="K281">SUM(K$169:K$206*K47*TRANSPOSE(Mapping!$H73:$AS73)/((K$217:K$254=0)+K$217:K$254))</f>
        <v>4.4068391961903588</v>
      </c>
      <c r="L281" s="115">
        <f t="array" ref="L281">SUM(L$169:L$206*L47*TRANSPOSE(Mapping!$H73:$AS73)/((L$217:L$254=0)+L$217:L$254))</f>
        <v>4.3672485168185124</v>
      </c>
      <c r="M281" s="115">
        <f t="array" ref="M281">SUM(M$169:M$206*M47*TRANSPOSE(Mapping!$H73:$AS73)/((M$217:M$254=0)+M$217:M$254))</f>
        <v>4.6150238825947802</v>
      </c>
      <c r="N281" s="115">
        <f t="array" ref="N281">SUM(N$169:N$206*N47*TRANSPOSE(Mapping!$H73:$AS73)/((N$217:N$254=0)+N$217:N$254))</f>
        <v>4.9223694269368705</v>
      </c>
      <c r="O281" s="115">
        <f t="array" ref="O281">SUM(O$169:O$206*O47*TRANSPOSE(Mapping!$H73:$AS73)/((O$217:O$254=0)+O$217:O$254))</f>
        <v>4.1553489706585385</v>
      </c>
      <c r="P281" s="115">
        <f t="array" ref="P281">SUM(P$169:P$206*P47*TRANSPOSE(Mapping!$H73:$AS73)/((P$217:P$254=0)+P$217:P$254))</f>
        <v>4.4197370164591137</v>
      </c>
      <c r="Q281" s="115">
        <f t="array" ref="Q281">SUM(Q$169:Q$206*Q47*TRANSPOSE(Mapping!$H73:$AS73)/((Q$217:Q$254=0)+Q$217:Q$254))</f>
        <v>0</v>
      </c>
      <c r="R281" s="115">
        <f t="array" ref="R281">SUM(R$169:R$206*R47*TRANSPOSE(Mapping!$H73:$AS73)/((R$217:R$254=0)+R$217:R$254))</f>
        <v>0</v>
      </c>
      <c r="S281" s="115">
        <f t="array" ref="S281">SUM(S$169:S$206*S47*TRANSPOSE(Mapping!$H73:$AS73)/((S$217:S$254=0)+S$217:S$254))</f>
        <v>0</v>
      </c>
      <c r="T281" s="115">
        <f t="array" ref="T281">SUM(T$169:T$206*T47*TRANSPOSE(Mapping!$H73:$AS73)/((T$217:T$254=0)+T$217:T$254))</f>
        <v>0</v>
      </c>
      <c r="U281" s="115">
        <f t="array" ref="U281">SUM(U$169:U$206*U47*TRANSPOSE(Mapping!$H73:$AS73)/((U$217:U$254=0)+U$217:U$254))</f>
        <v>0</v>
      </c>
      <c r="V281" s="115">
        <f t="array" ref="V281">SUM(V$169:V$206*V47*TRANSPOSE(Mapping!$H73:$AS73)/((V$217:V$254=0)+V$217:V$254))</f>
        <v>0</v>
      </c>
      <c r="W281" s="115">
        <f t="array" ref="W281">SUM(W$169:W$206*W47*TRANSPOSE(Mapping!$H73:$AS73)/((W$217:W$254=0)+W$217:W$254))</f>
        <v>0</v>
      </c>
      <c r="X281" s="115">
        <f t="array" ref="X281">SUM(X$169:X$206*X47*TRANSPOSE(Mapping!$H73:$AS73)/((X$217:X$254=0)+X$217:X$254))</f>
        <v>0</v>
      </c>
      <c r="Y281" s="115">
        <f t="array" ref="Y281">SUM(Y$169:Y$206*Y47*TRANSPOSE(Mapping!$H73:$AS73)/((Y$217:Y$254=0)+Y$217:Y$254))</f>
        <v>0</v>
      </c>
      <c r="Z281" s="115">
        <f t="array" ref="Z281">SUM(Z$169:Z$206*Z47*TRANSPOSE(Mapping!$H73:$AS73)/((Z$217:Z$254=0)+Z$217:Z$254))</f>
        <v>0</v>
      </c>
      <c r="AA281" s="115">
        <f t="array" ref="AA281">SUM(AA$169:AA$206*AA47*TRANSPOSE(Mapping!$H73:$AS73)/((AA$217:AA$254=0)+AA$217:AA$254))</f>
        <v>0</v>
      </c>
      <c r="AB281" s="115">
        <f t="array" ref="AB281">SUM(AB$169:AB$206*AB47*TRANSPOSE(Mapping!$H73:$AS73)/((AB$217:AB$254=0)+AB$217:AB$254))</f>
        <v>0</v>
      </c>
      <c r="AC281" s="115">
        <f t="array" ref="AC281">SUM(AC$169:AC$206*AC47*TRANSPOSE(Mapping!$H73:$AS73)/((AC$217:AC$254=0)+AC$217:AC$254))</f>
        <v>0</v>
      </c>
      <c r="AD281" s="115">
        <f t="array" ref="AD281">SUM(AD$169:AD$206*AD47*TRANSPOSE(Mapping!$H73:$AS73)/((AD$217:AD$254=0)+AD$217:AD$254))</f>
        <v>0</v>
      </c>
      <c r="AE281" s="115">
        <f t="array" ref="AE281">SUM(AE$169:AE$206*AE47*TRANSPOSE(Mapping!$H73:$AS73)/((AE$217:AE$254=0)+AE$217:AE$254))</f>
        <v>0</v>
      </c>
      <c r="AF281" s="115">
        <f t="array" ref="AF281">SUM(AF$169:AF$206*AF47*TRANSPOSE(Mapping!$H73:$AS73)/((AF$217:AF$254=0)+AF$217:AF$254))</f>
        <v>0</v>
      </c>
      <c r="AG281" s="115">
        <f t="array" ref="AG281">SUM(AG$169:AG$206*AG47*TRANSPOSE(Mapping!$H73:$AS73)/((AG$217:AG$254=0)+AG$217:AG$254))</f>
        <v>0</v>
      </c>
      <c r="AH281" s="115">
        <f t="array" ref="AH281">SUM(AH$169:AH$206*AH47*TRANSPOSE(Mapping!$H73:$AS73)/((AH$217:AH$254=0)+AH$217:AH$254))</f>
        <v>0</v>
      </c>
      <c r="AI281" s="115">
        <f t="array" ref="AI281">SUM(AI$169:AI$206*AI47*TRANSPOSE(Mapping!$H73:$AS73)/((AI$217:AI$254=0)+AI$217:AI$254))</f>
        <v>0</v>
      </c>
      <c r="AJ281" s="115">
        <f t="array" ref="AJ281">SUM(AJ$169:AJ$206*AJ47*TRANSPOSE(Mapping!$H73:$AS73)/((AJ$217:AJ$254=0)+AJ$217:AJ$254))</f>
        <v>0</v>
      </c>
      <c r="AK281" s="115">
        <f t="array" ref="AK281">SUM(AK$169:AK$206*AK47*TRANSPOSE(Mapping!$H73:$AS73)/((AK$217:AK$254=0)+AK$217:AK$254))</f>
        <v>0</v>
      </c>
      <c r="AL281" s="115">
        <f t="array" ref="AL281">SUM(AL$169:AL$206*AL47*TRANSPOSE(Mapping!$H73:$AS73)/((AL$217:AL$254=0)+AL$217:AL$254))</f>
        <v>0</v>
      </c>
      <c r="AM281" s="115">
        <f t="array" ref="AM281">SUM(AM$169:AM$206*AM47*TRANSPOSE(Mapping!$H73:$AS73)/((AM$217:AM$254=0)+AM$217:AM$254))</f>
        <v>0</v>
      </c>
      <c r="AN281" s="115">
        <f t="array" ref="AN281">SUM(AN$169:AN$206*AN47*TRANSPOSE(Mapping!$H73:$AS73)/((AN$217:AN$254=0)+AN$217:AN$254))</f>
        <v>0</v>
      </c>
      <c r="AO281" s="115">
        <f t="array" ref="AO281">SUM(AO$169:AO$206*AO47*TRANSPOSE(Mapping!$H73:$AS73)/((AO$217:AO$254=0)+AO$217:AO$254))</f>
        <v>0</v>
      </c>
      <c r="AP281" s="115">
        <f t="array" ref="AP281">SUM(AP$169:AP$206*AP47*TRANSPOSE(Mapping!$H73:$AS73)/((AP$217:AP$254=0)+AP$217:AP$254))</f>
        <v>0</v>
      </c>
      <c r="AQ281" s="115">
        <f t="array" ref="AQ281">SUM(AQ$169:AQ$206*AQ47*TRANSPOSE(Mapping!$H73:$AS73)/((AQ$217:AQ$254=0)+AQ$217:AQ$254))</f>
        <v>0</v>
      </c>
      <c r="AR281" s="115">
        <f t="array" ref="AR281">SUM(AR$169:AR$206*AR47*TRANSPOSE(Mapping!$H73:$AS73)/((AR$217:AR$254=0)+AR$217:AR$254))</f>
        <v>0</v>
      </c>
      <c r="AS281" s="115">
        <f t="array" ref="AS281">SUM(AS$169:AS$206*AS47*TRANSPOSE(Mapping!$H73:$AS73)/((AS$217:AS$254=0)+AS$217:AS$254))</f>
        <v>0</v>
      </c>
      <c r="AT281" s="115">
        <f t="array" ref="AT281">SUM(AT$169:AT$206*AT47*TRANSPOSE(Mapping!$H73:$AS73)/((AT$217:AT$254=0)+AT$217:AT$254))</f>
        <v>0</v>
      </c>
      <c r="AU281" s="115">
        <f t="array" ref="AU281">SUM(AU$169:AU$206*AU47*TRANSPOSE(Mapping!$H73:$AS73)/((AU$217:AU$254=0)+AU$217:AU$254))</f>
        <v>0</v>
      </c>
      <c r="AV281" s="115">
        <f t="array" ref="AV281">SUM(AV$169:AV$206*AV47*TRANSPOSE(Mapping!$H73:$AS73)/((AV$217:AV$254=0)+AV$217:AV$254))</f>
        <v>0</v>
      </c>
      <c r="AW281" s="115">
        <f t="array" ref="AW281">SUM(AW$169:AW$206*AW47*TRANSPOSE(Mapping!$H73:$AS73)/((AW$217:AW$254=0)+AW$217:AW$254))</f>
        <v>0</v>
      </c>
      <c r="AX281" s="115">
        <f t="array" ref="AX281">SUM(AX$169:AX$206*AX47*TRANSPOSE(Mapping!$H73:$AS73)/((AX$217:AX$254=0)+AX$217:AX$254))</f>
        <v>0</v>
      </c>
      <c r="AY281" s="115">
        <f t="array" ref="AY281">SUM(AY$169:AY$206*AY47*TRANSPOSE(Mapping!$H73:$AS73)/((AY$217:AY$254=0)+AY$217:AY$254))</f>
        <v>0</v>
      </c>
      <c r="AZ281" s="115">
        <f t="array" ref="AZ281">SUM(AZ$169:AZ$206*AZ47*TRANSPOSE(Mapping!$H73:$AS73)/((AZ$217:AZ$254=0)+AZ$217:AZ$254))</f>
        <v>0</v>
      </c>
      <c r="BA281" s="115">
        <f t="array" ref="BA281">SUM(BA$169:BA$206*BA47*TRANSPOSE(Mapping!$H73:$AS73)/((BA$217:BA$254=0)+BA$217:BA$254))</f>
        <v>0</v>
      </c>
      <c r="BB281" s="115">
        <f t="array" ref="BB281">SUM(BB$169:BB$206*BB47*TRANSPOSE(Mapping!$H73:$AS73)/((BB$217:BB$254=0)+BB$217:BB$254))</f>
        <v>0</v>
      </c>
      <c r="BC281" s="115">
        <f t="array" ref="BC281">SUM(BC$169:BC$206*BC47*TRANSPOSE(Mapping!$H73:$AS73)/((BC$217:BC$254=0)+BC$217:BC$254))</f>
        <v>0</v>
      </c>
      <c r="BD281" s="115">
        <f t="array" ref="BD281">SUM(BD$169:BD$206*BD47*TRANSPOSE(Mapping!$H73:$AS73)/((BD$217:BD$254=0)+BD$217:BD$254))</f>
        <v>0</v>
      </c>
      <c r="BE281" s="115">
        <f t="array" ref="BE281">SUM(BE$169:BE$206*BE47*TRANSPOSE(Mapping!$H73:$AS73)/((BE$217:BE$254=0)+BE$217:BE$254))</f>
        <v>0</v>
      </c>
      <c r="BF281" s="115">
        <f t="array" ref="BF281">SUM(BF$169:BF$206*BF47*TRANSPOSE(Mapping!$H73:$AS73)/((BF$217:BF$254=0)+BF$217:BF$254))</f>
        <v>0</v>
      </c>
      <c r="BG281" s="115">
        <f t="array" ref="BG281">SUM(BG$169:BG$206*BG47*TRANSPOSE(Mapping!$H73:$AS73)/((BG$217:BG$254=0)+BG$217:BG$254))</f>
        <v>0</v>
      </c>
      <c r="BH281" s="115">
        <f t="array" ref="BH281">SUM(BH$169:BH$206*BH47*TRANSPOSE(Mapping!$H73:$AS73)/((BH$217:BH$254=0)+BH$217:BH$254))</f>
        <v>0</v>
      </c>
    </row>
    <row r="282" spans="2:60" hidden="1" outlineLevel="1" x14ac:dyDescent="0.2">
      <c r="B282" s="88" t="s">
        <v>255</v>
      </c>
      <c r="C282" s="9" t="s">
        <v>82</v>
      </c>
      <c r="D282" s="9" t="s">
        <v>94</v>
      </c>
      <c r="F282" s="26" t="s">
        <v>198</v>
      </c>
      <c r="G282" s="87">
        <v>12</v>
      </c>
      <c r="I282" s="115">
        <f t="array" ref="I282">SUM(I$169:I$206*I48*TRANSPOSE(Mapping!$H74:$AS74)/((I$217:I$254=0)+I$217:I$254))</f>
        <v>0</v>
      </c>
      <c r="J282" s="115">
        <f t="array" ref="J282">SUM(J$169:J$206*J48*TRANSPOSE(Mapping!$H74:$AS74)/((J$217:J$254=0)+J$217:J$254))</f>
        <v>0</v>
      </c>
      <c r="K282" s="115">
        <f t="array" ref="K282">SUM(K$169:K$206*K48*TRANSPOSE(Mapping!$H74:$AS74)/((K$217:K$254=0)+K$217:K$254))</f>
        <v>1.0077284946985203</v>
      </c>
      <c r="L282" s="115">
        <f t="array" ref="L282">SUM(L$169:L$206*L48*TRANSPOSE(Mapping!$H74:$AS74)/((L$217:L$254=0)+L$217:L$254))</f>
        <v>0.99565931595174617</v>
      </c>
      <c r="M282" s="115">
        <f t="array" ref="M282">SUM(M$169:M$206*M48*TRANSPOSE(Mapping!$H74:$AS74)/((M$217:M$254=0)+M$217:M$254))</f>
        <v>1.0593603970921446</v>
      </c>
      <c r="N282" s="115">
        <f t="array" ref="N282">SUM(N$169:N$206*N48*TRANSPOSE(Mapping!$H74:$AS74)/((N$217:N$254=0)+N$217:N$254))</f>
        <v>0.79959752342713586</v>
      </c>
      <c r="O282" s="115">
        <f t="array" ref="O282">SUM(O$169:O$206*O48*TRANSPOSE(Mapping!$H74:$AS74)/((O$217:O$254=0)+O$217:O$254))</f>
        <v>0.9236009271457345</v>
      </c>
      <c r="P282" s="115">
        <f t="array" ref="P282">SUM(P$169:P$206*P48*TRANSPOSE(Mapping!$H74:$AS74)/((P$217:P$254=0)+P$217:P$254))</f>
        <v>0.97896572946969773</v>
      </c>
      <c r="Q282" s="115">
        <f t="array" ref="Q282">SUM(Q$169:Q$206*Q48*TRANSPOSE(Mapping!$H74:$AS74)/((Q$217:Q$254=0)+Q$217:Q$254))</f>
        <v>0</v>
      </c>
      <c r="R282" s="115">
        <f t="array" ref="R282">SUM(R$169:R$206*R48*TRANSPOSE(Mapping!$H74:$AS74)/((R$217:R$254=0)+R$217:R$254))</f>
        <v>0</v>
      </c>
      <c r="S282" s="115">
        <f t="array" ref="S282">SUM(S$169:S$206*S48*TRANSPOSE(Mapping!$H74:$AS74)/((S$217:S$254=0)+S$217:S$254))</f>
        <v>0</v>
      </c>
      <c r="T282" s="115">
        <f t="array" ref="T282">SUM(T$169:T$206*T48*TRANSPOSE(Mapping!$H74:$AS74)/((T$217:T$254=0)+T$217:T$254))</f>
        <v>0</v>
      </c>
      <c r="U282" s="115">
        <f t="array" ref="U282">SUM(U$169:U$206*U48*TRANSPOSE(Mapping!$H74:$AS74)/((U$217:U$254=0)+U$217:U$254))</f>
        <v>0</v>
      </c>
      <c r="V282" s="115">
        <f t="array" ref="V282">SUM(V$169:V$206*V48*TRANSPOSE(Mapping!$H74:$AS74)/((V$217:V$254=0)+V$217:V$254))</f>
        <v>0</v>
      </c>
      <c r="W282" s="115">
        <f t="array" ref="W282">SUM(W$169:W$206*W48*TRANSPOSE(Mapping!$H74:$AS74)/((W$217:W$254=0)+W$217:W$254))</f>
        <v>0</v>
      </c>
      <c r="X282" s="115">
        <f t="array" ref="X282">SUM(X$169:X$206*X48*TRANSPOSE(Mapping!$H74:$AS74)/((X$217:X$254=0)+X$217:X$254))</f>
        <v>0</v>
      </c>
      <c r="Y282" s="115">
        <f t="array" ref="Y282">SUM(Y$169:Y$206*Y48*TRANSPOSE(Mapping!$H74:$AS74)/((Y$217:Y$254=0)+Y$217:Y$254))</f>
        <v>0</v>
      </c>
      <c r="Z282" s="115">
        <f t="array" ref="Z282">SUM(Z$169:Z$206*Z48*TRANSPOSE(Mapping!$H74:$AS74)/((Z$217:Z$254=0)+Z$217:Z$254))</f>
        <v>0</v>
      </c>
      <c r="AA282" s="115">
        <f t="array" ref="AA282">SUM(AA$169:AA$206*AA48*TRANSPOSE(Mapping!$H74:$AS74)/((AA$217:AA$254=0)+AA$217:AA$254))</f>
        <v>0</v>
      </c>
      <c r="AB282" s="115">
        <f t="array" ref="AB282">SUM(AB$169:AB$206*AB48*TRANSPOSE(Mapping!$H74:$AS74)/((AB$217:AB$254=0)+AB$217:AB$254))</f>
        <v>0</v>
      </c>
      <c r="AC282" s="115">
        <f t="array" ref="AC282">SUM(AC$169:AC$206*AC48*TRANSPOSE(Mapping!$H74:$AS74)/((AC$217:AC$254=0)+AC$217:AC$254))</f>
        <v>0</v>
      </c>
      <c r="AD282" s="115">
        <f t="array" ref="AD282">SUM(AD$169:AD$206*AD48*TRANSPOSE(Mapping!$H74:$AS74)/((AD$217:AD$254=0)+AD$217:AD$254))</f>
        <v>0</v>
      </c>
      <c r="AE282" s="115">
        <f t="array" ref="AE282">SUM(AE$169:AE$206*AE48*TRANSPOSE(Mapping!$H74:$AS74)/((AE$217:AE$254=0)+AE$217:AE$254))</f>
        <v>0</v>
      </c>
      <c r="AF282" s="115">
        <f t="array" ref="AF282">SUM(AF$169:AF$206*AF48*TRANSPOSE(Mapping!$H74:$AS74)/((AF$217:AF$254=0)+AF$217:AF$254))</f>
        <v>0</v>
      </c>
      <c r="AG282" s="115">
        <f t="array" ref="AG282">SUM(AG$169:AG$206*AG48*TRANSPOSE(Mapping!$H74:$AS74)/((AG$217:AG$254=0)+AG$217:AG$254))</f>
        <v>0</v>
      </c>
      <c r="AH282" s="115">
        <f t="array" ref="AH282">SUM(AH$169:AH$206*AH48*TRANSPOSE(Mapping!$H74:$AS74)/((AH$217:AH$254=0)+AH$217:AH$254))</f>
        <v>0</v>
      </c>
      <c r="AI282" s="115">
        <f t="array" ref="AI282">SUM(AI$169:AI$206*AI48*TRANSPOSE(Mapping!$H74:$AS74)/((AI$217:AI$254=0)+AI$217:AI$254))</f>
        <v>0</v>
      </c>
      <c r="AJ282" s="115">
        <f t="array" ref="AJ282">SUM(AJ$169:AJ$206*AJ48*TRANSPOSE(Mapping!$H74:$AS74)/((AJ$217:AJ$254=0)+AJ$217:AJ$254))</f>
        <v>0</v>
      </c>
      <c r="AK282" s="115">
        <f t="array" ref="AK282">SUM(AK$169:AK$206*AK48*TRANSPOSE(Mapping!$H74:$AS74)/((AK$217:AK$254=0)+AK$217:AK$254))</f>
        <v>0</v>
      </c>
      <c r="AL282" s="115">
        <f t="array" ref="AL282">SUM(AL$169:AL$206*AL48*TRANSPOSE(Mapping!$H74:$AS74)/((AL$217:AL$254=0)+AL$217:AL$254))</f>
        <v>0</v>
      </c>
      <c r="AM282" s="115">
        <f t="array" ref="AM282">SUM(AM$169:AM$206*AM48*TRANSPOSE(Mapping!$H74:$AS74)/((AM$217:AM$254=0)+AM$217:AM$254))</f>
        <v>0</v>
      </c>
      <c r="AN282" s="115">
        <f t="array" ref="AN282">SUM(AN$169:AN$206*AN48*TRANSPOSE(Mapping!$H74:$AS74)/((AN$217:AN$254=0)+AN$217:AN$254))</f>
        <v>0</v>
      </c>
      <c r="AO282" s="115">
        <f t="array" ref="AO282">SUM(AO$169:AO$206*AO48*TRANSPOSE(Mapping!$H74:$AS74)/((AO$217:AO$254=0)+AO$217:AO$254))</f>
        <v>0</v>
      </c>
      <c r="AP282" s="115">
        <f t="array" ref="AP282">SUM(AP$169:AP$206*AP48*TRANSPOSE(Mapping!$H74:$AS74)/((AP$217:AP$254=0)+AP$217:AP$254))</f>
        <v>0</v>
      </c>
      <c r="AQ282" s="115">
        <f t="array" ref="AQ282">SUM(AQ$169:AQ$206*AQ48*TRANSPOSE(Mapping!$H74:$AS74)/((AQ$217:AQ$254=0)+AQ$217:AQ$254))</f>
        <v>0</v>
      </c>
      <c r="AR282" s="115">
        <f t="array" ref="AR282">SUM(AR$169:AR$206*AR48*TRANSPOSE(Mapping!$H74:$AS74)/((AR$217:AR$254=0)+AR$217:AR$254))</f>
        <v>0</v>
      </c>
      <c r="AS282" s="115">
        <f t="array" ref="AS282">SUM(AS$169:AS$206*AS48*TRANSPOSE(Mapping!$H74:$AS74)/((AS$217:AS$254=0)+AS$217:AS$254))</f>
        <v>0</v>
      </c>
      <c r="AT282" s="115">
        <f t="array" ref="AT282">SUM(AT$169:AT$206*AT48*TRANSPOSE(Mapping!$H74:$AS74)/((AT$217:AT$254=0)+AT$217:AT$254))</f>
        <v>0</v>
      </c>
      <c r="AU282" s="115">
        <f t="array" ref="AU282">SUM(AU$169:AU$206*AU48*TRANSPOSE(Mapping!$H74:$AS74)/((AU$217:AU$254=0)+AU$217:AU$254))</f>
        <v>0</v>
      </c>
      <c r="AV282" s="115">
        <f t="array" ref="AV282">SUM(AV$169:AV$206*AV48*TRANSPOSE(Mapping!$H74:$AS74)/((AV$217:AV$254=0)+AV$217:AV$254))</f>
        <v>0</v>
      </c>
      <c r="AW282" s="115">
        <f t="array" ref="AW282">SUM(AW$169:AW$206*AW48*TRANSPOSE(Mapping!$H74:$AS74)/((AW$217:AW$254=0)+AW$217:AW$254))</f>
        <v>0</v>
      </c>
      <c r="AX282" s="115">
        <f t="array" ref="AX282">SUM(AX$169:AX$206*AX48*TRANSPOSE(Mapping!$H74:$AS74)/((AX$217:AX$254=0)+AX$217:AX$254))</f>
        <v>0</v>
      </c>
      <c r="AY282" s="115">
        <f t="array" ref="AY282">SUM(AY$169:AY$206*AY48*TRANSPOSE(Mapping!$H74:$AS74)/((AY$217:AY$254=0)+AY$217:AY$254))</f>
        <v>0</v>
      </c>
      <c r="AZ282" s="115">
        <f t="array" ref="AZ282">SUM(AZ$169:AZ$206*AZ48*TRANSPOSE(Mapping!$H74:$AS74)/((AZ$217:AZ$254=0)+AZ$217:AZ$254))</f>
        <v>0</v>
      </c>
      <c r="BA282" s="115">
        <f t="array" ref="BA282">SUM(BA$169:BA$206*BA48*TRANSPOSE(Mapping!$H74:$AS74)/((BA$217:BA$254=0)+BA$217:BA$254))</f>
        <v>0</v>
      </c>
      <c r="BB282" s="115">
        <f t="array" ref="BB282">SUM(BB$169:BB$206*BB48*TRANSPOSE(Mapping!$H74:$AS74)/((BB$217:BB$254=0)+BB$217:BB$254))</f>
        <v>0</v>
      </c>
      <c r="BC282" s="115">
        <f t="array" ref="BC282">SUM(BC$169:BC$206*BC48*TRANSPOSE(Mapping!$H74:$AS74)/((BC$217:BC$254=0)+BC$217:BC$254))</f>
        <v>0</v>
      </c>
      <c r="BD282" s="115">
        <f t="array" ref="BD282">SUM(BD$169:BD$206*BD48*TRANSPOSE(Mapping!$H74:$AS74)/((BD$217:BD$254=0)+BD$217:BD$254))</f>
        <v>0</v>
      </c>
      <c r="BE282" s="115">
        <f t="array" ref="BE282">SUM(BE$169:BE$206*BE48*TRANSPOSE(Mapping!$H74:$AS74)/((BE$217:BE$254=0)+BE$217:BE$254))</f>
        <v>0</v>
      </c>
      <c r="BF282" s="115">
        <f t="array" ref="BF282">SUM(BF$169:BF$206*BF48*TRANSPOSE(Mapping!$H74:$AS74)/((BF$217:BF$254=0)+BF$217:BF$254))</f>
        <v>0</v>
      </c>
      <c r="BG282" s="115">
        <f t="array" ref="BG282">SUM(BG$169:BG$206*BG48*TRANSPOSE(Mapping!$H74:$AS74)/((BG$217:BG$254=0)+BG$217:BG$254))</f>
        <v>0</v>
      </c>
      <c r="BH282" s="115">
        <f t="array" ref="BH282">SUM(BH$169:BH$206*BH48*TRANSPOSE(Mapping!$H74:$AS74)/((BH$217:BH$254=0)+BH$217:BH$254))</f>
        <v>0</v>
      </c>
    </row>
    <row r="283" spans="2:60" hidden="1" outlineLevel="1" x14ac:dyDescent="0.2">
      <c r="B283" s="88" t="s">
        <v>255</v>
      </c>
      <c r="C283" s="9" t="s">
        <v>82</v>
      </c>
      <c r="D283" s="9" t="s">
        <v>95</v>
      </c>
      <c r="F283" s="26" t="s">
        <v>198</v>
      </c>
      <c r="G283" s="87">
        <v>13</v>
      </c>
      <c r="I283" s="115">
        <f t="array" ref="I283">SUM(I$169:I$206*I49*TRANSPOSE(Mapping!$H75:$AS75)/((I$217:I$254=0)+I$217:I$254))</f>
        <v>0</v>
      </c>
      <c r="J283" s="115">
        <f t="array" ref="J283">SUM(J$169:J$206*J49*TRANSPOSE(Mapping!$H75:$AS75)/((J$217:J$254=0)+J$217:J$254))</f>
        <v>0</v>
      </c>
      <c r="K283" s="115">
        <f t="array" ref="K283">SUM(K$169:K$206*K49*TRANSPOSE(Mapping!$H75:$AS75)/((K$217:K$254=0)+K$217:K$254))</f>
        <v>0.7280360154738259</v>
      </c>
      <c r="L283" s="115">
        <f t="array" ref="L283">SUM(L$169:L$206*L49*TRANSPOSE(Mapping!$H75:$AS75)/((L$217:L$254=0)+L$217:L$254))</f>
        <v>0.69661676442782294</v>
      </c>
      <c r="M283" s="115">
        <f t="array" ref="M283">SUM(M$169:M$206*M49*TRANSPOSE(Mapping!$H75:$AS75)/((M$217:M$254=0)+M$217:M$254))</f>
        <v>0.80193042567242545</v>
      </c>
      <c r="N283" s="115">
        <f t="array" ref="N283">SUM(N$169:N$206*N49*TRANSPOSE(Mapping!$H75:$AS75)/((N$217:N$254=0)+N$217:N$254))</f>
        <v>0.63917881419316436</v>
      </c>
      <c r="O283" s="115">
        <f t="array" ref="O283">SUM(O$169:O$206*O49*TRANSPOSE(Mapping!$H75:$AS75)/((O$217:O$254=0)+O$217:O$254))</f>
        <v>0.65999045182466864</v>
      </c>
      <c r="P283" s="115">
        <f t="array" ref="P283">SUM(P$169:P$206*P49*TRANSPOSE(Mapping!$H75:$AS75)/((P$217:P$254=0)+P$217:P$254))</f>
        <v>0.93532854915710961</v>
      </c>
      <c r="Q283" s="115">
        <f t="array" ref="Q283">SUM(Q$169:Q$206*Q49*TRANSPOSE(Mapping!$H75:$AS75)/((Q$217:Q$254=0)+Q$217:Q$254))</f>
        <v>0</v>
      </c>
      <c r="R283" s="115">
        <f t="array" ref="R283">SUM(R$169:R$206*R49*TRANSPOSE(Mapping!$H75:$AS75)/((R$217:R$254=0)+R$217:R$254))</f>
        <v>0</v>
      </c>
      <c r="S283" s="115">
        <f t="array" ref="S283">SUM(S$169:S$206*S49*TRANSPOSE(Mapping!$H75:$AS75)/((S$217:S$254=0)+S$217:S$254))</f>
        <v>0</v>
      </c>
      <c r="T283" s="115">
        <f t="array" ref="T283">SUM(T$169:T$206*T49*TRANSPOSE(Mapping!$H75:$AS75)/((T$217:T$254=0)+T$217:T$254))</f>
        <v>0</v>
      </c>
      <c r="U283" s="115">
        <f t="array" ref="U283">SUM(U$169:U$206*U49*TRANSPOSE(Mapping!$H75:$AS75)/((U$217:U$254=0)+U$217:U$254))</f>
        <v>0</v>
      </c>
      <c r="V283" s="115">
        <f t="array" ref="V283">SUM(V$169:V$206*V49*TRANSPOSE(Mapping!$H75:$AS75)/((V$217:V$254=0)+V$217:V$254))</f>
        <v>0</v>
      </c>
      <c r="W283" s="115">
        <f t="array" ref="W283">SUM(W$169:W$206*W49*TRANSPOSE(Mapping!$H75:$AS75)/((W$217:W$254=0)+W$217:W$254))</f>
        <v>0</v>
      </c>
      <c r="X283" s="115">
        <f t="array" ref="X283">SUM(X$169:X$206*X49*TRANSPOSE(Mapping!$H75:$AS75)/((X$217:X$254=0)+X$217:X$254))</f>
        <v>0</v>
      </c>
      <c r="Y283" s="115">
        <f t="array" ref="Y283">SUM(Y$169:Y$206*Y49*TRANSPOSE(Mapping!$H75:$AS75)/((Y$217:Y$254=0)+Y$217:Y$254))</f>
        <v>0</v>
      </c>
      <c r="Z283" s="115">
        <f t="array" ref="Z283">SUM(Z$169:Z$206*Z49*TRANSPOSE(Mapping!$H75:$AS75)/((Z$217:Z$254=0)+Z$217:Z$254))</f>
        <v>0</v>
      </c>
      <c r="AA283" s="115">
        <f t="array" ref="AA283">SUM(AA$169:AA$206*AA49*TRANSPOSE(Mapping!$H75:$AS75)/((AA$217:AA$254=0)+AA$217:AA$254))</f>
        <v>0</v>
      </c>
      <c r="AB283" s="115">
        <f t="array" ref="AB283">SUM(AB$169:AB$206*AB49*TRANSPOSE(Mapping!$H75:$AS75)/((AB$217:AB$254=0)+AB$217:AB$254))</f>
        <v>0</v>
      </c>
      <c r="AC283" s="115">
        <f t="array" ref="AC283">SUM(AC$169:AC$206*AC49*TRANSPOSE(Mapping!$H75:$AS75)/((AC$217:AC$254=0)+AC$217:AC$254))</f>
        <v>0</v>
      </c>
      <c r="AD283" s="115">
        <f t="array" ref="AD283">SUM(AD$169:AD$206*AD49*TRANSPOSE(Mapping!$H75:$AS75)/((AD$217:AD$254=0)+AD$217:AD$254))</f>
        <v>0</v>
      </c>
      <c r="AE283" s="115">
        <f t="array" ref="AE283">SUM(AE$169:AE$206*AE49*TRANSPOSE(Mapping!$H75:$AS75)/((AE$217:AE$254=0)+AE$217:AE$254))</f>
        <v>0</v>
      </c>
      <c r="AF283" s="115">
        <f t="array" ref="AF283">SUM(AF$169:AF$206*AF49*TRANSPOSE(Mapping!$H75:$AS75)/((AF$217:AF$254=0)+AF$217:AF$254))</f>
        <v>0</v>
      </c>
      <c r="AG283" s="115">
        <f t="array" ref="AG283">SUM(AG$169:AG$206*AG49*TRANSPOSE(Mapping!$H75:$AS75)/((AG$217:AG$254=0)+AG$217:AG$254))</f>
        <v>0</v>
      </c>
      <c r="AH283" s="115">
        <f t="array" ref="AH283">SUM(AH$169:AH$206*AH49*TRANSPOSE(Mapping!$H75:$AS75)/((AH$217:AH$254=0)+AH$217:AH$254))</f>
        <v>0</v>
      </c>
      <c r="AI283" s="115">
        <f t="array" ref="AI283">SUM(AI$169:AI$206*AI49*TRANSPOSE(Mapping!$H75:$AS75)/((AI$217:AI$254=0)+AI$217:AI$254))</f>
        <v>0</v>
      </c>
      <c r="AJ283" s="115">
        <f t="array" ref="AJ283">SUM(AJ$169:AJ$206*AJ49*TRANSPOSE(Mapping!$H75:$AS75)/((AJ$217:AJ$254=0)+AJ$217:AJ$254))</f>
        <v>0</v>
      </c>
      <c r="AK283" s="115">
        <f t="array" ref="AK283">SUM(AK$169:AK$206*AK49*TRANSPOSE(Mapping!$H75:$AS75)/((AK$217:AK$254=0)+AK$217:AK$254))</f>
        <v>0</v>
      </c>
      <c r="AL283" s="115">
        <f t="array" ref="AL283">SUM(AL$169:AL$206*AL49*TRANSPOSE(Mapping!$H75:$AS75)/((AL$217:AL$254=0)+AL$217:AL$254))</f>
        <v>0</v>
      </c>
      <c r="AM283" s="115">
        <f t="array" ref="AM283">SUM(AM$169:AM$206*AM49*TRANSPOSE(Mapping!$H75:$AS75)/((AM$217:AM$254=0)+AM$217:AM$254))</f>
        <v>0</v>
      </c>
      <c r="AN283" s="115">
        <f t="array" ref="AN283">SUM(AN$169:AN$206*AN49*TRANSPOSE(Mapping!$H75:$AS75)/((AN$217:AN$254=0)+AN$217:AN$254))</f>
        <v>0</v>
      </c>
      <c r="AO283" s="115">
        <f t="array" ref="AO283">SUM(AO$169:AO$206*AO49*TRANSPOSE(Mapping!$H75:$AS75)/((AO$217:AO$254=0)+AO$217:AO$254))</f>
        <v>0</v>
      </c>
      <c r="AP283" s="115">
        <f t="array" ref="AP283">SUM(AP$169:AP$206*AP49*TRANSPOSE(Mapping!$H75:$AS75)/((AP$217:AP$254=0)+AP$217:AP$254))</f>
        <v>0</v>
      </c>
      <c r="AQ283" s="115">
        <f t="array" ref="AQ283">SUM(AQ$169:AQ$206*AQ49*TRANSPOSE(Mapping!$H75:$AS75)/((AQ$217:AQ$254=0)+AQ$217:AQ$254))</f>
        <v>0</v>
      </c>
      <c r="AR283" s="115">
        <f t="array" ref="AR283">SUM(AR$169:AR$206*AR49*TRANSPOSE(Mapping!$H75:$AS75)/((AR$217:AR$254=0)+AR$217:AR$254))</f>
        <v>0</v>
      </c>
      <c r="AS283" s="115">
        <f t="array" ref="AS283">SUM(AS$169:AS$206*AS49*TRANSPOSE(Mapping!$H75:$AS75)/((AS$217:AS$254=0)+AS$217:AS$254))</f>
        <v>0</v>
      </c>
      <c r="AT283" s="115">
        <f t="array" ref="AT283">SUM(AT$169:AT$206*AT49*TRANSPOSE(Mapping!$H75:$AS75)/((AT$217:AT$254=0)+AT$217:AT$254))</f>
        <v>0</v>
      </c>
      <c r="AU283" s="115">
        <f t="array" ref="AU283">SUM(AU$169:AU$206*AU49*TRANSPOSE(Mapping!$H75:$AS75)/((AU$217:AU$254=0)+AU$217:AU$254))</f>
        <v>0</v>
      </c>
      <c r="AV283" s="115">
        <f t="array" ref="AV283">SUM(AV$169:AV$206*AV49*TRANSPOSE(Mapping!$H75:$AS75)/((AV$217:AV$254=0)+AV$217:AV$254))</f>
        <v>0</v>
      </c>
      <c r="AW283" s="115">
        <f t="array" ref="AW283">SUM(AW$169:AW$206*AW49*TRANSPOSE(Mapping!$H75:$AS75)/((AW$217:AW$254=0)+AW$217:AW$254))</f>
        <v>0</v>
      </c>
      <c r="AX283" s="115">
        <f t="array" ref="AX283">SUM(AX$169:AX$206*AX49*TRANSPOSE(Mapping!$H75:$AS75)/((AX$217:AX$254=0)+AX$217:AX$254))</f>
        <v>0</v>
      </c>
      <c r="AY283" s="115">
        <f t="array" ref="AY283">SUM(AY$169:AY$206*AY49*TRANSPOSE(Mapping!$H75:$AS75)/((AY$217:AY$254=0)+AY$217:AY$254))</f>
        <v>0</v>
      </c>
      <c r="AZ283" s="115">
        <f t="array" ref="AZ283">SUM(AZ$169:AZ$206*AZ49*TRANSPOSE(Mapping!$H75:$AS75)/((AZ$217:AZ$254=0)+AZ$217:AZ$254))</f>
        <v>0</v>
      </c>
      <c r="BA283" s="115">
        <f t="array" ref="BA283">SUM(BA$169:BA$206*BA49*TRANSPOSE(Mapping!$H75:$AS75)/((BA$217:BA$254=0)+BA$217:BA$254))</f>
        <v>0</v>
      </c>
      <c r="BB283" s="115">
        <f t="array" ref="BB283">SUM(BB$169:BB$206*BB49*TRANSPOSE(Mapping!$H75:$AS75)/((BB$217:BB$254=0)+BB$217:BB$254))</f>
        <v>0</v>
      </c>
      <c r="BC283" s="115">
        <f t="array" ref="BC283">SUM(BC$169:BC$206*BC49*TRANSPOSE(Mapping!$H75:$AS75)/((BC$217:BC$254=0)+BC$217:BC$254))</f>
        <v>0</v>
      </c>
      <c r="BD283" s="115">
        <f t="array" ref="BD283">SUM(BD$169:BD$206*BD49*TRANSPOSE(Mapping!$H75:$AS75)/((BD$217:BD$254=0)+BD$217:BD$254))</f>
        <v>0</v>
      </c>
      <c r="BE283" s="115">
        <f t="array" ref="BE283">SUM(BE$169:BE$206*BE49*TRANSPOSE(Mapping!$H75:$AS75)/((BE$217:BE$254=0)+BE$217:BE$254))</f>
        <v>0</v>
      </c>
      <c r="BF283" s="115">
        <f t="array" ref="BF283">SUM(BF$169:BF$206*BF49*TRANSPOSE(Mapping!$H75:$AS75)/((BF$217:BF$254=0)+BF$217:BF$254))</f>
        <v>0</v>
      </c>
      <c r="BG283" s="115">
        <f t="array" ref="BG283">SUM(BG$169:BG$206*BG49*TRANSPOSE(Mapping!$H75:$AS75)/((BG$217:BG$254=0)+BG$217:BG$254))</f>
        <v>0</v>
      </c>
      <c r="BH283" s="115">
        <f t="array" ref="BH283">SUM(BH$169:BH$206*BH49*TRANSPOSE(Mapping!$H75:$AS75)/((BH$217:BH$254=0)+BH$217:BH$254))</f>
        <v>0</v>
      </c>
    </row>
    <row r="284" spans="2:60" hidden="1" outlineLevel="1" x14ac:dyDescent="0.2">
      <c r="B284" s="88" t="s">
        <v>255</v>
      </c>
      <c r="C284" s="89" t="s">
        <v>101</v>
      </c>
      <c r="D284" s="73"/>
      <c r="F284" s="26" t="s">
        <v>198</v>
      </c>
      <c r="G284" s="87">
        <v>14</v>
      </c>
      <c r="I284" s="115">
        <f t="array" ref="I284">SUM(I$169:I$206*I50*TRANSPOSE(Mapping!$H76:$AS76)/((I$217:I$254=0)+I$217:I$254))</f>
        <v>0</v>
      </c>
      <c r="J284" s="115">
        <f t="array" ref="J284">SUM(J$169:J$206*J50*TRANSPOSE(Mapping!$H76:$AS76)/((J$217:J$254=0)+J$217:J$254))</f>
        <v>0</v>
      </c>
      <c r="K284" s="115">
        <f t="array" ref="K284">SUM(K$169:K$206*K50*TRANSPOSE(Mapping!$H76:$AS76)/((K$217:K$254=0)+K$217:K$254))</f>
        <v>0.42688177464146759</v>
      </c>
      <c r="L284" s="115">
        <f t="array" ref="L284">SUM(L$169:L$206*L50*TRANSPOSE(Mapping!$H76:$AS76)/((L$217:L$254=0)+L$217:L$254))</f>
        <v>0.45707683285864548</v>
      </c>
      <c r="M284" s="115">
        <f t="array" ref="M284">SUM(M$169:M$206*M50*TRANSPOSE(Mapping!$H76:$AS76)/((M$217:M$254=0)+M$217:M$254))</f>
        <v>0.43696000472588642</v>
      </c>
      <c r="N284" s="115">
        <f t="array" ref="N284">SUM(N$169:N$206*N50*TRANSPOSE(Mapping!$H76:$AS76)/((N$217:N$254=0)+N$217:N$254))</f>
        <v>0.42661080081901415</v>
      </c>
      <c r="O284" s="115">
        <f t="array" ref="O284">SUM(O$169:O$206*O50*TRANSPOSE(Mapping!$H76:$AS76)/((O$217:O$254=0)+O$217:O$254))</f>
        <v>0.44723036852998549</v>
      </c>
      <c r="P284" s="115">
        <f t="array" ref="P284">SUM(P$169:P$206*P50*TRANSPOSE(Mapping!$H76:$AS76)/((P$217:P$254=0)+P$217:P$254))</f>
        <v>0.45735166847915593</v>
      </c>
      <c r="Q284" s="115">
        <f t="array" ref="Q284">SUM(Q$169:Q$206*Q50*TRANSPOSE(Mapping!$H76:$AS76)/((Q$217:Q$254=0)+Q$217:Q$254))</f>
        <v>0</v>
      </c>
      <c r="R284" s="115">
        <f t="array" ref="R284">SUM(R$169:R$206*R50*TRANSPOSE(Mapping!$H76:$AS76)/((R$217:R$254=0)+R$217:R$254))</f>
        <v>0</v>
      </c>
      <c r="S284" s="115">
        <f t="array" ref="S284">SUM(S$169:S$206*S50*TRANSPOSE(Mapping!$H76:$AS76)/((S$217:S$254=0)+S$217:S$254))</f>
        <v>0</v>
      </c>
      <c r="T284" s="115">
        <f t="array" ref="T284">SUM(T$169:T$206*T50*TRANSPOSE(Mapping!$H76:$AS76)/((T$217:T$254=0)+T$217:T$254))</f>
        <v>0</v>
      </c>
      <c r="U284" s="115">
        <f t="array" ref="U284">SUM(U$169:U$206*U50*TRANSPOSE(Mapping!$H76:$AS76)/((U$217:U$254=0)+U$217:U$254))</f>
        <v>0</v>
      </c>
      <c r="V284" s="115">
        <f t="array" ref="V284">SUM(V$169:V$206*V50*TRANSPOSE(Mapping!$H76:$AS76)/((V$217:V$254=0)+V$217:V$254))</f>
        <v>0</v>
      </c>
      <c r="W284" s="115">
        <f t="array" ref="W284">SUM(W$169:W$206*W50*TRANSPOSE(Mapping!$H76:$AS76)/((W$217:W$254=0)+W$217:W$254))</f>
        <v>0</v>
      </c>
      <c r="X284" s="115">
        <f t="array" ref="X284">SUM(X$169:X$206*X50*TRANSPOSE(Mapping!$H76:$AS76)/((X$217:X$254=0)+X$217:X$254))</f>
        <v>0</v>
      </c>
      <c r="Y284" s="115">
        <f t="array" ref="Y284">SUM(Y$169:Y$206*Y50*TRANSPOSE(Mapping!$H76:$AS76)/((Y$217:Y$254=0)+Y$217:Y$254))</f>
        <v>0</v>
      </c>
      <c r="Z284" s="115">
        <f t="array" ref="Z284">SUM(Z$169:Z$206*Z50*TRANSPOSE(Mapping!$H76:$AS76)/((Z$217:Z$254=0)+Z$217:Z$254))</f>
        <v>0</v>
      </c>
      <c r="AA284" s="115">
        <f t="array" ref="AA284">SUM(AA$169:AA$206*AA50*TRANSPOSE(Mapping!$H76:$AS76)/((AA$217:AA$254=0)+AA$217:AA$254))</f>
        <v>0</v>
      </c>
      <c r="AB284" s="115">
        <f t="array" ref="AB284">SUM(AB$169:AB$206*AB50*TRANSPOSE(Mapping!$H76:$AS76)/((AB$217:AB$254=0)+AB$217:AB$254))</f>
        <v>0</v>
      </c>
      <c r="AC284" s="115">
        <f t="array" ref="AC284">SUM(AC$169:AC$206*AC50*TRANSPOSE(Mapping!$H76:$AS76)/((AC$217:AC$254=0)+AC$217:AC$254))</f>
        <v>0</v>
      </c>
      <c r="AD284" s="115">
        <f t="array" ref="AD284">SUM(AD$169:AD$206*AD50*TRANSPOSE(Mapping!$H76:$AS76)/((AD$217:AD$254=0)+AD$217:AD$254))</f>
        <v>0</v>
      </c>
      <c r="AE284" s="115">
        <f t="array" ref="AE284">SUM(AE$169:AE$206*AE50*TRANSPOSE(Mapping!$H76:$AS76)/((AE$217:AE$254=0)+AE$217:AE$254))</f>
        <v>0</v>
      </c>
      <c r="AF284" s="115">
        <f t="array" ref="AF284">SUM(AF$169:AF$206*AF50*TRANSPOSE(Mapping!$H76:$AS76)/((AF$217:AF$254=0)+AF$217:AF$254))</f>
        <v>0</v>
      </c>
      <c r="AG284" s="115">
        <f t="array" ref="AG284">SUM(AG$169:AG$206*AG50*TRANSPOSE(Mapping!$H76:$AS76)/((AG$217:AG$254=0)+AG$217:AG$254))</f>
        <v>0</v>
      </c>
      <c r="AH284" s="115">
        <f t="array" ref="AH284">SUM(AH$169:AH$206*AH50*TRANSPOSE(Mapping!$H76:$AS76)/((AH$217:AH$254=0)+AH$217:AH$254))</f>
        <v>0</v>
      </c>
      <c r="AI284" s="115">
        <f t="array" ref="AI284">SUM(AI$169:AI$206*AI50*TRANSPOSE(Mapping!$H76:$AS76)/((AI$217:AI$254=0)+AI$217:AI$254))</f>
        <v>0</v>
      </c>
      <c r="AJ284" s="115">
        <f t="array" ref="AJ284">SUM(AJ$169:AJ$206*AJ50*TRANSPOSE(Mapping!$H76:$AS76)/((AJ$217:AJ$254=0)+AJ$217:AJ$254))</f>
        <v>0</v>
      </c>
      <c r="AK284" s="115">
        <f t="array" ref="AK284">SUM(AK$169:AK$206*AK50*TRANSPOSE(Mapping!$H76:$AS76)/((AK$217:AK$254=0)+AK$217:AK$254))</f>
        <v>0</v>
      </c>
      <c r="AL284" s="115">
        <f t="array" ref="AL284">SUM(AL$169:AL$206*AL50*TRANSPOSE(Mapping!$H76:$AS76)/((AL$217:AL$254=0)+AL$217:AL$254))</f>
        <v>0</v>
      </c>
      <c r="AM284" s="115">
        <f t="array" ref="AM284">SUM(AM$169:AM$206*AM50*TRANSPOSE(Mapping!$H76:$AS76)/((AM$217:AM$254=0)+AM$217:AM$254))</f>
        <v>0</v>
      </c>
      <c r="AN284" s="115">
        <f t="array" ref="AN284">SUM(AN$169:AN$206*AN50*TRANSPOSE(Mapping!$H76:$AS76)/((AN$217:AN$254=0)+AN$217:AN$254))</f>
        <v>0</v>
      </c>
      <c r="AO284" s="115">
        <f t="array" ref="AO284">SUM(AO$169:AO$206*AO50*TRANSPOSE(Mapping!$H76:$AS76)/((AO$217:AO$254=0)+AO$217:AO$254))</f>
        <v>0</v>
      </c>
      <c r="AP284" s="115">
        <f t="array" ref="AP284">SUM(AP$169:AP$206*AP50*TRANSPOSE(Mapping!$H76:$AS76)/((AP$217:AP$254=0)+AP$217:AP$254))</f>
        <v>0</v>
      </c>
      <c r="AQ284" s="115">
        <f t="array" ref="AQ284">SUM(AQ$169:AQ$206*AQ50*TRANSPOSE(Mapping!$H76:$AS76)/((AQ$217:AQ$254=0)+AQ$217:AQ$254))</f>
        <v>0</v>
      </c>
      <c r="AR284" s="115">
        <f t="array" ref="AR284">SUM(AR$169:AR$206*AR50*TRANSPOSE(Mapping!$H76:$AS76)/((AR$217:AR$254=0)+AR$217:AR$254))</f>
        <v>0</v>
      </c>
      <c r="AS284" s="115">
        <f t="array" ref="AS284">SUM(AS$169:AS$206*AS50*TRANSPOSE(Mapping!$H76:$AS76)/((AS$217:AS$254=0)+AS$217:AS$254))</f>
        <v>0</v>
      </c>
      <c r="AT284" s="115">
        <f t="array" ref="AT284">SUM(AT$169:AT$206*AT50*TRANSPOSE(Mapping!$H76:$AS76)/((AT$217:AT$254=0)+AT$217:AT$254))</f>
        <v>0</v>
      </c>
      <c r="AU284" s="115">
        <f t="array" ref="AU284">SUM(AU$169:AU$206*AU50*TRANSPOSE(Mapping!$H76:$AS76)/((AU$217:AU$254=0)+AU$217:AU$254))</f>
        <v>0</v>
      </c>
      <c r="AV284" s="115">
        <f t="array" ref="AV284">SUM(AV$169:AV$206*AV50*TRANSPOSE(Mapping!$H76:$AS76)/((AV$217:AV$254=0)+AV$217:AV$254))</f>
        <v>0</v>
      </c>
      <c r="AW284" s="115">
        <f t="array" ref="AW284">SUM(AW$169:AW$206*AW50*TRANSPOSE(Mapping!$H76:$AS76)/((AW$217:AW$254=0)+AW$217:AW$254))</f>
        <v>0</v>
      </c>
      <c r="AX284" s="115">
        <f t="array" ref="AX284">SUM(AX$169:AX$206*AX50*TRANSPOSE(Mapping!$H76:$AS76)/((AX$217:AX$254=0)+AX$217:AX$254))</f>
        <v>0</v>
      </c>
      <c r="AY284" s="115">
        <f t="array" ref="AY284">SUM(AY$169:AY$206*AY50*TRANSPOSE(Mapping!$H76:$AS76)/((AY$217:AY$254=0)+AY$217:AY$254))</f>
        <v>0</v>
      </c>
      <c r="AZ284" s="115">
        <f t="array" ref="AZ284">SUM(AZ$169:AZ$206*AZ50*TRANSPOSE(Mapping!$H76:$AS76)/((AZ$217:AZ$254=0)+AZ$217:AZ$254))</f>
        <v>0</v>
      </c>
      <c r="BA284" s="115">
        <f t="array" ref="BA284">SUM(BA$169:BA$206*BA50*TRANSPOSE(Mapping!$H76:$AS76)/((BA$217:BA$254=0)+BA$217:BA$254))</f>
        <v>0</v>
      </c>
      <c r="BB284" s="115">
        <f t="array" ref="BB284">SUM(BB$169:BB$206*BB50*TRANSPOSE(Mapping!$H76:$AS76)/((BB$217:BB$254=0)+BB$217:BB$254))</f>
        <v>0</v>
      </c>
      <c r="BC284" s="115">
        <f t="array" ref="BC284">SUM(BC$169:BC$206*BC50*TRANSPOSE(Mapping!$H76:$AS76)/((BC$217:BC$254=0)+BC$217:BC$254))</f>
        <v>0</v>
      </c>
      <c r="BD284" s="115">
        <f t="array" ref="BD284">SUM(BD$169:BD$206*BD50*TRANSPOSE(Mapping!$H76:$AS76)/((BD$217:BD$254=0)+BD$217:BD$254))</f>
        <v>0</v>
      </c>
      <c r="BE284" s="115">
        <f t="array" ref="BE284">SUM(BE$169:BE$206*BE50*TRANSPOSE(Mapping!$H76:$AS76)/((BE$217:BE$254=0)+BE$217:BE$254))</f>
        <v>0</v>
      </c>
      <c r="BF284" s="115">
        <f t="array" ref="BF284">SUM(BF$169:BF$206*BF50*TRANSPOSE(Mapping!$H76:$AS76)/((BF$217:BF$254=0)+BF$217:BF$254))</f>
        <v>0</v>
      </c>
      <c r="BG284" s="115">
        <f t="array" ref="BG284">SUM(BG$169:BG$206*BG50*TRANSPOSE(Mapping!$H76:$AS76)/((BG$217:BG$254=0)+BG$217:BG$254))</f>
        <v>0</v>
      </c>
      <c r="BH284" s="115">
        <f t="array" ref="BH284">SUM(BH$169:BH$206*BH50*TRANSPOSE(Mapping!$H76:$AS76)/((BH$217:BH$254=0)+BH$217:BH$254))</f>
        <v>0</v>
      </c>
    </row>
    <row r="285" spans="2:60" hidden="1" outlineLevel="1" x14ac:dyDescent="0.2">
      <c r="B285" s="88" t="s">
        <v>256</v>
      </c>
      <c r="C285" s="9" t="s">
        <v>83</v>
      </c>
      <c r="D285" s="9" t="s">
        <v>102</v>
      </c>
      <c r="F285" s="26" t="s">
        <v>198</v>
      </c>
      <c r="G285" s="87">
        <v>15</v>
      </c>
      <c r="I285" s="115">
        <f t="array" ref="I285">SUM(I$169:I$206*I51*TRANSPOSE(Mapping!$H77:$AS77)/((I$217:I$254=0)+I$217:I$254))</f>
        <v>0</v>
      </c>
      <c r="J285" s="115">
        <f t="array" ref="J285">SUM(J$169:J$206*J51*TRANSPOSE(Mapping!$H77:$AS77)/((J$217:J$254=0)+J$217:J$254))</f>
        <v>0</v>
      </c>
      <c r="K285" s="115">
        <f t="array" ref="K285">SUM(K$169:K$206*K51*TRANSPOSE(Mapping!$H77:$AS77)/((K$217:K$254=0)+K$217:K$254))</f>
        <v>1.3773435656106405</v>
      </c>
      <c r="L285" s="115">
        <f t="array" ref="L285">SUM(L$169:L$206*L51*TRANSPOSE(Mapping!$H77:$AS77)/((L$217:L$254=0)+L$217:L$254))</f>
        <v>1.4326405589497064</v>
      </c>
      <c r="M285" s="115">
        <f t="array" ref="M285">SUM(M$169:M$206*M51*TRANSPOSE(Mapping!$H77:$AS77)/((M$217:M$254=0)+M$217:M$254))</f>
        <v>1.1795347266223872</v>
      </c>
      <c r="N285" s="115">
        <f t="array" ref="N285">SUM(N$169:N$206*N51*TRANSPOSE(Mapping!$H77:$AS77)/((N$217:N$254=0)+N$217:N$254))</f>
        <v>1.2094098918005336</v>
      </c>
      <c r="O285" s="115">
        <f t="array" ref="O285">SUM(O$169:O$206*O51*TRANSPOSE(Mapping!$H77:$AS77)/((O$217:O$254=0)+O$217:O$254))</f>
        <v>0.77470946025619747</v>
      </c>
      <c r="P285" s="115">
        <f t="array" ref="P285">SUM(P$169:P$206*P51*TRANSPOSE(Mapping!$H77:$AS77)/((P$217:P$254=0)+P$217:P$254))</f>
        <v>1.2229625025473263</v>
      </c>
      <c r="Q285" s="115">
        <f t="array" ref="Q285">SUM(Q$169:Q$206*Q51*TRANSPOSE(Mapping!$H77:$AS77)/((Q$217:Q$254=0)+Q$217:Q$254))</f>
        <v>0</v>
      </c>
      <c r="R285" s="115">
        <f t="array" ref="R285">SUM(R$169:R$206*R51*TRANSPOSE(Mapping!$H77:$AS77)/((R$217:R$254=0)+R$217:R$254))</f>
        <v>0</v>
      </c>
      <c r="S285" s="115">
        <f t="array" ref="S285">SUM(S$169:S$206*S51*TRANSPOSE(Mapping!$H77:$AS77)/((S$217:S$254=0)+S$217:S$254))</f>
        <v>0</v>
      </c>
      <c r="T285" s="115">
        <f t="array" ref="T285">SUM(T$169:T$206*T51*TRANSPOSE(Mapping!$H77:$AS77)/((T$217:T$254=0)+T$217:T$254))</f>
        <v>0</v>
      </c>
      <c r="U285" s="115">
        <f t="array" ref="U285">SUM(U$169:U$206*U51*TRANSPOSE(Mapping!$H77:$AS77)/((U$217:U$254=0)+U$217:U$254))</f>
        <v>0</v>
      </c>
      <c r="V285" s="115">
        <f t="array" ref="V285">SUM(V$169:V$206*V51*TRANSPOSE(Mapping!$H77:$AS77)/((V$217:V$254=0)+V$217:V$254))</f>
        <v>0</v>
      </c>
      <c r="W285" s="115">
        <f t="array" ref="W285">SUM(W$169:W$206*W51*TRANSPOSE(Mapping!$H77:$AS77)/((W$217:W$254=0)+W$217:W$254))</f>
        <v>0</v>
      </c>
      <c r="X285" s="115">
        <f t="array" ref="X285">SUM(X$169:X$206*X51*TRANSPOSE(Mapping!$H77:$AS77)/((X$217:X$254=0)+X$217:X$254))</f>
        <v>0</v>
      </c>
      <c r="Y285" s="115">
        <f t="array" ref="Y285">SUM(Y$169:Y$206*Y51*TRANSPOSE(Mapping!$H77:$AS77)/((Y$217:Y$254=0)+Y$217:Y$254))</f>
        <v>0</v>
      </c>
      <c r="Z285" s="115">
        <f t="array" ref="Z285">SUM(Z$169:Z$206*Z51*TRANSPOSE(Mapping!$H77:$AS77)/((Z$217:Z$254=0)+Z$217:Z$254))</f>
        <v>0</v>
      </c>
      <c r="AA285" s="115">
        <f t="array" ref="AA285">SUM(AA$169:AA$206*AA51*TRANSPOSE(Mapping!$H77:$AS77)/((AA$217:AA$254=0)+AA$217:AA$254))</f>
        <v>0</v>
      </c>
      <c r="AB285" s="115">
        <f t="array" ref="AB285">SUM(AB$169:AB$206*AB51*TRANSPOSE(Mapping!$H77:$AS77)/((AB$217:AB$254=0)+AB$217:AB$254))</f>
        <v>0</v>
      </c>
      <c r="AC285" s="115">
        <f t="array" ref="AC285">SUM(AC$169:AC$206*AC51*TRANSPOSE(Mapping!$H77:$AS77)/((AC$217:AC$254=0)+AC$217:AC$254))</f>
        <v>0</v>
      </c>
      <c r="AD285" s="115">
        <f t="array" ref="AD285">SUM(AD$169:AD$206*AD51*TRANSPOSE(Mapping!$H77:$AS77)/((AD$217:AD$254=0)+AD$217:AD$254))</f>
        <v>0</v>
      </c>
      <c r="AE285" s="115">
        <f t="array" ref="AE285">SUM(AE$169:AE$206*AE51*TRANSPOSE(Mapping!$H77:$AS77)/((AE$217:AE$254=0)+AE$217:AE$254))</f>
        <v>0</v>
      </c>
      <c r="AF285" s="115">
        <f t="array" ref="AF285">SUM(AF$169:AF$206*AF51*TRANSPOSE(Mapping!$H77:$AS77)/((AF$217:AF$254=0)+AF$217:AF$254))</f>
        <v>0</v>
      </c>
      <c r="AG285" s="115">
        <f t="array" ref="AG285">SUM(AG$169:AG$206*AG51*TRANSPOSE(Mapping!$H77:$AS77)/((AG$217:AG$254=0)+AG$217:AG$254))</f>
        <v>0</v>
      </c>
      <c r="AH285" s="115">
        <f t="array" ref="AH285">SUM(AH$169:AH$206*AH51*TRANSPOSE(Mapping!$H77:$AS77)/((AH$217:AH$254=0)+AH$217:AH$254))</f>
        <v>0</v>
      </c>
      <c r="AI285" s="115">
        <f t="array" ref="AI285">SUM(AI$169:AI$206*AI51*TRANSPOSE(Mapping!$H77:$AS77)/((AI$217:AI$254=0)+AI$217:AI$254))</f>
        <v>0</v>
      </c>
      <c r="AJ285" s="115">
        <f t="array" ref="AJ285">SUM(AJ$169:AJ$206*AJ51*TRANSPOSE(Mapping!$H77:$AS77)/((AJ$217:AJ$254=0)+AJ$217:AJ$254))</f>
        <v>0</v>
      </c>
      <c r="AK285" s="115">
        <f t="array" ref="AK285">SUM(AK$169:AK$206*AK51*TRANSPOSE(Mapping!$H77:$AS77)/((AK$217:AK$254=0)+AK$217:AK$254))</f>
        <v>0</v>
      </c>
      <c r="AL285" s="115">
        <f t="array" ref="AL285">SUM(AL$169:AL$206*AL51*TRANSPOSE(Mapping!$H77:$AS77)/((AL$217:AL$254=0)+AL$217:AL$254))</f>
        <v>0</v>
      </c>
      <c r="AM285" s="115">
        <f t="array" ref="AM285">SUM(AM$169:AM$206*AM51*TRANSPOSE(Mapping!$H77:$AS77)/((AM$217:AM$254=0)+AM$217:AM$254))</f>
        <v>0</v>
      </c>
      <c r="AN285" s="115">
        <f t="array" ref="AN285">SUM(AN$169:AN$206*AN51*TRANSPOSE(Mapping!$H77:$AS77)/((AN$217:AN$254=0)+AN$217:AN$254))</f>
        <v>0</v>
      </c>
      <c r="AO285" s="115">
        <f t="array" ref="AO285">SUM(AO$169:AO$206*AO51*TRANSPOSE(Mapping!$H77:$AS77)/((AO$217:AO$254=0)+AO$217:AO$254))</f>
        <v>0</v>
      </c>
      <c r="AP285" s="115">
        <f t="array" ref="AP285">SUM(AP$169:AP$206*AP51*TRANSPOSE(Mapping!$H77:$AS77)/((AP$217:AP$254=0)+AP$217:AP$254))</f>
        <v>0</v>
      </c>
      <c r="AQ285" s="115">
        <f t="array" ref="AQ285">SUM(AQ$169:AQ$206*AQ51*TRANSPOSE(Mapping!$H77:$AS77)/((AQ$217:AQ$254=0)+AQ$217:AQ$254))</f>
        <v>0</v>
      </c>
      <c r="AR285" s="115">
        <f t="array" ref="AR285">SUM(AR$169:AR$206*AR51*TRANSPOSE(Mapping!$H77:$AS77)/((AR$217:AR$254=0)+AR$217:AR$254))</f>
        <v>0</v>
      </c>
      <c r="AS285" s="115">
        <f t="array" ref="AS285">SUM(AS$169:AS$206*AS51*TRANSPOSE(Mapping!$H77:$AS77)/((AS$217:AS$254=0)+AS$217:AS$254))</f>
        <v>0</v>
      </c>
      <c r="AT285" s="115">
        <f t="array" ref="AT285">SUM(AT$169:AT$206*AT51*TRANSPOSE(Mapping!$H77:$AS77)/((AT$217:AT$254=0)+AT$217:AT$254))</f>
        <v>0</v>
      </c>
      <c r="AU285" s="115">
        <f t="array" ref="AU285">SUM(AU$169:AU$206*AU51*TRANSPOSE(Mapping!$H77:$AS77)/((AU$217:AU$254=0)+AU$217:AU$254))</f>
        <v>0</v>
      </c>
      <c r="AV285" s="115">
        <f t="array" ref="AV285">SUM(AV$169:AV$206*AV51*TRANSPOSE(Mapping!$H77:$AS77)/((AV$217:AV$254=0)+AV$217:AV$254))</f>
        <v>0</v>
      </c>
      <c r="AW285" s="115">
        <f t="array" ref="AW285">SUM(AW$169:AW$206*AW51*TRANSPOSE(Mapping!$H77:$AS77)/((AW$217:AW$254=0)+AW$217:AW$254))</f>
        <v>0</v>
      </c>
      <c r="AX285" s="115">
        <f t="array" ref="AX285">SUM(AX$169:AX$206*AX51*TRANSPOSE(Mapping!$H77:$AS77)/((AX$217:AX$254=0)+AX$217:AX$254))</f>
        <v>0</v>
      </c>
      <c r="AY285" s="115">
        <f t="array" ref="AY285">SUM(AY$169:AY$206*AY51*TRANSPOSE(Mapping!$H77:$AS77)/((AY$217:AY$254=0)+AY$217:AY$254))</f>
        <v>0</v>
      </c>
      <c r="AZ285" s="115">
        <f t="array" ref="AZ285">SUM(AZ$169:AZ$206*AZ51*TRANSPOSE(Mapping!$H77:$AS77)/((AZ$217:AZ$254=0)+AZ$217:AZ$254))</f>
        <v>0</v>
      </c>
      <c r="BA285" s="115">
        <f t="array" ref="BA285">SUM(BA$169:BA$206*BA51*TRANSPOSE(Mapping!$H77:$AS77)/((BA$217:BA$254=0)+BA$217:BA$254))</f>
        <v>0</v>
      </c>
      <c r="BB285" s="115">
        <f t="array" ref="BB285">SUM(BB$169:BB$206*BB51*TRANSPOSE(Mapping!$H77:$AS77)/((BB$217:BB$254=0)+BB$217:BB$254))</f>
        <v>0</v>
      </c>
      <c r="BC285" s="115">
        <f t="array" ref="BC285">SUM(BC$169:BC$206*BC51*TRANSPOSE(Mapping!$H77:$AS77)/((BC$217:BC$254=0)+BC$217:BC$254))</f>
        <v>0</v>
      </c>
      <c r="BD285" s="115">
        <f t="array" ref="BD285">SUM(BD$169:BD$206*BD51*TRANSPOSE(Mapping!$H77:$AS77)/((BD$217:BD$254=0)+BD$217:BD$254))</f>
        <v>0</v>
      </c>
      <c r="BE285" s="115">
        <f t="array" ref="BE285">SUM(BE$169:BE$206*BE51*TRANSPOSE(Mapping!$H77:$AS77)/((BE$217:BE$254=0)+BE$217:BE$254))</f>
        <v>0</v>
      </c>
      <c r="BF285" s="115">
        <f t="array" ref="BF285">SUM(BF$169:BF$206*BF51*TRANSPOSE(Mapping!$H77:$AS77)/((BF$217:BF$254=0)+BF$217:BF$254))</f>
        <v>0</v>
      </c>
      <c r="BG285" s="115">
        <f t="array" ref="BG285">SUM(BG$169:BG$206*BG51*TRANSPOSE(Mapping!$H77:$AS77)/((BG$217:BG$254=0)+BG$217:BG$254))</f>
        <v>0</v>
      </c>
      <c r="BH285" s="115">
        <f t="array" ref="BH285">SUM(BH$169:BH$206*BH51*TRANSPOSE(Mapping!$H77:$AS77)/((BH$217:BH$254=0)+BH$217:BH$254))</f>
        <v>0</v>
      </c>
    </row>
    <row r="286" spans="2:60" hidden="1" outlineLevel="1" x14ac:dyDescent="0.2">
      <c r="B286" s="88" t="s">
        <v>256</v>
      </c>
      <c r="C286" s="9" t="s">
        <v>83</v>
      </c>
      <c r="D286" s="9" t="s">
        <v>103</v>
      </c>
      <c r="F286" s="26" t="s">
        <v>198</v>
      </c>
      <c r="G286" s="87">
        <v>16</v>
      </c>
      <c r="I286" s="115">
        <f t="array" ref="I286">SUM(I$169:I$206*I52*TRANSPOSE(Mapping!$H78:$AS78)/((I$217:I$254=0)+I$217:I$254))</f>
        <v>0</v>
      </c>
      <c r="J286" s="115">
        <f t="array" ref="J286">SUM(J$169:J$206*J52*TRANSPOSE(Mapping!$H78:$AS78)/((J$217:J$254=0)+J$217:J$254))</f>
        <v>0</v>
      </c>
      <c r="K286" s="115">
        <f t="array" ref="K286">SUM(K$169:K$206*K52*TRANSPOSE(Mapping!$H78:$AS78)/((K$217:K$254=0)+K$217:K$254))</f>
        <v>2.0259624404495309</v>
      </c>
      <c r="L286" s="115">
        <f t="array" ref="L286">SUM(L$169:L$206*L52*TRANSPOSE(Mapping!$H78:$AS78)/((L$217:L$254=0)+L$217:L$254))</f>
        <v>2.1211810106159414</v>
      </c>
      <c r="M286" s="115">
        <f t="array" ref="M286">SUM(M$169:M$206*M52*TRANSPOSE(Mapping!$H78:$AS78)/((M$217:M$254=0)+M$217:M$254))</f>
        <v>1.6809444123609161</v>
      </c>
      <c r="N286" s="115">
        <f t="array" ref="N286">SUM(N$169:N$206*N52*TRANSPOSE(Mapping!$H78:$AS78)/((N$217:N$254=0)+N$217:N$254))</f>
        <v>1.6735350610022512</v>
      </c>
      <c r="O286" s="115">
        <f t="array" ref="O286">SUM(O$169:O$206*O52*TRANSPOSE(Mapping!$H78:$AS78)/((O$217:O$254=0)+O$217:O$254))</f>
        <v>1.5141508172066143</v>
      </c>
      <c r="P286" s="115">
        <f t="array" ref="P286">SUM(P$169:P$206*P52*TRANSPOSE(Mapping!$H78:$AS78)/((P$217:P$254=0)+P$217:P$254))</f>
        <v>1.7094011737307238</v>
      </c>
      <c r="Q286" s="115">
        <f t="array" ref="Q286">SUM(Q$169:Q$206*Q52*TRANSPOSE(Mapping!$H78:$AS78)/((Q$217:Q$254=0)+Q$217:Q$254))</f>
        <v>0</v>
      </c>
      <c r="R286" s="115">
        <f t="array" ref="R286">SUM(R$169:R$206*R52*TRANSPOSE(Mapping!$H78:$AS78)/((R$217:R$254=0)+R$217:R$254))</f>
        <v>0</v>
      </c>
      <c r="S286" s="115">
        <f t="array" ref="S286">SUM(S$169:S$206*S52*TRANSPOSE(Mapping!$H78:$AS78)/((S$217:S$254=0)+S$217:S$254))</f>
        <v>0</v>
      </c>
      <c r="T286" s="115">
        <f t="array" ref="T286">SUM(T$169:T$206*T52*TRANSPOSE(Mapping!$H78:$AS78)/((T$217:T$254=0)+T$217:T$254))</f>
        <v>0</v>
      </c>
      <c r="U286" s="115">
        <f t="array" ref="U286">SUM(U$169:U$206*U52*TRANSPOSE(Mapping!$H78:$AS78)/((U$217:U$254=0)+U$217:U$254))</f>
        <v>0</v>
      </c>
      <c r="V286" s="115">
        <f t="array" ref="V286">SUM(V$169:V$206*V52*TRANSPOSE(Mapping!$H78:$AS78)/((V$217:V$254=0)+V$217:V$254))</f>
        <v>0</v>
      </c>
      <c r="W286" s="115">
        <f t="array" ref="W286">SUM(W$169:W$206*W52*TRANSPOSE(Mapping!$H78:$AS78)/((W$217:W$254=0)+W$217:W$254))</f>
        <v>0</v>
      </c>
      <c r="X286" s="115">
        <f t="array" ref="X286">SUM(X$169:X$206*X52*TRANSPOSE(Mapping!$H78:$AS78)/((X$217:X$254=0)+X$217:X$254))</f>
        <v>0</v>
      </c>
      <c r="Y286" s="115">
        <f t="array" ref="Y286">SUM(Y$169:Y$206*Y52*TRANSPOSE(Mapping!$H78:$AS78)/((Y$217:Y$254=0)+Y$217:Y$254))</f>
        <v>0</v>
      </c>
      <c r="Z286" s="115">
        <f t="array" ref="Z286">SUM(Z$169:Z$206*Z52*TRANSPOSE(Mapping!$H78:$AS78)/((Z$217:Z$254=0)+Z$217:Z$254))</f>
        <v>0</v>
      </c>
      <c r="AA286" s="115">
        <f t="array" ref="AA286">SUM(AA$169:AA$206*AA52*TRANSPOSE(Mapping!$H78:$AS78)/((AA$217:AA$254=0)+AA$217:AA$254))</f>
        <v>0</v>
      </c>
      <c r="AB286" s="115">
        <f t="array" ref="AB286">SUM(AB$169:AB$206*AB52*TRANSPOSE(Mapping!$H78:$AS78)/((AB$217:AB$254=0)+AB$217:AB$254))</f>
        <v>0</v>
      </c>
      <c r="AC286" s="115">
        <f t="array" ref="AC286">SUM(AC$169:AC$206*AC52*TRANSPOSE(Mapping!$H78:$AS78)/((AC$217:AC$254=0)+AC$217:AC$254))</f>
        <v>0</v>
      </c>
      <c r="AD286" s="115">
        <f t="array" ref="AD286">SUM(AD$169:AD$206*AD52*TRANSPOSE(Mapping!$H78:$AS78)/((AD$217:AD$254=0)+AD$217:AD$254))</f>
        <v>0</v>
      </c>
      <c r="AE286" s="115">
        <f t="array" ref="AE286">SUM(AE$169:AE$206*AE52*TRANSPOSE(Mapping!$H78:$AS78)/((AE$217:AE$254=0)+AE$217:AE$254))</f>
        <v>0</v>
      </c>
      <c r="AF286" s="115">
        <f t="array" ref="AF286">SUM(AF$169:AF$206*AF52*TRANSPOSE(Mapping!$H78:$AS78)/((AF$217:AF$254=0)+AF$217:AF$254))</f>
        <v>0</v>
      </c>
      <c r="AG286" s="115">
        <f t="array" ref="AG286">SUM(AG$169:AG$206*AG52*TRANSPOSE(Mapping!$H78:$AS78)/((AG$217:AG$254=0)+AG$217:AG$254))</f>
        <v>0</v>
      </c>
      <c r="AH286" s="115">
        <f t="array" ref="AH286">SUM(AH$169:AH$206*AH52*TRANSPOSE(Mapping!$H78:$AS78)/((AH$217:AH$254=0)+AH$217:AH$254))</f>
        <v>0</v>
      </c>
      <c r="AI286" s="115">
        <f t="array" ref="AI286">SUM(AI$169:AI$206*AI52*TRANSPOSE(Mapping!$H78:$AS78)/((AI$217:AI$254=0)+AI$217:AI$254))</f>
        <v>0</v>
      </c>
      <c r="AJ286" s="115">
        <f t="array" ref="AJ286">SUM(AJ$169:AJ$206*AJ52*TRANSPOSE(Mapping!$H78:$AS78)/((AJ$217:AJ$254=0)+AJ$217:AJ$254))</f>
        <v>0</v>
      </c>
      <c r="AK286" s="115">
        <f t="array" ref="AK286">SUM(AK$169:AK$206*AK52*TRANSPOSE(Mapping!$H78:$AS78)/((AK$217:AK$254=0)+AK$217:AK$254))</f>
        <v>0</v>
      </c>
      <c r="AL286" s="115">
        <f t="array" ref="AL286">SUM(AL$169:AL$206*AL52*TRANSPOSE(Mapping!$H78:$AS78)/((AL$217:AL$254=0)+AL$217:AL$254))</f>
        <v>0</v>
      </c>
      <c r="AM286" s="115">
        <f t="array" ref="AM286">SUM(AM$169:AM$206*AM52*TRANSPOSE(Mapping!$H78:$AS78)/((AM$217:AM$254=0)+AM$217:AM$254))</f>
        <v>0</v>
      </c>
      <c r="AN286" s="115">
        <f t="array" ref="AN286">SUM(AN$169:AN$206*AN52*TRANSPOSE(Mapping!$H78:$AS78)/((AN$217:AN$254=0)+AN$217:AN$254))</f>
        <v>0</v>
      </c>
      <c r="AO286" s="115">
        <f t="array" ref="AO286">SUM(AO$169:AO$206*AO52*TRANSPOSE(Mapping!$H78:$AS78)/((AO$217:AO$254=0)+AO$217:AO$254))</f>
        <v>0</v>
      </c>
      <c r="AP286" s="115">
        <f t="array" ref="AP286">SUM(AP$169:AP$206*AP52*TRANSPOSE(Mapping!$H78:$AS78)/((AP$217:AP$254=0)+AP$217:AP$254))</f>
        <v>0</v>
      </c>
      <c r="AQ286" s="115">
        <f t="array" ref="AQ286">SUM(AQ$169:AQ$206*AQ52*TRANSPOSE(Mapping!$H78:$AS78)/((AQ$217:AQ$254=0)+AQ$217:AQ$254))</f>
        <v>0</v>
      </c>
      <c r="AR286" s="115">
        <f t="array" ref="AR286">SUM(AR$169:AR$206*AR52*TRANSPOSE(Mapping!$H78:$AS78)/((AR$217:AR$254=0)+AR$217:AR$254))</f>
        <v>0</v>
      </c>
      <c r="AS286" s="115">
        <f t="array" ref="AS286">SUM(AS$169:AS$206*AS52*TRANSPOSE(Mapping!$H78:$AS78)/((AS$217:AS$254=0)+AS$217:AS$254))</f>
        <v>0</v>
      </c>
      <c r="AT286" s="115">
        <f t="array" ref="AT286">SUM(AT$169:AT$206*AT52*TRANSPOSE(Mapping!$H78:$AS78)/((AT$217:AT$254=0)+AT$217:AT$254))</f>
        <v>0</v>
      </c>
      <c r="AU286" s="115">
        <f t="array" ref="AU286">SUM(AU$169:AU$206*AU52*TRANSPOSE(Mapping!$H78:$AS78)/((AU$217:AU$254=0)+AU$217:AU$254))</f>
        <v>0</v>
      </c>
      <c r="AV286" s="115">
        <f t="array" ref="AV286">SUM(AV$169:AV$206*AV52*TRANSPOSE(Mapping!$H78:$AS78)/((AV$217:AV$254=0)+AV$217:AV$254))</f>
        <v>0</v>
      </c>
      <c r="AW286" s="115">
        <f t="array" ref="AW286">SUM(AW$169:AW$206*AW52*TRANSPOSE(Mapping!$H78:$AS78)/((AW$217:AW$254=0)+AW$217:AW$254))</f>
        <v>0</v>
      </c>
      <c r="AX286" s="115">
        <f t="array" ref="AX286">SUM(AX$169:AX$206*AX52*TRANSPOSE(Mapping!$H78:$AS78)/((AX$217:AX$254=0)+AX$217:AX$254))</f>
        <v>0</v>
      </c>
      <c r="AY286" s="115">
        <f t="array" ref="AY286">SUM(AY$169:AY$206*AY52*TRANSPOSE(Mapping!$H78:$AS78)/((AY$217:AY$254=0)+AY$217:AY$254))</f>
        <v>0</v>
      </c>
      <c r="AZ286" s="115">
        <f t="array" ref="AZ286">SUM(AZ$169:AZ$206*AZ52*TRANSPOSE(Mapping!$H78:$AS78)/((AZ$217:AZ$254=0)+AZ$217:AZ$254))</f>
        <v>0</v>
      </c>
      <c r="BA286" s="115">
        <f t="array" ref="BA286">SUM(BA$169:BA$206*BA52*TRANSPOSE(Mapping!$H78:$AS78)/((BA$217:BA$254=0)+BA$217:BA$254))</f>
        <v>0</v>
      </c>
      <c r="BB286" s="115">
        <f t="array" ref="BB286">SUM(BB$169:BB$206*BB52*TRANSPOSE(Mapping!$H78:$AS78)/((BB$217:BB$254=0)+BB$217:BB$254))</f>
        <v>0</v>
      </c>
      <c r="BC286" s="115">
        <f t="array" ref="BC286">SUM(BC$169:BC$206*BC52*TRANSPOSE(Mapping!$H78:$AS78)/((BC$217:BC$254=0)+BC$217:BC$254))</f>
        <v>0</v>
      </c>
      <c r="BD286" s="115">
        <f t="array" ref="BD286">SUM(BD$169:BD$206*BD52*TRANSPOSE(Mapping!$H78:$AS78)/((BD$217:BD$254=0)+BD$217:BD$254))</f>
        <v>0</v>
      </c>
      <c r="BE286" s="115">
        <f t="array" ref="BE286">SUM(BE$169:BE$206*BE52*TRANSPOSE(Mapping!$H78:$AS78)/((BE$217:BE$254=0)+BE$217:BE$254))</f>
        <v>0</v>
      </c>
      <c r="BF286" s="115">
        <f t="array" ref="BF286">SUM(BF$169:BF$206*BF52*TRANSPOSE(Mapping!$H78:$AS78)/((BF$217:BF$254=0)+BF$217:BF$254))</f>
        <v>0</v>
      </c>
      <c r="BG286" s="115">
        <f t="array" ref="BG286">SUM(BG$169:BG$206*BG52*TRANSPOSE(Mapping!$H78:$AS78)/((BG$217:BG$254=0)+BG$217:BG$254))</f>
        <v>0</v>
      </c>
      <c r="BH286" s="115">
        <f t="array" ref="BH286">SUM(BH$169:BH$206*BH52*TRANSPOSE(Mapping!$H78:$AS78)/((BH$217:BH$254=0)+BH$217:BH$254))</f>
        <v>0</v>
      </c>
    </row>
    <row r="287" spans="2:60" hidden="1" outlineLevel="1" x14ac:dyDescent="0.2">
      <c r="B287" s="88" t="s">
        <v>256</v>
      </c>
      <c r="C287" s="89" t="s">
        <v>257</v>
      </c>
      <c r="D287" s="9" t="s">
        <v>102</v>
      </c>
      <c r="F287" s="26" t="s">
        <v>198</v>
      </c>
      <c r="G287" s="87">
        <v>17</v>
      </c>
      <c r="I287" s="115">
        <f t="array" ref="I287">SUM(I$169:I$206*I53*TRANSPOSE(Mapping!$H79:$AS79)/((I$217:I$254=0)+I$217:I$254))</f>
        <v>0</v>
      </c>
      <c r="J287" s="115">
        <f t="array" ref="J287">SUM(J$169:J$206*J53*TRANSPOSE(Mapping!$H79:$AS79)/((J$217:J$254=0)+J$217:J$254))</f>
        <v>0</v>
      </c>
      <c r="K287" s="115">
        <f t="array" ref="K287">SUM(K$169:K$206*K53*TRANSPOSE(Mapping!$H79:$AS79)/((K$217:K$254=0)+K$217:K$254))</f>
        <v>4.2638369891785404</v>
      </c>
      <c r="L287" s="115">
        <f t="array" ref="L287">SUM(L$169:L$206*L53*TRANSPOSE(Mapping!$H79:$AS79)/((L$217:L$254=0)+L$217:L$254))</f>
        <v>3.9159119951951924</v>
      </c>
      <c r="M287" s="115">
        <f t="array" ref="M287">SUM(M$169:M$206*M53*TRANSPOSE(Mapping!$H79:$AS79)/((M$217:M$254=0)+M$217:M$254))</f>
        <v>4.1038190474124212</v>
      </c>
      <c r="N287" s="115">
        <f t="array" ref="N287">SUM(N$169:N$206*N53*TRANSPOSE(Mapping!$H79:$AS79)/((N$217:N$254=0)+N$217:N$254))</f>
        <v>4.044044444622922</v>
      </c>
      <c r="O287" s="115">
        <f t="array" ref="O287">SUM(O$169:O$206*O53*TRANSPOSE(Mapping!$H79:$AS79)/((O$217:O$254=0)+O$217:O$254))</f>
        <v>4.0269418910941326</v>
      </c>
      <c r="P287" s="115">
        <f t="array" ref="P287">SUM(P$169:P$206*P53*TRANSPOSE(Mapping!$H79:$AS79)/((P$217:P$254=0)+P$217:P$254))</f>
        <v>4.7566815852105853</v>
      </c>
      <c r="Q287" s="115">
        <f t="array" ref="Q287">SUM(Q$169:Q$206*Q53*TRANSPOSE(Mapping!$H79:$AS79)/((Q$217:Q$254=0)+Q$217:Q$254))</f>
        <v>0</v>
      </c>
      <c r="R287" s="115">
        <f t="array" ref="R287">SUM(R$169:R$206*R53*TRANSPOSE(Mapping!$H79:$AS79)/((R$217:R$254=0)+R$217:R$254))</f>
        <v>0</v>
      </c>
      <c r="S287" s="115">
        <f t="array" ref="S287">SUM(S$169:S$206*S53*TRANSPOSE(Mapping!$H79:$AS79)/((S$217:S$254=0)+S$217:S$254))</f>
        <v>0</v>
      </c>
      <c r="T287" s="115">
        <f t="array" ref="T287">SUM(T$169:T$206*T53*TRANSPOSE(Mapping!$H79:$AS79)/((T$217:T$254=0)+T$217:T$254))</f>
        <v>0</v>
      </c>
      <c r="U287" s="115">
        <f t="array" ref="U287">SUM(U$169:U$206*U53*TRANSPOSE(Mapping!$H79:$AS79)/((U$217:U$254=0)+U$217:U$254))</f>
        <v>0</v>
      </c>
      <c r="V287" s="115">
        <f t="array" ref="V287">SUM(V$169:V$206*V53*TRANSPOSE(Mapping!$H79:$AS79)/((V$217:V$254=0)+V$217:V$254))</f>
        <v>0</v>
      </c>
      <c r="W287" s="115">
        <f t="array" ref="W287">SUM(W$169:W$206*W53*TRANSPOSE(Mapping!$H79:$AS79)/((W$217:W$254=0)+W$217:W$254))</f>
        <v>0</v>
      </c>
      <c r="X287" s="115">
        <f t="array" ref="X287">SUM(X$169:X$206*X53*TRANSPOSE(Mapping!$H79:$AS79)/((X$217:X$254=0)+X$217:X$254))</f>
        <v>0</v>
      </c>
      <c r="Y287" s="115">
        <f t="array" ref="Y287">SUM(Y$169:Y$206*Y53*TRANSPOSE(Mapping!$H79:$AS79)/((Y$217:Y$254=0)+Y$217:Y$254))</f>
        <v>0</v>
      </c>
      <c r="Z287" s="115">
        <f t="array" ref="Z287">SUM(Z$169:Z$206*Z53*TRANSPOSE(Mapping!$H79:$AS79)/((Z$217:Z$254=0)+Z$217:Z$254))</f>
        <v>0</v>
      </c>
      <c r="AA287" s="115">
        <f t="array" ref="AA287">SUM(AA$169:AA$206*AA53*TRANSPOSE(Mapping!$H79:$AS79)/((AA$217:AA$254=0)+AA$217:AA$254))</f>
        <v>0</v>
      </c>
      <c r="AB287" s="115">
        <f t="array" ref="AB287">SUM(AB$169:AB$206*AB53*TRANSPOSE(Mapping!$H79:$AS79)/((AB$217:AB$254=0)+AB$217:AB$254))</f>
        <v>0</v>
      </c>
      <c r="AC287" s="115">
        <f t="array" ref="AC287">SUM(AC$169:AC$206*AC53*TRANSPOSE(Mapping!$H79:$AS79)/((AC$217:AC$254=0)+AC$217:AC$254))</f>
        <v>0</v>
      </c>
      <c r="AD287" s="115">
        <f t="array" ref="AD287">SUM(AD$169:AD$206*AD53*TRANSPOSE(Mapping!$H79:$AS79)/((AD$217:AD$254=0)+AD$217:AD$254))</f>
        <v>0</v>
      </c>
      <c r="AE287" s="115">
        <f t="array" ref="AE287">SUM(AE$169:AE$206*AE53*TRANSPOSE(Mapping!$H79:$AS79)/((AE$217:AE$254=0)+AE$217:AE$254))</f>
        <v>0</v>
      </c>
      <c r="AF287" s="115">
        <f t="array" ref="AF287">SUM(AF$169:AF$206*AF53*TRANSPOSE(Mapping!$H79:$AS79)/((AF$217:AF$254=0)+AF$217:AF$254))</f>
        <v>0</v>
      </c>
      <c r="AG287" s="115">
        <f t="array" ref="AG287">SUM(AG$169:AG$206*AG53*TRANSPOSE(Mapping!$H79:$AS79)/((AG$217:AG$254=0)+AG$217:AG$254))</f>
        <v>0</v>
      </c>
      <c r="AH287" s="115">
        <f t="array" ref="AH287">SUM(AH$169:AH$206*AH53*TRANSPOSE(Mapping!$H79:$AS79)/((AH$217:AH$254=0)+AH$217:AH$254))</f>
        <v>0</v>
      </c>
      <c r="AI287" s="115">
        <f t="array" ref="AI287">SUM(AI$169:AI$206*AI53*TRANSPOSE(Mapping!$H79:$AS79)/((AI$217:AI$254=0)+AI$217:AI$254))</f>
        <v>0</v>
      </c>
      <c r="AJ287" s="115">
        <f t="array" ref="AJ287">SUM(AJ$169:AJ$206*AJ53*TRANSPOSE(Mapping!$H79:$AS79)/((AJ$217:AJ$254=0)+AJ$217:AJ$254))</f>
        <v>0</v>
      </c>
      <c r="AK287" s="115">
        <f t="array" ref="AK287">SUM(AK$169:AK$206*AK53*TRANSPOSE(Mapping!$H79:$AS79)/((AK$217:AK$254=0)+AK$217:AK$254))</f>
        <v>0</v>
      </c>
      <c r="AL287" s="115">
        <f t="array" ref="AL287">SUM(AL$169:AL$206*AL53*TRANSPOSE(Mapping!$H79:$AS79)/((AL$217:AL$254=0)+AL$217:AL$254))</f>
        <v>0</v>
      </c>
      <c r="AM287" s="115">
        <f t="array" ref="AM287">SUM(AM$169:AM$206*AM53*TRANSPOSE(Mapping!$H79:$AS79)/((AM$217:AM$254=0)+AM$217:AM$254))</f>
        <v>0</v>
      </c>
      <c r="AN287" s="115">
        <f t="array" ref="AN287">SUM(AN$169:AN$206*AN53*TRANSPOSE(Mapping!$H79:$AS79)/((AN$217:AN$254=0)+AN$217:AN$254))</f>
        <v>0</v>
      </c>
      <c r="AO287" s="115">
        <f t="array" ref="AO287">SUM(AO$169:AO$206*AO53*TRANSPOSE(Mapping!$H79:$AS79)/((AO$217:AO$254=0)+AO$217:AO$254))</f>
        <v>0</v>
      </c>
      <c r="AP287" s="115">
        <f t="array" ref="AP287">SUM(AP$169:AP$206*AP53*TRANSPOSE(Mapping!$H79:$AS79)/((AP$217:AP$254=0)+AP$217:AP$254))</f>
        <v>0</v>
      </c>
      <c r="AQ287" s="115">
        <f t="array" ref="AQ287">SUM(AQ$169:AQ$206*AQ53*TRANSPOSE(Mapping!$H79:$AS79)/((AQ$217:AQ$254=0)+AQ$217:AQ$254))</f>
        <v>0</v>
      </c>
      <c r="AR287" s="115">
        <f t="array" ref="AR287">SUM(AR$169:AR$206*AR53*TRANSPOSE(Mapping!$H79:$AS79)/((AR$217:AR$254=0)+AR$217:AR$254))</f>
        <v>0</v>
      </c>
      <c r="AS287" s="115">
        <f t="array" ref="AS287">SUM(AS$169:AS$206*AS53*TRANSPOSE(Mapping!$H79:$AS79)/((AS$217:AS$254=0)+AS$217:AS$254))</f>
        <v>0</v>
      </c>
      <c r="AT287" s="115">
        <f t="array" ref="AT287">SUM(AT$169:AT$206*AT53*TRANSPOSE(Mapping!$H79:$AS79)/((AT$217:AT$254=0)+AT$217:AT$254))</f>
        <v>0</v>
      </c>
      <c r="AU287" s="115">
        <f t="array" ref="AU287">SUM(AU$169:AU$206*AU53*TRANSPOSE(Mapping!$H79:$AS79)/((AU$217:AU$254=0)+AU$217:AU$254))</f>
        <v>0</v>
      </c>
      <c r="AV287" s="115">
        <f t="array" ref="AV287">SUM(AV$169:AV$206*AV53*TRANSPOSE(Mapping!$H79:$AS79)/((AV$217:AV$254=0)+AV$217:AV$254))</f>
        <v>0</v>
      </c>
      <c r="AW287" s="115">
        <f t="array" ref="AW287">SUM(AW$169:AW$206*AW53*TRANSPOSE(Mapping!$H79:$AS79)/((AW$217:AW$254=0)+AW$217:AW$254))</f>
        <v>0</v>
      </c>
      <c r="AX287" s="115">
        <f t="array" ref="AX287">SUM(AX$169:AX$206*AX53*TRANSPOSE(Mapping!$H79:$AS79)/((AX$217:AX$254=0)+AX$217:AX$254))</f>
        <v>0</v>
      </c>
      <c r="AY287" s="115">
        <f t="array" ref="AY287">SUM(AY$169:AY$206*AY53*TRANSPOSE(Mapping!$H79:$AS79)/((AY$217:AY$254=0)+AY$217:AY$254))</f>
        <v>0</v>
      </c>
      <c r="AZ287" s="115">
        <f t="array" ref="AZ287">SUM(AZ$169:AZ$206*AZ53*TRANSPOSE(Mapping!$H79:$AS79)/((AZ$217:AZ$254=0)+AZ$217:AZ$254))</f>
        <v>0</v>
      </c>
      <c r="BA287" s="115">
        <f t="array" ref="BA287">SUM(BA$169:BA$206*BA53*TRANSPOSE(Mapping!$H79:$AS79)/((BA$217:BA$254=0)+BA$217:BA$254))</f>
        <v>0</v>
      </c>
      <c r="BB287" s="115">
        <f t="array" ref="BB287">SUM(BB$169:BB$206*BB53*TRANSPOSE(Mapping!$H79:$AS79)/((BB$217:BB$254=0)+BB$217:BB$254))</f>
        <v>0</v>
      </c>
      <c r="BC287" s="115">
        <f t="array" ref="BC287">SUM(BC$169:BC$206*BC53*TRANSPOSE(Mapping!$H79:$AS79)/((BC$217:BC$254=0)+BC$217:BC$254))</f>
        <v>0</v>
      </c>
      <c r="BD287" s="115">
        <f t="array" ref="BD287">SUM(BD$169:BD$206*BD53*TRANSPOSE(Mapping!$H79:$AS79)/((BD$217:BD$254=0)+BD$217:BD$254))</f>
        <v>0</v>
      </c>
      <c r="BE287" s="115">
        <f t="array" ref="BE287">SUM(BE$169:BE$206*BE53*TRANSPOSE(Mapping!$H79:$AS79)/((BE$217:BE$254=0)+BE$217:BE$254))</f>
        <v>0</v>
      </c>
      <c r="BF287" s="115">
        <f t="array" ref="BF287">SUM(BF$169:BF$206*BF53*TRANSPOSE(Mapping!$H79:$AS79)/((BF$217:BF$254=0)+BF$217:BF$254))</f>
        <v>0</v>
      </c>
      <c r="BG287" s="115">
        <f t="array" ref="BG287">SUM(BG$169:BG$206*BG53*TRANSPOSE(Mapping!$H79:$AS79)/((BG$217:BG$254=0)+BG$217:BG$254))</f>
        <v>0</v>
      </c>
      <c r="BH287" s="115">
        <f t="array" ref="BH287">SUM(BH$169:BH$206*BH53*TRANSPOSE(Mapping!$H79:$AS79)/((BH$217:BH$254=0)+BH$217:BH$254))</f>
        <v>0</v>
      </c>
    </row>
    <row r="288" spans="2:60" hidden="1" outlineLevel="1" x14ac:dyDescent="0.2">
      <c r="B288" s="88" t="s">
        <v>256</v>
      </c>
      <c r="C288" s="89" t="s">
        <v>257</v>
      </c>
      <c r="D288" s="9" t="s">
        <v>103</v>
      </c>
      <c r="F288" s="26" t="s">
        <v>198</v>
      </c>
      <c r="G288" s="87">
        <v>18</v>
      </c>
      <c r="I288" s="115">
        <f t="array" ref="I288">SUM(I$169:I$206*I54*TRANSPOSE(Mapping!$H80:$AS80)/((I$217:I$254=0)+I$217:I$254))</f>
        <v>0</v>
      </c>
      <c r="J288" s="115">
        <f t="array" ref="J288">SUM(J$169:J$206*J54*TRANSPOSE(Mapping!$H80:$AS80)/((J$217:J$254=0)+J$217:J$254))</f>
        <v>0</v>
      </c>
      <c r="K288" s="115">
        <f t="array" ref="K288">SUM(K$169:K$206*K54*TRANSPOSE(Mapping!$H80:$AS80)/((K$217:K$254=0)+K$217:K$254))</f>
        <v>7.6326407792114361</v>
      </c>
      <c r="L288" s="115">
        <f t="array" ref="L288">SUM(L$169:L$206*L54*TRANSPOSE(Mapping!$H80:$AS80)/((L$217:L$254=0)+L$217:L$254))</f>
        <v>6.9787173089356624</v>
      </c>
      <c r="M288" s="115">
        <f t="array" ref="M288">SUM(M$169:M$206*M54*TRANSPOSE(Mapping!$H80:$AS80)/((M$217:M$254=0)+M$217:M$254))</f>
        <v>7.6546129457426284</v>
      </c>
      <c r="N288" s="115">
        <f t="array" ref="N288">SUM(N$169:N$206*N54*TRANSPOSE(Mapping!$H80:$AS80)/((N$217:N$254=0)+N$217:N$254))</f>
        <v>7.5522104645237604</v>
      </c>
      <c r="O288" s="115">
        <f t="array" ref="O288">SUM(O$169:O$206*O54*TRANSPOSE(Mapping!$H80:$AS80)/((O$217:O$254=0)+O$217:O$254))</f>
        <v>8.6159173986431323</v>
      </c>
      <c r="P288" s="115">
        <f t="array" ref="P288">SUM(P$169:P$206*P54*TRANSPOSE(Mapping!$H80:$AS80)/((P$217:P$254=0)+P$217:P$254))</f>
        <v>9.0161969434025373</v>
      </c>
      <c r="Q288" s="115">
        <f t="array" ref="Q288">SUM(Q$169:Q$206*Q54*TRANSPOSE(Mapping!$H80:$AS80)/((Q$217:Q$254=0)+Q$217:Q$254))</f>
        <v>0</v>
      </c>
      <c r="R288" s="115">
        <f t="array" ref="R288">SUM(R$169:R$206*R54*TRANSPOSE(Mapping!$H80:$AS80)/((R$217:R$254=0)+R$217:R$254))</f>
        <v>0</v>
      </c>
      <c r="S288" s="115">
        <f t="array" ref="S288">SUM(S$169:S$206*S54*TRANSPOSE(Mapping!$H80:$AS80)/((S$217:S$254=0)+S$217:S$254))</f>
        <v>0</v>
      </c>
      <c r="T288" s="115">
        <f t="array" ref="T288">SUM(T$169:T$206*T54*TRANSPOSE(Mapping!$H80:$AS80)/((T$217:T$254=0)+T$217:T$254))</f>
        <v>0</v>
      </c>
      <c r="U288" s="115">
        <f t="array" ref="U288">SUM(U$169:U$206*U54*TRANSPOSE(Mapping!$H80:$AS80)/((U$217:U$254=0)+U$217:U$254))</f>
        <v>0</v>
      </c>
      <c r="V288" s="115">
        <f t="array" ref="V288">SUM(V$169:V$206*V54*TRANSPOSE(Mapping!$H80:$AS80)/((V$217:V$254=0)+V$217:V$254))</f>
        <v>0</v>
      </c>
      <c r="W288" s="115">
        <f t="array" ref="W288">SUM(W$169:W$206*W54*TRANSPOSE(Mapping!$H80:$AS80)/((W$217:W$254=0)+W$217:W$254))</f>
        <v>0</v>
      </c>
      <c r="X288" s="115">
        <f t="array" ref="X288">SUM(X$169:X$206*X54*TRANSPOSE(Mapping!$H80:$AS80)/((X$217:X$254=0)+X$217:X$254))</f>
        <v>0</v>
      </c>
      <c r="Y288" s="115">
        <f t="array" ref="Y288">SUM(Y$169:Y$206*Y54*TRANSPOSE(Mapping!$H80:$AS80)/((Y$217:Y$254=0)+Y$217:Y$254))</f>
        <v>0</v>
      </c>
      <c r="Z288" s="115">
        <f t="array" ref="Z288">SUM(Z$169:Z$206*Z54*TRANSPOSE(Mapping!$H80:$AS80)/((Z$217:Z$254=0)+Z$217:Z$254))</f>
        <v>0</v>
      </c>
      <c r="AA288" s="115">
        <f t="array" ref="AA288">SUM(AA$169:AA$206*AA54*TRANSPOSE(Mapping!$H80:$AS80)/((AA$217:AA$254=0)+AA$217:AA$254))</f>
        <v>0</v>
      </c>
      <c r="AB288" s="115">
        <f t="array" ref="AB288">SUM(AB$169:AB$206*AB54*TRANSPOSE(Mapping!$H80:$AS80)/((AB$217:AB$254=0)+AB$217:AB$254))</f>
        <v>0</v>
      </c>
      <c r="AC288" s="115">
        <f t="array" ref="AC288">SUM(AC$169:AC$206*AC54*TRANSPOSE(Mapping!$H80:$AS80)/((AC$217:AC$254=0)+AC$217:AC$254))</f>
        <v>0</v>
      </c>
      <c r="AD288" s="115">
        <f t="array" ref="AD288">SUM(AD$169:AD$206*AD54*TRANSPOSE(Mapping!$H80:$AS80)/((AD$217:AD$254=0)+AD$217:AD$254))</f>
        <v>0</v>
      </c>
      <c r="AE288" s="115">
        <f t="array" ref="AE288">SUM(AE$169:AE$206*AE54*TRANSPOSE(Mapping!$H80:$AS80)/((AE$217:AE$254=0)+AE$217:AE$254))</f>
        <v>0</v>
      </c>
      <c r="AF288" s="115">
        <f t="array" ref="AF288">SUM(AF$169:AF$206*AF54*TRANSPOSE(Mapping!$H80:$AS80)/((AF$217:AF$254=0)+AF$217:AF$254))</f>
        <v>0</v>
      </c>
      <c r="AG288" s="115">
        <f t="array" ref="AG288">SUM(AG$169:AG$206*AG54*TRANSPOSE(Mapping!$H80:$AS80)/((AG$217:AG$254=0)+AG$217:AG$254))</f>
        <v>0</v>
      </c>
      <c r="AH288" s="115">
        <f t="array" ref="AH288">SUM(AH$169:AH$206*AH54*TRANSPOSE(Mapping!$H80:$AS80)/((AH$217:AH$254=0)+AH$217:AH$254))</f>
        <v>0</v>
      </c>
      <c r="AI288" s="115">
        <f t="array" ref="AI288">SUM(AI$169:AI$206*AI54*TRANSPOSE(Mapping!$H80:$AS80)/((AI$217:AI$254=0)+AI$217:AI$254))</f>
        <v>0</v>
      </c>
      <c r="AJ288" s="115">
        <f t="array" ref="AJ288">SUM(AJ$169:AJ$206*AJ54*TRANSPOSE(Mapping!$H80:$AS80)/((AJ$217:AJ$254=0)+AJ$217:AJ$254))</f>
        <v>0</v>
      </c>
      <c r="AK288" s="115">
        <f t="array" ref="AK288">SUM(AK$169:AK$206*AK54*TRANSPOSE(Mapping!$H80:$AS80)/((AK$217:AK$254=0)+AK$217:AK$254))</f>
        <v>0</v>
      </c>
      <c r="AL288" s="115">
        <f t="array" ref="AL288">SUM(AL$169:AL$206*AL54*TRANSPOSE(Mapping!$H80:$AS80)/((AL$217:AL$254=0)+AL$217:AL$254))</f>
        <v>0</v>
      </c>
      <c r="AM288" s="115">
        <f t="array" ref="AM288">SUM(AM$169:AM$206*AM54*TRANSPOSE(Mapping!$H80:$AS80)/((AM$217:AM$254=0)+AM$217:AM$254))</f>
        <v>0</v>
      </c>
      <c r="AN288" s="115">
        <f t="array" ref="AN288">SUM(AN$169:AN$206*AN54*TRANSPOSE(Mapping!$H80:$AS80)/((AN$217:AN$254=0)+AN$217:AN$254))</f>
        <v>0</v>
      </c>
      <c r="AO288" s="115">
        <f t="array" ref="AO288">SUM(AO$169:AO$206*AO54*TRANSPOSE(Mapping!$H80:$AS80)/((AO$217:AO$254=0)+AO$217:AO$254))</f>
        <v>0</v>
      </c>
      <c r="AP288" s="115">
        <f t="array" ref="AP288">SUM(AP$169:AP$206*AP54*TRANSPOSE(Mapping!$H80:$AS80)/((AP$217:AP$254=0)+AP$217:AP$254))</f>
        <v>0</v>
      </c>
      <c r="AQ288" s="115">
        <f t="array" ref="AQ288">SUM(AQ$169:AQ$206*AQ54*TRANSPOSE(Mapping!$H80:$AS80)/((AQ$217:AQ$254=0)+AQ$217:AQ$254))</f>
        <v>0</v>
      </c>
      <c r="AR288" s="115">
        <f t="array" ref="AR288">SUM(AR$169:AR$206*AR54*TRANSPOSE(Mapping!$H80:$AS80)/((AR$217:AR$254=0)+AR$217:AR$254))</f>
        <v>0</v>
      </c>
      <c r="AS288" s="115">
        <f t="array" ref="AS288">SUM(AS$169:AS$206*AS54*TRANSPOSE(Mapping!$H80:$AS80)/((AS$217:AS$254=0)+AS$217:AS$254))</f>
        <v>0</v>
      </c>
      <c r="AT288" s="115">
        <f t="array" ref="AT288">SUM(AT$169:AT$206*AT54*TRANSPOSE(Mapping!$H80:$AS80)/((AT$217:AT$254=0)+AT$217:AT$254))</f>
        <v>0</v>
      </c>
      <c r="AU288" s="115">
        <f t="array" ref="AU288">SUM(AU$169:AU$206*AU54*TRANSPOSE(Mapping!$H80:$AS80)/((AU$217:AU$254=0)+AU$217:AU$254))</f>
        <v>0</v>
      </c>
      <c r="AV288" s="115">
        <f t="array" ref="AV288">SUM(AV$169:AV$206*AV54*TRANSPOSE(Mapping!$H80:$AS80)/((AV$217:AV$254=0)+AV$217:AV$254))</f>
        <v>0</v>
      </c>
      <c r="AW288" s="115">
        <f t="array" ref="AW288">SUM(AW$169:AW$206*AW54*TRANSPOSE(Mapping!$H80:$AS80)/((AW$217:AW$254=0)+AW$217:AW$254))</f>
        <v>0</v>
      </c>
      <c r="AX288" s="115">
        <f t="array" ref="AX288">SUM(AX$169:AX$206*AX54*TRANSPOSE(Mapping!$H80:$AS80)/((AX$217:AX$254=0)+AX$217:AX$254))</f>
        <v>0</v>
      </c>
      <c r="AY288" s="115">
        <f t="array" ref="AY288">SUM(AY$169:AY$206*AY54*TRANSPOSE(Mapping!$H80:$AS80)/((AY$217:AY$254=0)+AY$217:AY$254))</f>
        <v>0</v>
      </c>
      <c r="AZ288" s="115">
        <f t="array" ref="AZ288">SUM(AZ$169:AZ$206*AZ54*TRANSPOSE(Mapping!$H80:$AS80)/((AZ$217:AZ$254=0)+AZ$217:AZ$254))</f>
        <v>0</v>
      </c>
      <c r="BA288" s="115">
        <f t="array" ref="BA288">SUM(BA$169:BA$206*BA54*TRANSPOSE(Mapping!$H80:$AS80)/((BA$217:BA$254=0)+BA$217:BA$254))</f>
        <v>0</v>
      </c>
      <c r="BB288" s="115">
        <f t="array" ref="BB288">SUM(BB$169:BB$206*BB54*TRANSPOSE(Mapping!$H80:$AS80)/((BB$217:BB$254=0)+BB$217:BB$254))</f>
        <v>0</v>
      </c>
      <c r="BC288" s="115">
        <f t="array" ref="BC288">SUM(BC$169:BC$206*BC54*TRANSPOSE(Mapping!$H80:$AS80)/((BC$217:BC$254=0)+BC$217:BC$254))</f>
        <v>0</v>
      </c>
      <c r="BD288" s="115">
        <f t="array" ref="BD288">SUM(BD$169:BD$206*BD54*TRANSPOSE(Mapping!$H80:$AS80)/((BD$217:BD$254=0)+BD$217:BD$254))</f>
        <v>0</v>
      </c>
      <c r="BE288" s="115">
        <f t="array" ref="BE288">SUM(BE$169:BE$206*BE54*TRANSPOSE(Mapping!$H80:$AS80)/((BE$217:BE$254=0)+BE$217:BE$254))</f>
        <v>0</v>
      </c>
      <c r="BF288" s="115">
        <f t="array" ref="BF288">SUM(BF$169:BF$206*BF54*TRANSPOSE(Mapping!$H80:$AS80)/((BF$217:BF$254=0)+BF$217:BF$254))</f>
        <v>0</v>
      </c>
      <c r="BG288" s="115">
        <f t="array" ref="BG288">SUM(BG$169:BG$206*BG54*TRANSPOSE(Mapping!$H80:$AS80)/((BG$217:BG$254=0)+BG$217:BG$254))</f>
        <v>0</v>
      </c>
      <c r="BH288" s="115">
        <f t="array" ref="BH288">SUM(BH$169:BH$206*BH54*TRANSPOSE(Mapping!$H80:$AS80)/((BH$217:BH$254=0)+BH$217:BH$254))</f>
        <v>0</v>
      </c>
    </row>
    <row r="289" spans="2:60" hidden="1" outlineLevel="1" x14ac:dyDescent="0.2">
      <c r="B289" s="88" t="s">
        <v>256</v>
      </c>
      <c r="C289" s="9" t="s">
        <v>85</v>
      </c>
      <c r="D289" s="9" t="s">
        <v>106</v>
      </c>
      <c r="F289" s="26" t="s">
        <v>198</v>
      </c>
      <c r="G289" s="87">
        <v>19</v>
      </c>
      <c r="I289" s="115">
        <f t="array" ref="I289">SUM(I$169:I$206*I55*TRANSPOSE(Mapping!$H81:$AS81)/((I$217:I$254=0)+I$217:I$254))</f>
        <v>0</v>
      </c>
      <c r="J289" s="115">
        <f t="array" ref="J289">SUM(J$169:J$206*J55*TRANSPOSE(Mapping!$H81:$AS81)/((J$217:J$254=0)+J$217:J$254))</f>
        <v>0</v>
      </c>
      <c r="K289" s="115">
        <f t="array" ref="K289">SUM(K$169:K$206*K55*TRANSPOSE(Mapping!$H81:$AS81)/((K$217:K$254=0)+K$217:K$254))</f>
        <v>3.5889888570816786</v>
      </c>
      <c r="L289" s="115">
        <f t="array" ref="L289">SUM(L$169:L$206*L55*TRANSPOSE(Mapping!$H81:$AS81)/((L$217:L$254=0)+L$217:L$254))</f>
        <v>3.1394385994582725</v>
      </c>
      <c r="M289" s="115">
        <f t="array" ref="M289">SUM(M$169:M$206*M55*TRANSPOSE(Mapping!$H81:$AS81)/((M$217:M$254=0)+M$217:M$254))</f>
        <v>3.0861107960251819</v>
      </c>
      <c r="N289" s="115">
        <f t="array" ref="N289">SUM(N$169:N$206*N55*TRANSPOSE(Mapping!$H81:$AS81)/((N$217:N$254=0)+N$217:N$254))</f>
        <v>2.5821576890035383</v>
      </c>
      <c r="O289" s="115">
        <f t="array" ref="O289">SUM(O$169:O$206*O55*TRANSPOSE(Mapping!$H81:$AS81)/((O$217:O$254=0)+O$217:O$254))</f>
        <v>3.3708746314458917</v>
      </c>
      <c r="P289" s="115">
        <f t="array" ref="P289">SUM(P$169:P$206*P55*TRANSPOSE(Mapping!$H81:$AS81)/((P$217:P$254=0)+P$217:P$254))</f>
        <v>3.1141077073034338</v>
      </c>
      <c r="Q289" s="115">
        <f t="array" ref="Q289">SUM(Q$169:Q$206*Q55*TRANSPOSE(Mapping!$H81:$AS81)/((Q$217:Q$254=0)+Q$217:Q$254))</f>
        <v>0</v>
      </c>
      <c r="R289" s="115">
        <f t="array" ref="R289">SUM(R$169:R$206*R55*TRANSPOSE(Mapping!$H81:$AS81)/((R$217:R$254=0)+R$217:R$254))</f>
        <v>0</v>
      </c>
      <c r="S289" s="115">
        <f t="array" ref="S289">SUM(S$169:S$206*S55*TRANSPOSE(Mapping!$H81:$AS81)/((S$217:S$254=0)+S$217:S$254))</f>
        <v>0</v>
      </c>
      <c r="T289" s="115">
        <f t="array" ref="T289">SUM(T$169:T$206*T55*TRANSPOSE(Mapping!$H81:$AS81)/((T$217:T$254=0)+T$217:T$254))</f>
        <v>0</v>
      </c>
      <c r="U289" s="115">
        <f t="array" ref="U289">SUM(U$169:U$206*U55*TRANSPOSE(Mapping!$H81:$AS81)/((U$217:U$254=0)+U$217:U$254))</f>
        <v>0</v>
      </c>
      <c r="V289" s="115">
        <f t="array" ref="V289">SUM(V$169:V$206*V55*TRANSPOSE(Mapping!$H81:$AS81)/((V$217:V$254=0)+V$217:V$254))</f>
        <v>0</v>
      </c>
      <c r="W289" s="115">
        <f t="array" ref="W289">SUM(W$169:W$206*W55*TRANSPOSE(Mapping!$H81:$AS81)/((W$217:W$254=0)+W$217:W$254))</f>
        <v>0</v>
      </c>
      <c r="X289" s="115">
        <f t="array" ref="X289">SUM(X$169:X$206*X55*TRANSPOSE(Mapping!$H81:$AS81)/((X$217:X$254=0)+X$217:X$254))</f>
        <v>0</v>
      </c>
      <c r="Y289" s="115">
        <f t="array" ref="Y289">SUM(Y$169:Y$206*Y55*TRANSPOSE(Mapping!$H81:$AS81)/((Y$217:Y$254=0)+Y$217:Y$254))</f>
        <v>0</v>
      </c>
      <c r="Z289" s="115">
        <f t="array" ref="Z289">SUM(Z$169:Z$206*Z55*TRANSPOSE(Mapping!$H81:$AS81)/((Z$217:Z$254=0)+Z$217:Z$254))</f>
        <v>0</v>
      </c>
      <c r="AA289" s="115">
        <f t="array" ref="AA289">SUM(AA$169:AA$206*AA55*TRANSPOSE(Mapping!$H81:$AS81)/((AA$217:AA$254=0)+AA$217:AA$254))</f>
        <v>0</v>
      </c>
      <c r="AB289" s="115">
        <f t="array" ref="AB289">SUM(AB$169:AB$206*AB55*TRANSPOSE(Mapping!$H81:$AS81)/((AB$217:AB$254=0)+AB$217:AB$254))</f>
        <v>0</v>
      </c>
      <c r="AC289" s="115">
        <f t="array" ref="AC289">SUM(AC$169:AC$206*AC55*TRANSPOSE(Mapping!$H81:$AS81)/((AC$217:AC$254=0)+AC$217:AC$254))</f>
        <v>0</v>
      </c>
      <c r="AD289" s="115">
        <f t="array" ref="AD289">SUM(AD$169:AD$206*AD55*TRANSPOSE(Mapping!$H81:$AS81)/((AD$217:AD$254=0)+AD$217:AD$254))</f>
        <v>0</v>
      </c>
      <c r="AE289" s="115">
        <f t="array" ref="AE289">SUM(AE$169:AE$206*AE55*TRANSPOSE(Mapping!$H81:$AS81)/((AE$217:AE$254=0)+AE$217:AE$254))</f>
        <v>0</v>
      </c>
      <c r="AF289" s="115">
        <f t="array" ref="AF289">SUM(AF$169:AF$206*AF55*TRANSPOSE(Mapping!$H81:$AS81)/((AF$217:AF$254=0)+AF$217:AF$254))</f>
        <v>0</v>
      </c>
      <c r="AG289" s="115">
        <f t="array" ref="AG289">SUM(AG$169:AG$206*AG55*TRANSPOSE(Mapping!$H81:$AS81)/((AG$217:AG$254=0)+AG$217:AG$254))</f>
        <v>0</v>
      </c>
      <c r="AH289" s="115">
        <f t="array" ref="AH289">SUM(AH$169:AH$206*AH55*TRANSPOSE(Mapping!$H81:$AS81)/((AH$217:AH$254=0)+AH$217:AH$254))</f>
        <v>0</v>
      </c>
      <c r="AI289" s="115">
        <f t="array" ref="AI289">SUM(AI$169:AI$206*AI55*TRANSPOSE(Mapping!$H81:$AS81)/((AI$217:AI$254=0)+AI$217:AI$254))</f>
        <v>0</v>
      </c>
      <c r="AJ289" s="115">
        <f t="array" ref="AJ289">SUM(AJ$169:AJ$206*AJ55*TRANSPOSE(Mapping!$H81:$AS81)/((AJ$217:AJ$254=0)+AJ$217:AJ$254))</f>
        <v>0</v>
      </c>
      <c r="AK289" s="115">
        <f t="array" ref="AK289">SUM(AK$169:AK$206*AK55*TRANSPOSE(Mapping!$H81:$AS81)/((AK$217:AK$254=0)+AK$217:AK$254))</f>
        <v>0</v>
      </c>
      <c r="AL289" s="115">
        <f t="array" ref="AL289">SUM(AL$169:AL$206*AL55*TRANSPOSE(Mapping!$H81:$AS81)/((AL$217:AL$254=0)+AL$217:AL$254))</f>
        <v>0</v>
      </c>
      <c r="AM289" s="115">
        <f t="array" ref="AM289">SUM(AM$169:AM$206*AM55*TRANSPOSE(Mapping!$H81:$AS81)/((AM$217:AM$254=0)+AM$217:AM$254))</f>
        <v>0</v>
      </c>
      <c r="AN289" s="115">
        <f t="array" ref="AN289">SUM(AN$169:AN$206*AN55*TRANSPOSE(Mapping!$H81:$AS81)/((AN$217:AN$254=0)+AN$217:AN$254))</f>
        <v>0</v>
      </c>
      <c r="AO289" s="115">
        <f t="array" ref="AO289">SUM(AO$169:AO$206*AO55*TRANSPOSE(Mapping!$H81:$AS81)/((AO$217:AO$254=0)+AO$217:AO$254))</f>
        <v>0</v>
      </c>
      <c r="AP289" s="115">
        <f t="array" ref="AP289">SUM(AP$169:AP$206*AP55*TRANSPOSE(Mapping!$H81:$AS81)/((AP$217:AP$254=0)+AP$217:AP$254))</f>
        <v>0</v>
      </c>
      <c r="AQ289" s="115">
        <f t="array" ref="AQ289">SUM(AQ$169:AQ$206*AQ55*TRANSPOSE(Mapping!$H81:$AS81)/((AQ$217:AQ$254=0)+AQ$217:AQ$254))</f>
        <v>0</v>
      </c>
      <c r="AR289" s="115">
        <f t="array" ref="AR289">SUM(AR$169:AR$206*AR55*TRANSPOSE(Mapping!$H81:$AS81)/((AR$217:AR$254=0)+AR$217:AR$254))</f>
        <v>0</v>
      </c>
      <c r="AS289" s="115">
        <f t="array" ref="AS289">SUM(AS$169:AS$206*AS55*TRANSPOSE(Mapping!$H81:$AS81)/((AS$217:AS$254=0)+AS$217:AS$254))</f>
        <v>0</v>
      </c>
      <c r="AT289" s="115">
        <f t="array" ref="AT289">SUM(AT$169:AT$206*AT55*TRANSPOSE(Mapping!$H81:$AS81)/((AT$217:AT$254=0)+AT$217:AT$254))</f>
        <v>0</v>
      </c>
      <c r="AU289" s="115">
        <f t="array" ref="AU289">SUM(AU$169:AU$206*AU55*TRANSPOSE(Mapping!$H81:$AS81)/((AU$217:AU$254=0)+AU$217:AU$254))</f>
        <v>0</v>
      </c>
      <c r="AV289" s="115">
        <f t="array" ref="AV289">SUM(AV$169:AV$206*AV55*TRANSPOSE(Mapping!$H81:$AS81)/((AV$217:AV$254=0)+AV$217:AV$254))</f>
        <v>0</v>
      </c>
      <c r="AW289" s="115">
        <f t="array" ref="AW289">SUM(AW$169:AW$206*AW55*TRANSPOSE(Mapping!$H81:$AS81)/((AW$217:AW$254=0)+AW$217:AW$254))</f>
        <v>0</v>
      </c>
      <c r="AX289" s="115">
        <f t="array" ref="AX289">SUM(AX$169:AX$206*AX55*TRANSPOSE(Mapping!$H81:$AS81)/((AX$217:AX$254=0)+AX$217:AX$254))</f>
        <v>0</v>
      </c>
      <c r="AY289" s="115">
        <f t="array" ref="AY289">SUM(AY$169:AY$206*AY55*TRANSPOSE(Mapping!$H81:$AS81)/((AY$217:AY$254=0)+AY$217:AY$254))</f>
        <v>0</v>
      </c>
      <c r="AZ289" s="115">
        <f t="array" ref="AZ289">SUM(AZ$169:AZ$206*AZ55*TRANSPOSE(Mapping!$H81:$AS81)/((AZ$217:AZ$254=0)+AZ$217:AZ$254))</f>
        <v>0</v>
      </c>
      <c r="BA289" s="115">
        <f t="array" ref="BA289">SUM(BA$169:BA$206*BA55*TRANSPOSE(Mapping!$H81:$AS81)/((BA$217:BA$254=0)+BA$217:BA$254))</f>
        <v>0</v>
      </c>
      <c r="BB289" s="115">
        <f t="array" ref="BB289">SUM(BB$169:BB$206*BB55*TRANSPOSE(Mapping!$H81:$AS81)/((BB$217:BB$254=0)+BB$217:BB$254))</f>
        <v>0</v>
      </c>
      <c r="BC289" s="115">
        <f t="array" ref="BC289">SUM(BC$169:BC$206*BC55*TRANSPOSE(Mapping!$H81:$AS81)/((BC$217:BC$254=0)+BC$217:BC$254))</f>
        <v>0</v>
      </c>
      <c r="BD289" s="115">
        <f t="array" ref="BD289">SUM(BD$169:BD$206*BD55*TRANSPOSE(Mapping!$H81:$AS81)/((BD$217:BD$254=0)+BD$217:BD$254))</f>
        <v>0</v>
      </c>
      <c r="BE289" s="115">
        <f t="array" ref="BE289">SUM(BE$169:BE$206*BE55*TRANSPOSE(Mapping!$H81:$AS81)/((BE$217:BE$254=0)+BE$217:BE$254))</f>
        <v>0</v>
      </c>
      <c r="BF289" s="115">
        <f t="array" ref="BF289">SUM(BF$169:BF$206*BF55*TRANSPOSE(Mapping!$H81:$AS81)/((BF$217:BF$254=0)+BF$217:BF$254))</f>
        <v>0</v>
      </c>
      <c r="BG289" s="115">
        <f t="array" ref="BG289">SUM(BG$169:BG$206*BG55*TRANSPOSE(Mapping!$H81:$AS81)/((BG$217:BG$254=0)+BG$217:BG$254))</f>
        <v>0</v>
      </c>
      <c r="BH289" s="115">
        <f t="array" ref="BH289">SUM(BH$169:BH$206*BH55*TRANSPOSE(Mapping!$H81:$AS81)/((BH$217:BH$254=0)+BH$217:BH$254))</f>
        <v>0</v>
      </c>
    </row>
    <row r="290" spans="2:60" hidden="1" outlineLevel="1" x14ac:dyDescent="0.2">
      <c r="B290" s="88" t="s">
        <v>256</v>
      </c>
      <c r="C290" s="9" t="s">
        <v>85</v>
      </c>
      <c r="D290" s="9" t="s">
        <v>107</v>
      </c>
      <c r="F290" s="26" t="s">
        <v>198</v>
      </c>
      <c r="G290" s="87">
        <v>20</v>
      </c>
      <c r="I290" s="115">
        <f t="array" ref="I290">SUM(I$169:I$206*I56*TRANSPOSE(Mapping!$H82:$AS82)/((I$217:I$254=0)+I$217:I$254))</f>
        <v>0</v>
      </c>
      <c r="J290" s="115">
        <f t="array" ref="J290">SUM(J$169:J$206*J56*TRANSPOSE(Mapping!$H82:$AS82)/((J$217:J$254=0)+J$217:J$254))</f>
        <v>0</v>
      </c>
      <c r="K290" s="115">
        <f t="array" ref="K290">SUM(K$169:K$206*K56*TRANSPOSE(Mapping!$H82:$AS82)/((K$217:K$254=0)+K$217:K$254))</f>
        <v>1.3584390347369071</v>
      </c>
      <c r="L290" s="115">
        <f t="array" ref="L290">SUM(L$169:L$206*L56*TRANSPOSE(Mapping!$H82:$AS82)/((L$217:L$254=0)+L$217:L$254))</f>
        <v>1.5047463668875358</v>
      </c>
      <c r="M290" s="115">
        <f t="array" ref="M290">SUM(M$169:M$206*M56*TRANSPOSE(Mapping!$H82:$AS82)/((M$217:M$254=0)+M$217:M$254))</f>
        <v>1.4695554960638313</v>
      </c>
      <c r="N290" s="115">
        <f t="array" ref="N290">SUM(N$169:N$206*N56*TRANSPOSE(Mapping!$H82:$AS82)/((N$217:N$254=0)+N$217:N$254))</f>
        <v>1.49656080920557</v>
      </c>
      <c r="O290" s="115">
        <f t="array" ref="O290">SUM(O$169:O$206*O56*TRANSPOSE(Mapping!$H82:$AS82)/((O$217:O$254=0)+O$217:O$254))</f>
        <v>0.96516847141308038</v>
      </c>
      <c r="P290" s="115">
        <f t="array" ref="P290">SUM(P$169:P$206*P56*TRANSPOSE(Mapping!$H82:$AS82)/((P$217:P$254=0)+P$217:P$254))</f>
        <v>0</v>
      </c>
      <c r="Q290" s="115">
        <f t="array" ref="Q290">SUM(Q$169:Q$206*Q56*TRANSPOSE(Mapping!$H82:$AS82)/((Q$217:Q$254=0)+Q$217:Q$254))</f>
        <v>0</v>
      </c>
      <c r="R290" s="115">
        <f t="array" ref="R290">SUM(R$169:R$206*R56*TRANSPOSE(Mapping!$H82:$AS82)/((R$217:R$254=0)+R$217:R$254))</f>
        <v>0</v>
      </c>
      <c r="S290" s="115">
        <f t="array" ref="S290">SUM(S$169:S$206*S56*TRANSPOSE(Mapping!$H82:$AS82)/((S$217:S$254=0)+S$217:S$254))</f>
        <v>0</v>
      </c>
      <c r="T290" s="115">
        <f t="array" ref="T290">SUM(T$169:T$206*T56*TRANSPOSE(Mapping!$H82:$AS82)/((T$217:T$254=0)+T$217:T$254))</f>
        <v>0</v>
      </c>
      <c r="U290" s="115">
        <f t="array" ref="U290">SUM(U$169:U$206*U56*TRANSPOSE(Mapping!$H82:$AS82)/((U$217:U$254=0)+U$217:U$254))</f>
        <v>0</v>
      </c>
      <c r="V290" s="115">
        <f t="array" ref="V290">SUM(V$169:V$206*V56*TRANSPOSE(Mapping!$H82:$AS82)/((V$217:V$254=0)+V$217:V$254))</f>
        <v>0</v>
      </c>
      <c r="W290" s="115">
        <f t="array" ref="W290">SUM(W$169:W$206*W56*TRANSPOSE(Mapping!$H82:$AS82)/((W$217:W$254=0)+W$217:W$254))</f>
        <v>0</v>
      </c>
      <c r="X290" s="115">
        <f t="array" ref="X290">SUM(X$169:X$206*X56*TRANSPOSE(Mapping!$H82:$AS82)/((X$217:X$254=0)+X$217:X$254))</f>
        <v>0</v>
      </c>
      <c r="Y290" s="115">
        <f t="array" ref="Y290">SUM(Y$169:Y$206*Y56*TRANSPOSE(Mapping!$H82:$AS82)/((Y$217:Y$254=0)+Y$217:Y$254))</f>
        <v>0</v>
      </c>
      <c r="Z290" s="115">
        <f t="array" ref="Z290">SUM(Z$169:Z$206*Z56*TRANSPOSE(Mapping!$H82:$AS82)/((Z$217:Z$254=0)+Z$217:Z$254))</f>
        <v>0</v>
      </c>
      <c r="AA290" s="115">
        <f t="array" ref="AA290">SUM(AA$169:AA$206*AA56*TRANSPOSE(Mapping!$H82:$AS82)/((AA$217:AA$254=0)+AA$217:AA$254))</f>
        <v>0</v>
      </c>
      <c r="AB290" s="115">
        <f t="array" ref="AB290">SUM(AB$169:AB$206*AB56*TRANSPOSE(Mapping!$H82:$AS82)/((AB$217:AB$254=0)+AB$217:AB$254))</f>
        <v>0</v>
      </c>
      <c r="AC290" s="115">
        <f t="array" ref="AC290">SUM(AC$169:AC$206*AC56*TRANSPOSE(Mapping!$H82:$AS82)/((AC$217:AC$254=0)+AC$217:AC$254))</f>
        <v>0</v>
      </c>
      <c r="AD290" s="115">
        <f t="array" ref="AD290">SUM(AD$169:AD$206*AD56*TRANSPOSE(Mapping!$H82:$AS82)/((AD$217:AD$254=0)+AD$217:AD$254))</f>
        <v>0</v>
      </c>
      <c r="AE290" s="115">
        <f t="array" ref="AE290">SUM(AE$169:AE$206*AE56*TRANSPOSE(Mapping!$H82:$AS82)/((AE$217:AE$254=0)+AE$217:AE$254))</f>
        <v>0</v>
      </c>
      <c r="AF290" s="115">
        <f t="array" ref="AF290">SUM(AF$169:AF$206*AF56*TRANSPOSE(Mapping!$H82:$AS82)/((AF$217:AF$254=0)+AF$217:AF$254))</f>
        <v>0</v>
      </c>
      <c r="AG290" s="115">
        <f t="array" ref="AG290">SUM(AG$169:AG$206*AG56*TRANSPOSE(Mapping!$H82:$AS82)/((AG$217:AG$254=0)+AG$217:AG$254))</f>
        <v>0</v>
      </c>
      <c r="AH290" s="115">
        <f t="array" ref="AH290">SUM(AH$169:AH$206*AH56*TRANSPOSE(Mapping!$H82:$AS82)/((AH$217:AH$254=0)+AH$217:AH$254))</f>
        <v>0</v>
      </c>
      <c r="AI290" s="115">
        <f t="array" ref="AI290">SUM(AI$169:AI$206*AI56*TRANSPOSE(Mapping!$H82:$AS82)/((AI$217:AI$254=0)+AI$217:AI$254))</f>
        <v>0</v>
      </c>
      <c r="AJ290" s="115">
        <f t="array" ref="AJ290">SUM(AJ$169:AJ$206*AJ56*TRANSPOSE(Mapping!$H82:$AS82)/((AJ$217:AJ$254=0)+AJ$217:AJ$254))</f>
        <v>0</v>
      </c>
      <c r="AK290" s="115">
        <f t="array" ref="AK290">SUM(AK$169:AK$206*AK56*TRANSPOSE(Mapping!$H82:$AS82)/((AK$217:AK$254=0)+AK$217:AK$254))</f>
        <v>0</v>
      </c>
      <c r="AL290" s="115">
        <f t="array" ref="AL290">SUM(AL$169:AL$206*AL56*TRANSPOSE(Mapping!$H82:$AS82)/((AL$217:AL$254=0)+AL$217:AL$254))</f>
        <v>0</v>
      </c>
      <c r="AM290" s="115">
        <f t="array" ref="AM290">SUM(AM$169:AM$206*AM56*TRANSPOSE(Mapping!$H82:$AS82)/((AM$217:AM$254=0)+AM$217:AM$254))</f>
        <v>0</v>
      </c>
      <c r="AN290" s="115">
        <f t="array" ref="AN290">SUM(AN$169:AN$206*AN56*TRANSPOSE(Mapping!$H82:$AS82)/((AN$217:AN$254=0)+AN$217:AN$254))</f>
        <v>0</v>
      </c>
      <c r="AO290" s="115">
        <f t="array" ref="AO290">SUM(AO$169:AO$206*AO56*TRANSPOSE(Mapping!$H82:$AS82)/((AO$217:AO$254=0)+AO$217:AO$254))</f>
        <v>0</v>
      </c>
      <c r="AP290" s="115">
        <f t="array" ref="AP290">SUM(AP$169:AP$206*AP56*TRANSPOSE(Mapping!$H82:$AS82)/((AP$217:AP$254=0)+AP$217:AP$254))</f>
        <v>0</v>
      </c>
      <c r="AQ290" s="115">
        <f t="array" ref="AQ290">SUM(AQ$169:AQ$206*AQ56*TRANSPOSE(Mapping!$H82:$AS82)/((AQ$217:AQ$254=0)+AQ$217:AQ$254))</f>
        <v>0</v>
      </c>
      <c r="AR290" s="115">
        <f t="array" ref="AR290">SUM(AR$169:AR$206*AR56*TRANSPOSE(Mapping!$H82:$AS82)/((AR$217:AR$254=0)+AR$217:AR$254))</f>
        <v>0</v>
      </c>
      <c r="AS290" s="115">
        <f t="array" ref="AS290">SUM(AS$169:AS$206*AS56*TRANSPOSE(Mapping!$H82:$AS82)/((AS$217:AS$254=0)+AS$217:AS$254))</f>
        <v>0</v>
      </c>
      <c r="AT290" s="115">
        <f t="array" ref="AT290">SUM(AT$169:AT$206*AT56*TRANSPOSE(Mapping!$H82:$AS82)/((AT$217:AT$254=0)+AT$217:AT$254))</f>
        <v>0</v>
      </c>
      <c r="AU290" s="115">
        <f t="array" ref="AU290">SUM(AU$169:AU$206*AU56*TRANSPOSE(Mapping!$H82:$AS82)/((AU$217:AU$254=0)+AU$217:AU$254))</f>
        <v>0</v>
      </c>
      <c r="AV290" s="115">
        <f t="array" ref="AV290">SUM(AV$169:AV$206*AV56*TRANSPOSE(Mapping!$H82:$AS82)/((AV$217:AV$254=0)+AV$217:AV$254))</f>
        <v>0</v>
      </c>
      <c r="AW290" s="115">
        <f t="array" ref="AW290">SUM(AW$169:AW$206*AW56*TRANSPOSE(Mapping!$H82:$AS82)/((AW$217:AW$254=0)+AW$217:AW$254))</f>
        <v>0</v>
      </c>
      <c r="AX290" s="115">
        <f t="array" ref="AX290">SUM(AX$169:AX$206*AX56*TRANSPOSE(Mapping!$H82:$AS82)/((AX$217:AX$254=0)+AX$217:AX$254))</f>
        <v>0</v>
      </c>
      <c r="AY290" s="115">
        <f t="array" ref="AY290">SUM(AY$169:AY$206*AY56*TRANSPOSE(Mapping!$H82:$AS82)/((AY$217:AY$254=0)+AY$217:AY$254))</f>
        <v>0</v>
      </c>
      <c r="AZ290" s="115">
        <f t="array" ref="AZ290">SUM(AZ$169:AZ$206*AZ56*TRANSPOSE(Mapping!$H82:$AS82)/((AZ$217:AZ$254=0)+AZ$217:AZ$254))</f>
        <v>0</v>
      </c>
      <c r="BA290" s="115">
        <f t="array" ref="BA290">SUM(BA$169:BA$206*BA56*TRANSPOSE(Mapping!$H82:$AS82)/((BA$217:BA$254=0)+BA$217:BA$254))</f>
        <v>0</v>
      </c>
      <c r="BB290" s="115">
        <f t="array" ref="BB290">SUM(BB$169:BB$206*BB56*TRANSPOSE(Mapping!$H82:$AS82)/((BB$217:BB$254=0)+BB$217:BB$254))</f>
        <v>0</v>
      </c>
      <c r="BC290" s="115">
        <f t="array" ref="BC290">SUM(BC$169:BC$206*BC56*TRANSPOSE(Mapping!$H82:$AS82)/((BC$217:BC$254=0)+BC$217:BC$254))</f>
        <v>0</v>
      </c>
      <c r="BD290" s="115">
        <f t="array" ref="BD290">SUM(BD$169:BD$206*BD56*TRANSPOSE(Mapping!$H82:$AS82)/((BD$217:BD$254=0)+BD$217:BD$254))</f>
        <v>0</v>
      </c>
      <c r="BE290" s="115">
        <f t="array" ref="BE290">SUM(BE$169:BE$206*BE56*TRANSPOSE(Mapping!$H82:$AS82)/((BE$217:BE$254=0)+BE$217:BE$254))</f>
        <v>0</v>
      </c>
      <c r="BF290" s="115">
        <f t="array" ref="BF290">SUM(BF$169:BF$206*BF56*TRANSPOSE(Mapping!$H82:$AS82)/((BF$217:BF$254=0)+BF$217:BF$254))</f>
        <v>0</v>
      </c>
      <c r="BG290" s="115">
        <f t="array" ref="BG290">SUM(BG$169:BG$206*BG56*TRANSPOSE(Mapping!$H82:$AS82)/((BG$217:BG$254=0)+BG$217:BG$254))</f>
        <v>0</v>
      </c>
      <c r="BH290" s="115">
        <f t="array" ref="BH290">SUM(BH$169:BH$206*BH56*TRANSPOSE(Mapping!$H82:$AS82)/((BH$217:BH$254=0)+BH$217:BH$254))</f>
        <v>0</v>
      </c>
    </row>
    <row r="291" spans="2:60" hidden="1" outlineLevel="1" x14ac:dyDescent="0.2">
      <c r="B291" s="88" t="s">
        <v>256</v>
      </c>
      <c r="C291" s="9" t="s">
        <v>85</v>
      </c>
      <c r="D291" s="9" t="s">
        <v>108</v>
      </c>
      <c r="F291" s="26" t="s">
        <v>198</v>
      </c>
      <c r="G291" s="87">
        <v>21</v>
      </c>
      <c r="I291" s="115">
        <f t="array" ref="I291">SUM(I$169:I$206*I57*TRANSPOSE(Mapping!$H83:$AS83)/((I$217:I$254=0)+I$217:I$254))</f>
        <v>0</v>
      </c>
      <c r="J291" s="115">
        <f t="array" ref="J291">SUM(J$169:J$206*J57*TRANSPOSE(Mapping!$H83:$AS83)/((J$217:J$254=0)+J$217:J$254))</f>
        <v>0</v>
      </c>
      <c r="K291" s="115">
        <f t="array" ref="K291">SUM(K$169:K$206*K57*TRANSPOSE(Mapping!$H83:$AS83)/((K$217:K$254=0)+K$217:K$254))</f>
        <v>3.0099649393994894</v>
      </c>
      <c r="L291" s="115">
        <f t="array" ref="L291">SUM(L$169:L$206*L57*TRANSPOSE(Mapping!$H83:$AS83)/((L$217:L$254=0)+L$217:L$254))</f>
        <v>2.8775095404332172</v>
      </c>
      <c r="M291" s="115">
        <f t="array" ref="M291">SUM(M$169:M$206*M57*TRANSPOSE(Mapping!$H83:$AS83)/((M$217:M$254=0)+M$217:M$254))</f>
        <v>3.0242479946901875</v>
      </c>
      <c r="N291" s="115">
        <f t="array" ref="N291">SUM(N$169:N$206*N57*TRANSPOSE(Mapping!$H83:$AS83)/((N$217:N$254=0)+N$217:N$254))</f>
        <v>3.3254183142837532</v>
      </c>
      <c r="O291" s="115">
        <f t="array" ref="O291">SUM(O$169:O$206*O57*TRANSPOSE(Mapping!$H83:$AS83)/((O$217:O$254=0)+O$217:O$254))</f>
        <v>1.8678459115621535</v>
      </c>
      <c r="P291" s="115">
        <f t="array" ref="P291">SUM(P$169:P$206*P57*TRANSPOSE(Mapping!$H83:$AS83)/((P$217:P$254=0)+P$217:P$254))</f>
        <v>3.7156580931462972</v>
      </c>
      <c r="Q291" s="115">
        <f t="array" ref="Q291">SUM(Q$169:Q$206*Q57*TRANSPOSE(Mapping!$H83:$AS83)/((Q$217:Q$254=0)+Q$217:Q$254))</f>
        <v>0</v>
      </c>
      <c r="R291" s="115">
        <f t="array" ref="R291">SUM(R$169:R$206*R57*TRANSPOSE(Mapping!$H83:$AS83)/((R$217:R$254=0)+R$217:R$254))</f>
        <v>0</v>
      </c>
      <c r="S291" s="115">
        <f t="array" ref="S291">SUM(S$169:S$206*S57*TRANSPOSE(Mapping!$H83:$AS83)/((S$217:S$254=0)+S$217:S$254))</f>
        <v>0</v>
      </c>
      <c r="T291" s="115">
        <f t="array" ref="T291">SUM(T$169:T$206*T57*TRANSPOSE(Mapping!$H83:$AS83)/((T$217:T$254=0)+T$217:T$254))</f>
        <v>0</v>
      </c>
      <c r="U291" s="115">
        <f t="array" ref="U291">SUM(U$169:U$206*U57*TRANSPOSE(Mapping!$H83:$AS83)/((U$217:U$254=0)+U$217:U$254))</f>
        <v>0</v>
      </c>
      <c r="V291" s="115">
        <f t="array" ref="V291">SUM(V$169:V$206*V57*TRANSPOSE(Mapping!$H83:$AS83)/((V$217:V$254=0)+V$217:V$254))</f>
        <v>0</v>
      </c>
      <c r="W291" s="115">
        <f t="array" ref="W291">SUM(W$169:W$206*W57*TRANSPOSE(Mapping!$H83:$AS83)/((W$217:W$254=0)+W$217:W$254))</f>
        <v>0</v>
      </c>
      <c r="X291" s="115">
        <f t="array" ref="X291">SUM(X$169:X$206*X57*TRANSPOSE(Mapping!$H83:$AS83)/((X$217:X$254=0)+X$217:X$254))</f>
        <v>0</v>
      </c>
      <c r="Y291" s="115">
        <f t="array" ref="Y291">SUM(Y$169:Y$206*Y57*TRANSPOSE(Mapping!$H83:$AS83)/((Y$217:Y$254=0)+Y$217:Y$254))</f>
        <v>0</v>
      </c>
      <c r="Z291" s="115">
        <f t="array" ref="Z291">SUM(Z$169:Z$206*Z57*TRANSPOSE(Mapping!$H83:$AS83)/((Z$217:Z$254=0)+Z$217:Z$254))</f>
        <v>0</v>
      </c>
      <c r="AA291" s="115">
        <f t="array" ref="AA291">SUM(AA$169:AA$206*AA57*TRANSPOSE(Mapping!$H83:$AS83)/((AA$217:AA$254=0)+AA$217:AA$254))</f>
        <v>0</v>
      </c>
      <c r="AB291" s="115">
        <f t="array" ref="AB291">SUM(AB$169:AB$206*AB57*TRANSPOSE(Mapping!$H83:$AS83)/((AB$217:AB$254=0)+AB$217:AB$254))</f>
        <v>0</v>
      </c>
      <c r="AC291" s="115">
        <f t="array" ref="AC291">SUM(AC$169:AC$206*AC57*TRANSPOSE(Mapping!$H83:$AS83)/((AC$217:AC$254=0)+AC$217:AC$254))</f>
        <v>0</v>
      </c>
      <c r="AD291" s="115">
        <f t="array" ref="AD291">SUM(AD$169:AD$206*AD57*TRANSPOSE(Mapping!$H83:$AS83)/((AD$217:AD$254=0)+AD$217:AD$254))</f>
        <v>0</v>
      </c>
      <c r="AE291" s="115">
        <f t="array" ref="AE291">SUM(AE$169:AE$206*AE57*TRANSPOSE(Mapping!$H83:$AS83)/((AE$217:AE$254=0)+AE$217:AE$254))</f>
        <v>0</v>
      </c>
      <c r="AF291" s="115">
        <f t="array" ref="AF291">SUM(AF$169:AF$206*AF57*TRANSPOSE(Mapping!$H83:$AS83)/((AF$217:AF$254=0)+AF$217:AF$254))</f>
        <v>0</v>
      </c>
      <c r="AG291" s="115">
        <f t="array" ref="AG291">SUM(AG$169:AG$206*AG57*TRANSPOSE(Mapping!$H83:$AS83)/((AG$217:AG$254=0)+AG$217:AG$254))</f>
        <v>0</v>
      </c>
      <c r="AH291" s="115">
        <f t="array" ref="AH291">SUM(AH$169:AH$206*AH57*TRANSPOSE(Mapping!$H83:$AS83)/((AH$217:AH$254=0)+AH$217:AH$254))</f>
        <v>0</v>
      </c>
      <c r="AI291" s="115">
        <f t="array" ref="AI291">SUM(AI$169:AI$206*AI57*TRANSPOSE(Mapping!$H83:$AS83)/((AI$217:AI$254=0)+AI$217:AI$254))</f>
        <v>0</v>
      </c>
      <c r="AJ291" s="115">
        <f t="array" ref="AJ291">SUM(AJ$169:AJ$206*AJ57*TRANSPOSE(Mapping!$H83:$AS83)/((AJ$217:AJ$254=0)+AJ$217:AJ$254))</f>
        <v>0</v>
      </c>
      <c r="AK291" s="115">
        <f t="array" ref="AK291">SUM(AK$169:AK$206*AK57*TRANSPOSE(Mapping!$H83:$AS83)/((AK$217:AK$254=0)+AK$217:AK$254))</f>
        <v>0</v>
      </c>
      <c r="AL291" s="115">
        <f t="array" ref="AL291">SUM(AL$169:AL$206*AL57*TRANSPOSE(Mapping!$H83:$AS83)/((AL$217:AL$254=0)+AL$217:AL$254))</f>
        <v>0</v>
      </c>
      <c r="AM291" s="115">
        <f t="array" ref="AM291">SUM(AM$169:AM$206*AM57*TRANSPOSE(Mapping!$H83:$AS83)/((AM$217:AM$254=0)+AM$217:AM$254))</f>
        <v>0</v>
      </c>
      <c r="AN291" s="115">
        <f t="array" ref="AN291">SUM(AN$169:AN$206*AN57*TRANSPOSE(Mapping!$H83:$AS83)/((AN$217:AN$254=0)+AN$217:AN$254))</f>
        <v>0</v>
      </c>
      <c r="AO291" s="115">
        <f t="array" ref="AO291">SUM(AO$169:AO$206*AO57*TRANSPOSE(Mapping!$H83:$AS83)/((AO$217:AO$254=0)+AO$217:AO$254))</f>
        <v>0</v>
      </c>
      <c r="AP291" s="115">
        <f t="array" ref="AP291">SUM(AP$169:AP$206*AP57*TRANSPOSE(Mapping!$H83:$AS83)/((AP$217:AP$254=0)+AP$217:AP$254))</f>
        <v>0</v>
      </c>
      <c r="AQ291" s="115">
        <f t="array" ref="AQ291">SUM(AQ$169:AQ$206*AQ57*TRANSPOSE(Mapping!$H83:$AS83)/((AQ$217:AQ$254=0)+AQ$217:AQ$254))</f>
        <v>0</v>
      </c>
      <c r="AR291" s="115">
        <f t="array" ref="AR291">SUM(AR$169:AR$206*AR57*TRANSPOSE(Mapping!$H83:$AS83)/((AR$217:AR$254=0)+AR$217:AR$254))</f>
        <v>0</v>
      </c>
      <c r="AS291" s="115">
        <f t="array" ref="AS291">SUM(AS$169:AS$206*AS57*TRANSPOSE(Mapping!$H83:$AS83)/((AS$217:AS$254=0)+AS$217:AS$254))</f>
        <v>0</v>
      </c>
      <c r="AT291" s="115">
        <f t="array" ref="AT291">SUM(AT$169:AT$206*AT57*TRANSPOSE(Mapping!$H83:$AS83)/((AT$217:AT$254=0)+AT$217:AT$254))</f>
        <v>0</v>
      </c>
      <c r="AU291" s="115">
        <f t="array" ref="AU291">SUM(AU$169:AU$206*AU57*TRANSPOSE(Mapping!$H83:$AS83)/((AU$217:AU$254=0)+AU$217:AU$254))</f>
        <v>0</v>
      </c>
      <c r="AV291" s="115">
        <f t="array" ref="AV291">SUM(AV$169:AV$206*AV57*TRANSPOSE(Mapping!$H83:$AS83)/((AV$217:AV$254=0)+AV$217:AV$254))</f>
        <v>0</v>
      </c>
      <c r="AW291" s="115">
        <f t="array" ref="AW291">SUM(AW$169:AW$206*AW57*TRANSPOSE(Mapping!$H83:$AS83)/((AW$217:AW$254=0)+AW$217:AW$254))</f>
        <v>0</v>
      </c>
      <c r="AX291" s="115">
        <f t="array" ref="AX291">SUM(AX$169:AX$206*AX57*TRANSPOSE(Mapping!$H83:$AS83)/((AX$217:AX$254=0)+AX$217:AX$254))</f>
        <v>0</v>
      </c>
      <c r="AY291" s="115">
        <f t="array" ref="AY291">SUM(AY$169:AY$206*AY57*TRANSPOSE(Mapping!$H83:$AS83)/((AY$217:AY$254=0)+AY$217:AY$254))</f>
        <v>0</v>
      </c>
      <c r="AZ291" s="115">
        <f t="array" ref="AZ291">SUM(AZ$169:AZ$206*AZ57*TRANSPOSE(Mapping!$H83:$AS83)/((AZ$217:AZ$254=0)+AZ$217:AZ$254))</f>
        <v>0</v>
      </c>
      <c r="BA291" s="115">
        <f t="array" ref="BA291">SUM(BA$169:BA$206*BA57*TRANSPOSE(Mapping!$H83:$AS83)/((BA$217:BA$254=0)+BA$217:BA$254))</f>
        <v>0</v>
      </c>
      <c r="BB291" s="115">
        <f t="array" ref="BB291">SUM(BB$169:BB$206*BB57*TRANSPOSE(Mapping!$H83:$AS83)/((BB$217:BB$254=0)+BB$217:BB$254))</f>
        <v>0</v>
      </c>
      <c r="BC291" s="115">
        <f t="array" ref="BC291">SUM(BC$169:BC$206*BC57*TRANSPOSE(Mapping!$H83:$AS83)/((BC$217:BC$254=0)+BC$217:BC$254))</f>
        <v>0</v>
      </c>
      <c r="BD291" s="115">
        <f t="array" ref="BD291">SUM(BD$169:BD$206*BD57*TRANSPOSE(Mapping!$H83:$AS83)/((BD$217:BD$254=0)+BD$217:BD$254))</f>
        <v>0</v>
      </c>
      <c r="BE291" s="115">
        <f t="array" ref="BE291">SUM(BE$169:BE$206*BE57*TRANSPOSE(Mapping!$H83:$AS83)/((BE$217:BE$254=0)+BE$217:BE$254))</f>
        <v>0</v>
      </c>
      <c r="BF291" s="115">
        <f t="array" ref="BF291">SUM(BF$169:BF$206*BF57*TRANSPOSE(Mapping!$H83:$AS83)/((BF$217:BF$254=0)+BF$217:BF$254))</f>
        <v>0</v>
      </c>
      <c r="BG291" s="115">
        <f t="array" ref="BG291">SUM(BG$169:BG$206*BG57*TRANSPOSE(Mapping!$H83:$AS83)/((BG$217:BG$254=0)+BG$217:BG$254))</f>
        <v>0</v>
      </c>
      <c r="BH291" s="115">
        <f t="array" ref="BH291">SUM(BH$169:BH$206*BH57*TRANSPOSE(Mapping!$H83:$AS83)/((BH$217:BH$254=0)+BH$217:BH$254))</f>
        <v>0</v>
      </c>
    </row>
    <row r="292" spans="2:60" hidden="1" outlineLevel="1" x14ac:dyDescent="0.2">
      <c r="B292" s="88" t="s">
        <v>256</v>
      </c>
      <c r="C292" s="9" t="s">
        <v>85</v>
      </c>
      <c r="D292" s="9" t="s">
        <v>109</v>
      </c>
      <c r="F292" s="26" t="s">
        <v>198</v>
      </c>
      <c r="G292" s="87">
        <v>22</v>
      </c>
      <c r="I292" s="115">
        <f t="array" ref="I292">SUM(I$169:I$206*I58*TRANSPOSE(Mapping!$H84:$AS84)/((I$217:I$254=0)+I$217:I$254))</f>
        <v>0</v>
      </c>
      <c r="J292" s="115">
        <f t="array" ref="J292">SUM(J$169:J$206*J58*TRANSPOSE(Mapping!$H84:$AS84)/((J$217:J$254=0)+J$217:J$254))</f>
        <v>0</v>
      </c>
      <c r="K292" s="115">
        <f t="array" ref="K292">SUM(K$169:K$206*K58*TRANSPOSE(Mapping!$H84:$AS84)/((K$217:K$254=0)+K$217:K$254))</f>
        <v>0</v>
      </c>
      <c r="L292" s="115">
        <f t="array" ref="L292">SUM(L$169:L$206*L58*TRANSPOSE(Mapping!$H84:$AS84)/((L$217:L$254=0)+L$217:L$254))</f>
        <v>7.4000693270219131E-2</v>
      </c>
      <c r="M292" s="115">
        <f t="array" ref="M292">SUM(M$169:M$206*M58*TRANSPOSE(Mapping!$H84:$AS84)/((M$217:M$254=0)+M$217:M$254))</f>
        <v>3.4612514533574994E-2</v>
      </c>
      <c r="N292" s="115">
        <f t="array" ref="N292">SUM(N$169:N$206*N58*TRANSPOSE(Mapping!$H84:$AS84)/((N$217:N$254=0)+N$217:N$254))</f>
        <v>1.8053067253153712E-2</v>
      </c>
      <c r="O292" s="115">
        <f t="array" ref="O292">SUM(O$169:O$206*O58*TRANSPOSE(Mapping!$H84:$AS84)/((O$217:O$254=0)+O$217:O$254))</f>
        <v>0</v>
      </c>
      <c r="P292" s="115">
        <f t="array" ref="P292">SUM(P$169:P$206*P58*TRANSPOSE(Mapping!$H84:$AS84)/((P$217:P$254=0)+P$217:P$254))</f>
        <v>0</v>
      </c>
      <c r="Q292" s="115">
        <f t="array" ref="Q292">SUM(Q$169:Q$206*Q58*TRANSPOSE(Mapping!$H84:$AS84)/((Q$217:Q$254=0)+Q$217:Q$254))</f>
        <v>0</v>
      </c>
      <c r="R292" s="115">
        <f t="array" ref="R292">SUM(R$169:R$206*R58*TRANSPOSE(Mapping!$H84:$AS84)/((R$217:R$254=0)+R$217:R$254))</f>
        <v>0</v>
      </c>
      <c r="S292" s="115">
        <f t="array" ref="S292">SUM(S$169:S$206*S58*TRANSPOSE(Mapping!$H84:$AS84)/((S$217:S$254=0)+S$217:S$254))</f>
        <v>0</v>
      </c>
      <c r="T292" s="115">
        <f t="array" ref="T292">SUM(T$169:T$206*T58*TRANSPOSE(Mapping!$H84:$AS84)/((T$217:T$254=0)+T$217:T$254))</f>
        <v>0</v>
      </c>
      <c r="U292" s="115">
        <f t="array" ref="U292">SUM(U$169:U$206*U58*TRANSPOSE(Mapping!$H84:$AS84)/((U$217:U$254=0)+U$217:U$254))</f>
        <v>0</v>
      </c>
      <c r="V292" s="115">
        <f t="array" ref="V292">SUM(V$169:V$206*V58*TRANSPOSE(Mapping!$H84:$AS84)/((V$217:V$254=0)+V$217:V$254))</f>
        <v>0</v>
      </c>
      <c r="W292" s="115">
        <f t="array" ref="W292">SUM(W$169:W$206*W58*TRANSPOSE(Mapping!$H84:$AS84)/((W$217:W$254=0)+W$217:W$254))</f>
        <v>0</v>
      </c>
      <c r="X292" s="115">
        <f t="array" ref="X292">SUM(X$169:X$206*X58*TRANSPOSE(Mapping!$H84:$AS84)/((X$217:X$254=0)+X$217:X$254))</f>
        <v>0</v>
      </c>
      <c r="Y292" s="115">
        <f t="array" ref="Y292">SUM(Y$169:Y$206*Y58*TRANSPOSE(Mapping!$H84:$AS84)/((Y$217:Y$254=0)+Y$217:Y$254))</f>
        <v>0</v>
      </c>
      <c r="Z292" s="115">
        <f t="array" ref="Z292">SUM(Z$169:Z$206*Z58*TRANSPOSE(Mapping!$H84:$AS84)/((Z$217:Z$254=0)+Z$217:Z$254))</f>
        <v>0</v>
      </c>
      <c r="AA292" s="115">
        <f t="array" ref="AA292">SUM(AA$169:AA$206*AA58*TRANSPOSE(Mapping!$H84:$AS84)/((AA$217:AA$254=0)+AA$217:AA$254))</f>
        <v>0</v>
      </c>
      <c r="AB292" s="115">
        <f t="array" ref="AB292">SUM(AB$169:AB$206*AB58*TRANSPOSE(Mapping!$H84:$AS84)/((AB$217:AB$254=0)+AB$217:AB$254))</f>
        <v>0</v>
      </c>
      <c r="AC292" s="115">
        <f t="array" ref="AC292">SUM(AC$169:AC$206*AC58*TRANSPOSE(Mapping!$H84:$AS84)/((AC$217:AC$254=0)+AC$217:AC$254))</f>
        <v>0</v>
      </c>
      <c r="AD292" s="115">
        <f t="array" ref="AD292">SUM(AD$169:AD$206*AD58*TRANSPOSE(Mapping!$H84:$AS84)/((AD$217:AD$254=0)+AD$217:AD$254))</f>
        <v>0</v>
      </c>
      <c r="AE292" s="115">
        <f t="array" ref="AE292">SUM(AE$169:AE$206*AE58*TRANSPOSE(Mapping!$H84:$AS84)/((AE$217:AE$254=0)+AE$217:AE$254))</f>
        <v>0</v>
      </c>
      <c r="AF292" s="115">
        <f t="array" ref="AF292">SUM(AF$169:AF$206*AF58*TRANSPOSE(Mapping!$H84:$AS84)/((AF$217:AF$254=0)+AF$217:AF$254))</f>
        <v>0</v>
      </c>
      <c r="AG292" s="115">
        <f t="array" ref="AG292">SUM(AG$169:AG$206*AG58*TRANSPOSE(Mapping!$H84:$AS84)/((AG$217:AG$254=0)+AG$217:AG$254))</f>
        <v>0</v>
      </c>
      <c r="AH292" s="115">
        <f t="array" ref="AH292">SUM(AH$169:AH$206*AH58*TRANSPOSE(Mapping!$H84:$AS84)/((AH$217:AH$254=0)+AH$217:AH$254))</f>
        <v>0</v>
      </c>
      <c r="AI292" s="115">
        <f t="array" ref="AI292">SUM(AI$169:AI$206*AI58*TRANSPOSE(Mapping!$H84:$AS84)/((AI$217:AI$254=0)+AI$217:AI$254))</f>
        <v>0</v>
      </c>
      <c r="AJ292" s="115">
        <f t="array" ref="AJ292">SUM(AJ$169:AJ$206*AJ58*TRANSPOSE(Mapping!$H84:$AS84)/((AJ$217:AJ$254=0)+AJ$217:AJ$254))</f>
        <v>0</v>
      </c>
      <c r="AK292" s="115">
        <f t="array" ref="AK292">SUM(AK$169:AK$206*AK58*TRANSPOSE(Mapping!$H84:$AS84)/((AK$217:AK$254=0)+AK$217:AK$254))</f>
        <v>0</v>
      </c>
      <c r="AL292" s="115">
        <f t="array" ref="AL292">SUM(AL$169:AL$206*AL58*TRANSPOSE(Mapping!$H84:$AS84)/((AL$217:AL$254=0)+AL$217:AL$254))</f>
        <v>0</v>
      </c>
      <c r="AM292" s="115">
        <f t="array" ref="AM292">SUM(AM$169:AM$206*AM58*TRANSPOSE(Mapping!$H84:$AS84)/((AM$217:AM$254=0)+AM$217:AM$254))</f>
        <v>0</v>
      </c>
      <c r="AN292" s="115">
        <f t="array" ref="AN292">SUM(AN$169:AN$206*AN58*TRANSPOSE(Mapping!$H84:$AS84)/((AN$217:AN$254=0)+AN$217:AN$254))</f>
        <v>0</v>
      </c>
      <c r="AO292" s="115">
        <f t="array" ref="AO292">SUM(AO$169:AO$206*AO58*TRANSPOSE(Mapping!$H84:$AS84)/((AO$217:AO$254=0)+AO$217:AO$254))</f>
        <v>0</v>
      </c>
      <c r="AP292" s="115">
        <f t="array" ref="AP292">SUM(AP$169:AP$206*AP58*TRANSPOSE(Mapping!$H84:$AS84)/((AP$217:AP$254=0)+AP$217:AP$254))</f>
        <v>0</v>
      </c>
      <c r="AQ292" s="115">
        <f t="array" ref="AQ292">SUM(AQ$169:AQ$206*AQ58*TRANSPOSE(Mapping!$H84:$AS84)/((AQ$217:AQ$254=0)+AQ$217:AQ$254))</f>
        <v>0</v>
      </c>
      <c r="AR292" s="115">
        <f t="array" ref="AR292">SUM(AR$169:AR$206*AR58*TRANSPOSE(Mapping!$H84:$AS84)/((AR$217:AR$254=0)+AR$217:AR$254))</f>
        <v>0</v>
      </c>
      <c r="AS292" s="115">
        <f t="array" ref="AS292">SUM(AS$169:AS$206*AS58*TRANSPOSE(Mapping!$H84:$AS84)/((AS$217:AS$254=0)+AS$217:AS$254))</f>
        <v>0</v>
      </c>
      <c r="AT292" s="115">
        <f t="array" ref="AT292">SUM(AT$169:AT$206*AT58*TRANSPOSE(Mapping!$H84:$AS84)/((AT$217:AT$254=0)+AT$217:AT$254))</f>
        <v>0</v>
      </c>
      <c r="AU292" s="115">
        <f t="array" ref="AU292">SUM(AU$169:AU$206*AU58*TRANSPOSE(Mapping!$H84:$AS84)/((AU$217:AU$254=0)+AU$217:AU$254))</f>
        <v>0</v>
      </c>
      <c r="AV292" s="115">
        <f t="array" ref="AV292">SUM(AV$169:AV$206*AV58*TRANSPOSE(Mapping!$H84:$AS84)/((AV$217:AV$254=0)+AV$217:AV$254))</f>
        <v>0</v>
      </c>
      <c r="AW292" s="115">
        <f t="array" ref="AW292">SUM(AW$169:AW$206*AW58*TRANSPOSE(Mapping!$H84:$AS84)/((AW$217:AW$254=0)+AW$217:AW$254))</f>
        <v>0</v>
      </c>
      <c r="AX292" s="115">
        <f t="array" ref="AX292">SUM(AX$169:AX$206*AX58*TRANSPOSE(Mapping!$H84:$AS84)/((AX$217:AX$254=0)+AX$217:AX$254))</f>
        <v>0</v>
      </c>
      <c r="AY292" s="115">
        <f t="array" ref="AY292">SUM(AY$169:AY$206*AY58*TRANSPOSE(Mapping!$H84:$AS84)/((AY$217:AY$254=0)+AY$217:AY$254))</f>
        <v>0</v>
      </c>
      <c r="AZ292" s="115">
        <f t="array" ref="AZ292">SUM(AZ$169:AZ$206*AZ58*TRANSPOSE(Mapping!$H84:$AS84)/((AZ$217:AZ$254=0)+AZ$217:AZ$254))</f>
        <v>0</v>
      </c>
      <c r="BA292" s="115">
        <f t="array" ref="BA292">SUM(BA$169:BA$206*BA58*TRANSPOSE(Mapping!$H84:$AS84)/((BA$217:BA$254=0)+BA$217:BA$254))</f>
        <v>0</v>
      </c>
      <c r="BB292" s="115">
        <f t="array" ref="BB292">SUM(BB$169:BB$206*BB58*TRANSPOSE(Mapping!$H84:$AS84)/((BB$217:BB$254=0)+BB$217:BB$254))</f>
        <v>0</v>
      </c>
      <c r="BC292" s="115">
        <f t="array" ref="BC292">SUM(BC$169:BC$206*BC58*TRANSPOSE(Mapping!$H84:$AS84)/((BC$217:BC$254=0)+BC$217:BC$254))</f>
        <v>0</v>
      </c>
      <c r="BD292" s="115">
        <f t="array" ref="BD292">SUM(BD$169:BD$206*BD58*TRANSPOSE(Mapping!$H84:$AS84)/((BD$217:BD$254=0)+BD$217:BD$254))</f>
        <v>0</v>
      </c>
      <c r="BE292" s="115">
        <f t="array" ref="BE292">SUM(BE$169:BE$206*BE58*TRANSPOSE(Mapping!$H84:$AS84)/((BE$217:BE$254=0)+BE$217:BE$254))</f>
        <v>0</v>
      </c>
      <c r="BF292" s="115">
        <f t="array" ref="BF292">SUM(BF$169:BF$206*BF58*TRANSPOSE(Mapping!$H84:$AS84)/((BF$217:BF$254=0)+BF$217:BF$254))</f>
        <v>0</v>
      </c>
      <c r="BG292" s="115">
        <f t="array" ref="BG292">SUM(BG$169:BG$206*BG58*TRANSPOSE(Mapping!$H84:$AS84)/((BG$217:BG$254=0)+BG$217:BG$254))</f>
        <v>0</v>
      </c>
      <c r="BH292" s="115">
        <f t="array" ref="BH292">SUM(BH$169:BH$206*BH58*TRANSPOSE(Mapping!$H84:$AS84)/((BH$217:BH$254=0)+BH$217:BH$254))</f>
        <v>0</v>
      </c>
    </row>
    <row r="293" spans="2:60" hidden="1" outlineLevel="1" x14ac:dyDescent="0.2">
      <c r="B293" s="88" t="s">
        <v>258</v>
      </c>
      <c r="C293" s="89" t="s">
        <v>259</v>
      </c>
      <c r="D293" s="9" t="s">
        <v>121</v>
      </c>
      <c r="F293" s="26" t="s">
        <v>198</v>
      </c>
      <c r="G293" s="87">
        <v>23</v>
      </c>
      <c r="I293" s="115">
        <f t="array" ref="I293">SUM(I$169:I$206*I59*TRANSPOSE(Mapping!$H85:$AS85)/((I$217:I$254=0)+I$217:I$254))</f>
        <v>0</v>
      </c>
      <c r="J293" s="115">
        <f t="array" ref="J293">SUM(J$169:J$206*J59*TRANSPOSE(Mapping!$H85:$AS85)/((J$217:J$254=0)+J$217:J$254))</f>
        <v>0</v>
      </c>
      <c r="K293" s="115">
        <f t="array" ref="K293">SUM(K$169:K$206*K59*TRANSPOSE(Mapping!$H85:$AS85)/((K$217:K$254=0)+K$217:K$254))</f>
        <v>0.48095995991414825</v>
      </c>
      <c r="L293" s="115">
        <f t="array" ref="L293">SUM(L$169:L$206*L59*TRANSPOSE(Mapping!$H85:$AS85)/((L$217:L$254=0)+L$217:L$254))</f>
        <v>0.4179441120073647</v>
      </c>
      <c r="M293" s="115">
        <f t="array" ref="M293">SUM(M$169:M$206*M59*TRANSPOSE(Mapping!$H85:$AS85)/((M$217:M$254=0)+M$217:M$254))</f>
        <v>0.40816013068315088</v>
      </c>
      <c r="N293" s="115">
        <f t="array" ref="N293">SUM(N$169:N$206*N59*TRANSPOSE(Mapping!$H85:$AS85)/((N$217:N$254=0)+N$217:N$254))</f>
        <v>0.41279001533367959</v>
      </c>
      <c r="O293" s="115">
        <f t="array" ref="O293">SUM(O$169:O$206*O59*TRANSPOSE(Mapping!$H85:$AS85)/((O$217:O$254=0)+O$217:O$254))</f>
        <v>0.41895008334099187</v>
      </c>
      <c r="P293" s="115">
        <f t="array" ref="P293">SUM(P$169:P$206*P59*TRANSPOSE(Mapping!$H85:$AS85)/((P$217:P$254=0)+P$217:P$254))</f>
        <v>0.31408864273757192</v>
      </c>
      <c r="Q293" s="115">
        <f t="array" ref="Q293">SUM(Q$169:Q$206*Q59*TRANSPOSE(Mapping!$H85:$AS85)/((Q$217:Q$254=0)+Q$217:Q$254))</f>
        <v>0</v>
      </c>
      <c r="R293" s="115">
        <f t="array" ref="R293">SUM(R$169:R$206*R59*TRANSPOSE(Mapping!$H85:$AS85)/((R$217:R$254=0)+R$217:R$254))</f>
        <v>0</v>
      </c>
      <c r="S293" s="115">
        <f t="array" ref="S293">SUM(S$169:S$206*S59*TRANSPOSE(Mapping!$H85:$AS85)/((S$217:S$254=0)+S$217:S$254))</f>
        <v>0</v>
      </c>
      <c r="T293" s="115">
        <f t="array" ref="T293">SUM(T$169:T$206*T59*TRANSPOSE(Mapping!$H85:$AS85)/((T$217:T$254=0)+T$217:T$254))</f>
        <v>0</v>
      </c>
      <c r="U293" s="115">
        <f t="array" ref="U293">SUM(U$169:U$206*U59*TRANSPOSE(Mapping!$H85:$AS85)/((U$217:U$254=0)+U$217:U$254))</f>
        <v>0</v>
      </c>
      <c r="V293" s="115">
        <f t="array" ref="V293">SUM(V$169:V$206*V59*TRANSPOSE(Mapping!$H85:$AS85)/((V$217:V$254=0)+V$217:V$254))</f>
        <v>0</v>
      </c>
      <c r="W293" s="115">
        <f t="array" ref="W293">SUM(W$169:W$206*W59*TRANSPOSE(Mapping!$H85:$AS85)/((W$217:W$254=0)+W$217:W$254))</f>
        <v>0</v>
      </c>
      <c r="X293" s="115">
        <f t="array" ref="X293">SUM(X$169:X$206*X59*TRANSPOSE(Mapping!$H85:$AS85)/((X$217:X$254=0)+X$217:X$254))</f>
        <v>0</v>
      </c>
      <c r="Y293" s="115">
        <f t="array" ref="Y293">SUM(Y$169:Y$206*Y59*TRANSPOSE(Mapping!$H85:$AS85)/((Y$217:Y$254=0)+Y$217:Y$254))</f>
        <v>0</v>
      </c>
      <c r="Z293" s="115">
        <f t="array" ref="Z293">SUM(Z$169:Z$206*Z59*TRANSPOSE(Mapping!$H85:$AS85)/((Z$217:Z$254=0)+Z$217:Z$254))</f>
        <v>0</v>
      </c>
      <c r="AA293" s="115">
        <f t="array" ref="AA293">SUM(AA$169:AA$206*AA59*TRANSPOSE(Mapping!$H85:$AS85)/((AA$217:AA$254=0)+AA$217:AA$254))</f>
        <v>0</v>
      </c>
      <c r="AB293" s="115">
        <f t="array" ref="AB293">SUM(AB$169:AB$206*AB59*TRANSPOSE(Mapping!$H85:$AS85)/((AB$217:AB$254=0)+AB$217:AB$254))</f>
        <v>0</v>
      </c>
      <c r="AC293" s="115">
        <f t="array" ref="AC293">SUM(AC$169:AC$206*AC59*TRANSPOSE(Mapping!$H85:$AS85)/((AC$217:AC$254=0)+AC$217:AC$254))</f>
        <v>0</v>
      </c>
      <c r="AD293" s="115">
        <f t="array" ref="AD293">SUM(AD$169:AD$206*AD59*TRANSPOSE(Mapping!$H85:$AS85)/((AD$217:AD$254=0)+AD$217:AD$254))</f>
        <v>0</v>
      </c>
      <c r="AE293" s="115">
        <f t="array" ref="AE293">SUM(AE$169:AE$206*AE59*TRANSPOSE(Mapping!$H85:$AS85)/((AE$217:AE$254=0)+AE$217:AE$254))</f>
        <v>0</v>
      </c>
      <c r="AF293" s="115">
        <f t="array" ref="AF293">SUM(AF$169:AF$206*AF59*TRANSPOSE(Mapping!$H85:$AS85)/((AF$217:AF$254=0)+AF$217:AF$254))</f>
        <v>0</v>
      </c>
      <c r="AG293" s="115">
        <f t="array" ref="AG293">SUM(AG$169:AG$206*AG59*TRANSPOSE(Mapping!$H85:$AS85)/((AG$217:AG$254=0)+AG$217:AG$254))</f>
        <v>0</v>
      </c>
      <c r="AH293" s="115">
        <f t="array" ref="AH293">SUM(AH$169:AH$206*AH59*TRANSPOSE(Mapping!$H85:$AS85)/((AH$217:AH$254=0)+AH$217:AH$254))</f>
        <v>0</v>
      </c>
      <c r="AI293" s="115">
        <f t="array" ref="AI293">SUM(AI$169:AI$206*AI59*TRANSPOSE(Mapping!$H85:$AS85)/((AI$217:AI$254=0)+AI$217:AI$254))</f>
        <v>0</v>
      </c>
      <c r="AJ293" s="115">
        <f t="array" ref="AJ293">SUM(AJ$169:AJ$206*AJ59*TRANSPOSE(Mapping!$H85:$AS85)/((AJ$217:AJ$254=0)+AJ$217:AJ$254))</f>
        <v>0</v>
      </c>
      <c r="AK293" s="115">
        <f t="array" ref="AK293">SUM(AK$169:AK$206*AK59*TRANSPOSE(Mapping!$H85:$AS85)/((AK$217:AK$254=0)+AK$217:AK$254))</f>
        <v>0</v>
      </c>
      <c r="AL293" s="115">
        <f t="array" ref="AL293">SUM(AL$169:AL$206*AL59*TRANSPOSE(Mapping!$H85:$AS85)/((AL$217:AL$254=0)+AL$217:AL$254))</f>
        <v>0</v>
      </c>
      <c r="AM293" s="115">
        <f t="array" ref="AM293">SUM(AM$169:AM$206*AM59*TRANSPOSE(Mapping!$H85:$AS85)/((AM$217:AM$254=0)+AM$217:AM$254))</f>
        <v>0</v>
      </c>
      <c r="AN293" s="115">
        <f t="array" ref="AN293">SUM(AN$169:AN$206*AN59*TRANSPOSE(Mapping!$H85:$AS85)/((AN$217:AN$254=0)+AN$217:AN$254))</f>
        <v>0</v>
      </c>
      <c r="AO293" s="115">
        <f t="array" ref="AO293">SUM(AO$169:AO$206*AO59*TRANSPOSE(Mapping!$H85:$AS85)/((AO$217:AO$254=0)+AO$217:AO$254))</f>
        <v>0</v>
      </c>
      <c r="AP293" s="115">
        <f t="array" ref="AP293">SUM(AP$169:AP$206*AP59*TRANSPOSE(Mapping!$H85:$AS85)/((AP$217:AP$254=0)+AP$217:AP$254))</f>
        <v>0</v>
      </c>
      <c r="AQ293" s="115">
        <f t="array" ref="AQ293">SUM(AQ$169:AQ$206*AQ59*TRANSPOSE(Mapping!$H85:$AS85)/((AQ$217:AQ$254=0)+AQ$217:AQ$254))</f>
        <v>0</v>
      </c>
      <c r="AR293" s="115">
        <f t="array" ref="AR293">SUM(AR$169:AR$206*AR59*TRANSPOSE(Mapping!$H85:$AS85)/((AR$217:AR$254=0)+AR$217:AR$254))</f>
        <v>0</v>
      </c>
      <c r="AS293" s="115">
        <f t="array" ref="AS293">SUM(AS$169:AS$206*AS59*TRANSPOSE(Mapping!$H85:$AS85)/((AS$217:AS$254=0)+AS$217:AS$254))</f>
        <v>0</v>
      </c>
      <c r="AT293" s="115">
        <f t="array" ref="AT293">SUM(AT$169:AT$206*AT59*TRANSPOSE(Mapping!$H85:$AS85)/((AT$217:AT$254=0)+AT$217:AT$254))</f>
        <v>0</v>
      </c>
      <c r="AU293" s="115">
        <f t="array" ref="AU293">SUM(AU$169:AU$206*AU59*TRANSPOSE(Mapping!$H85:$AS85)/((AU$217:AU$254=0)+AU$217:AU$254))</f>
        <v>0</v>
      </c>
      <c r="AV293" s="115">
        <f t="array" ref="AV293">SUM(AV$169:AV$206*AV59*TRANSPOSE(Mapping!$H85:$AS85)/((AV$217:AV$254=0)+AV$217:AV$254))</f>
        <v>0</v>
      </c>
      <c r="AW293" s="115">
        <f t="array" ref="AW293">SUM(AW$169:AW$206*AW59*TRANSPOSE(Mapping!$H85:$AS85)/((AW$217:AW$254=0)+AW$217:AW$254))</f>
        <v>0</v>
      </c>
      <c r="AX293" s="115">
        <f t="array" ref="AX293">SUM(AX$169:AX$206*AX59*TRANSPOSE(Mapping!$H85:$AS85)/((AX$217:AX$254=0)+AX$217:AX$254))</f>
        <v>0</v>
      </c>
      <c r="AY293" s="115">
        <f t="array" ref="AY293">SUM(AY$169:AY$206*AY59*TRANSPOSE(Mapping!$H85:$AS85)/((AY$217:AY$254=0)+AY$217:AY$254))</f>
        <v>0</v>
      </c>
      <c r="AZ293" s="115">
        <f t="array" ref="AZ293">SUM(AZ$169:AZ$206*AZ59*TRANSPOSE(Mapping!$H85:$AS85)/((AZ$217:AZ$254=0)+AZ$217:AZ$254))</f>
        <v>0</v>
      </c>
      <c r="BA293" s="115">
        <f t="array" ref="BA293">SUM(BA$169:BA$206*BA59*TRANSPOSE(Mapping!$H85:$AS85)/((BA$217:BA$254=0)+BA$217:BA$254))</f>
        <v>0</v>
      </c>
      <c r="BB293" s="115">
        <f t="array" ref="BB293">SUM(BB$169:BB$206*BB59*TRANSPOSE(Mapping!$H85:$AS85)/((BB$217:BB$254=0)+BB$217:BB$254))</f>
        <v>0</v>
      </c>
      <c r="BC293" s="115">
        <f t="array" ref="BC293">SUM(BC$169:BC$206*BC59*TRANSPOSE(Mapping!$H85:$AS85)/((BC$217:BC$254=0)+BC$217:BC$254))</f>
        <v>0</v>
      </c>
      <c r="BD293" s="115">
        <f t="array" ref="BD293">SUM(BD$169:BD$206*BD59*TRANSPOSE(Mapping!$H85:$AS85)/((BD$217:BD$254=0)+BD$217:BD$254))</f>
        <v>0</v>
      </c>
      <c r="BE293" s="115">
        <f t="array" ref="BE293">SUM(BE$169:BE$206*BE59*TRANSPOSE(Mapping!$H85:$AS85)/((BE$217:BE$254=0)+BE$217:BE$254))</f>
        <v>0</v>
      </c>
      <c r="BF293" s="115">
        <f t="array" ref="BF293">SUM(BF$169:BF$206*BF59*TRANSPOSE(Mapping!$H85:$AS85)/((BF$217:BF$254=0)+BF$217:BF$254))</f>
        <v>0</v>
      </c>
      <c r="BG293" s="115">
        <f t="array" ref="BG293">SUM(BG$169:BG$206*BG59*TRANSPOSE(Mapping!$H85:$AS85)/((BG$217:BG$254=0)+BG$217:BG$254))</f>
        <v>0</v>
      </c>
      <c r="BH293" s="115">
        <f t="array" ref="BH293">SUM(BH$169:BH$206*BH59*TRANSPOSE(Mapping!$H85:$AS85)/((BH$217:BH$254=0)+BH$217:BH$254))</f>
        <v>0</v>
      </c>
    </row>
    <row r="294" spans="2:60" hidden="1" outlineLevel="1" x14ac:dyDescent="0.2">
      <c r="B294" s="88" t="s">
        <v>258</v>
      </c>
      <c r="C294" s="89" t="s">
        <v>259</v>
      </c>
      <c r="D294" s="9" t="s">
        <v>122</v>
      </c>
      <c r="F294" s="26" t="s">
        <v>198</v>
      </c>
      <c r="G294" s="87">
        <v>24</v>
      </c>
      <c r="I294" s="115">
        <f t="array" ref="I294">SUM(I$169:I$206*I60*TRANSPOSE(Mapping!$H86:$AS86)/((I$217:I$254=0)+I$217:I$254))</f>
        <v>0</v>
      </c>
      <c r="J294" s="115">
        <f t="array" ref="J294">SUM(J$169:J$206*J60*TRANSPOSE(Mapping!$H86:$AS86)/((J$217:J$254=0)+J$217:J$254))</f>
        <v>0</v>
      </c>
      <c r="K294" s="115">
        <f t="array" ref="K294">SUM(K$169:K$206*K60*TRANSPOSE(Mapping!$H86:$AS86)/((K$217:K$254=0)+K$217:K$254))</f>
        <v>1.1619189337058475</v>
      </c>
      <c r="L294" s="115">
        <f t="array" ref="L294">SUM(L$169:L$206*L60*TRANSPOSE(Mapping!$H86:$AS86)/((L$217:L$254=0)+L$217:L$254))</f>
        <v>1.0152420033785634</v>
      </c>
      <c r="M294" s="115">
        <f t="array" ref="M294">SUM(M$169:M$206*M60*TRANSPOSE(Mapping!$H86:$AS86)/((M$217:M$254=0)+M$217:M$254))</f>
        <v>0.76043867525215925</v>
      </c>
      <c r="N294" s="115">
        <f t="array" ref="N294">SUM(N$169:N$206*N60*TRANSPOSE(Mapping!$H86:$AS86)/((N$217:N$254=0)+N$217:N$254))</f>
        <v>0.81872215894972</v>
      </c>
      <c r="O294" s="115">
        <f t="array" ref="O294">SUM(O$169:O$206*O60*TRANSPOSE(Mapping!$H86:$AS86)/((O$217:O$254=0)+O$217:O$254))</f>
        <v>0.78057040867660454</v>
      </c>
      <c r="P294" s="115">
        <f t="array" ref="P294">SUM(P$169:P$206*P60*TRANSPOSE(Mapping!$H86:$AS86)/((P$217:P$254=0)+P$217:P$254))</f>
        <v>0.62301208273946274</v>
      </c>
      <c r="Q294" s="115">
        <f t="array" ref="Q294">SUM(Q$169:Q$206*Q60*TRANSPOSE(Mapping!$H86:$AS86)/((Q$217:Q$254=0)+Q$217:Q$254))</f>
        <v>0</v>
      </c>
      <c r="R294" s="115">
        <f t="array" ref="R294">SUM(R$169:R$206*R60*TRANSPOSE(Mapping!$H86:$AS86)/((R$217:R$254=0)+R$217:R$254))</f>
        <v>0</v>
      </c>
      <c r="S294" s="115">
        <f t="array" ref="S294">SUM(S$169:S$206*S60*TRANSPOSE(Mapping!$H86:$AS86)/((S$217:S$254=0)+S$217:S$254))</f>
        <v>0</v>
      </c>
      <c r="T294" s="115">
        <f t="array" ref="T294">SUM(T$169:T$206*T60*TRANSPOSE(Mapping!$H86:$AS86)/((T$217:T$254=0)+T$217:T$254))</f>
        <v>0</v>
      </c>
      <c r="U294" s="115">
        <f t="array" ref="U294">SUM(U$169:U$206*U60*TRANSPOSE(Mapping!$H86:$AS86)/((U$217:U$254=0)+U$217:U$254))</f>
        <v>0</v>
      </c>
      <c r="V294" s="115">
        <f t="array" ref="V294">SUM(V$169:V$206*V60*TRANSPOSE(Mapping!$H86:$AS86)/((V$217:V$254=0)+V$217:V$254))</f>
        <v>0</v>
      </c>
      <c r="W294" s="115">
        <f t="array" ref="W294">SUM(W$169:W$206*W60*TRANSPOSE(Mapping!$H86:$AS86)/((W$217:W$254=0)+W$217:W$254))</f>
        <v>0</v>
      </c>
      <c r="X294" s="115">
        <f t="array" ref="X294">SUM(X$169:X$206*X60*TRANSPOSE(Mapping!$H86:$AS86)/((X$217:X$254=0)+X$217:X$254))</f>
        <v>0</v>
      </c>
      <c r="Y294" s="115">
        <f t="array" ref="Y294">SUM(Y$169:Y$206*Y60*TRANSPOSE(Mapping!$H86:$AS86)/((Y$217:Y$254=0)+Y$217:Y$254))</f>
        <v>0</v>
      </c>
      <c r="Z294" s="115">
        <f t="array" ref="Z294">SUM(Z$169:Z$206*Z60*TRANSPOSE(Mapping!$H86:$AS86)/((Z$217:Z$254=0)+Z$217:Z$254))</f>
        <v>0</v>
      </c>
      <c r="AA294" s="115">
        <f t="array" ref="AA294">SUM(AA$169:AA$206*AA60*TRANSPOSE(Mapping!$H86:$AS86)/((AA$217:AA$254=0)+AA$217:AA$254))</f>
        <v>0</v>
      </c>
      <c r="AB294" s="115">
        <f t="array" ref="AB294">SUM(AB$169:AB$206*AB60*TRANSPOSE(Mapping!$H86:$AS86)/((AB$217:AB$254=0)+AB$217:AB$254))</f>
        <v>0</v>
      </c>
      <c r="AC294" s="115">
        <f t="array" ref="AC294">SUM(AC$169:AC$206*AC60*TRANSPOSE(Mapping!$H86:$AS86)/((AC$217:AC$254=0)+AC$217:AC$254))</f>
        <v>0</v>
      </c>
      <c r="AD294" s="115">
        <f t="array" ref="AD294">SUM(AD$169:AD$206*AD60*TRANSPOSE(Mapping!$H86:$AS86)/((AD$217:AD$254=0)+AD$217:AD$254))</f>
        <v>0</v>
      </c>
      <c r="AE294" s="115">
        <f t="array" ref="AE294">SUM(AE$169:AE$206*AE60*TRANSPOSE(Mapping!$H86:$AS86)/((AE$217:AE$254=0)+AE$217:AE$254))</f>
        <v>0</v>
      </c>
      <c r="AF294" s="115">
        <f t="array" ref="AF294">SUM(AF$169:AF$206*AF60*TRANSPOSE(Mapping!$H86:$AS86)/((AF$217:AF$254=0)+AF$217:AF$254))</f>
        <v>0</v>
      </c>
      <c r="AG294" s="115">
        <f t="array" ref="AG294">SUM(AG$169:AG$206*AG60*TRANSPOSE(Mapping!$H86:$AS86)/((AG$217:AG$254=0)+AG$217:AG$254))</f>
        <v>0</v>
      </c>
      <c r="AH294" s="115">
        <f t="array" ref="AH294">SUM(AH$169:AH$206*AH60*TRANSPOSE(Mapping!$H86:$AS86)/((AH$217:AH$254=0)+AH$217:AH$254))</f>
        <v>0</v>
      </c>
      <c r="AI294" s="115">
        <f t="array" ref="AI294">SUM(AI$169:AI$206*AI60*TRANSPOSE(Mapping!$H86:$AS86)/((AI$217:AI$254=0)+AI$217:AI$254))</f>
        <v>0</v>
      </c>
      <c r="AJ294" s="115">
        <f t="array" ref="AJ294">SUM(AJ$169:AJ$206*AJ60*TRANSPOSE(Mapping!$H86:$AS86)/((AJ$217:AJ$254=0)+AJ$217:AJ$254))</f>
        <v>0</v>
      </c>
      <c r="AK294" s="115">
        <f t="array" ref="AK294">SUM(AK$169:AK$206*AK60*TRANSPOSE(Mapping!$H86:$AS86)/((AK$217:AK$254=0)+AK$217:AK$254))</f>
        <v>0</v>
      </c>
      <c r="AL294" s="115">
        <f t="array" ref="AL294">SUM(AL$169:AL$206*AL60*TRANSPOSE(Mapping!$H86:$AS86)/((AL$217:AL$254=0)+AL$217:AL$254))</f>
        <v>0</v>
      </c>
      <c r="AM294" s="115">
        <f t="array" ref="AM294">SUM(AM$169:AM$206*AM60*TRANSPOSE(Mapping!$H86:$AS86)/((AM$217:AM$254=0)+AM$217:AM$254))</f>
        <v>0</v>
      </c>
      <c r="AN294" s="115">
        <f t="array" ref="AN294">SUM(AN$169:AN$206*AN60*TRANSPOSE(Mapping!$H86:$AS86)/((AN$217:AN$254=0)+AN$217:AN$254))</f>
        <v>0</v>
      </c>
      <c r="AO294" s="115">
        <f t="array" ref="AO294">SUM(AO$169:AO$206*AO60*TRANSPOSE(Mapping!$H86:$AS86)/((AO$217:AO$254=0)+AO$217:AO$254))</f>
        <v>0</v>
      </c>
      <c r="AP294" s="115">
        <f t="array" ref="AP294">SUM(AP$169:AP$206*AP60*TRANSPOSE(Mapping!$H86:$AS86)/((AP$217:AP$254=0)+AP$217:AP$254))</f>
        <v>0</v>
      </c>
      <c r="AQ294" s="115">
        <f t="array" ref="AQ294">SUM(AQ$169:AQ$206*AQ60*TRANSPOSE(Mapping!$H86:$AS86)/((AQ$217:AQ$254=0)+AQ$217:AQ$254))</f>
        <v>0</v>
      </c>
      <c r="AR294" s="115">
        <f t="array" ref="AR294">SUM(AR$169:AR$206*AR60*TRANSPOSE(Mapping!$H86:$AS86)/((AR$217:AR$254=0)+AR$217:AR$254))</f>
        <v>0</v>
      </c>
      <c r="AS294" s="115">
        <f t="array" ref="AS294">SUM(AS$169:AS$206*AS60*TRANSPOSE(Mapping!$H86:$AS86)/((AS$217:AS$254=0)+AS$217:AS$254))</f>
        <v>0</v>
      </c>
      <c r="AT294" s="115">
        <f t="array" ref="AT294">SUM(AT$169:AT$206*AT60*TRANSPOSE(Mapping!$H86:$AS86)/((AT$217:AT$254=0)+AT$217:AT$254))</f>
        <v>0</v>
      </c>
      <c r="AU294" s="115">
        <f t="array" ref="AU294">SUM(AU$169:AU$206*AU60*TRANSPOSE(Mapping!$H86:$AS86)/((AU$217:AU$254=0)+AU$217:AU$254))</f>
        <v>0</v>
      </c>
      <c r="AV294" s="115">
        <f t="array" ref="AV294">SUM(AV$169:AV$206*AV60*TRANSPOSE(Mapping!$H86:$AS86)/((AV$217:AV$254=0)+AV$217:AV$254))</f>
        <v>0</v>
      </c>
      <c r="AW294" s="115">
        <f t="array" ref="AW294">SUM(AW$169:AW$206*AW60*TRANSPOSE(Mapping!$H86:$AS86)/((AW$217:AW$254=0)+AW$217:AW$254))</f>
        <v>0</v>
      </c>
      <c r="AX294" s="115">
        <f t="array" ref="AX294">SUM(AX$169:AX$206*AX60*TRANSPOSE(Mapping!$H86:$AS86)/((AX$217:AX$254=0)+AX$217:AX$254))</f>
        <v>0</v>
      </c>
      <c r="AY294" s="115">
        <f t="array" ref="AY294">SUM(AY$169:AY$206*AY60*TRANSPOSE(Mapping!$H86:$AS86)/((AY$217:AY$254=0)+AY$217:AY$254))</f>
        <v>0</v>
      </c>
      <c r="AZ294" s="115">
        <f t="array" ref="AZ294">SUM(AZ$169:AZ$206*AZ60*TRANSPOSE(Mapping!$H86:$AS86)/((AZ$217:AZ$254=0)+AZ$217:AZ$254))</f>
        <v>0</v>
      </c>
      <c r="BA294" s="115">
        <f t="array" ref="BA294">SUM(BA$169:BA$206*BA60*TRANSPOSE(Mapping!$H86:$AS86)/((BA$217:BA$254=0)+BA$217:BA$254))</f>
        <v>0</v>
      </c>
      <c r="BB294" s="115">
        <f t="array" ref="BB294">SUM(BB$169:BB$206*BB60*TRANSPOSE(Mapping!$H86:$AS86)/((BB$217:BB$254=0)+BB$217:BB$254))</f>
        <v>0</v>
      </c>
      <c r="BC294" s="115">
        <f t="array" ref="BC294">SUM(BC$169:BC$206*BC60*TRANSPOSE(Mapping!$H86:$AS86)/((BC$217:BC$254=0)+BC$217:BC$254))</f>
        <v>0</v>
      </c>
      <c r="BD294" s="115">
        <f t="array" ref="BD294">SUM(BD$169:BD$206*BD60*TRANSPOSE(Mapping!$H86:$AS86)/((BD$217:BD$254=0)+BD$217:BD$254))</f>
        <v>0</v>
      </c>
      <c r="BE294" s="115">
        <f t="array" ref="BE294">SUM(BE$169:BE$206*BE60*TRANSPOSE(Mapping!$H86:$AS86)/((BE$217:BE$254=0)+BE$217:BE$254))</f>
        <v>0</v>
      </c>
      <c r="BF294" s="115">
        <f t="array" ref="BF294">SUM(BF$169:BF$206*BF60*TRANSPOSE(Mapping!$H86:$AS86)/((BF$217:BF$254=0)+BF$217:BF$254))</f>
        <v>0</v>
      </c>
      <c r="BG294" s="115">
        <f t="array" ref="BG294">SUM(BG$169:BG$206*BG60*TRANSPOSE(Mapping!$H86:$AS86)/((BG$217:BG$254=0)+BG$217:BG$254))</f>
        <v>0</v>
      </c>
      <c r="BH294" s="115">
        <f t="array" ref="BH294">SUM(BH$169:BH$206*BH60*TRANSPOSE(Mapping!$H86:$AS86)/((BH$217:BH$254=0)+BH$217:BH$254))</f>
        <v>0</v>
      </c>
    </row>
    <row r="295" spans="2:60" hidden="1" outlineLevel="1" x14ac:dyDescent="0.2">
      <c r="B295" s="88" t="s">
        <v>258</v>
      </c>
      <c r="C295" s="89" t="s">
        <v>259</v>
      </c>
      <c r="D295" s="9" t="s">
        <v>123</v>
      </c>
      <c r="F295" s="26" t="s">
        <v>198</v>
      </c>
      <c r="G295" s="87">
        <v>25</v>
      </c>
      <c r="I295" s="115">
        <f t="array" ref="I295">SUM(I$169:I$206*I61*TRANSPOSE(Mapping!$H87:$AS87)/((I$217:I$254=0)+I$217:I$254))</f>
        <v>0</v>
      </c>
      <c r="J295" s="115">
        <f t="array" ref="J295">SUM(J$169:J$206*J61*TRANSPOSE(Mapping!$H87:$AS87)/((J$217:J$254=0)+J$217:J$254))</f>
        <v>0</v>
      </c>
      <c r="K295" s="115">
        <f t="array" ref="K295">SUM(K$169:K$206*K61*TRANSPOSE(Mapping!$H87:$AS87)/((K$217:K$254=0)+K$217:K$254))</f>
        <v>0</v>
      </c>
      <c r="L295" s="115">
        <f t="array" ref="L295">SUM(L$169:L$206*L61*TRANSPOSE(Mapping!$H87:$AS87)/((L$217:L$254=0)+L$217:L$254))</f>
        <v>6.6942179767984127E-3</v>
      </c>
      <c r="M295" s="115">
        <f t="array" ref="M295">SUM(M$169:M$206*M61*TRANSPOSE(Mapping!$H87:$AS87)/((M$217:M$254=0)+M$217:M$254))</f>
        <v>6.882074380166788E-3</v>
      </c>
      <c r="N295" s="115">
        <f t="array" ref="N295">SUM(N$169:N$206*N61*TRANSPOSE(Mapping!$H87:$AS87)/((N$217:N$254=0)+N$217:N$254))</f>
        <v>0</v>
      </c>
      <c r="O295" s="115">
        <f t="array" ref="O295">SUM(O$169:O$206*O61*TRANSPOSE(Mapping!$H87:$AS87)/((O$217:O$254=0)+O$217:O$254))</f>
        <v>7.0526118951319263E-3</v>
      </c>
      <c r="P295" s="115">
        <f t="array" ref="P295">SUM(P$169:P$206*P61*TRANSPOSE(Mapping!$H87:$AS87)/((P$217:P$254=0)+P$217:P$254))</f>
        <v>0</v>
      </c>
      <c r="Q295" s="115">
        <f t="array" ref="Q295">SUM(Q$169:Q$206*Q61*TRANSPOSE(Mapping!$H87:$AS87)/((Q$217:Q$254=0)+Q$217:Q$254))</f>
        <v>0</v>
      </c>
      <c r="R295" s="115">
        <f t="array" ref="R295">SUM(R$169:R$206*R61*TRANSPOSE(Mapping!$H87:$AS87)/((R$217:R$254=0)+R$217:R$254))</f>
        <v>0</v>
      </c>
      <c r="S295" s="115">
        <f t="array" ref="S295">SUM(S$169:S$206*S61*TRANSPOSE(Mapping!$H87:$AS87)/((S$217:S$254=0)+S$217:S$254))</f>
        <v>0</v>
      </c>
      <c r="T295" s="115">
        <f t="array" ref="T295">SUM(T$169:T$206*T61*TRANSPOSE(Mapping!$H87:$AS87)/((T$217:T$254=0)+T$217:T$254))</f>
        <v>0</v>
      </c>
      <c r="U295" s="115">
        <f t="array" ref="U295">SUM(U$169:U$206*U61*TRANSPOSE(Mapping!$H87:$AS87)/((U$217:U$254=0)+U$217:U$254))</f>
        <v>0</v>
      </c>
      <c r="V295" s="115">
        <f t="array" ref="V295">SUM(V$169:V$206*V61*TRANSPOSE(Mapping!$H87:$AS87)/((V$217:V$254=0)+V$217:V$254))</f>
        <v>0</v>
      </c>
      <c r="W295" s="115">
        <f t="array" ref="W295">SUM(W$169:W$206*W61*TRANSPOSE(Mapping!$H87:$AS87)/((W$217:W$254=0)+W$217:W$254))</f>
        <v>0</v>
      </c>
      <c r="X295" s="115">
        <f t="array" ref="X295">SUM(X$169:X$206*X61*TRANSPOSE(Mapping!$H87:$AS87)/((X$217:X$254=0)+X$217:X$254))</f>
        <v>0</v>
      </c>
      <c r="Y295" s="115">
        <f t="array" ref="Y295">SUM(Y$169:Y$206*Y61*TRANSPOSE(Mapping!$H87:$AS87)/((Y$217:Y$254=0)+Y$217:Y$254))</f>
        <v>0</v>
      </c>
      <c r="Z295" s="115">
        <f t="array" ref="Z295">SUM(Z$169:Z$206*Z61*TRANSPOSE(Mapping!$H87:$AS87)/((Z$217:Z$254=0)+Z$217:Z$254))</f>
        <v>0</v>
      </c>
      <c r="AA295" s="115">
        <f t="array" ref="AA295">SUM(AA$169:AA$206*AA61*TRANSPOSE(Mapping!$H87:$AS87)/((AA$217:AA$254=0)+AA$217:AA$254))</f>
        <v>0</v>
      </c>
      <c r="AB295" s="115">
        <f t="array" ref="AB295">SUM(AB$169:AB$206*AB61*TRANSPOSE(Mapping!$H87:$AS87)/((AB$217:AB$254=0)+AB$217:AB$254))</f>
        <v>0</v>
      </c>
      <c r="AC295" s="115">
        <f t="array" ref="AC295">SUM(AC$169:AC$206*AC61*TRANSPOSE(Mapping!$H87:$AS87)/((AC$217:AC$254=0)+AC$217:AC$254))</f>
        <v>0</v>
      </c>
      <c r="AD295" s="115">
        <f t="array" ref="AD295">SUM(AD$169:AD$206*AD61*TRANSPOSE(Mapping!$H87:$AS87)/((AD$217:AD$254=0)+AD$217:AD$254))</f>
        <v>0</v>
      </c>
      <c r="AE295" s="115">
        <f t="array" ref="AE295">SUM(AE$169:AE$206*AE61*TRANSPOSE(Mapping!$H87:$AS87)/((AE$217:AE$254=0)+AE$217:AE$254))</f>
        <v>0</v>
      </c>
      <c r="AF295" s="115">
        <f t="array" ref="AF295">SUM(AF$169:AF$206*AF61*TRANSPOSE(Mapping!$H87:$AS87)/((AF$217:AF$254=0)+AF$217:AF$254))</f>
        <v>0</v>
      </c>
      <c r="AG295" s="115">
        <f t="array" ref="AG295">SUM(AG$169:AG$206*AG61*TRANSPOSE(Mapping!$H87:$AS87)/((AG$217:AG$254=0)+AG$217:AG$254))</f>
        <v>0</v>
      </c>
      <c r="AH295" s="115">
        <f t="array" ref="AH295">SUM(AH$169:AH$206*AH61*TRANSPOSE(Mapping!$H87:$AS87)/((AH$217:AH$254=0)+AH$217:AH$254))</f>
        <v>0</v>
      </c>
      <c r="AI295" s="115">
        <f t="array" ref="AI295">SUM(AI$169:AI$206*AI61*TRANSPOSE(Mapping!$H87:$AS87)/((AI$217:AI$254=0)+AI$217:AI$254))</f>
        <v>0</v>
      </c>
      <c r="AJ295" s="115">
        <f t="array" ref="AJ295">SUM(AJ$169:AJ$206*AJ61*TRANSPOSE(Mapping!$H87:$AS87)/((AJ$217:AJ$254=0)+AJ$217:AJ$254))</f>
        <v>0</v>
      </c>
      <c r="AK295" s="115">
        <f t="array" ref="AK295">SUM(AK$169:AK$206*AK61*TRANSPOSE(Mapping!$H87:$AS87)/((AK$217:AK$254=0)+AK$217:AK$254))</f>
        <v>0</v>
      </c>
      <c r="AL295" s="115">
        <f t="array" ref="AL295">SUM(AL$169:AL$206*AL61*TRANSPOSE(Mapping!$H87:$AS87)/((AL$217:AL$254=0)+AL$217:AL$254))</f>
        <v>0</v>
      </c>
      <c r="AM295" s="115">
        <f t="array" ref="AM295">SUM(AM$169:AM$206*AM61*TRANSPOSE(Mapping!$H87:$AS87)/((AM$217:AM$254=0)+AM$217:AM$254))</f>
        <v>0</v>
      </c>
      <c r="AN295" s="115">
        <f t="array" ref="AN295">SUM(AN$169:AN$206*AN61*TRANSPOSE(Mapping!$H87:$AS87)/((AN$217:AN$254=0)+AN$217:AN$254))</f>
        <v>0</v>
      </c>
      <c r="AO295" s="115">
        <f t="array" ref="AO295">SUM(AO$169:AO$206*AO61*TRANSPOSE(Mapping!$H87:$AS87)/((AO$217:AO$254=0)+AO$217:AO$254))</f>
        <v>0</v>
      </c>
      <c r="AP295" s="115">
        <f t="array" ref="AP295">SUM(AP$169:AP$206*AP61*TRANSPOSE(Mapping!$H87:$AS87)/((AP$217:AP$254=0)+AP$217:AP$254))</f>
        <v>0</v>
      </c>
      <c r="AQ295" s="115">
        <f t="array" ref="AQ295">SUM(AQ$169:AQ$206*AQ61*TRANSPOSE(Mapping!$H87:$AS87)/((AQ$217:AQ$254=0)+AQ$217:AQ$254))</f>
        <v>0</v>
      </c>
      <c r="AR295" s="115">
        <f t="array" ref="AR295">SUM(AR$169:AR$206*AR61*TRANSPOSE(Mapping!$H87:$AS87)/((AR$217:AR$254=0)+AR$217:AR$254))</f>
        <v>0</v>
      </c>
      <c r="AS295" s="115">
        <f t="array" ref="AS295">SUM(AS$169:AS$206*AS61*TRANSPOSE(Mapping!$H87:$AS87)/((AS$217:AS$254=0)+AS$217:AS$254))</f>
        <v>0</v>
      </c>
      <c r="AT295" s="115">
        <f t="array" ref="AT295">SUM(AT$169:AT$206*AT61*TRANSPOSE(Mapping!$H87:$AS87)/((AT$217:AT$254=0)+AT$217:AT$254))</f>
        <v>0</v>
      </c>
      <c r="AU295" s="115">
        <f t="array" ref="AU295">SUM(AU$169:AU$206*AU61*TRANSPOSE(Mapping!$H87:$AS87)/((AU$217:AU$254=0)+AU$217:AU$254))</f>
        <v>0</v>
      </c>
      <c r="AV295" s="115">
        <f t="array" ref="AV295">SUM(AV$169:AV$206*AV61*TRANSPOSE(Mapping!$H87:$AS87)/((AV$217:AV$254=0)+AV$217:AV$254))</f>
        <v>0</v>
      </c>
      <c r="AW295" s="115">
        <f t="array" ref="AW295">SUM(AW$169:AW$206*AW61*TRANSPOSE(Mapping!$H87:$AS87)/((AW$217:AW$254=0)+AW$217:AW$254))</f>
        <v>0</v>
      </c>
      <c r="AX295" s="115">
        <f t="array" ref="AX295">SUM(AX$169:AX$206*AX61*TRANSPOSE(Mapping!$H87:$AS87)/((AX$217:AX$254=0)+AX$217:AX$254))</f>
        <v>0</v>
      </c>
      <c r="AY295" s="115">
        <f t="array" ref="AY295">SUM(AY$169:AY$206*AY61*TRANSPOSE(Mapping!$H87:$AS87)/((AY$217:AY$254=0)+AY$217:AY$254))</f>
        <v>0</v>
      </c>
      <c r="AZ295" s="115">
        <f t="array" ref="AZ295">SUM(AZ$169:AZ$206*AZ61*TRANSPOSE(Mapping!$H87:$AS87)/((AZ$217:AZ$254=0)+AZ$217:AZ$254))</f>
        <v>0</v>
      </c>
      <c r="BA295" s="115">
        <f t="array" ref="BA295">SUM(BA$169:BA$206*BA61*TRANSPOSE(Mapping!$H87:$AS87)/((BA$217:BA$254=0)+BA$217:BA$254))</f>
        <v>0</v>
      </c>
      <c r="BB295" s="115">
        <f t="array" ref="BB295">SUM(BB$169:BB$206*BB61*TRANSPOSE(Mapping!$H87:$AS87)/((BB$217:BB$254=0)+BB$217:BB$254))</f>
        <v>0</v>
      </c>
      <c r="BC295" s="115">
        <f t="array" ref="BC295">SUM(BC$169:BC$206*BC61*TRANSPOSE(Mapping!$H87:$AS87)/((BC$217:BC$254=0)+BC$217:BC$254))</f>
        <v>0</v>
      </c>
      <c r="BD295" s="115">
        <f t="array" ref="BD295">SUM(BD$169:BD$206*BD61*TRANSPOSE(Mapping!$H87:$AS87)/((BD$217:BD$254=0)+BD$217:BD$254))</f>
        <v>0</v>
      </c>
      <c r="BE295" s="115">
        <f t="array" ref="BE295">SUM(BE$169:BE$206*BE61*TRANSPOSE(Mapping!$H87:$AS87)/((BE$217:BE$254=0)+BE$217:BE$254))</f>
        <v>0</v>
      </c>
      <c r="BF295" s="115">
        <f t="array" ref="BF295">SUM(BF$169:BF$206*BF61*TRANSPOSE(Mapping!$H87:$AS87)/((BF$217:BF$254=0)+BF$217:BF$254))</f>
        <v>0</v>
      </c>
      <c r="BG295" s="115">
        <f t="array" ref="BG295">SUM(BG$169:BG$206*BG61*TRANSPOSE(Mapping!$H87:$AS87)/((BG$217:BG$254=0)+BG$217:BG$254))</f>
        <v>0</v>
      </c>
      <c r="BH295" s="115">
        <f t="array" ref="BH295">SUM(BH$169:BH$206*BH61*TRANSPOSE(Mapping!$H87:$AS87)/((BH$217:BH$254=0)+BH$217:BH$254))</f>
        <v>0</v>
      </c>
    </row>
    <row r="296" spans="2:60" hidden="1" outlineLevel="1" x14ac:dyDescent="0.2">
      <c r="B296" s="88" t="s">
        <v>258</v>
      </c>
      <c r="C296" s="89" t="s">
        <v>259</v>
      </c>
      <c r="D296" s="9" t="s">
        <v>111</v>
      </c>
      <c r="F296" s="26" t="s">
        <v>198</v>
      </c>
      <c r="G296" s="87">
        <v>26</v>
      </c>
      <c r="I296" s="115">
        <f t="array" ref="I296">SUM(I$169:I$206*I62*TRANSPOSE(Mapping!$H88:$AS88)/((I$217:I$254=0)+I$217:I$254))</f>
        <v>0</v>
      </c>
      <c r="J296" s="115">
        <f t="array" ref="J296">SUM(J$169:J$206*J62*TRANSPOSE(Mapping!$H88:$AS88)/((J$217:J$254=0)+J$217:J$254))</f>
        <v>0</v>
      </c>
      <c r="K296" s="115">
        <f t="array" ref="K296">SUM(K$169:K$206*K62*TRANSPOSE(Mapping!$H88:$AS88)/((K$217:K$254=0)+K$217:K$254))</f>
        <v>0.29594424532388941</v>
      </c>
      <c r="L296" s="115">
        <f t="array" ref="L296">SUM(L$169:L$206*L62*TRANSPOSE(Mapping!$H88:$AS88)/((L$217:L$254=0)+L$217:L$254))</f>
        <v>0.2822410208983242</v>
      </c>
      <c r="M296" s="115">
        <f t="array" ref="M296">SUM(M$169:M$206*M62*TRANSPOSE(Mapping!$H88:$AS88)/((M$217:M$254=0)+M$217:M$254))</f>
        <v>0.28818509091985944</v>
      </c>
      <c r="N296" s="115">
        <f t="array" ref="N296">SUM(N$169:N$206*N62*TRANSPOSE(Mapping!$H88:$AS88)/((N$217:N$254=0)+N$217:N$254))</f>
        <v>0.3838601499631491</v>
      </c>
      <c r="O296" s="115">
        <f t="array" ref="O296">SUM(O$169:O$206*O62*TRANSPOSE(Mapping!$H88:$AS88)/((O$217:O$254=0)+O$217:O$254))</f>
        <v>0.29395947827503016</v>
      </c>
      <c r="P296" s="115">
        <f t="array" ref="P296">SUM(P$169:P$206*P62*TRANSPOSE(Mapping!$H88:$AS88)/((P$217:P$254=0)+P$217:P$254))</f>
        <v>0.29221438972933961</v>
      </c>
      <c r="Q296" s="115">
        <f t="array" ref="Q296">SUM(Q$169:Q$206*Q62*TRANSPOSE(Mapping!$H88:$AS88)/((Q$217:Q$254=0)+Q$217:Q$254))</f>
        <v>0</v>
      </c>
      <c r="R296" s="115">
        <f t="array" ref="R296">SUM(R$169:R$206*R62*TRANSPOSE(Mapping!$H88:$AS88)/((R$217:R$254=0)+R$217:R$254))</f>
        <v>0</v>
      </c>
      <c r="S296" s="115">
        <f t="array" ref="S296">SUM(S$169:S$206*S62*TRANSPOSE(Mapping!$H88:$AS88)/((S$217:S$254=0)+S$217:S$254))</f>
        <v>0</v>
      </c>
      <c r="T296" s="115">
        <f t="array" ref="T296">SUM(T$169:T$206*T62*TRANSPOSE(Mapping!$H88:$AS88)/((T$217:T$254=0)+T$217:T$254))</f>
        <v>0</v>
      </c>
      <c r="U296" s="115">
        <f t="array" ref="U296">SUM(U$169:U$206*U62*TRANSPOSE(Mapping!$H88:$AS88)/((U$217:U$254=0)+U$217:U$254))</f>
        <v>0</v>
      </c>
      <c r="V296" s="115">
        <f t="array" ref="V296">SUM(V$169:V$206*V62*TRANSPOSE(Mapping!$H88:$AS88)/((V$217:V$254=0)+V$217:V$254))</f>
        <v>0</v>
      </c>
      <c r="W296" s="115">
        <f t="array" ref="W296">SUM(W$169:W$206*W62*TRANSPOSE(Mapping!$H88:$AS88)/((W$217:W$254=0)+W$217:W$254))</f>
        <v>0</v>
      </c>
      <c r="X296" s="115">
        <f t="array" ref="X296">SUM(X$169:X$206*X62*TRANSPOSE(Mapping!$H88:$AS88)/((X$217:X$254=0)+X$217:X$254))</f>
        <v>0</v>
      </c>
      <c r="Y296" s="115">
        <f t="array" ref="Y296">SUM(Y$169:Y$206*Y62*TRANSPOSE(Mapping!$H88:$AS88)/((Y$217:Y$254=0)+Y$217:Y$254))</f>
        <v>0</v>
      </c>
      <c r="Z296" s="115">
        <f t="array" ref="Z296">SUM(Z$169:Z$206*Z62*TRANSPOSE(Mapping!$H88:$AS88)/((Z$217:Z$254=0)+Z$217:Z$254))</f>
        <v>0</v>
      </c>
      <c r="AA296" s="115">
        <f t="array" ref="AA296">SUM(AA$169:AA$206*AA62*TRANSPOSE(Mapping!$H88:$AS88)/((AA$217:AA$254=0)+AA$217:AA$254))</f>
        <v>0</v>
      </c>
      <c r="AB296" s="115">
        <f t="array" ref="AB296">SUM(AB$169:AB$206*AB62*TRANSPOSE(Mapping!$H88:$AS88)/((AB$217:AB$254=0)+AB$217:AB$254))</f>
        <v>0</v>
      </c>
      <c r="AC296" s="115">
        <f t="array" ref="AC296">SUM(AC$169:AC$206*AC62*TRANSPOSE(Mapping!$H88:$AS88)/((AC$217:AC$254=0)+AC$217:AC$254))</f>
        <v>0</v>
      </c>
      <c r="AD296" s="115">
        <f t="array" ref="AD296">SUM(AD$169:AD$206*AD62*TRANSPOSE(Mapping!$H88:$AS88)/((AD$217:AD$254=0)+AD$217:AD$254))</f>
        <v>0</v>
      </c>
      <c r="AE296" s="115">
        <f t="array" ref="AE296">SUM(AE$169:AE$206*AE62*TRANSPOSE(Mapping!$H88:$AS88)/((AE$217:AE$254=0)+AE$217:AE$254))</f>
        <v>0</v>
      </c>
      <c r="AF296" s="115">
        <f t="array" ref="AF296">SUM(AF$169:AF$206*AF62*TRANSPOSE(Mapping!$H88:$AS88)/((AF$217:AF$254=0)+AF$217:AF$254))</f>
        <v>0</v>
      </c>
      <c r="AG296" s="115">
        <f t="array" ref="AG296">SUM(AG$169:AG$206*AG62*TRANSPOSE(Mapping!$H88:$AS88)/((AG$217:AG$254=0)+AG$217:AG$254))</f>
        <v>0</v>
      </c>
      <c r="AH296" s="115">
        <f t="array" ref="AH296">SUM(AH$169:AH$206*AH62*TRANSPOSE(Mapping!$H88:$AS88)/((AH$217:AH$254=0)+AH$217:AH$254))</f>
        <v>0</v>
      </c>
      <c r="AI296" s="115">
        <f t="array" ref="AI296">SUM(AI$169:AI$206*AI62*TRANSPOSE(Mapping!$H88:$AS88)/((AI$217:AI$254=0)+AI$217:AI$254))</f>
        <v>0</v>
      </c>
      <c r="AJ296" s="115">
        <f t="array" ref="AJ296">SUM(AJ$169:AJ$206*AJ62*TRANSPOSE(Mapping!$H88:$AS88)/((AJ$217:AJ$254=0)+AJ$217:AJ$254))</f>
        <v>0</v>
      </c>
      <c r="AK296" s="115">
        <f t="array" ref="AK296">SUM(AK$169:AK$206*AK62*TRANSPOSE(Mapping!$H88:$AS88)/((AK$217:AK$254=0)+AK$217:AK$254))</f>
        <v>0</v>
      </c>
      <c r="AL296" s="115">
        <f t="array" ref="AL296">SUM(AL$169:AL$206*AL62*TRANSPOSE(Mapping!$H88:$AS88)/((AL$217:AL$254=0)+AL$217:AL$254))</f>
        <v>0</v>
      </c>
      <c r="AM296" s="115">
        <f t="array" ref="AM296">SUM(AM$169:AM$206*AM62*TRANSPOSE(Mapping!$H88:$AS88)/((AM$217:AM$254=0)+AM$217:AM$254))</f>
        <v>0</v>
      </c>
      <c r="AN296" s="115">
        <f t="array" ref="AN296">SUM(AN$169:AN$206*AN62*TRANSPOSE(Mapping!$H88:$AS88)/((AN$217:AN$254=0)+AN$217:AN$254))</f>
        <v>0</v>
      </c>
      <c r="AO296" s="115">
        <f t="array" ref="AO296">SUM(AO$169:AO$206*AO62*TRANSPOSE(Mapping!$H88:$AS88)/((AO$217:AO$254=0)+AO$217:AO$254))</f>
        <v>0</v>
      </c>
      <c r="AP296" s="115">
        <f t="array" ref="AP296">SUM(AP$169:AP$206*AP62*TRANSPOSE(Mapping!$H88:$AS88)/((AP$217:AP$254=0)+AP$217:AP$254))</f>
        <v>0</v>
      </c>
      <c r="AQ296" s="115">
        <f t="array" ref="AQ296">SUM(AQ$169:AQ$206*AQ62*TRANSPOSE(Mapping!$H88:$AS88)/((AQ$217:AQ$254=0)+AQ$217:AQ$254))</f>
        <v>0</v>
      </c>
      <c r="AR296" s="115">
        <f t="array" ref="AR296">SUM(AR$169:AR$206*AR62*TRANSPOSE(Mapping!$H88:$AS88)/((AR$217:AR$254=0)+AR$217:AR$254))</f>
        <v>0</v>
      </c>
      <c r="AS296" s="115">
        <f t="array" ref="AS296">SUM(AS$169:AS$206*AS62*TRANSPOSE(Mapping!$H88:$AS88)/((AS$217:AS$254=0)+AS$217:AS$254))</f>
        <v>0</v>
      </c>
      <c r="AT296" s="115">
        <f t="array" ref="AT296">SUM(AT$169:AT$206*AT62*TRANSPOSE(Mapping!$H88:$AS88)/((AT$217:AT$254=0)+AT$217:AT$254))</f>
        <v>0</v>
      </c>
      <c r="AU296" s="115">
        <f t="array" ref="AU296">SUM(AU$169:AU$206*AU62*TRANSPOSE(Mapping!$H88:$AS88)/((AU$217:AU$254=0)+AU$217:AU$254))</f>
        <v>0</v>
      </c>
      <c r="AV296" s="115">
        <f t="array" ref="AV296">SUM(AV$169:AV$206*AV62*TRANSPOSE(Mapping!$H88:$AS88)/((AV$217:AV$254=0)+AV$217:AV$254))</f>
        <v>0</v>
      </c>
      <c r="AW296" s="115">
        <f t="array" ref="AW296">SUM(AW$169:AW$206*AW62*TRANSPOSE(Mapping!$H88:$AS88)/((AW$217:AW$254=0)+AW$217:AW$254))</f>
        <v>0</v>
      </c>
      <c r="AX296" s="115">
        <f t="array" ref="AX296">SUM(AX$169:AX$206*AX62*TRANSPOSE(Mapping!$H88:$AS88)/((AX$217:AX$254=0)+AX$217:AX$254))</f>
        <v>0</v>
      </c>
      <c r="AY296" s="115">
        <f t="array" ref="AY296">SUM(AY$169:AY$206*AY62*TRANSPOSE(Mapping!$H88:$AS88)/((AY$217:AY$254=0)+AY$217:AY$254))</f>
        <v>0</v>
      </c>
      <c r="AZ296" s="115">
        <f t="array" ref="AZ296">SUM(AZ$169:AZ$206*AZ62*TRANSPOSE(Mapping!$H88:$AS88)/((AZ$217:AZ$254=0)+AZ$217:AZ$254))</f>
        <v>0</v>
      </c>
      <c r="BA296" s="115">
        <f t="array" ref="BA296">SUM(BA$169:BA$206*BA62*TRANSPOSE(Mapping!$H88:$AS88)/((BA$217:BA$254=0)+BA$217:BA$254))</f>
        <v>0</v>
      </c>
      <c r="BB296" s="115">
        <f t="array" ref="BB296">SUM(BB$169:BB$206*BB62*TRANSPOSE(Mapping!$H88:$AS88)/((BB$217:BB$254=0)+BB$217:BB$254))</f>
        <v>0</v>
      </c>
      <c r="BC296" s="115">
        <f t="array" ref="BC296">SUM(BC$169:BC$206*BC62*TRANSPOSE(Mapping!$H88:$AS88)/((BC$217:BC$254=0)+BC$217:BC$254))</f>
        <v>0</v>
      </c>
      <c r="BD296" s="115">
        <f t="array" ref="BD296">SUM(BD$169:BD$206*BD62*TRANSPOSE(Mapping!$H88:$AS88)/((BD$217:BD$254=0)+BD$217:BD$254))</f>
        <v>0</v>
      </c>
      <c r="BE296" s="115">
        <f t="array" ref="BE296">SUM(BE$169:BE$206*BE62*TRANSPOSE(Mapping!$H88:$AS88)/((BE$217:BE$254=0)+BE$217:BE$254))</f>
        <v>0</v>
      </c>
      <c r="BF296" s="115">
        <f t="array" ref="BF296">SUM(BF$169:BF$206*BF62*TRANSPOSE(Mapping!$H88:$AS88)/((BF$217:BF$254=0)+BF$217:BF$254))</f>
        <v>0</v>
      </c>
      <c r="BG296" s="115">
        <f t="array" ref="BG296">SUM(BG$169:BG$206*BG62*TRANSPOSE(Mapping!$H88:$AS88)/((BG$217:BG$254=0)+BG$217:BG$254))</f>
        <v>0</v>
      </c>
      <c r="BH296" s="115">
        <f t="array" ref="BH296">SUM(BH$169:BH$206*BH62*TRANSPOSE(Mapping!$H88:$AS88)/((BH$217:BH$254=0)+BH$217:BH$254))</f>
        <v>0</v>
      </c>
    </row>
    <row r="297" spans="2:60" hidden="1" outlineLevel="1" x14ac:dyDescent="0.2">
      <c r="B297" s="88" t="s">
        <v>258</v>
      </c>
      <c r="C297" s="9" t="s">
        <v>87</v>
      </c>
      <c r="D297" s="9" t="s">
        <v>112</v>
      </c>
      <c r="F297" s="26" t="s">
        <v>198</v>
      </c>
      <c r="G297" s="87">
        <v>27</v>
      </c>
      <c r="I297" s="115">
        <f t="array" ref="I297">SUM(I$169:I$206*I63*TRANSPOSE(Mapping!$H89:$AS89)/((I$217:I$254=0)+I$217:I$254))</f>
        <v>0</v>
      </c>
      <c r="J297" s="115">
        <f t="array" ref="J297">SUM(J$169:J$206*J63*TRANSPOSE(Mapping!$H89:$AS89)/((J$217:J$254=0)+J$217:J$254))</f>
        <v>0</v>
      </c>
      <c r="K297" s="115">
        <f t="array" ref="K297">SUM(K$169:K$206*K63*TRANSPOSE(Mapping!$H89:$AS89)/((K$217:K$254=0)+K$217:K$254))</f>
        <v>3.5891109038161867E-2</v>
      </c>
      <c r="L297" s="115">
        <f t="array" ref="L297">SUM(L$169:L$206*L63*TRANSPOSE(Mapping!$H89:$AS89)/((L$217:L$254=0)+L$217:L$254))</f>
        <v>3.833201448363905E-2</v>
      </c>
      <c r="M297" s="115">
        <f t="array" ref="M297">SUM(M$169:M$206*M63*TRANSPOSE(Mapping!$H89:$AS89)/((M$217:M$254=0)+M$217:M$254))</f>
        <v>1.7554545811507401E-2</v>
      </c>
      <c r="N297" s="115">
        <f t="array" ref="N297">SUM(N$169:N$206*N63*TRANSPOSE(Mapping!$H89:$AS89)/((N$217:N$254=0)+N$217:N$254))</f>
        <v>1.9473758038249592E-2</v>
      </c>
      <c r="O297" s="115">
        <f t="array" ref="O297">SUM(O$169:O$206*O63*TRANSPOSE(Mapping!$H89:$AS89)/((O$217:O$254=0)+O$217:O$254))</f>
        <v>3.6721722145439388E-2</v>
      </c>
      <c r="P297" s="115">
        <f t="array" ref="P297">SUM(P$169:P$206*P63*TRANSPOSE(Mapping!$H89:$AS89)/((P$217:P$254=0)+P$217:P$254))</f>
        <v>7.0550683520764754E-2</v>
      </c>
      <c r="Q297" s="115">
        <f t="array" ref="Q297">SUM(Q$169:Q$206*Q63*TRANSPOSE(Mapping!$H89:$AS89)/((Q$217:Q$254=0)+Q$217:Q$254))</f>
        <v>0</v>
      </c>
      <c r="R297" s="115">
        <f t="array" ref="R297">SUM(R$169:R$206*R63*TRANSPOSE(Mapping!$H89:$AS89)/((R$217:R$254=0)+R$217:R$254))</f>
        <v>0</v>
      </c>
      <c r="S297" s="115">
        <f t="array" ref="S297">SUM(S$169:S$206*S63*TRANSPOSE(Mapping!$H89:$AS89)/((S$217:S$254=0)+S$217:S$254))</f>
        <v>0</v>
      </c>
      <c r="T297" s="115">
        <f t="array" ref="T297">SUM(T$169:T$206*T63*TRANSPOSE(Mapping!$H89:$AS89)/((T$217:T$254=0)+T$217:T$254))</f>
        <v>0</v>
      </c>
      <c r="U297" s="115">
        <f t="array" ref="U297">SUM(U$169:U$206*U63*TRANSPOSE(Mapping!$H89:$AS89)/((U$217:U$254=0)+U$217:U$254))</f>
        <v>0</v>
      </c>
      <c r="V297" s="115">
        <f t="array" ref="V297">SUM(V$169:V$206*V63*TRANSPOSE(Mapping!$H89:$AS89)/((V$217:V$254=0)+V$217:V$254))</f>
        <v>0</v>
      </c>
      <c r="W297" s="115">
        <f t="array" ref="W297">SUM(W$169:W$206*W63*TRANSPOSE(Mapping!$H89:$AS89)/((W$217:W$254=0)+W$217:W$254))</f>
        <v>0</v>
      </c>
      <c r="X297" s="115">
        <f t="array" ref="X297">SUM(X$169:X$206*X63*TRANSPOSE(Mapping!$H89:$AS89)/((X$217:X$254=0)+X$217:X$254))</f>
        <v>0</v>
      </c>
      <c r="Y297" s="115">
        <f t="array" ref="Y297">SUM(Y$169:Y$206*Y63*TRANSPOSE(Mapping!$H89:$AS89)/((Y$217:Y$254=0)+Y$217:Y$254))</f>
        <v>0</v>
      </c>
      <c r="Z297" s="115">
        <f t="array" ref="Z297">SUM(Z$169:Z$206*Z63*TRANSPOSE(Mapping!$H89:$AS89)/((Z$217:Z$254=0)+Z$217:Z$254))</f>
        <v>0</v>
      </c>
      <c r="AA297" s="115">
        <f t="array" ref="AA297">SUM(AA$169:AA$206*AA63*TRANSPOSE(Mapping!$H89:$AS89)/((AA$217:AA$254=0)+AA$217:AA$254))</f>
        <v>0</v>
      </c>
      <c r="AB297" s="115">
        <f t="array" ref="AB297">SUM(AB$169:AB$206*AB63*TRANSPOSE(Mapping!$H89:$AS89)/((AB$217:AB$254=0)+AB$217:AB$254))</f>
        <v>0</v>
      </c>
      <c r="AC297" s="115">
        <f t="array" ref="AC297">SUM(AC$169:AC$206*AC63*TRANSPOSE(Mapping!$H89:$AS89)/((AC$217:AC$254=0)+AC$217:AC$254))</f>
        <v>0</v>
      </c>
      <c r="AD297" s="115">
        <f t="array" ref="AD297">SUM(AD$169:AD$206*AD63*TRANSPOSE(Mapping!$H89:$AS89)/((AD$217:AD$254=0)+AD$217:AD$254))</f>
        <v>0</v>
      </c>
      <c r="AE297" s="115">
        <f t="array" ref="AE297">SUM(AE$169:AE$206*AE63*TRANSPOSE(Mapping!$H89:$AS89)/((AE$217:AE$254=0)+AE$217:AE$254))</f>
        <v>0</v>
      </c>
      <c r="AF297" s="115">
        <f t="array" ref="AF297">SUM(AF$169:AF$206*AF63*TRANSPOSE(Mapping!$H89:$AS89)/((AF$217:AF$254=0)+AF$217:AF$254))</f>
        <v>0</v>
      </c>
      <c r="AG297" s="115">
        <f t="array" ref="AG297">SUM(AG$169:AG$206*AG63*TRANSPOSE(Mapping!$H89:$AS89)/((AG$217:AG$254=0)+AG$217:AG$254))</f>
        <v>0</v>
      </c>
      <c r="AH297" s="115">
        <f t="array" ref="AH297">SUM(AH$169:AH$206*AH63*TRANSPOSE(Mapping!$H89:$AS89)/((AH$217:AH$254=0)+AH$217:AH$254))</f>
        <v>0</v>
      </c>
      <c r="AI297" s="115">
        <f t="array" ref="AI297">SUM(AI$169:AI$206*AI63*TRANSPOSE(Mapping!$H89:$AS89)/((AI$217:AI$254=0)+AI$217:AI$254))</f>
        <v>0</v>
      </c>
      <c r="AJ297" s="115">
        <f t="array" ref="AJ297">SUM(AJ$169:AJ$206*AJ63*TRANSPOSE(Mapping!$H89:$AS89)/((AJ$217:AJ$254=0)+AJ$217:AJ$254))</f>
        <v>0</v>
      </c>
      <c r="AK297" s="115">
        <f t="array" ref="AK297">SUM(AK$169:AK$206*AK63*TRANSPOSE(Mapping!$H89:$AS89)/((AK$217:AK$254=0)+AK$217:AK$254))</f>
        <v>0</v>
      </c>
      <c r="AL297" s="115">
        <f t="array" ref="AL297">SUM(AL$169:AL$206*AL63*TRANSPOSE(Mapping!$H89:$AS89)/((AL$217:AL$254=0)+AL$217:AL$254))</f>
        <v>0</v>
      </c>
      <c r="AM297" s="115">
        <f t="array" ref="AM297">SUM(AM$169:AM$206*AM63*TRANSPOSE(Mapping!$H89:$AS89)/((AM$217:AM$254=0)+AM$217:AM$254))</f>
        <v>0</v>
      </c>
      <c r="AN297" s="115">
        <f t="array" ref="AN297">SUM(AN$169:AN$206*AN63*TRANSPOSE(Mapping!$H89:$AS89)/((AN$217:AN$254=0)+AN$217:AN$254))</f>
        <v>0</v>
      </c>
      <c r="AO297" s="115">
        <f t="array" ref="AO297">SUM(AO$169:AO$206*AO63*TRANSPOSE(Mapping!$H89:$AS89)/((AO$217:AO$254=0)+AO$217:AO$254))</f>
        <v>0</v>
      </c>
      <c r="AP297" s="115">
        <f t="array" ref="AP297">SUM(AP$169:AP$206*AP63*TRANSPOSE(Mapping!$H89:$AS89)/((AP$217:AP$254=0)+AP$217:AP$254))</f>
        <v>0</v>
      </c>
      <c r="AQ297" s="115">
        <f t="array" ref="AQ297">SUM(AQ$169:AQ$206*AQ63*TRANSPOSE(Mapping!$H89:$AS89)/((AQ$217:AQ$254=0)+AQ$217:AQ$254))</f>
        <v>0</v>
      </c>
      <c r="AR297" s="115">
        <f t="array" ref="AR297">SUM(AR$169:AR$206*AR63*TRANSPOSE(Mapping!$H89:$AS89)/((AR$217:AR$254=0)+AR$217:AR$254))</f>
        <v>0</v>
      </c>
      <c r="AS297" s="115">
        <f t="array" ref="AS297">SUM(AS$169:AS$206*AS63*TRANSPOSE(Mapping!$H89:$AS89)/((AS$217:AS$254=0)+AS$217:AS$254))</f>
        <v>0</v>
      </c>
      <c r="AT297" s="115">
        <f t="array" ref="AT297">SUM(AT$169:AT$206*AT63*TRANSPOSE(Mapping!$H89:$AS89)/((AT$217:AT$254=0)+AT$217:AT$254))</f>
        <v>0</v>
      </c>
      <c r="AU297" s="115">
        <f t="array" ref="AU297">SUM(AU$169:AU$206*AU63*TRANSPOSE(Mapping!$H89:$AS89)/((AU$217:AU$254=0)+AU$217:AU$254))</f>
        <v>0</v>
      </c>
      <c r="AV297" s="115">
        <f t="array" ref="AV297">SUM(AV$169:AV$206*AV63*TRANSPOSE(Mapping!$H89:$AS89)/((AV$217:AV$254=0)+AV$217:AV$254))</f>
        <v>0</v>
      </c>
      <c r="AW297" s="115">
        <f t="array" ref="AW297">SUM(AW$169:AW$206*AW63*TRANSPOSE(Mapping!$H89:$AS89)/((AW$217:AW$254=0)+AW$217:AW$254))</f>
        <v>0</v>
      </c>
      <c r="AX297" s="115">
        <f t="array" ref="AX297">SUM(AX$169:AX$206*AX63*TRANSPOSE(Mapping!$H89:$AS89)/((AX$217:AX$254=0)+AX$217:AX$254))</f>
        <v>0</v>
      </c>
      <c r="AY297" s="115">
        <f t="array" ref="AY297">SUM(AY$169:AY$206*AY63*TRANSPOSE(Mapping!$H89:$AS89)/((AY$217:AY$254=0)+AY$217:AY$254))</f>
        <v>0</v>
      </c>
      <c r="AZ297" s="115">
        <f t="array" ref="AZ297">SUM(AZ$169:AZ$206*AZ63*TRANSPOSE(Mapping!$H89:$AS89)/((AZ$217:AZ$254=0)+AZ$217:AZ$254))</f>
        <v>0</v>
      </c>
      <c r="BA297" s="115">
        <f t="array" ref="BA297">SUM(BA$169:BA$206*BA63*TRANSPOSE(Mapping!$H89:$AS89)/((BA$217:BA$254=0)+BA$217:BA$254))</f>
        <v>0</v>
      </c>
      <c r="BB297" s="115">
        <f t="array" ref="BB297">SUM(BB$169:BB$206*BB63*TRANSPOSE(Mapping!$H89:$AS89)/((BB$217:BB$254=0)+BB$217:BB$254))</f>
        <v>0</v>
      </c>
      <c r="BC297" s="115">
        <f t="array" ref="BC297">SUM(BC$169:BC$206*BC63*TRANSPOSE(Mapping!$H89:$AS89)/((BC$217:BC$254=0)+BC$217:BC$254))</f>
        <v>0</v>
      </c>
      <c r="BD297" s="115">
        <f t="array" ref="BD297">SUM(BD$169:BD$206*BD63*TRANSPOSE(Mapping!$H89:$AS89)/((BD$217:BD$254=0)+BD$217:BD$254))</f>
        <v>0</v>
      </c>
      <c r="BE297" s="115">
        <f t="array" ref="BE297">SUM(BE$169:BE$206*BE63*TRANSPOSE(Mapping!$H89:$AS89)/((BE$217:BE$254=0)+BE$217:BE$254))</f>
        <v>0</v>
      </c>
      <c r="BF297" s="115">
        <f t="array" ref="BF297">SUM(BF$169:BF$206*BF63*TRANSPOSE(Mapping!$H89:$AS89)/((BF$217:BF$254=0)+BF$217:BF$254))</f>
        <v>0</v>
      </c>
      <c r="BG297" s="115">
        <f t="array" ref="BG297">SUM(BG$169:BG$206*BG63*TRANSPOSE(Mapping!$H89:$AS89)/((BG$217:BG$254=0)+BG$217:BG$254))</f>
        <v>0</v>
      </c>
      <c r="BH297" s="115">
        <f t="array" ref="BH297">SUM(BH$169:BH$206*BH63*TRANSPOSE(Mapping!$H89:$AS89)/((BH$217:BH$254=0)+BH$217:BH$254))</f>
        <v>0</v>
      </c>
    </row>
    <row r="298" spans="2:60" hidden="1" outlineLevel="1" x14ac:dyDescent="0.2">
      <c r="B298" s="88" t="s">
        <v>258</v>
      </c>
      <c r="C298" s="9" t="s">
        <v>88</v>
      </c>
      <c r="D298" s="9" t="s">
        <v>113</v>
      </c>
      <c r="F298" s="26" t="s">
        <v>198</v>
      </c>
      <c r="G298" s="87">
        <v>28</v>
      </c>
      <c r="I298" s="115">
        <f t="array" ref="I298">SUM(I$169:I$206*I64*TRANSPOSE(Mapping!$H90:$AS90)/((I$217:I$254=0)+I$217:I$254))</f>
        <v>0</v>
      </c>
      <c r="J298" s="115">
        <f t="array" ref="J298">SUM(J$169:J$206*J64*TRANSPOSE(Mapping!$H90:$AS90)/((J$217:J$254=0)+J$217:J$254))</f>
        <v>0</v>
      </c>
      <c r="K298" s="115">
        <f t="array" ref="K298">SUM(K$169:K$206*K64*TRANSPOSE(Mapping!$H90:$AS90)/((K$217:K$254=0)+K$217:K$254))</f>
        <v>0</v>
      </c>
      <c r="L298" s="115">
        <f t="array" ref="L298">SUM(L$169:L$206*L64*TRANSPOSE(Mapping!$H90:$AS90)/((L$217:L$254=0)+L$217:L$254))</f>
        <v>0</v>
      </c>
      <c r="M298" s="115">
        <f t="array" ref="M298">SUM(M$169:M$206*M64*TRANSPOSE(Mapping!$H90:$AS90)/((M$217:M$254=0)+M$217:M$254))</f>
        <v>0</v>
      </c>
      <c r="N298" s="115">
        <f t="array" ref="N298">SUM(N$169:N$206*N64*TRANSPOSE(Mapping!$H90:$AS90)/((N$217:N$254=0)+N$217:N$254))</f>
        <v>0</v>
      </c>
      <c r="O298" s="115">
        <f t="array" ref="O298">SUM(O$169:O$206*O64*TRANSPOSE(Mapping!$H90:$AS90)/((O$217:O$254=0)+O$217:O$254))</f>
        <v>0</v>
      </c>
      <c r="P298" s="115">
        <f t="array" ref="P298">SUM(P$169:P$206*P64*TRANSPOSE(Mapping!$H90:$AS90)/((P$217:P$254=0)+P$217:P$254))</f>
        <v>0</v>
      </c>
      <c r="Q298" s="115">
        <f t="array" ref="Q298">SUM(Q$169:Q$206*Q64*TRANSPOSE(Mapping!$H90:$AS90)/((Q$217:Q$254=0)+Q$217:Q$254))</f>
        <v>0</v>
      </c>
      <c r="R298" s="115">
        <f t="array" ref="R298">SUM(R$169:R$206*R64*TRANSPOSE(Mapping!$H90:$AS90)/((R$217:R$254=0)+R$217:R$254))</f>
        <v>0</v>
      </c>
      <c r="S298" s="115">
        <f t="array" ref="S298">SUM(S$169:S$206*S64*TRANSPOSE(Mapping!$H90:$AS90)/((S$217:S$254=0)+S$217:S$254))</f>
        <v>0</v>
      </c>
      <c r="T298" s="115">
        <f t="array" ref="T298">SUM(T$169:T$206*T64*TRANSPOSE(Mapping!$H90:$AS90)/((T$217:T$254=0)+T$217:T$254))</f>
        <v>0</v>
      </c>
      <c r="U298" s="115">
        <f t="array" ref="U298">SUM(U$169:U$206*U64*TRANSPOSE(Mapping!$H90:$AS90)/((U$217:U$254=0)+U$217:U$254))</f>
        <v>0</v>
      </c>
      <c r="V298" s="115">
        <f t="array" ref="V298">SUM(V$169:V$206*V64*TRANSPOSE(Mapping!$H90:$AS90)/((V$217:V$254=0)+V$217:V$254))</f>
        <v>0</v>
      </c>
      <c r="W298" s="115">
        <f t="array" ref="W298">SUM(W$169:W$206*W64*TRANSPOSE(Mapping!$H90:$AS90)/((W$217:W$254=0)+W$217:W$254))</f>
        <v>0</v>
      </c>
      <c r="X298" s="115">
        <f t="array" ref="X298">SUM(X$169:X$206*X64*TRANSPOSE(Mapping!$H90:$AS90)/((X$217:X$254=0)+X$217:X$254))</f>
        <v>0</v>
      </c>
      <c r="Y298" s="115">
        <f t="array" ref="Y298">SUM(Y$169:Y$206*Y64*TRANSPOSE(Mapping!$H90:$AS90)/((Y$217:Y$254=0)+Y$217:Y$254))</f>
        <v>0</v>
      </c>
      <c r="Z298" s="115">
        <f t="array" ref="Z298">SUM(Z$169:Z$206*Z64*TRANSPOSE(Mapping!$H90:$AS90)/((Z$217:Z$254=0)+Z$217:Z$254))</f>
        <v>0</v>
      </c>
      <c r="AA298" s="115">
        <f t="array" ref="AA298">SUM(AA$169:AA$206*AA64*TRANSPOSE(Mapping!$H90:$AS90)/((AA$217:AA$254=0)+AA$217:AA$254))</f>
        <v>0</v>
      </c>
      <c r="AB298" s="115">
        <f t="array" ref="AB298">SUM(AB$169:AB$206*AB64*TRANSPOSE(Mapping!$H90:$AS90)/((AB$217:AB$254=0)+AB$217:AB$254))</f>
        <v>0</v>
      </c>
      <c r="AC298" s="115">
        <f t="array" ref="AC298">SUM(AC$169:AC$206*AC64*TRANSPOSE(Mapping!$H90:$AS90)/((AC$217:AC$254=0)+AC$217:AC$254))</f>
        <v>0</v>
      </c>
      <c r="AD298" s="115">
        <f t="array" ref="AD298">SUM(AD$169:AD$206*AD64*TRANSPOSE(Mapping!$H90:$AS90)/((AD$217:AD$254=0)+AD$217:AD$254))</f>
        <v>0</v>
      </c>
      <c r="AE298" s="115">
        <f t="array" ref="AE298">SUM(AE$169:AE$206*AE64*TRANSPOSE(Mapping!$H90:$AS90)/((AE$217:AE$254=0)+AE$217:AE$254))</f>
        <v>0</v>
      </c>
      <c r="AF298" s="115">
        <f t="array" ref="AF298">SUM(AF$169:AF$206*AF64*TRANSPOSE(Mapping!$H90:$AS90)/((AF$217:AF$254=0)+AF$217:AF$254))</f>
        <v>0</v>
      </c>
      <c r="AG298" s="115">
        <f t="array" ref="AG298">SUM(AG$169:AG$206*AG64*TRANSPOSE(Mapping!$H90:$AS90)/((AG$217:AG$254=0)+AG$217:AG$254))</f>
        <v>0</v>
      </c>
      <c r="AH298" s="115">
        <f t="array" ref="AH298">SUM(AH$169:AH$206*AH64*TRANSPOSE(Mapping!$H90:$AS90)/((AH$217:AH$254=0)+AH$217:AH$254))</f>
        <v>0</v>
      </c>
      <c r="AI298" s="115">
        <f t="array" ref="AI298">SUM(AI$169:AI$206*AI64*TRANSPOSE(Mapping!$H90:$AS90)/((AI$217:AI$254=0)+AI$217:AI$254))</f>
        <v>0</v>
      </c>
      <c r="AJ298" s="115">
        <f t="array" ref="AJ298">SUM(AJ$169:AJ$206*AJ64*TRANSPOSE(Mapping!$H90:$AS90)/((AJ$217:AJ$254=0)+AJ$217:AJ$254))</f>
        <v>0</v>
      </c>
      <c r="AK298" s="115">
        <f t="array" ref="AK298">SUM(AK$169:AK$206*AK64*TRANSPOSE(Mapping!$H90:$AS90)/((AK$217:AK$254=0)+AK$217:AK$254))</f>
        <v>0</v>
      </c>
      <c r="AL298" s="115">
        <f t="array" ref="AL298">SUM(AL$169:AL$206*AL64*TRANSPOSE(Mapping!$H90:$AS90)/((AL$217:AL$254=0)+AL$217:AL$254))</f>
        <v>0</v>
      </c>
      <c r="AM298" s="115">
        <f t="array" ref="AM298">SUM(AM$169:AM$206*AM64*TRANSPOSE(Mapping!$H90:$AS90)/((AM$217:AM$254=0)+AM$217:AM$254))</f>
        <v>0</v>
      </c>
      <c r="AN298" s="115">
        <f t="array" ref="AN298">SUM(AN$169:AN$206*AN64*TRANSPOSE(Mapping!$H90:$AS90)/((AN$217:AN$254=0)+AN$217:AN$254))</f>
        <v>0</v>
      </c>
      <c r="AO298" s="115">
        <f t="array" ref="AO298">SUM(AO$169:AO$206*AO64*TRANSPOSE(Mapping!$H90:$AS90)/((AO$217:AO$254=0)+AO$217:AO$254))</f>
        <v>0</v>
      </c>
      <c r="AP298" s="115">
        <f t="array" ref="AP298">SUM(AP$169:AP$206*AP64*TRANSPOSE(Mapping!$H90:$AS90)/((AP$217:AP$254=0)+AP$217:AP$254))</f>
        <v>0</v>
      </c>
      <c r="AQ298" s="115">
        <f t="array" ref="AQ298">SUM(AQ$169:AQ$206*AQ64*TRANSPOSE(Mapping!$H90:$AS90)/((AQ$217:AQ$254=0)+AQ$217:AQ$254))</f>
        <v>0</v>
      </c>
      <c r="AR298" s="115">
        <f t="array" ref="AR298">SUM(AR$169:AR$206*AR64*TRANSPOSE(Mapping!$H90:$AS90)/((AR$217:AR$254=0)+AR$217:AR$254))</f>
        <v>0</v>
      </c>
      <c r="AS298" s="115">
        <f t="array" ref="AS298">SUM(AS$169:AS$206*AS64*TRANSPOSE(Mapping!$H90:$AS90)/((AS$217:AS$254=0)+AS$217:AS$254))</f>
        <v>0</v>
      </c>
      <c r="AT298" s="115">
        <f t="array" ref="AT298">SUM(AT$169:AT$206*AT64*TRANSPOSE(Mapping!$H90:$AS90)/((AT$217:AT$254=0)+AT$217:AT$254))</f>
        <v>0</v>
      </c>
      <c r="AU298" s="115">
        <f t="array" ref="AU298">SUM(AU$169:AU$206*AU64*TRANSPOSE(Mapping!$H90:$AS90)/((AU$217:AU$254=0)+AU$217:AU$254))</f>
        <v>0</v>
      </c>
      <c r="AV298" s="115">
        <f t="array" ref="AV298">SUM(AV$169:AV$206*AV64*TRANSPOSE(Mapping!$H90:$AS90)/((AV$217:AV$254=0)+AV$217:AV$254))</f>
        <v>0</v>
      </c>
      <c r="AW298" s="115">
        <f t="array" ref="AW298">SUM(AW$169:AW$206*AW64*TRANSPOSE(Mapping!$H90:$AS90)/((AW$217:AW$254=0)+AW$217:AW$254))</f>
        <v>0</v>
      </c>
      <c r="AX298" s="115">
        <f t="array" ref="AX298">SUM(AX$169:AX$206*AX64*TRANSPOSE(Mapping!$H90:$AS90)/((AX$217:AX$254=0)+AX$217:AX$254))</f>
        <v>0</v>
      </c>
      <c r="AY298" s="115">
        <f t="array" ref="AY298">SUM(AY$169:AY$206*AY64*TRANSPOSE(Mapping!$H90:$AS90)/((AY$217:AY$254=0)+AY$217:AY$254))</f>
        <v>0</v>
      </c>
      <c r="AZ298" s="115">
        <f t="array" ref="AZ298">SUM(AZ$169:AZ$206*AZ64*TRANSPOSE(Mapping!$H90:$AS90)/((AZ$217:AZ$254=0)+AZ$217:AZ$254))</f>
        <v>0</v>
      </c>
      <c r="BA298" s="115">
        <f t="array" ref="BA298">SUM(BA$169:BA$206*BA64*TRANSPOSE(Mapping!$H90:$AS90)/((BA$217:BA$254=0)+BA$217:BA$254))</f>
        <v>0</v>
      </c>
      <c r="BB298" s="115">
        <f t="array" ref="BB298">SUM(BB$169:BB$206*BB64*TRANSPOSE(Mapping!$H90:$AS90)/((BB$217:BB$254=0)+BB$217:BB$254))</f>
        <v>0</v>
      </c>
      <c r="BC298" s="115">
        <f t="array" ref="BC298">SUM(BC$169:BC$206*BC64*TRANSPOSE(Mapping!$H90:$AS90)/((BC$217:BC$254=0)+BC$217:BC$254))</f>
        <v>0</v>
      </c>
      <c r="BD298" s="115">
        <f t="array" ref="BD298">SUM(BD$169:BD$206*BD64*TRANSPOSE(Mapping!$H90:$AS90)/((BD$217:BD$254=0)+BD$217:BD$254))</f>
        <v>0</v>
      </c>
      <c r="BE298" s="115">
        <f t="array" ref="BE298">SUM(BE$169:BE$206*BE64*TRANSPOSE(Mapping!$H90:$AS90)/((BE$217:BE$254=0)+BE$217:BE$254))</f>
        <v>0</v>
      </c>
      <c r="BF298" s="115">
        <f t="array" ref="BF298">SUM(BF$169:BF$206*BF64*TRANSPOSE(Mapping!$H90:$AS90)/((BF$217:BF$254=0)+BF$217:BF$254))</f>
        <v>0</v>
      </c>
      <c r="BG298" s="115">
        <f t="array" ref="BG298">SUM(BG$169:BG$206*BG64*TRANSPOSE(Mapping!$H90:$AS90)/((BG$217:BG$254=0)+BG$217:BG$254))</f>
        <v>0</v>
      </c>
      <c r="BH298" s="115">
        <f t="array" ref="BH298">SUM(BH$169:BH$206*BH64*TRANSPOSE(Mapping!$H90:$AS90)/((BH$217:BH$254=0)+BH$217:BH$254))</f>
        <v>0</v>
      </c>
    </row>
    <row r="299" spans="2:60" hidden="1" outlineLevel="1" x14ac:dyDescent="0.2">
      <c r="B299" s="88" t="s">
        <v>258</v>
      </c>
      <c r="C299" s="9" t="s">
        <v>88</v>
      </c>
      <c r="D299" s="9" t="s">
        <v>114</v>
      </c>
      <c r="F299" s="26" t="s">
        <v>198</v>
      </c>
      <c r="G299" s="87">
        <v>29</v>
      </c>
      <c r="I299" s="115">
        <f t="array" ref="I299">SUM(I$169:I$206*I65*TRANSPOSE(Mapping!$H91:$AS91)/((I$217:I$254=0)+I$217:I$254))</f>
        <v>0</v>
      </c>
      <c r="J299" s="115">
        <f t="array" ref="J299">SUM(J$169:J$206*J65*TRANSPOSE(Mapping!$H91:$AS91)/((J$217:J$254=0)+J$217:J$254))</f>
        <v>0</v>
      </c>
      <c r="K299" s="115">
        <f t="array" ref="K299">SUM(K$169:K$206*K65*TRANSPOSE(Mapping!$H91:$AS91)/((K$217:K$254=0)+K$217:K$254))</f>
        <v>0</v>
      </c>
      <c r="L299" s="115">
        <f t="array" ref="L299">SUM(L$169:L$206*L65*TRANSPOSE(Mapping!$H91:$AS91)/((L$217:L$254=0)+L$217:L$254))</f>
        <v>0</v>
      </c>
      <c r="M299" s="115">
        <f t="array" ref="M299">SUM(M$169:M$206*M65*TRANSPOSE(Mapping!$H91:$AS91)/((M$217:M$254=0)+M$217:M$254))</f>
        <v>0</v>
      </c>
      <c r="N299" s="115">
        <f t="array" ref="N299">SUM(N$169:N$206*N65*TRANSPOSE(Mapping!$H91:$AS91)/((N$217:N$254=0)+N$217:N$254))</f>
        <v>0</v>
      </c>
      <c r="O299" s="115">
        <f t="array" ref="O299">SUM(O$169:O$206*O65*TRANSPOSE(Mapping!$H91:$AS91)/((O$217:O$254=0)+O$217:O$254))</f>
        <v>0</v>
      </c>
      <c r="P299" s="115">
        <f t="array" ref="P299">SUM(P$169:P$206*P65*TRANSPOSE(Mapping!$H91:$AS91)/((P$217:P$254=0)+P$217:P$254))</f>
        <v>0</v>
      </c>
      <c r="Q299" s="115">
        <f t="array" ref="Q299">SUM(Q$169:Q$206*Q65*TRANSPOSE(Mapping!$H91:$AS91)/((Q$217:Q$254=0)+Q$217:Q$254))</f>
        <v>0</v>
      </c>
      <c r="R299" s="115">
        <f t="array" ref="R299">SUM(R$169:R$206*R65*TRANSPOSE(Mapping!$H91:$AS91)/((R$217:R$254=0)+R$217:R$254))</f>
        <v>0</v>
      </c>
      <c r="S299" s="115">
        <f t="array" ref="S299">SUM(S$169:S$206*S65*TRANSPOSE(Mapping!$H91:$AS91)/((S$217:S$254=0)+S$217:S$254))</f>
        <v>0</v>
      </c>
      <c r="T299" s="115">
        <f t="array" ref="T299">SUM(T$169:T$206*T65*TRANSPOSE(Mapping!$H91:$AS91)/((T$217:T$254=0)+T$217:T$254))</f>
        <v>0</v>
      </c>
      <c r="U299" s="115">
        <f t="array" ref="U299">SUM(U$169:U$206*U65*TRANSPOSE(Mapping!$H91:$AS91)/((U$217:U$254=0)+U$217:U$254))</f>
        <v>0</v>
      </c>
      <c r="V299" s="115">
        <f t="array" ref="V299">SUM(V$169:V$206*V65*TRANSPOSE(Mapping!$H91:$AS91)/((V$217:V$254=0)+V$217:V$254))</f>
        <v>0</v>
      </c>
      <c r="W299" s="115">
        <f t="array" ref="W299">SUM(W$169:W$206*W65*TRANSPOSE(Mapping!$H91:$AS91)/((W$217:W$254=0)+W$217:W$254))</f>
        <v>0</v>
      </c>
      <c r="X299" s="115">
        <f t="array" ref="X299">SUM(X$169:X$206*X65*TRANSPOSE(Mapping!$H91:$AS91)/((X$217:X$254=0)+X$217:X$254))</f>
        <v>0</v>
      </c>
      <c r="Y299" s="115">
        <f t="array" ref="Y299">SUM(Y$169:Y$206*Y65*TRANSPOSE(Mapping!$H91:$AS91)/((Y$217:Y$254=0)+Y$217:Y$254))</f>
        <v>0</v>
      </c>
      <c r="Z299" s="115">
        <f t="array" ref="Z299">SUM(Z$169:Z$206*Z65*TRANSPOSE(Mapping!$H91:$AS91)/((Z$217:Z$254=0)+Z$217:Z$254))</f>
        <v>0</v>
      </c>
      <c r="AA299" s="115">
        <f t="array" ref="AA299">SUM(AA$169:AA$206*AA65*TRANSPOSE(Mapping!$H91:$AS91)/((AA$217:AA$254=0)+AA$217:AA$254))</f>
        <v>0</v>
      </c>
      <c r="AB299" s="115">
        <f t="array" ref="AB299">SUM(AB$169:AB$206*AB65*TRANSPOSE(Mapping!$H91:$AS91)/((AB$217:AB$254=0)+AB$217:AB$254))</f>
        <v>0</v>
      </c>
      <c r="AC299" s="115">
        <f t="array" ref="AC299">SUM(AC$169:AC$206*AC65*TRANSPOSE(Mapping!$H91:$AS91)/((AC$217:AC$254=0)+AC$217:AC$254))</f>
        <v>0</v>
      </c>
      <c r="AD299" s="115">
        <f t="array" ref="AD299">SUM(AD$169:AD$206*AD65*TRANSPOSE(Mapping!$H91:$AS91)/((AD$217:AD$254=0)+AD$217:AD$254))</f>
        <v>0</v>
      </c>
      <c r="AE299" s="115">
        <f t="array" ref="AE299">SUM(AE$169:AE$206*AE65*TRANSPOSE(Mapping!$H91:$AS91)/((AE$217:AE$254=0)+AE$217:AE$254))</f>
        <v>0</v>
      </c>
      <c r="AF299" s="115">
        <f t="array" ref="AF299">SUM(AF$169:AF$206*AF65*TRANSPOSE(Mapping!$H91:$AS91)/((AF$217:AF$254=0)+AF$217:AF$254))</f>
        <v>0</v>
      </c>
      <c r="AG299" s="115">
        <f t="array" ref="AG299">SUM(AG$169:AG$206*AG65*TRANSPOSE(Mapping!$H91:$AS91)/((AG$217:AG$254=0)+AG$217:AG$254))</f>
        <v>0</v>
      </c>
      <c r="AH299" s="115">
        <f t="array" ref="AH299">SUM(AH$169:AH$206*AH65*TRANSPOSE(Mapping!$H91:$AS91)/((AH$217:AH$254=0)+AH$217:AH$254))</f>
        <v>0</v>
      </c>
      <c r="AI299" s="115">
        <f t="array" ref="AI299">SUM(AI$169:AI$206*AI65*TRANSPOSE(Mapping!$H91:$AS91)/((AI$217:AI$254=0)+AI$217:AI$254))</f>
        <v>0</v>
      </c>
      <c r="AJ299" s="115">
        <f t="array" ref="AJ299">SUM(AJ$169:AJ$206*AJ65*TRANSPOSE(Mapping!$H91:$AS91)/((AJ$217:AJ$254=0)+AJ$217:AJ$254))</f>
        <v>0</v>
      </c>
      <c r="AK299" s="115">
        <f t="array" ref="AK299">SUM(AK$169:AK$206*AK65*TRANSPOSE(Mapping!$H91:$AS91)/((AK$217:AK$254=0)+AK$217:AK$254))</f>
        <v>0</v>
      </c>
      <c r="AL299" s="115">
        <f t="array" ref="AL299">SUM(AL$169:AL$206*AL65*TRANSPOSE(Mapping!$H91:$AS91)/((AL$217:AL$254=0)+AL$217:AL$254))</f>
        <v>0</v>
      </c>
      <c r="AM299" s="115">
        <f t="array" ref="AM299">SUM(AM$169:AM$206*AM65*TRANSPOSE(Mapping!$H91:$AS91)/((AM$217:AM$254=0)+AM$217:AM$254))</f>
        <v>0</v>
      </c>
      <c r="AN299" s="115">
        <f t="array" ref="AN299">SUM(AN$169:AN$206*AN65*TRANSPOSE(Mapping!$H91:$AS91)/((AN$217:AN$254=0)+AN$217:AN$254))</f>
        <v>0</v>
      </c>
      <c r="AO299" s="115">
        <f t="array" ref="AO299">SUM(AO$169:AO$206*AO65*TRANSPOSE(Mapping!$H91:$AS91)/((AO$217:AO$254=0)+AO$217:AO$254))</f>
        <v>0</v>
      </c>
      <c r="AP299" s="115">
        <f t="array" ref="AP299">SUM(AP$169:AP$206*AP65*TRANSPOSE(Mapping!$H91:$AS91)/((AP$217:AP$254=0)+AP$217:AP$254))</f>
        <v>0</v>
      </c>
      <c r="AQ299" s="115">
        <f t="array" ref="AQ299">SUM(AQ$169:AQ$206*AQ65*TRANSPOSE(Mapping!$H91:$AS91)/((AQ$217:AQ$254=0)+AQ$217:AQ$254))</f>
        <v>0</v>
      </c>
      <c r="AR299" s="115">
        <f t="array" ref="AR299">SUM(AR$169:AR$206*AR65*TRANSPOSE(Mapping!$H91:$AS91)/((AR$217:AR$254=0)+AR$217:AR$254))</f>
        <v>0</v>
      </c>
      <c r="AS299" s="115">
        <f t="array" ref="AS299">SUM(AS$169:AS$206*AS65*TRANSPOSE(Mapping!$H91:$AS91)/((AS$217:AS$254=0)+AS$217:AS$254))</f>
        <v>0</v>
      </c>
      <c r="AT299" s="115">
        <f t="array" ref="AT299">SUM(AT$169:AT$206*AT65*TRANSPOSE(Mapping!$H91:$AS91)/((AT$217:AT$254=0)+AT$217:AT$254))</f>
        <v>0</v>
      </c>
      <c r="AU299" s="115">
        <f t="array" ref="AU299">SUM(AU$169:AU$206*AU65*TRANSPOSE(Mapping!$H91:$AS91)/((AU$217:AU$254=0)+AU$217:AU$254))</f>
        <v>0</v>
      </c>
      <c r="AV299" s="115">
        <f t="array" ref="AV299">SUM(AV$169:AV$206*AV65*TRANSPOSE(Mapping!$H91:$AS91)/((AV$217:AV$254=0)+AV$217:AV$254))</f>
        <v>0</v>
      </c>
      <c r="AW299" s="115">
        <f t="array" ref="AW299">SUM(AW$169:AW$206*AW65*TRANSPOSE(Mapping!$H91:$AS91)/((AW$217:AW$254=0)+AW$217:AW$254))</f>
        <v>0</v>
      </c>
      <c r="AX299" s="115">
        <f t="array" ref="AX299">SUM(AX$169:AX$206*AX65*TRANSPOSE(Mapping!$H91:$AS91)/((AX$217:AX$254=0)+AX$217:AX$254))</f>
        <v>0</v>
      </c>
      <c r="AY299" s="115">
        <f t="array" ref="AY299">SUM(AY$169:AY$206*AY65*TRANSPOSE(Mapping!$H91:$AS91)/((AY$217:AY$254=0)+AY$217:AY$254))</f>
        <v>0</v>
      </c>
      <c r="AZ299" s="115">
        <f t="array" ref="AZ299">SUM(AZ$169:AZ$206*AZ65*TRANSPOSE(Mapping!$H91:$AS91)/((AZ$217:AZ$254=0)+AZ$217:AZ$254))</f>
        <v>0</v>
      </c>
      <c r="BA299" s="115">
        <f t="array" ref="BA299">SUM(BA$169:BA$206*BA65*TRANSPOSE(Mapping!$H91:$AS91)/((BA$217:BA$254=0)+BA$217:BA$254))</f>
        <v>0</v>
      </c>
      <c r="BB299" s="115">
        <f t="array" ref="BB299">SUM(BB$169:BB$206*BB65*TRANSPOSE(Mapping!$H91:$AS91)/((BB$217:BB$254=0)+BB$217:BB$254))</f>
        <v>0</v>
      </c>
      <c r="BC299" s="115">
        <f t="array" ref="BC299">SUM(BC$169:BC$206*BC65*TRANSPOSE(Mapping!$H91:$AS91)/((BC$217:BC$254=0)+BC$217:BC$254))</f>
        <v>0</v>
      </c>
      <c r="BD299" s="115">
        <f t="array" ref="BD299">SUM(BD$169:BD$206*BD65*TRANSPOSE(Mapping!$H91:$AS91)/((BD$217:BD$254=0)+BD$217:BD$254))</f>
        <v>0</v>
      </c>
      <c r="BE299" s="115">
        <f t="array" ref="BE299">SUM(BE$169:BE$206*BE65*TRANSPOSE(Mapping!$H91:$AS91)/((BE$217:BE$254=0)+BE$217:BE$254))</f>
        <v>0</v>
      </c>
      <c r="BF299" s="115">
        <f t="array" ref="BF299">SUM(BF$169:BF$206*BF65*TRANSPOSE(Mapping!$H91:$AS91)/((BF$217:BF$254=0)+BF$217:BF$254))</f>
        <v>0</v>
      </c>
      <c r="BG299" s="115">
        <f t="array" ref="BG299">SUM(BG$169:BG$206*BG65*TRANSPOSE(Mapping!$H91:$AS91)/((BG$217:BG$254=0)+BG$217:BG$254))</f>
        <v>0</v>
      </c>
      <c r="BH299" s="115">
        <f t="array" ref="BH299">SUM(BH$169:BH$206*BH65*TRANSPOSE(Mapping!$H91:$AS91)/((BH$217:BH$254=0)+BH$217:BH$254))</f>
        <v>0</v>
      </c>
    </row>
    <row r="300" spans="2:60" hidden="1" outlineLevel="1" x14ac:dyDescent="0.2">
      <c r="B300" s="88" t="s">
        <v>258</v>
      </c>
      <c r="C300" s="9" t="s">
        <v>89</v>
      </c>
      <c r="D300" s="9" t="s">
        <v>115</v>
      </c>
      <c r="F300" s="26" t="s">
        <v>198</v>
      </c>
      <c r="G300" s="87">
        <v>30</v>
      </c>
      <c r="I300" s="115">
        <f t="array" ref="I300">SUM(I$169:I$206*I66*TRANSPOSE(Mapping!$H92:$AS92)/((I$217:I$254=0)+I$217:I$254))</f>
        <v>0</v>
      </c>
      <c r="J300" s="115">
        <f t="array" ref="J300">SUM(J$169:J$206*J66*TRANSPOSE(Mapping!$H92:$AS92)/((J$217:J$254=0)+J$217:J$254))</f>
        <v>0</v>
      </c>
      <c r="K300" s="115">
        <f t="array" ref="K300">SUM(K$169:K$206*K66*TRANSPOSE(Mapping!$H92:$AS92)/((K$217:K$254=0)+K$217:K$254))</f>
        <v>0</v>
      </c>
      <c r="L300" s="115">
        <f t="array" ref="L300">SUM(L$169:L$206*L66*TRANSPOSE(Mapping!$H92:$AS92)/((L$217:L$254=0)+L$217:L$254))</f>
        <v>5.3331122983136031E-3</v>
      </c>
      <c r="M300" s="115">
        <f t="array" ref="M300">SUM(M$169:M$206*M66*TRANSPOSE(Mapping!$H92:$AS92)/((M$217:M$254=0)+M$217:M$254))</f>
        <v>1.8258643808510245E-3</v>
      </c>
      <c r="N300" s="115">
        <f t="array" ref="N300">SUM(N$169:N$206*N66*TRANSPOSE(Mapping!$H92:$AS92)/((N$217:N$254=0)+N$217:N$254))</f>
        <v>0</v>
      </c>
      <c r="O300" s="115">
        <f t="array" ref="O300">SUM(O$169:O$206*O66*TRANSPOSE(Mapping!$H92:$AS92)/((O$217:O$254=0)+O$217:O$254))</f>
        <v>0</v>
      </c>
      <c r="P300" s="115">
        <f t="array" ref="P300">SUM(P$169:P$206*P66*TRANSPOSE(Mapping!$H92:$AS92)/((P$217:P$254=0)+P$217:P$254))</f>
        <v>0</v>
      </c>
      <c r="Q300" s="115">
        <f t="array" ref="Q300">SUM(Q$169:Q$206*Q66*TRANSPOSE(Mapping!$H92:$AS92)/((Q$217:Q$254=0)+Q$217:Q$254))</f>
        <v>0</v>
      </c>
      <c r="R300" s="115">
        <f t="array" ref="R300">SUM(R$169:R$206*R66*TRANSPOSE(Mapping!$H92:$AS92)/((R$217:R$254=0)+R$217:R$254))</f>
        <v>0</v>
      </c>
      <c r="S300" s="115">
        <f t="array" ref="S300">SUM(S$169:S$206*S66*TRANSPOSE(Mapping!$H92:$AS92)/((S$217:S$254=0)+S$217:S$254))</f>
        <v>0</v>
      </c>
      <c r="T300" s="115">
        <f t="array" ref="T300">SUM(T$169:T$206*T66*TRANSPOSE(Mapping!$H92:$AS92)/((T$217:T$254=0)+T$217:T$254))</f>
        <v>0</v>
      </c>
      <c r="U300" s="115">
        <f t="array" ref="U300">SUM(U$169:U$206*U66*TRANSPOSE(Mapping!$H92:$AS92)/((U$217:U$254=0)+U$217:U$254))</f>
        <v>0</v>
      </c>
      <c r="V300" s="115">
        <f t="array" ref="V300">SUM(V$169:V$206*V66*TRANSPOSE(Mapping!$H92:$AS92)/((V$217:V$254=0)+V$217:V$254))</f>
        <v>0</v>
      </c>
      <c r="W300" s="115">
        <f t="array" ref="W300">SUM(W$169:W$206*W66*TRANSPOSE(Mapping!$H92:$AS92)/((W$217:W$254=0)+W$217:W$254))</f>
        <v>0</v>
      </c>
      <c r="X300" s="115">
        <f t="array" ref="X300">SUM(X$169:X$206*X66*TRANSPOSE(Mapping!$H92:$AS92)/((X$217:X$254=0)+X$217:X$254))</f>
        <v>0</v>
      </c>
      <c r="Y300" s="115">
        <f t="array" ref="Y300">SUM(Y$169:Y$206*Y66*TRANSPOSE(Mapping!$H92:$AS92)/((Y$217:Y$254=0)+Y$217:Y$254))</f>
        <v>0</v>
      </c>
      <c r="Z300" s="115">
        <f t="array" ref="Z300">SUM(Z$169:Z$206*Z66*TRANSPOSE(Mapping!$H92:$AS92)/((Z$217:Z$254=0)+Z$217:Z$254))</f>
        <v>0</v>
      </c>
      <c r="AA300" s="115">
        <f t="array" ref="AA300">SUM(AA$169:AA$206*AA66*TRANSPOSE(Mapping!$H92:$AS92)/((AA$217:AA$254=0)+AA$217:AA$254))</f>
        <v>0</v>
      </c>
      <c r="AB300" s="115">
        <f t="array" ref="AB300">SUM(AB$169:AB$206*AB66*TRANSPOSE(Mapping!$H92:$AS92)/((AB$217:AB$254=0)+AB$217:AB$254))</f>
        <v>0</v>
      </c>
      <c r="AC300" s="115">
        <f t="array" ref="AC300">SUM(AC$169:AC$206*AC66*TRANSPOSE(Mapping!$H92:$AS92)/((AC$217:AC$254=0)+AC$217:AC$254))</f>
        <v>0</v>
      </c>
      <c r="AD300" s="115">
        <f t="array" ref="AD300">SUM(AD$169:AD$206*AD66*TRANSPOSE(Mapping!$H92:$AS92)/((AD$217:AD$254=0)+AD$217:AD$254))</f>
        <v>0</v>
      </c>
      <c r="AE300" s="115">
        <f t="array" ref="AE300">SUM(AE$169:AE$206*AE66*TRANSPOSE(Mapping!$H92:$AS92)/((AE$217:AE$254=0)+AE$217:AE$254))</f>
        <v>0</v>
      </c>
      <c r="AF300" s="115">
        <f t="array" ref="AF300">SUM(AF$169:AF$206*AF66*TRANSPOSE(Mapping!$H92:$AS92)/((AF$217:AF$254=0)+AF$217:AF$254))</f>
        <v>0</v>
      </c>
      <c r="AG300" s="115">
        <f t="array" ref="AG300">SUM(AG$169:AG$206*AG66*TRANSPOSE(Mapping!$H92:$AS92)/((AG$217:AG$254=0)+AG$217:AG$254))</f>
        <v>0</v>
      </c>
      <c r="AH300" s="115">
        <f t="array" ref="AH300">SUM(AH$169:AH$206*AH66*TRANSPOSE(Mapping!$H92:$AS92)/((AH$217:AH$254=0)+AH$217:AH$254))</f>
        <v>0</v>
      </c>
      <c r="AI300" s="115">
        <f t="array" ref="AI300">SUM(AI$169:AI$206*AI66*TRANSPOSE(Mapping!$H92:$AS92)/((AI$217:AI$254=0)+AI$217:AI$254))</f>
        <v>0</v>
      </c>
      <c r="AJ300" s="115">
        <f t="array" ref="AJ300">SUM(AJ$169:AJ$206*AJ66*TRANSPOSE(Mapping!$H92:$AS92)/((AJ$217:AJ$254=0)+AJ$217:AJ$254))</f>
        <v>0</v>
      </c>
      <c r="AK300" s="115">
        <f t="array" ref="AK300">SUM(AK$169:AK$206*AK66*TRANSPOSE(Mapping!$H92:$AS92)/((AK$217:AK$254=0)+AK$217:AK$254))</f>
        <v>0</v>
      </c>
      <c r="AL300" s="115">
        <f t="array" ref="AL300">SUM(AL$169:AL$206*AL66*TRANSPOSE(Mapping!$H92:$AS92)/((AL$217:AL$254=0)+AL$217:AL$254))</f>
        <v>0</v>
      </c>
      <c r="AM300" s="115">
        <f t="array" ref="AM300">SUM(AM$169:AM$206*AM66*TRANSPOSE(Mapping!$H92:$AS92)/((AM$217:AM$254=0)+AM$217:AM$254))</f>
        <v>0</v>
      </c>
      <c r="AN300" s="115">
        <f t="array" ref="AN300">SUM(AN$169:AN$206*AN66*TRANSPOSE(Mapping!$H92:$AS92)/((AN$217:AN$254=0)+AN$217:AN$254))</f>
        <v>0</v>
      </c>
      <c r="AO300" s="115">
        <f t="array" ref="AO300">SUM(AO$169:AO$206*AO66*TRANSPOSE(Mapping!$H92:$AS92)/((AO$217:AO$254=0)+AO$217:AO$254))</f>
        <v>0</v>
      </c>
      <c r="AP300" s="115">
        <f t="array" ref="AP300">SUM(AP$169:AP$206*AP66*TRANSPOSE(Mapping!$H92:$AS92)/((AP$217:AP$254=0)+AP$217:AP$254))</f>
        <v>0</v>
      </c>
      <c r="AQ300" s="115">
        <f t="array" ref="AQ300">SUM(AQ$169:AQ$206*AQ66*TRANSPOSE(Mapping!$H92:$AS92)/((AQ$217:AQ$254=0)+AQ$217:AQ$254))</f>
        <v>0</v>
      </c>
      <c r="AR300" s="115">
        <f t="array" ref="AR300">SUM(AR$169:AR$206*AR66*TRANSPOSE(Mapping!$H92:$AS92)/((AR$217:AR$254=0)+AR$217:AR$254))</f>
        <v>0</v>
      </c>
      <c r="AS300" s="115">
        <f t="array" ref="AS300">SUM(AS$169:AS$206*AS66*TRANSPOSE(Mapping!$H92:$AS92)/((AS$217:AS$254=0)+AS$217:AS$254))</f>
        <v>0</v>
      </c>
      <c r="AT300" s="115">
        <f t="array" ref="AT300">SUM(AT$169:AT$206*AT66*TRANSPOSE(Mapping!$H92:$AS92)/((AT$217:AT$254=0)+AT$217:AT$254))</f>
        <v>0</v>
      </c>
      <c r="AU300" s="115">
        <f t="array" ref="AU300">SUM(AU$169:AU$206*AU66*TRANSPOSE(Mapping!$H92:$AS92)/((AU$217:AU$254=0)+AU$217:AU$254))</f>
        <v>0</v>
      </c>
      <c r="AV300" s="115">
        <f t="array" ref="AV300">SUM(AV$169:AV$206*AV66*TRANSPOSE(Mapping!$H92:$AS92)/((AV$217:AV$254=0)+AV$217:AV$254))</f>
        <v>0</v>
      </c>
      <c r="AW300" s="115">
        <f t="array" ref="AW300">SUM(AW$169:AW$206*AW66*TRANSPOSE(Mapping!$H92:$AS92)/((AW$217:AW$254=0)+AW$217:AW$254))</f>
        <v>0</v>
      </c>
      <c r="AX300" s="115">
        <f t="array" ref="AX300">SUM(AX$169:AX$206*AX66*TRANSPOSE(Mapping!$H92:$AS92)/((AX$217:AX$254=0)+AX$217:AX$254))</f>
        <v>0</v>
      </c>
      <c r="AY300" s="115">
        <f t="array" ref="AY300">SUM(AY$169:AY$206*AY66*TRANSPOSE(Mapping!$H92:$AS92)/((AY$217:AY$254=0)+AY$217:AY$254))</f>
        <v>0</v>
      </c>
      <c r="AZ300" s="115">
        <f t="array" ref="AZ300">SUM(AZ$169:AZ$206*AZ66*TRANSPOSE(Mapping!$H92:$AS92)/((AZ$217:AZ$254=0)+AZ$217:AZ$254))</f>
        <v>0</v>
      </c>
      <c r="BA300" s="115">
        <f t="array" ref="BA300">SUM(BA$169:BA$206*BA66*TRANSPOSE(Mapping!$H92:$AS92)/((BA$217:BA$254=0)+BA$217:BA$254))</f>
        <v>0</v>
      </c>
      <c r="BB300" s="115">
        <f t="array" ref="BB300">SUM(BB$169:BB$206*BB66*TRANSPOSE(Mapping!$H92:$AS92)/((BB$217:BB$254=0)+BB$217:BB$254))</f>
        <v>0</v>
      </c>
      <c r="BC300" s="115">
        <f t="array" ref="BC300">SUM(BC$169:BC$206*BC66*TRANSPOSE(Mapping!$H92:$AS92)/((BC$217:BC$254=0)+BC$217:BC$254))</f>
        <v>0</v>
      </c>
      <c r="BD300" s="115">
        <f t="array" ref="BD300">SUM(BD$169:BD$206*BD66*TRANSPOSE(Mapping!$H92:$AS92)/((BD$217:BD$254=0)+BD$217:BD$254))</f>
        <v>0</v>
      </c>
      <c r="BE300" s="115">
        <f t="array" ref="BE300">SUM(BE$169:BE$206*BE66*TRANSPOSE(Mapping!$H92:$AS92)/((BE$217:BE$254=0)+BE$217:BE$254))</f>
        <v>0</v>
      </c>
      <c r="BF300" s="115">
        <f t="array" ref="BF300">SUM(BF$169:BF$206*BF66*TRANSPOSE(Mapping!$H92:$AS92)/((BF$217:BF$254=0)+BF$217:BF$254))</f>
        <v>0</v>
      </c>
      <c r="BG300" s="115">
        <f t="array" ref="BG300">SUM(BG$169:BG$206*BG66*TRANSPOSE(Mapping!$H92:$AS92)/((BG$217:BG$254=0)+BG$217:BG$254))</f>
        <v>0</v>
      </c>
      <c r="BH300" s="115">
        <f t="array" ref="BH300">SUM(BH$169:BH$206*BH66*TRANSPOSE(Mapping!$H92:$AS92)/((BH$217:BH$254=0)+BH$217:BH$254))</f>
        <v>0</v>
      </c>
    </row>
    <row r="301" spans="2:60" hidden="1" outlineLevel="1" x14ac:dyDescent="0.2">
      <c r="B301" s="88" t="s">
        <v>258</v>
      </c>
      <c r="C301" s="9" t="s">
        <v>89</v>
      </c>
      <c r="D301" s="9" t="s">
        <v>116</v>
      </c>
      <c r="F301" s="26" t="s">
        <v>198</v>
      </c>
      <c r="G301" s="87">
        <v>31</v>
      </c>
      <c r="I301" s="115">
        <f t="array" ref="I301">SUM(I$169:I$206*I67*TRANSPOSE(Mapping!$H93:$AS93)/((I$217:I$254=0)+I$217:I$254))</f>
        <v>0</v>
      </c>
      <c r="J301" s="115">
        <f t="array" ref="J301">SUM(J$169:J$206*J67*TRANSPOSE(Mapping!$H93:$AS93)/((J$217:J$254=0)+J$217:J$254))</f>
        <v>0</v>
      </c>
      <c r="K301" s="115">
        <f t="array" ref="K301">SUM(K$169:K$206*K67*TRANSPOSE(Mapping!$H93:$AS93)/((K$217:K$254=0)+K$217:K$254))</f>
        <v>2.5836704265334982E-2</v>
      </c>
      <c r="L301" s="115">
        <f t="array" ref="L301">SUM(L$169:L$206*L67*TRANSPOSE(Mapping!$H93:$AS93)/((L$217:L$254=0)+L$217:L$254))</f>
        <v>3.2248460037774124E-2</v>
      </c>
      <c r="M301" s="115">
        <f t="array" ref="M301">SUM(M$169:M$206*M67*TRANSPOSE(Mapping!$H93:$AS93)/((M$217:M$254=0)+M$217:M$254))</f>
        <v>8.7676407010044421E-3</v>
      </c>
      <c r="N301" s="115">
        <f t="array" ref="N301">SUM(N$169:N$206*N67*TRANSPOSE(Mapping!$H93:$AS93)/((N$217:N$254=0)+N$217:N$254))</f>
        <v>0</v>
      </c>
      <c r="O301" s="115">
        <f t="array" ref="O301">SUM(O$169:O$206*O67*TRANSPOSE(Mapping!$H93:$AS93)/((O$217:O$254=0)+O$217:O$254))</f>
        <v>0</v>
      </c>
      <c r="P301" s="115">
        <f t="array" ref="P301">SUM(P$169:P$206*P67*TRANSPOSE(Mapping!$H93:$AS93)/((P$217:P$254=0)+P$217:P$254))</f>
        <v>0</v>
      </c>
      <c r="Q301" s="115">
        <f t="array" ref="Q301">SUM(Q$169:Q$206*Q67*TRANSPOSE(Mapping!$H93:$AS93)/((Q$217:Q$254=0)+Q$217:Q$254))</f>
        <v>0</v>
      </c>
      <c r="R301" s="115">
        <f t="array" ref="R301">SUM(R$169:R$206*R67*TRANSPOSE(Mapping!$H93:$AS93)/((R$217:R$254=0)+R$217:R$254))</f>
        <v>0</v>
      </c>
      <c r="S301" s="115">
        <f t="array" ref="S301">SUM(S$169:S$206*S67*TRANSPOSE(Mapping!$H93:$AS93)/((S$217:S$254=0)+S$217:S$254))</f>
        <v>0</v>
      </c>
      <c r="T301" s="115">
        <f t="array" ref="T301">SUM(T$169:T$206*T67*TRANSPOSE(Mapping!$H93:$AS93)/((T$217:T$254=0)+T$217:T$254))</f>
        <v>0</v>
      </c>
      <c r="U301" s="115">
        <f t="array" ref="U301">SUM(U$169:U$206*U67*TRANSPOSE(Mapping!$H93:$AS93)/((U$217:U$254=0)+U$217:U$254))</f>
        <v>0</v>
      </c>
      <c r="V301" s="115">
        <f t="array" ref="V301">SUM(V$169:V$206*V67*TRANSPOSE(Mapping!$H93:$AS93)/((V$217:V$254=0)+V$217:V$254))</f>
        <v>0</v>
      </c>
      <c r="W301" s="115">
        <f t="array" ref="W301">SUM(W$169:W$206*W67*TRANSPOSE(Mapping!$H93:$AS93)/((W$217:W$254=0)+W$217:W$254))</f>
        <v>0</v>
      </c>
      <c r="X301" s="115">
        <f t="array" ref="X301">SUM(X$169:X$206*X67*TRANSPOSE(Mapping!$H93:$AS93)/((X$217:X$254=0)+X$217:X$254))</f>
        <v>0</v>
      </c>
      <c r="Y301" s="115">
        <f t="array" ref="Y301">SUM(Y$169:Y$206*Y67*TRANSPOSE(Mapping!$H93:$AS93)/((Y$217:Y$254=0)+Y$217:Y$254))</f>
        <v>0</v>
      </c>
      <c r="Z301" s="115">
        <f t="array" ref="Z301">SUM(Z$169:Z$206*Z67*TRANSPOSE(Mapping!$H93:$AS93)/((Z$217:Z$254=0)+Z$217:Z$254))</f>
        <v>0</v>
      </c>
      <c r="AA301" s="115">
        <f t="array" ref="AA301">SUM(AA$169:AA$206*AA67*TRANSPOSE(Mapping!$H93:$AS93)/((AA$217:AA$254=0)+AA$217:AA$254))</f>
        <v>0</v>
      </c>
      <c r="AB301" s="115">
        <f t="array" ref="AB301">SUM(AB$169:AB$206*AB67*TRANSPOSE(Mapping!$H93:$AS93)/((AB$217:AB$254=0)+AB$217:AB$254))</f>
        <v>0</v>
      </c>
      <c r="AC301" s="115">
        <f t="array" ref="AC301">SUM(AC$169:AC$206*AC67*TRANSPOSE(Mapping!$H93:$AS93)/((AC$217:AC$254=0)+AC$217:AC$254))</f>
        <v>0</v>
      </c>
      <c r="AD301" s="115">
        <f t="array" ref="AD301">SUM(AD$169:AD$206*AD67*TRANSPOSE(Mapping!$H93:$AS93)/((AD$217:AD$254=0)+AD$217:AD$254))</f>
        <v>0</v>
      </c>
      <c r="AE301" s="115">
        <f t="array" ref="AE301">SUM(AE$169:AE$206*AE67*TRANSPOSE(Mapping!$H93:$AS93)/((AE$217:AE$254=0)+AE$217:AE$254))</f>
        <v>0</v>
      </c>
      <c r="AF301" s="115">
        <f t="array" ref="AF301">SUM(AF$169:AF$206*AF67*TRANSPOSE(Mapping!$H93:$AS93)/((AF$217:AF$254=0)+AF$217:AF$254))</f>
        <v>0</v>
      </c>
      <c r="AG301" s="115">
        <f t="array" ref="AG301">SUM(AG$169:AG$206*AG67*TRANSPOSE(Mapping!$H93:$AS93)/((AG$217:AG$254=0)+AG$217:AG$254))</f>
        <v>0</v>
      </c>
      <c r="AH301" s="115">
        <f t="array" ref="AH301">SUM(AH$169:AH$206*AH67*TRANSPOSE(Mapping!$H93:$AS93)/((AH$217:AH$254=0)+AH$217:AH$254))</f>
        <v>0</v>
      </c>
      <c r="AI301" s="115">
        <f t="array" ref="AI301">SUM(AI$169:AI$206*AI67*TRANSPOSE(Mapping!$H93:$AS93)/((AI$217:AI$254=0)+AI$217:AI$254))</f>
        <v>0</v>
      </c>
      <c r="AJ301" s="115">
        <f t="array" ref="AJ301">SUM(AJ$169:AJ$206*AJ67*TRANSPOSE(Mapping!$H93:$AS93)/((AJ$217:AJ$254=0)+AJ$217:AJ$254))</f>
        <v>0</v>
      </c>
      <c r="AK301" s="115">
        <f t="array" ref="AK301">SUM(AK$169:AK$206*AK67*TRANSPOSE(Mapping!$H93:$AS93)/((AK$217:AK$254=0)+AK$217:AK$254))</f>
        <v>0</v>
      </c>
      <c r="AL301" s="115">
        <f t="array" ref="AL301">SUM(AL$169:AL$206*AL67*TRANSPOSE(Mapping!$H93:$AS93)/((AL$217:AL$254=0)+AL$217:AL$254))</f>
        <v>0</v>
      </c>
      <c r="AM301" s="115">
        <f t="array" ref="AM301">SUM(AM$169:AM$206*AM67*TRANSPOSE(Mapping!$H93:$AS93)/((AM$217:AM$254=0)+AM$217:AM$254))</f>
        <v>0</v>
      </c>
      <c r="AN301" s="115">
        <f t="array" ref="AN301">SUM(AN$169:AN$206*AN67*TRANSPOSE(Mapping!$H93:$AS93)/((AN$217:AN$254=0)+AN$217:AN$254))</f>
        <v>0</v>
      </c>
      <c r="AO301" s="115">
        <f t="array" ref="AO301">SUM(AO$169:AO$206*AO67*TRANSPOSE(Mapping!$H93:$AS93)/((AO$217:AO$254=0)+AO$217:AO$254))</f>
        <v>0</v>
      </c>
      <c r="AP301" s="115">
        <f t="array" ref="AP301">SUM(AP$169:AP$206*AP67*TRANSPOSE(Mapping!$H93:$AS93)/((AP$217:AP$254=0)+AP$217:AP$254))</f>
        <v>0</v>
      </c>
      <c r="AQ301" s="115">
        <f t="array" ref="AQ301">SUM(AQ$169:AQ$206*AQ67*TRANSPOSE(Mapping!$H93:$AS93)/((AQ$217:AQ$254=0)+AQ$217:AQ$254))</f>
        <v>0</v>
      </c>
      <c r="AR301" s="115">
        <f t="array" ref="AR301">SUM(AR$169:AR$206*AR67*TRANSPOSE(Mapping!$H93:$AS93)/((AR$217:AR$254=0)+AR$217:AR$254))</f>
        <v>0</v>
      </c>
      <c r="AS301" s="115">
        <f t="array" ref="AS301">SUM(AS$169:AS$206*AS67*TRANSPOSE(Mapping!$H93:$AS93)/((AS$217:AS$254=0)+AS$217:AS$254))</f>
        <v>0</v>
      </c>
      <c r="AT301" s="115">
        <f t="array" ref="AT301">SUM(AT$169:AT$206*AT67*TRANSPOSE(Mapping!$H93:$AS93)/((AT$217:AT$254=0)+AT$217:AT$254))</f>
        <v>0</v>
      </c>
      <c r="AU301" s="115">
        <f t="array" ref="AU301">SUM(AU$169:AU$206*AU67*TRANSPOSE(Mapping!$H93:$AS93)/((AU$217:AU$254=0)+AU$217:AU$254))</f>
        <v>0</v>
      </c>
      <c r="AV301" s="115">
        <f t="array" ref="AV301">SUM(AV$169:AV$206*AV67*TRANSPOSE(Mapping!$H93:$AS93)/((AV$217:AV$254=0)+AV$217:AV$254))</f>
        <v>0</v>
      </c>
      <c r="AW301" s="115">
        <f t="array" ref="AW301">SUM(AW$169:AW$206*AW67*TRANSPOSE(Mapping!$H93:$AS93)/((AW$217:AW$254=0)+AW$217:AW$254))</f>
        <v>0</v>
      </c>
      <c r="AX301" s="115">
        <f t="array" ref="AX301">SUM(AX$169:AX$206*AX67*TRANSPOSE(Mapping!$H93:$AS93)/((AX$217:AX$254=0)+AX$217:AX$254))</f>
        <v>0</v>
      </c>
      <c r="AY301" s="115">
        <f t="array" ref="AY301">SUM(AY$169:AY$206*AY67*TRANSPOSE(Mapping!$H93:$AS93)/((AY$217:AY$254=0)+AY$217:AY$254))</f>
        <v>0</v>
      </c>
      <c r="AZ301" s="115">
        <f t="array" ref="AZ301">SUM(AZ$169:AZ$206*AZ67*TRANSPOSE(Mapping!$H93:$AS93)/((AZ$217:AZ$254=0)+AZ$217:AZ$254))</f>
        <v>0</v>
      </c>
      <c r="BA301" s="115">
        <f t="array" ref="BA301">SUM(BA$169:BA$206*BA67*TRANSPOSE(Mapping!$H93:$AS93)/((BA$217:BA$254=0)+BA$217:BA$254))</f>
        <v>0</v>
      </c>
      <c r="BB301" s="115">
        <f t="array" ref="BB301">SUM(BB$169:BB$206*BB67*TRANSPOSE(Mapping!$H93:$AS93)/((BB$217:BB$254=0)+BB$217:BB$254))</f>
        <v>0</v>
      </c>
      <c r="BC301" s="115">
        <f t="array" ref="BC301">SUM(BC$169:BC$206*BC67*TRANSPOSE(Mapping!$H93:$AS93)/((BC$217:BC$254=0)+BC$217:BC$254))</f>
        <v>0</v>
      </c>
      <c r="BD301" s="115">
        <f t="array" ref="BD301">SUM(BD$169:BD$206*BD67*TRANSPOSE(Mapping!$H93:$AS93)/((BD$217:BD$254=0)+BD$217:BD$254))</f>
        <v>0</v>
      </c>
      <c r="BE301" s="115">
        <f t="array" ref="BE301">SUM(BE$169:BE$206*BE67*TRANSPOSE(Mapping!$H93:$AS93)/((BE$217:BE$254=0)+BE$217:BE$254))</f>
        <v>0</v>
      </c>
      <c r="BF301" s="115">
        <f t="array" ref="BF301">SUM(BF$169:BF$206*BF67*TRANSPOSE(Mapping!$H93:$AS93)/((BF$217:BF$254=0)+BF$217:BF$254))</f>
        <v>0</v>
      </c>
      <c r="BG301" s="115">
        <f t="array" ref="BG301">SUM(BG$169:BG$206*BG67*TRANSPOSE(Mapping!$H93:$AS93)/((BG$217:BG$254=0)+BG$217:BG$254))</f>
        <v>0</v>
      </c>
      <c r="BH301" s="115">
        <f t="array" ref="BH301">SUM(BH$169:BH$206*BH67*TRANSPOSE(Mapping!$H93:$AS93)/((BH$217:BH$254=0)+BH$217:BH$254))</f>
        <v>0</v>
      </c>
    </row>
    <row r="302" spans="2:60" hidden="1" outlineLevel="1" x14ac:dyDescent="0.2">
      <c r="B302" s="88" t="s">
        <v>258</v>
      </c>
      <c r="C302" s="9" t="s">
        <v>89</v>
      </c>
      <c r="D302" s="9" t="s">
        <v>201</v>
      </c>
      <c r="F302" s="26" t="s">
        <v>198</v>
      </c>
      <c r="G302" s="87">
        <v>32</v>
      </c>
      <c r="I302" s="115">
        <f t="array" ref="I302">SUM(I$169:I$206*I68*TRANSPOSE(Mapping!$H94:$AS94)/((I$217:I$254=0)+I$217:I$254))</f>
        <v>0</v>
      </c>
      <c r="J302" s="115">
        <f t="array" ref="J302">SUM(J$169:J$206*J68*TRANSPOSE(Mapping!$H94:$AS94)/((J$217:J$254=0)+J$217:J$254))</f>
        <v>0</v>
      </c>
      <c r="K302" s="115">
        <f t="array" ref="K302">SUM(K$169:K$206*K68*TRANSPOSE(Mapping!$H94:$AS94)/((K$217:K$254=0)+K$217:K$254))</f>
        <v>0</v>
      </c>
      <c r="L302" s="115">
        <f t="array" ref="L302">SUM(L$169:L$206*L68*TRANSPOSE(Mapping!$H94:$AS94)/((L$217:L$254=0)+L$217:L$254))</f>
        <v>0</v>
      </c>
      <c r="M302" s="115">
        <f t="array" ref="M302">SUM(M$169:M$206*M68*TRANSPOSE(Mapping!$H94:$AS94)/((M$217:M$254=0)+M$217:M$254))</f>
        <v>0</v>
      </c>
      <c r="N302" s="115">
        <f t="array" ref="N302">SUM(N$169:N$206*N68*TRANSPOSE(Mapping!$H94:$AS94)/((N$217:N$254=0)+N$217:N$254))</f>
        <v>0</v>
      </c>
      <c r="O302" s="115">
        <f t="array" ref="O302">SUM(O$169:O$206*O68*TRANSPOSE(Mapping!$H94:$AS94)/((O$217:O$254=0)+O$217:O$254))</f>
        <v>0</v>
      </c>
      <c r="P302" s="115">
        <f t="array" ref="P302">SUM(P$169:P$206*P68*TRANSPOSE(Mapping!$H94:$AS94)/((P$217:P$254=0)+P$217:P$254))</f>
        <v>0</v>
      </c>
      <c r="Q302" s="115">
        <f t="array" ref="Q302">SUM(Q$169:Q$206*Q68*TRANSPOSE(Mapping!$H94:$AS94)/((Q$217:Q$254=0)+Q$217:Q$254))</f>
        <v>0</v>
      </c>
      <c r="R302" s="115">
        <f t="array" ref="R302">SUM(R$169:R$206*R68*TRANSPOSE(Mapping!$H94:$AS94)/((R$217:R$254=0)+R$217:R$254))</f>
        <v>0</v>
      </c>
      <c r="S302" s="115">
        <f t="array" ref="S302">SUM(S$169:S$206*S68*TRANSPOSE(Mapping!$H94:$AS94)/((S$217:S$254=0)+S$217:S$254))</f>
        <v>0</v>
      </c>
      <c r="T302" s="115">
        <f t="array" ref="T302">SUM(T$169:T$206*T68*TRANSPOSE(Mapping!$H94:$AS94)/((T$217:T$254=0)+T$217:T$254))</f>
        <v>0</v>
      </c>
      <c r="U302" s="115">
        <f t="array" ref="U302">SUM(U$169:U$206*U68*TRANSPOSE(Mapping!$H94:$AS94)/((U$217:U$254=0)+U$217:U$254))</f>
        <v>0</v>
      </c>
      <c r="V302" s="115">
        <f t="array" ref="V302">SUM(V$169:V$206*V68*TRANSPOSE(Mapping!$H94:$AS94)/((V$217:V$254=0)+V$217:V$254))</f>
        <v>0</v>
      </c>
      <c r="W302" s="115">
        <f t="array" ref="W302">SUM(W$169:W$206*W68*TRANSPOSE(Mapping!$H94:$AS94)/((W$217:W$254=0)+W$217:W$254))</f>
        <v>0</v>
      </c>
      <c r="X302" s="115">
        <f t="array" ref="X302">SUM(X$169:X$206*X68*TRANSPOSE(Mapping!$H94:$AS94)/((X$217:X$254=0)+X$217:X$254))</f>
        <v>0</v>
      </c>
      <c r="Y302" s="115">
        <f t="array" ref="Y302">SUM(Y$169:Y$206*Y68*TRANSPOSE(Mapping!$H94:$AS94)/((Y$217:Y$254=0)+Y$217:Y$254))</f>
        <v>0</v>
      </c>
      <c r="Z302" s="115">
        <f t="array" ref="Z302">SUM(Z$169:Z$206*Z68*TRANSPOSE(Mapping!$H94:$AS94)/((Z$217:Z$254=0)+Z$217:Z$254))</f>
        <v>0</v>
      </c>
      <c r="AA302" s="115">
        <f t="array" ref="AA302">SUM(AA$169:AA$206*AA68*TRANSPOSE(Mapping!$H94:$AS94)/((AA$217:AA$254=0)+AA$217:AA$254))</f>
        <v>0</v>
      </c>
      <c r="AB302" s="115">
        <f t="array" ref="AB302">SUM(AB$169:AB$206*AB68*TRANSPOSE(Mapping!$H94:$AS94)/((AB$217:AB$254=0)+AB$217:AB$254))</f>
        <v>0</v>
      </c>
      <c r="AC302" s="115">
        <f t="array" ref="AC302">SUM(AC$169:AC$206*AC68*TRANSPOSE(Mapping!$H94:$AS94)/((AC$217:AC$254=0)+AC$217:AC$254))</f>
        <v>0</v>
      </c>
      <c r="AD302" s="115">
        <f t="array" ref="AD302">SUM(AD$169:AD$206*AD68*TRANSPOSE(Mapping!$H94:$AS94)/((AD$217:AD$254=0)+AD$217:AD$254))</f>
        <v>0</v>
      </c>
      <c r="AE302" s="115">
        <f t="array" ref="AE302">SUM(AE$169:AE$206*AE68*TRANSPOSE(Mapping!$H94:$AS94)/((AE$217:AE$254=0)+AE$217:AE$254))</f>
        <v>0</v>
      </c>
      <c r="AF302" s="115">
        <f t="array" ref="AF302">SUM(AF$169:AF$206*AF68*TRANSPOSE(Mapping!$H94:$AS94)/((AF$217:AF$254=0)+AF$217:AF$254))</f>
        <v>0</v>
      </c>
      <c r="AG302" s="115">
        <f t="array" ref="AG302">SUM(AG$169:AG$206*AG68*TRANSPOSE(Mapping!$H94:$AS94)/((AG$217:AG$254=0)+AG$217:AG$254))</f>
        <v>0</v>
      </c>
      <c r="AH302" s="115">
        <f t="array" ref="AH302">SUM(AH$169:AH$206*AH68*TRANSPOSE(Mapping!$H94:$AS94)/((AH$217:AH$254=0)+AH$217:AH$254))</f>
        <v>0</v>
      </c>
      <c r="AI302" s="115">
        <f t="array" ref="AI302">SUM(AI$169:AI$206*AI68*TRANSPOSE(Mapping!$H94:$AS94)/((AI$217:AI$254=0)+AI$217:AI$254))</f>
        <v>0</v>
      </c>
      <c r="AJ302" s="115">
        <f t="array" ref="AJ302">SUM(AJ$169:AJ$206*AJ68*TRANSPOSE(Mapping!$H94:$AS94)/((AJ$217:AJ$254=0)+AJ$217:AJ$254))</f>
        <v>0</v>
      </c>
      <c r="AK302" s="115">
        <f t="array" ref="AK302">SUM(AK$169:AK$206*AK68*TRANSPOSE(Mapping!$H94:$AS94)/((AK$217:AK$254=0)+AK$217:AK$254))</f>
        <v>0</v>
      </c>
      <c r="AL302" s="115">
        <f t="array" ref="AL302">SUM(AL$169:AL$206*AL68*TRANSPOSE(Mapping!$H94:$AS94)/((AL$217:AL$254=0)+AL$217:AL$254))</f>
        <v>0</v>
      </c>
      <c r="AM302" s="115">
        <f t="array" ref="AM302">SUM(AM$169:AM$206*AM68*TRANSPOSE(Mapping!$H94:$AS94)/((AM$217:AM$254=0)+AM$217:AM$254))</f>
        <v>0</v>
      </c>
      <c r="AN302" s="115">
        <f t="array" ref="AN302">SUM(AN$169:AN$206*AN68*TRANSPOSE(Mapping!$H94:$AS94)/((AN$217:AN$254=0)+AN$217:AN$254))</f>
        <v>0</v>
      </c>
      <c r="AO302" s="115">
        <f t="array" ref="AO302">SUM(AO$169:AO$206*AO68*TRANSPOSE(Mapping!$H94:$AS94)/((AO$217:AO$254=0)+AO$217:AO$254))</f>
        <v>0</v>
      </c>
      <c r="AP302" s="115">
        <f t="array" ref="AP302">SUM(AP$169:AP$206*AP68*TRANSPOSE(Mapping!$H94:$AS94)/((AP$217:AP$254=0)+AP$217:AP$254))</f>
        <v>0</v>
      </c>
      <c r="AQ302" s="115">
        <f t="array" ref="AQ302">SUM(AQ$169:AQ$206*AQ68*TRANSPOSE(Mapping!$H94:$AS94)/((AQ$217:AQ$254=0)+AQ$217:AQ$254))</f>
        <v>0</v>
      </c>
      <c r="AR302" s="115">
        <f t="array" ref="AR302">SUM(AR$169:AR$206*AR68*TRANSPOSE(Mapping!$H94:$AS94)/((AR$217:AR$254=0)+AR$217:AR$254))</f>
        <v>0</v>
      </c>
      <c r="AS302" s="115">
        <f t="array" ref="AS302">SUM(AS$169:AS$206*AS68*TRANSPOSE(Mapping!$H94:$AS94)/((AS$217:AS$254=0)+AS$217:AS$254))</f>
        <v>0</v>
      </c>
      <c r="AT302" s="115">
        <f t="array" ref="AT302">SUM(AT$169:AT$206*AT68*TRANSPOSE(Mapping!$H94:$AS94)/((AT$217:AT$254=0)+AT$217:AT$254))</f>
        <v>0</v>
      </c>
      <c r="AU302" s="115">
        <f t="array" ref="AU302">SUM(AU$169:AU$206*AU68*TRANSPOSE(Mapping!$H94:$AS94)/((AU$217:AU$254=0)+AU$217:AU$254))</f>
        <v>0</v>
      </c>
      <c r="AV302" s="115">
        <f t="array" ref="AV302">SUM(AV$169:AV$206*AV68*TRANSPOSE(Mapping!$H94:$AS94)/((AV$217:AV$254=0)+AV$217:AV$254))</f>
        <v>0</v>
      </c>
      <c r="AW302" s="115">
        <f t="array" ref="AW302">SUM(AW$169:AW$206*AW68*TRANSPOSE(Mapping!$H94:$AS94)/((AW$217:AW$254=0)+AW$217:AW$254))</f>
        <v>0</v>
      </c>
      <c r="AX302" s="115">
        <f t="array" ref="AX302">SUM(AX$169:AX$206*AX68*TRANSPOSE(Mapping!$H94:$AS94)/((AX$217:AX$254=0)+AX$217:AX$254))</f>
        <v>0</v>
      </c>
      <c r="AY302" s="115">
        <f t="array" ref="AY302">SUM(AY$169:AY$206*AY68*TRANSPOSE(Mapping!$H94:$AS94)/((AY$217:AY$254=0)+AY$217:AY$254))</f>
        <v>0</v>
      </c>
      <c r="AZ302" s="115">
        <f t="array" ref="AZ302">SUM(AZ$169:AZ$206*AZ68*TRANSPOSE(Mapping!$H94:$AS94)/((AZ$217:AZ$254=0)+AZ$217:AZ$254))</f>
        <v>0</v>
      </c>
      <c r="BA302" s="115">
        <f t="array" ref="BA302">SUM(BA$169:BA$206*BA68*TRANSPOSE(Mapping!$H94:$AS94)/((BA$217:BA$254=0)+BA$217:BA$254))</f>
        <v>0</v>
      </c>
      <c r="BB302" s="115">
        <f t="array" ref="BB302">SUM(BB$169:BB$206*BB68*TRANSPOSE(Mapping!$H94:$AS94)/((BB$217:BB$254=0)+BB$217:BB$254))</f>
        <v>0</v>
      </c>
      <c r="BC302" s="115">
        <f t="array" ref="BC302">SUM(BC$169:BC$206*BC68*TRANSPOSE(Mapping!$H94:$AS94)/((BC$217:BC$254=0)+BC$217:BC$254))</f>
        <v>0</v>
      </c>
      <c r="BD302" s="115">
        <f t="array" ref="BD302">SUM(BD$169:BD$206*BD68*TRANSPOSE(Mapping!$H94:$AS94)/((BD$217:BD$254=0)+BD$217:BD$254))</f>
        <v>0</v>
      </c>
      <c r="BE302" s="115">
        <f t="array" ref="BE302">SUM(BE$169:BE$206*BE68*TRANSPOSE(Mapping!$H94:$AS94)/((BE$217:BE$254=0)+BE$217:BE$254))</f>
        <v>0</v>
      </c>
      <c r="BF302" s="115">
        <f t="array" ref="BF302">SUM(BF$169:BF$206*BF68*TRANSPOSE(Mapping!$H94:$AS94)/((BF$217:BF$254=0)+BF$217:BF$254))</f>
        <v>0</v>
      </c>
      <c r="BG302" s="115">
        <f t="array" ref="BG302">SUM(BG$169:BG$206*BG68*TRANSPOSE(Mapping!$H94:$AS94)/((BG$217:BG$254=0)+BG$217:BG$254))</f>
        <v>0</v>
      </c>
      <c r="BH302" s="115">
        <f t="array" ref="BH302">SUM(BH$169:BH$206*BH68*TRANSPOSE(Mapping!$H94:$AS94)/((BH$217:BH$254=0)+BH$217:BH$254))</f>
        <v>0</v>
      </c>
    </row>
    <row r="303" spans="2:60" hidden="1" outlineLevel="1" x14ac:dyDescent="0.2">
      <c r="B303" s="89" t="s">
        <v>260</v>
      </c>
      <c r="C303" s="89" t="s">
        <v>90</v>
      </c>
      <c r="D303" s="9"/>
      <c r="F303" s="26" t="s">
        <v>198</v>
      </c>
      <c r="G303" s="87">
        <v>33</v>
      </c>
      <c r="I303" s="115">
        <f t="array" ref="I303">SUM(I$169:I$206*I69*TRANSPOSE(Mapping!$H95:$AS95)/((I$217:I$254=0)+I$217:I$254))</f>
        <v>0</v>
      </c>
      <c r="J303" s="115">
        <f t="array" ref="J303">SUM(J$169:J$206*J69*TRANSPOSE(Mapping!$H95:$AS95)/((J$217:J$254=0)+J$217:J$254))</f>
        <v>0</v>
      </c>
      <c r="K303" s="115">
        <f t="array" ref="K303">SUM(K$169:K$206*K69*TRANSPOSE(Mapping!$H95:$AS95)/((K$217:K$254=0)+K$217:K$254))</f>
        <v>2.3609163683378974E-2</v>
      </c>
      <c r="L303" s="115">
        <f t="array" ref="L303">SUM(L$169:L$206*L69*TRANSPOSE(Mapping!$H95:$AS95)/((L$217:L$254=0)+L$217:L$254))</f>
        <v>0</v>
      </c>
      <c r="M303" s="115">
        <f t="array" ref="M303">SUM(M$169:M$206*M69*TRANSPOSE(Mapping!$H95:$AS95)/((M$217:M$254=0)+M$217:M$254))</f>
        <v>0</v>
      </c>
      <c r="N303" s="115">
        <f t="array" ref="N303">SUM(N$169:N$206*N69*TRANSPOSE(Mapping!$H95:$AS95)/((N$217:N$254=0)+N$217:N$254))</f>
        <v>0</v>
      </c>
      <c r="O303" s="115">
        <f t="array" ref="O303">SUM(O$169:O$206*O69*TRANSPOSE(Mapping!$H95:$AS95)/((O$217:O$254=0)+O$217:O$254))</f>
        <v>0</v>
      </c>
      <c r="P303" s="115">
        <f t="array" ref="P303">SUM(P$169:P$206*P69*TRANSPOSE(Mapping!$H95:$AS95)/((P$217:P$254=0)+P$217:P$254))</f>
        <v>0</v>
      </c>
      <c r="Q303" s="115">
        <f t="array" ref="Q303">SUM(Q$169:Q$206*Q69*TRANSPOSE(Mapping!$H95:$AS95)/((Q$217:Q$254=0)+Q$217:Q$254))</f>
        <v>0</v>
      </c>
      <c r="R303" s="115">
        <f t="array" ref="R303">SUM(R$169:R$206*R69*TRANSPOSE(Mapping!$H95:$AS95)/((R$217:R$254=0)+R$217:R$254))</f>
        <v>0</v>
      </c>
      <c r="S303" s="115">
        <f t="array" ref="S303">SUM(S$169:S$206*S69*TRANSPOSE(Mapping!$H95:$AS95)/((S$217:S$254=0)+S$217:S$254))</f>
        <v>0</v>
      </c>
      <c r="T303" s="115">
        <f t="array" ref="T303">SUM(T$169:T$206*T69*TRANSPOSE(Mapping!$H95:$AS95)/((T$217:T$254=0)+T$217:T$254))</f>
        <v>0</v>
      </c>
      <c r="U303" s="115">
        <f t="array" ref="U303">SUM(U$169:U$206*U69*TRANSPOSE(Mapping!$H95:$AS95)/((U$217:U$254=0)+U$217:U$254))</f>
        <v>0</v>
      </c>
      <c r="V303" s="115">
        <f t="array" ref="V303">SUM(V$169:V$206*V69*TRANSPOSE(Mapping!$H95:$AS95)/((V$217:V$254=0)+V$217:V$254))</f>
        <v>0</v>
      </c>
      <c r="W303" s="115">
        <f t="array" ref="W303">SUM(W$169:W$206*W69*TRANSPOSE(Mapping!$H95:$AS95)/((W$217:W$254=0)+W$217:W$254))</f>
        <v>0</v>
      </c>
      <c r="X303" s="115">
        <f t="array" ref="X303">SUM(X$169:X$206*X69*TRANSPOSE(Mapping!$H95:$AS95)/((X$217:X$254=0)+X$217:X$254))</f>
        <v>0</v>
      </c>
      <c r="Y303" s="115">
        <f t="array" ref="Y303">SUM(Y$169:Y$206*Y69*TRANSPOSE(Mapping!$H95:$AS95)/((Y$217:Y$254=0)+Y$217:Y$254))</f>
        <v>0</v>
      </c>
      <c r="Z303" s="115">
        <f t="array" ref="Z303">SUM(Z$169:Z$206*Z69*TRANSPOSE(Mapping!$H95:$AS95)/((Z$217:Z$254=0)+Z$217:Z$254))</f>
        <v>0</v>
      </c>
      <c r="AA303" s="115">
        <f t="array" ref="AA303">SUM(AA$169:AA$206*AA69*TRANSPOSE(Mapping!$H95:$AS95)/((AA$217:AA$254=0)+AA$217:AA$254))</f>
        <v>0</v>
      </c>
      <c r="AB303" s="115">
        <f t="array" ref="AB303">SUM(AB$169:AB$206*AB69*TRANSPOSE(Mapping!$H95:$AS95)/((AB$217:AB$254=0)+AB$217:AB$254))</f>
        <v>0</v>
      </c>
      <c r="AC303" s="115">
        <f t="array" ref="AC303">SUM(AC$169:AC$206*AC69*TRANSPOSE(Mapping!$H95:$AS95)/((AC$217:AC$254=0)+AC$217:AC$254))</f>
        <v>0</v>
      </c>
      <c r="AD303" s="115">
        <f t="array" ref="AD303">SUM(AD$169:AD$206*AD69*TRANSPOSE(Mapping!$H95:$AS95)/((AD$217:AD$254=0)+AD$217:AD$254))</f>
        <v>0</v>
      </c>
      <c r="AE303" s="115">
        <f t="array" ref="AE303">SUM(AE$169:AE$206*AE69*TRANSPOSE(Mapping!$H95:$AS95)/((AE$217:AE$254=0)+AE$217:AE$254))</f>
        <v>0</v>
      </c>
      <c r="AF303" s="115">
        <f t="array" ref="AF303">SUM(AF$169:AF$206*AF69*TRANSPOSE(Mapping!$H95:$AS95)/((AF$217:AF$254=0)+AF$217:AF$254))</f>
        <v>0</v>
      </c>
      <c r="AG303" s="115">
        <f t="array" ref="AG303">SUM(AG$169:AG$206*AG69*TRANSPOSE(Mapping!$H95:$AS95)/((AG$217:AG$254=0)+AG$217:AG$254))</f>
        <v>0</v>
      </c>
      <c r="AH303" s="115">
        <f t="array" ref="AH303">SUM(AH$169:AH$206*AH69*TRANSPOSE(Mapping!$H95:$AS95)/((AH$217:AH$254=0)+AH$217:AH$254))</f>
        <v>0</v>
      </c>
      <c r="AI303" s="115">
        <f t="array" ref="AI303">SUM(AI$169:AI$206*AI69*TRANSPOSE(Mapping!$H95:$AS95)/((AI$217:AI$254=0)+AI$217:AI$254))</f>
        <v>0</v>
      </c>
      <c r="AJ303" s="115">
        <f t="array" ref="AJ303">SUM(AJ$169:AJ$206*AJ69*TRANSPOSE(Mapping!$H95:$AS95)/((AJ$217:AJ$254=0)+AJ$217:AJ$254))</f>
        <v>0</v>
      </c>
      <c r="AK303" s="115">
        <f t="array" ref="AK303">SUM(AK$169:AK$206*AK69*TRANSPOSE(Mapping!$H95:$AS95)/((AK$217:AK$254=0)+AK$217:AK$254))</f>
        <v>0</v>
      </c>
      <c r="AL303" s="115">
        <f t="array" ref="AL303">SUM(AL$169:AL$206*AL69*TRANSPOSE(Mapping!$H95:$AS95)/((AL$217:AL$254=0)+AL$217:AL$254))</f>
        <v>0</v>
      </c>
      <c r="AM303" s="115">
        <f t="array" ref="AM303">SUM(AM$169:AM$206*AM69*TRANSPOSE(Mapping!$H95:$AS95)/((AM$217:AM$254=0)+AM$217:AM$254))</f>
        <v>0</v>
      </c>
      <c r="AN303" s="115">
        <f t="array" ref="AN303">SUM(AN$169:AN$206*AN69*TRANSPOSE(Mapping!$H95:$AS95)/((AN$217:AN$254=0)+AN$217:AN$254))</f>
        <v>0</v>
      </c>
      <c r="AO303" s="115">
        <f t="array" ref="AO303">SUM(AO$169:AO$206*AO69*TRANSPOSE(Mapping!$H95:$AS95)/((AO$217:AO$254=0)+AO$217:AO$254))</f>
        <v>0</v>
      </c>
      <c r="AP303" s="115">
        <f t="array" ref="AP303">SUM(AP$169:AP$206*AP69*TRANSPOSE(Mapping!$H95:$AS95)/((AP$217:AP$254=0)+AP$217:AP$254))</f>
        <v>0</v>
      </c>
      <c r="AQ303" s="115">
        <f t="array" ref="AQ303">SUM(AQ$169:AQ$206*AQ69*TRANSPOSE(Mapping!$H95:$AS95)/((AQ$217:AQ$254=0)+AQ$217:AQ$254))</f>
        <v>0</v>
      </c>
      <c r="AR303" s="115">
        <f t="array" ref="AR303">SUM(AR$169:AR$206*AR69*TRANSPOSE(Mapping!$H95:$AS95)/((AR$217:AR$254=0)+AR$217:AR$254))</f>
        <v>0</v>
      </c>
      <c r="AS303" s="115">
        <f t="array" ref="AS303">SUM(AS$169:AS$206*AS69*TRANSPOSE(Mapping!$H95:$AS95)/((AS$217:AS$254=0)+AS$217:AS$254))</f>
        <v>0</v>
      </c>
      <c r="AT303" s="115">
        <f t="array" ref="AT303">SUM(AT$169:AT$206*AT69*TRANSPOSE(Mapping!$H95:$AS95)/((AT$217:AT$254=0)+AT$217:AT$254))</f>
        <v>0</v>
      </c>
      <c r="AU303" s="115">
        <f t="array" ref="AU303">SUM(AU$169:AU$206*AU69*TRANSPOSE(Mapping!$H95:$AS95)/((AU$217:AU$254=0)+AU$217:AU$254))</f>
        <v>0</v>
      </c>
      <c r="AV303" s="115">
        <f t="array" ref="AV303">SUM(AV$169:AV$206*AV69*TRANSPOSE(Mapping!$H95:$AS95)/((AV$217:AV$254=0)+AV$217:AV$254))</f>
        <v>0</v>
      </c>
      <c r="AW303" s="115">
        <f t="array" ref="AW303">SUM(AW$169:AW$206*AW69*TRANSPOSE(Mapping!$H95:$AS95)/((AW$217:AW$254=0)+AW$217:AW$254))</f>
        <v>0</v>
      </c>
      <c r="AX303" s="115">
        <f t="array" ref="AX303">SUM(AX$169:AX$206*AX69*TRANSPOSE(Mapping!$H95:$AS95)/((AX$217:AX$254=0)+AX$217:AX$254))</f>
        <v>0</v>
      </c>
      <c r="AY303" s="115">
        <f t="array" ref="AY303">SUM(AY$169:AY$206*AY69*TRANSPOSE(Mapping!$H95:$AS95)/((AY$217:AY$254=0)+AY$217:AY$254))</f>
        <v>0</v>
      </c>
      <c r="AZ303" s="115">
        <f t="array" ref="AZ303">SUM(AZ$169:AZ$206*AZ69*TRANSPOSE(Mapping!$H95:$AS95)/((AZ$217:AZ$254=0)+AZ$217:AZ$254))</f>
        <v>0</v>
      </c>
      <c r="BA303" s="115">
        <f t="array" ref="BA303">SUM(BA$169:BA$206*BA69*TRANSPOSE(Mapping!$H95:$AS95)/((BA$217:BA$254=0)+BA$217:BA$254))</f>
        <v>0</v>
      </c>
      <c r="BB303" s="115">
        <f t="array" ref="BB303">SUM(BB$169:BB$206*BB69*TRANSPOSE(Mapping!$H95:$AS95)/((BB$217:BB$254=0)+BB$217:BB$254))</f>
        <v>0</v>
      </c>
      <c r="BC303" s="115">
        <f t="array" ref="BC303">SUM(BC$169:BC$206*BC69*TRANSPOSE(Mapping!$H95:$AS95)/((BC$217:BC$254=0)+BC$217:BC$254))</f>
        <v>0</v>
      </c>
      <c r="BD303" s="115">
        <f t="array" ref="BD303">SUM(BD$169:BD$206*BD69*TRANSPOSE(Mapping!$H95:$AS95)/((BD$217:BD$254=0)+BD$217:BD$254))</f>
        <v>0</v>
      </c>
      <c r="BE303" s="115">
        <f t="array" ref="BE303">SUM(BE$169:BE$206*BE69*TRANSPOSE(Mapping!$H95:$AS95)/((BE$217:BE$254=0)+BE$217:BE$254))</f>
        <v>0</v>
      </c>
      <c r="BF303" s="115">
        <f t="array" ref="BF303">SUM(BF$169:BF$206*BF69*TRANSPOSE(Mapping!$H95:$AS95)/((BF$217:BF$254=0)+BF$217:BF$254))</f>
        <v>0</v>
      </c>
      <c r="BG303" s="115">
        <f t="array" ref="BG303">SUM(BG$169:BG$206*BG69*TRANSPOSE(Mapping!$H95:$AS95)/((BG$217:BG$254=0)+BG$217:BG$254))</f>
        <v>0</v>
      </c>
      <c r="BH303" s="115">
        <f t="array" ref="BH303">SUM(BH$169:BH$206*BH69*TRANSPOSE(Mapping!$H95:$AS95)/((BH$217:BH$254=0)+BH$217:BH$254))</f>
        <v>0</v>
      </c>
    </row>
    <row r="304" spans="2:60" hidden="1" outlineLevel="1" x14ac:dyDescent="0.2">
      <c r="B304" s="89" t="s">
        <v>260</v>
      </c>
      <c r="C304" s="89" t="s">
        <v>91</v>
      </c>
      <c r="D304" s="9"/>
      <c r="F304" s="26" t="s">
        <v>198</v>
      </c>
      <c r="G304" s="87">
        <v>34</v>
      </c>
      <c r="I304" s="115">
        <f t="array" ref="I304">SUM(I$169:I$206*I70*TRANSPOSE(Mapping!$H96:$AS96)/((I$217:I$254=0)+I$217:I$254))</f>
        <v>0</v>
      </c>
      <c r="J304" s="115">
        <f t="array" ref="J304">SUM(J$169:J$206*J70*TRANSPOSE(Mapping!$H96:$AS96)/((J$217:J$254=0)+J$217:J$254))</f>
        <v>0</v>
      </c>
      <c r="K304" s="115">
        <f t="array" ref="K304">SUM(K$169:K$206*K70*TRANSPOSE(Mapping!$H96:$AS96)/((K$217:K$254=0)+K$217:K$254))</f>
        <v>0</v>
      </c>
      <c r="L304" s="115">
        <f t="array" ref="L304">SUM(L$169:L$206*L70*TRANSPOSE(Mapping!$H96:$AS96)/((L$217:L$254=0)+L$217:L$254))</f>
        <v>0</v>
      </c>
      <c r="M304" s="115">
        <f t="array" ref="M304">SUM(M$169:M$206*M70*TRANSPOSE(Mapping!$H96:$AS96)/((M$217:M$254=0)+M$217:M$254))</f>
        <v>0</v>
      </c>
      <c r="N304" s="115">
        <f t="array" ref="N304">SUM(N$169:N$206*N70*TRANSPOSE(Mapping!$H96:$AS96)/((N$217:N$254=0)+N$217:N$254))</f>
        <v>7.2290797401389261E-4</v>
      </c>
      <c r="O304" s="115">
        <f t="array" ref="O304">SUM(O$169:O$206*O70*TRANSPOSE(Mapping!$H96:$AS96)/((O$217:O$254=0)+O$217:O$254))</f>
        <v>0</v>
      </c>
      <c r="P304" s="115">
        <f t="array" ref="P304">SUM(P$169:P$206*P70*TRANSPOSE(Mapping!$H96:$AS96)/((P$217:P$254=0)+P$217:P$254))</f>
        <v>0</v>
      </c>
      <c r="Q304" s="115">
        <f t="array" ref="Q304">SUM(Q$169:Q$206*Q70*TRANSPOSE(Mapping!$H96:$AS96)/((Q$217:Q$254=0)+Q$217:Q$254))</f>
        <v>0</v>
      </c>
      <c r="R304" s="115">
        <f t="array" ref="R304">SUM(R$169:R$206*R70*TRANSPOSE(Mapping!$H96:$AS96)/((R$217:R$254=0)+R$217:R$254))</f>
        <v>0</v>
      </c>
      <c r="S304" s="115">
        <f t="array" ref="S304">SUM(S$169:S$206*S70*TRANSPOSE(Mapping!$H96:$AS96)/((S$217:S$254=0)+S$217:S$254))</f>
        <v>0</v>
      </c>
      <c r="T304" s="115">
        <f t="array" ref="T304">SUM(T$169:T$206*T70*TRANSPOSE(Mapping!$H96:$AS96)/((T$217:T$254=0)+T$217:T$254))</f>
        <v>0</v>
      </c>
      <c r="U304" s="115">
        <f t="array" ref="U304">SUM(U$169:U$206*U70*TRANSPOSE(Mapping!$H96:$AS96)/((U$217:U$254=0)+U$217:U$254))</f>
        <v>0</v>
      </c>
      <c r="V304" s="115">
        <f t="array" ref="V304">SUM(V$169:V$206*V70*TRANSPOSE(Mapping!$H96:$AS96)/((V$217:V$254=0)+V$217:V$254))</f>
        <v>0</v>
      </c>
      <c r="W304" s="115">
        <f t="array" ref="W304">SUM(W$169:W$206*W70*TRANSPOSE(Mapping!$H96:$AS96)/((W$217:W$254=0)+W$217:W$254))</f>
        <v>0</v>
      </c>
      <c r="X304" s="115">
        <f t="array" ref="X304">SUM(X$169:X$206*X70*TRANSPOSE(Mapping!$H96:$AS96)/((X$217:X$254=0)+X$217:X$254))</f>
        <v>0</v>
      </c>
      <c r="Y304" s="115">
        <f t="array" ref="Y304">SUM(Y$169:Y$206*Y70*TRANSPOSE(Mapping!$H96:$AS96)/((Y$217:Y$254=0)+Y$217:Y$254))</f>
        <v>0</v>
      </c>
      <c r="Z304" s="115">
        <f t="array" ref="Z304">SUM(Z$169:Z$206*Z70*TRANSPOSE(Mapping!$H96:$AS96)/((Z$217:Z$254=0)+Z$217:Z$254))</f>
        <v>0</v>
      </c>
      <c r="AA304" s="115">
        <f t="array" ref="AA304">SUM(AA$169:AA$206*AA70*TRANSPOSE(Mapping!$H96:$AS96)/((AA$217:AA$254=0)+AA$217:AA$254))</f>
        <v>0</v>
      </c>
      <c r="AB304" s="115">
        <f t="array" ref="AB304">SUM(AB$169:AB$206*AB70*TRANSPOSE(Mapping!$H96:$AS96)/((AB$217:AB$254=0)+AB$217:AB$254))</f>
        <v>0</v>
      </c>
      <c r="AC304" s="115">
        <f t="array" ref="AC304">SUM(AC$169:AC$206*AC70*TRANSPOSE(Mapping!$H96:$AS96)/((AC$217:AC$254=0)+AC$217:AC$254))</f>
        <v>0</v>
      </c>
      <c r="AD304" s="115">
        <f t="array" ref="AD304">SUM(AD$169:AD$206*AD70*TRANSPOSE(Mapping!$H96:$AS96)/((AD$217:AD$254=0)+AD$217:AD$254))</f>
        <v>0</v>
      </c>
      <c r="AE304" s="115">
        <f t="array" ref="AE304">SUM(AE$169:AE$206*AE70*TRANSPOSE(Mapping!$H96:$AS96)/((AE$217:AE$254=0)+AE$217:AE$254))</f>
        <v>0</v>
      </c>
      <c r="AF304" s="115">
        <f t="array" ref="AF304">SUM(AF$169:AF$206*AF70*TRANSPOSE(Mapping!$H96:$AS96)/((AF$217:AF$254=0)+AF$217:AF$254))</f>
        <v>0</v>
      </c>
      <c r="AG304" s="115">
        <f t="array" ref="AG304">SUM(AG$169:AG$206*AG70*TRANSPOSE(Mapping!$H96:$AS96)/((AG$217:AG$254=0)+AG$217:AG$254))</f>
        <v>0</v>
      </c>
      <c r="AH304" s="115">
        <f t="array" ref="AH304">SUM(AH$169:AH$206*AH70*TRANSPOSE(Mapping!$H96:$AS96)/((AH$217:AH$254=0)+AH$217:AH$254))</f>
        <v>0</v>
      </c>
      <c r="AI304" s="115">
        <f t="array" ref="AI304">SUM(AI$169:AI$206*AI70*TRANSPOSE(Mapping!$H96:$AS96)/((AI$217:AI$254=0)+AI$217:AI$254))</f>
        <v>0</v>
      </c>
      <c r="AJ304" s="115">
        <f t="array" ref="AJ304">SUM(AJ$169:AJ$206*AJ70*TRANSPOSE(Mapping!$H96:$AS96)/((AJ$217:AJ$254=0)+AJ$217:AJ$254))</f>
        <v>0</v>
      </c>
      <c r="AK304" s="115">
        <f t="array" ref="AK304">SUM(AK$169:AK$206*AK70*TRANSPOSE(Mapping!$H96:$AS96)/((AK$217:AK$254=0)+AK$217:AK$254))</f>
        <v>0</v>
      </c>
      <c r="AL304" s="115">
        <f t="array" ref="AL304">SUM(AL$169:AL$206*AL70*TRANSPOSE(Mapping!$H96:$AS96)/((AL$217:AL$254=0)+AL$217:AL$254))</f>
        <v>0</v>
      </c>
      <c r="AM304" s="115">
        <f t="array" ref="AM304">SUM(AM$169:AM$206*AM70*TRANSPOSE(Mapping!$H96:$AS96)/((AM$217:AM$254=0)+AM$217:AM$254))</f>
        <v>0</v>
      </c>
      <c r="AN304" s="115">
        <f t="array" ref="AN304">SUM(AN$169:AN$206*AN70*TRANSPOSE(Mapping!$H96:$AS96)/((AN$217:AN$254=0)+AN$217:AN$254))</f>
        <v>0</v>
      </c>
      <c r="AO304" s="115">
        <f t="array" ref="AO304">SUM(AO$169:AO$206*AO70*TRANSPOSE(Mapping!$H96:$AS96)/((AO$217:AO$254=0)+AO$217:AO$254))</f>
        <v>0</v>
      </c>
      <c r="AP304" s="115">
        <f t="array" ref="AP304">SUM(AP$169:AP$206*AP70*TRANSPOSE(Mapping!$H96:$AS96)/((AP$217:AP$254=0)+AP$217:AP$254))</f>
        <v>0</v>
      </c>
      <c r="AQ304" s="115">
        <f t="array" ref="AQ304">SUM(AQ$169:AQ$206*AQ70*TRANSPOSE(Mapping!$H96:$AS96)/((AQ$217:AQ$254=0)+AQ$217:AQ$254))</f>
        <v>0</v>
      </c>
      <c r="AR304" s="115">
        <f t="array" ref="AR304">SUM(AR$169:AR$206*AR70*TRANSPOSE(Mapping!$H96:$AS96)/((AR$217:AR$254=0)+AR$217:AR$254))</f>
        <v>0</v>
      </c>
      <c r="AS304" s="115">
        <f t="array" ref="AS304">SUM(AS$169:AS$206*AS70*TRANSPOSE(Mapping!$H96:$AS96)/((AS$217:AS$254=0)+AS$217:AS$254))</f>
        <v>0</v>
      </c>
      <c r="AT304" s="115">
        <f t="array" ref="AT304">SUM(AT$169:AT$206*AT70*TRANSPOSE(Mapping!$H96:$AS96)/((AT$217:AT$254=0)+AT$217:AT$254))</f>
        <v>0</v>
      </c>
      <c r="AU304" s="115">
        <f t="array" ref="AU304">SUM(AU$169:AU$206*AU70*TRANSPOSE(Mapping!$H96:$AS96)/((AU$217:AU$254=0)+AU$217:AU$254))</f>
        <v>0</v>
      </c>
      <c r="AV304" s="115">
        <f t="array" ref="AV304">SUM(AV$169:AV$206*AV70*TRANSPOSE(Mapping!$H96:$AS96)/((AV$217:AV$254=0)+AV$217:AV$254))</f>
        <v>0</v>
      </c>
      <c r="AW304" s="115">
        <f t="array" ref="AW304">SUM(AW$169:AW$206*AW70*TRANSPOSE(Mapping!$H96:$AS96)/((AW$217:AW$254=0)+AW$217:AW$254))</f>
        <v>0</v>
      </c>
      <c r="AX304" s="115">
        <f t="array" ref="AX304">SUM(AX$169:AX$206*AX70*TRANSPOSE(Mapping!$H96:$AS96)/((AX$217:AX$254=0)+AX$217:AX$254))</f>
        <v>0</v>
      </c>
      <c r="AY304" s="115">
        <f t="array" ref="AY304">SUM(AY$169:AY$206*AY70*TRANSPOSE(Mapping!$H96:$AS96)/((AY$217:AY$254=0)+AY$217:AY$254))</f>
        <v>0</v>
      </c>
      <c r="AZ304" s="115">
        <f t="array" ref="AZ304">SUM(AZ$169:AZ$206*AZ70*TRANSPOSE(Mapping!$H96:$AS96)/((AZ$217:AZ$254=0)+AZ$217:AZ$254))</f>
        <v>0</v>
      </c>
      <c r="BA304" s="115">
        <f t="array" ref="BA304">SUM(BA$169:BA$206*BA70*TRANSPOSE(Mapping!$H96:$AS96)/((BA$217:BA$254=0)+BA$217:BA$254))</f>
        <v>0</v>
      </c>
      <c r="BB304" s="115">
        <f t="array" ref="BB304">SUM(BB$169:BB$206*BB70*TRANSPOSE(Mapping!$H96:$AS96)/((BB$217:BB$254=0)+BB$217:BB$254))</f>
        <v>0</v>
      </c>
      <c r="BC304" s="115">
        <f t="array" ref="BC304">SUM(BC$169:BC$206*BC70*TRANSPOSE(Mapping!$H96:$AS96)/((BC$217:BC$254=0)+BC$217:BC$254))</f>
        <v>0</v>
      </c>
      <c r="BD304" s="115">
        <f t="array" ref="BD304">SUM(BD$169:BD$206*BD70*TRANSPOSE(Mapping!$H96:$AS96)/((BD$217:BD$254=0)+BD$217:BD$254))</f>
        <v>0</v>
      </c>
      <c r="BE304" s="115">
        <f t="array" ref="BE304">SUM(BE$169:BE$206*BE70*TRANSPOSE(Mapping!$H96:$AS96)/((BE$217:BE$254=0)+BE$217:BE$254))</f>
        <v>0</v>
      </c>
      <c r="BF304" s="115">
        <f t="array" ref="BF304">SUM(BF$169:BF$206*BF70*TRANSPOSE(Mapping!$H96:$AS96)/((BF$217:BF$254=0)+BF$217:BF$254))</f>
        <v>0</v>
      </c>
      <c r="BG304" s="115">
        <f t="array" ref="BG304">SUM(BG$169:BG$206*BG70*TRANSPOSE(Mapping!$H96:$AS96)/((BG$217:BG$254=0)+BG$217:BG$254))</f>
        <v>0</v>
      </c>
      <c r="BH304" s="115">
        <f t="array" ref="BH304">SUM(BH$169:BH$206*BH70*TRANSPOSE(Mapping!$H96:$AS96)/((BH$217:BH$254=0)+BH$217:BH$254))</f>
        <v>0</v>
      </c>
    </row>
    <row r="305" spans="1:60" hidden="1" outlineLevel="1" x14ac:dyDescent="0.2">
      <c r="B305" s="89" t="s">
        <v>260</v>
      </c>
      <c r="C305" s="89" t="s">
        <v>92</v>
      </c>
      <c r="D305" s="9" t="s">
        <v>119</v>
      </c>
      <c r="F305" s="26" t="s">
        <v>198</v>
      </c>
      <c r="G305" s="87">
        <v>35</v>
      </c>
      <c r="I305" s="115">
        <f t="array" ref="I305">SUM(I$169:I$206*I71*TRANSPOSE(Mapping!$H97:$AS97)/((I$217:I$254=0)+I$217:I$254))</f>
        <v>0</v>
      </c>
      <c r="J305" s="115">
        <f t="array" ref="J305">SUM(J$169:J$206*J71*TRANSPOSE(Mapping!$H97:$AS97)/((J$217:J$254=0)+J$217:J$254))</f>
        <v>0</v>
      </c>
      <c r="K305" s="115">
        <f t="array" ref="K305">SUM(K$169:K$206*K71*TRANSPOSE(Mapping!$H97:$AS97)/((K$217:K$254=0)+K$217:K$254))</f>
        <v>0</v>
      </c>
      <c r="L305" s="115">
        <f t="array" ref="L305">SUM(L$169:L$206*L71*TRANSPOSE(Mapping!$H97:$AS97)/((L$217:L$254=0)+L$217:L$254))</f>
        <v>0</v>
      </c>
      <c r="M305" s="115">
        <f t="array" ref="M305">SUM(M$169:M$206*M71*TRANSPOSE(Mapping!$H97:$AS97)/((M$217:M$254=0)+M$217:M$254))</f>
        <v>0</v>
      </c>
      <c r="N305" s="115">
        <f t="array" ref="N305">SUM(N$169:N$206*N71*TRANSPOSE(Mapping!$H97:$AS97)/((N$217:N$254=0)+N$217:N$254))</f>
        <v>0</v>
      </c>
      <c r="O305" s="115">
        <f t="array" ref="O305">SUM(O$169:O$206*O71*TRANSPOSE(Mapping!$H97:$AS97)/((O$217:O$254=0)+O$217:O$254))</f>
        <v>0</v>
      </c>
      <c r="P305" s="115">
        <f t="array" ref="P305">SUM(P$169:P$206*P71*TRANSPOSE(Mapping!$H97:$AS97)/((P$217:P$254=0)+P$217:P$254))</f>
        <v>0</v>
      </c>
      <c r="Q305" s="115">
        <f t="array" ref="Q305">SUM(Q$169:Q$206*Q71*TRANSPOSE(Mapping!$H97:$AS97)/((Q$217:Q$254=0)+Q$217:Q$254))</f>
        <v>0</v>
      </c>
      <c r="R305" s="115">
        <f t="array" ref="R305">SUM(R$169:R$206*R71*TRANSPOSE(Mapping!$H97:$AS97)/((R$217:R$254=0)+R$217:R$254))</f>
        <v>0</v>
      </c>
      <c r="S305" s="115">
        <f t="array" ref="S305">SUM(S$169:S$206*S71*TRANSPOSE(Mapping!$H97:$AS97)/((S$217:S$254=0)+S$217:S$254))</f>
        <v>0</v>
      </c>
      <c r="T305" s="115">
        <f t="array" ref="T305">SUM(T$169:T$206*T71*TRANSPOSE(Mapping!$H97:$AS97)/((T$217:T$254=0)+T$217:T$254))</f>
        <v>0</v>
      </c>
      <c r="U305" s="115">
        <f t="array" ref="U305">SUM(U$169:U$206*U71*TRANSPOSE(Mapping!$H97:$AS97)/((U$217:U$254=0)+U$217:U$254))</f>
        <v>0</v>
      </c>
      <c r="V305" s="115">
        <f t="array" ref="V305">SUM(V$169:V$206*V71*TRANSPOSE(Mapping!$H97:$AS97)/((V$217:V$254=0)+V$217:V$254))</f>
        <v>0</v>
      </c>
      <c r="W305" s="115">
        <f t="array" ref="W305">SUM(W$169:W$206*W71*TRANSPOSE(Mapping!$H97:$AS97)/((W$217:W$254=0)+W$217:W$254))</f>
        <v>0</v>
      </c>
      <c r="X305" s="115">
        <f t="array" ref="X305">SUM(X$169:X$206*X71*TRANSPOSE(Mapping!$H97:$AS97)/((X$217:X$254=0)+X$217:X$254))</f>
        <v>0</v>
      </c>
      <c r="Y305" s="115">
        <f t="array" ref="Y305">SUM(Y$169:Y$206*Y71*TRANSPOSE(Mapping!$H97:$AS97)/((Y$217:Y$254=0)+Y$217:Y$254))</f>
        <v>0</v>
      </c>
      <c r="Z305" s="115">
        <f t="array" ref="Z305">SUM(Z$169:Z$206*Z71*TRANSPOSE(Mapping!$H97:$AS97)/((Z$217:Z$254=0)+Z$217:Z$254))</f>
        <v>0</v>
      </c>
      <c r="AA305" s="115">
        <f t="array" ref="AA305">SUM(AA$169:AA$206*AA71*TRANSPOSE(Mapping!$H97:$AS97)/((AA$217:AA$254=0)+AA$217:AA$254))</f>
        <v>0</v>
      </c>
      <c r="AB305" s="115">
        <f t="array" ref="AB305">SUM(AB$169:AB$206*AB71*TRANSPOSE(Mapping!$H97:$AS97)/((AB$217:AB$254=0)+AB$217:AB$254))</f>
        <v>0</v>
      </c>
      <c r="AC305" s="115">
        <f t="array" ref="AC305">SUM(AC$169:AC$206*AC71*TRANSPOSE(Mapping!$H97:$AS97)/((AC$217:AC$254=0)+AC$217:AC$254))</f>
        <v>0</v>
      </c>
      <c r="AD305" s="115">
        <f t="array" ref="AD305">SUM(AD$169:AD$206*AD71*TRANSPOSE(Mapping!$H97:$AS97)/((AD$217:AD$254=0)+AD$217:AD$254))</f>
        <v>0</v>
      </c>
      <c r="AE305" s="115">
        <f t="array" ref="AE305">SUM(AE$169:AE$206*AE71*TRANSPOSE(Mapping!$H97:$AS97)/((AE$217:AE$254=0)+AE$217:AE$254))</f>
        <v>0</v>
      </c>
      <c r="AF305" s="115">
        <f t="array" ref="AF305">SUM(AF$169:AF$206*AF71*TRANSPOSE(Mapping!$H97:$AS97)/((AF$217:AF$254=0)+AF$217:AF$254))</f>
        <v>0</v>
      </c>
      <c r="AG305" s="115">
        <f t="array" ref="AG305">SUM(AG$169:AG$206*AG71*TRANSPOSE(Mapping!$H97:$AS97)/((AG$217:AG$254=0)+AG$217:AG$254))</f>
        <v>0</v>
      </c>
      <c r="AH305" s="115">
        <f t="array" ref="AH305">SUM(AH$169:AH$206*AH71*TRANSPOSE(Mapping!$H97:$AS97)/((AH$217:AH$254=0)+AH$217:AH$254))</f>
        <v>0</v>
      </c>
      <c r="AI305" s="115">
        <f t="array" ref="AI305">SUM(AI$169:AI$206*AI71*TRANSPOSE(Mapping!$H97:$AS97)/((AI$217:AI$254=0)+AI$217:AI$254))</f>
        <v>0</v>
      </c>
      <c r="AJ305" s="115">
        <f t="array" ref="AJ305">SUM(AJ$169:AJ$206*AJ71*TRANSPOSE(Mapping!$H97:$AS97)/((AJ$217:AJ$254=0)+AJ$217:AJ$254))</f>
        <v>0</v>
      </c>
      <c r="AK305" s="115">
        <f t="array" ref="AK305">SUM(AK$169:AK$206*AK71*TRANSPOSE(Mapping!$H97:$AS97)/((AK$217:AK$254=0)+AK$217:AK$254))</f>
        <v>0</v>
      </c>
      <c r="AL305" s="115">
        <f t="array" ref="AL305">SUM(AL$169:AL$206*AL71*TRANSPOSE(Mapping!$H97:$AS97)/((AL$217:AL$254=0)+AL$217:AL$254))</f>
        <v>0</v>
      </c>
      <c r="AM305" s="115">
        <f t="array" ref="AM305">SUM(AM$169:AM$206*AM71*TRANSPOSE(Mapping!$H97:$AS97)/((AM$217:AM$254=0)+AM$217:AM$254))</f>
        <v>0</v>
      </c>
      <c r="AN305" s="115">
        <f t="array" ref="AN305">SUM(AN$169:AN$206*AN71*TRANSPOSE(Mapping!$H97:$AS97)/((AN$217:AN$254=0)+AN$217:AN$254))</f>
        <v>0</v>
      </c>
      <c r="AO305" s="115">
        <f t="array" ref="AO305">SUM(AO$169:AO$206*AO71*TRANSPOSE(Mapping!$H97:$AS97)/((AO$217:AO$254=0)+AO$217:AO$254))</f>
        <v>0</v>
      </c>
      <c r="AP305" s="115">
        <f t="array" ref="AP305">SUM(AP$169:AP$206*AP71*TRANSPOSE(Mapping!$H97:$AS97)/((AP$217:AP$254=0)+AP$217:AP$254))</f>
        <v>0</v>
      </c>
      <c r="AQ305" s="115">
        <f t="array" ref="AQ305">SUM(AQ$169:AQ$206*AQ71*TRANSPOSE(Mapping!$H97:$AS97)/((AQ$217:AQ$254=0)+AQ$217:AQ$254))</f>
        <v>0</v>
      </c>
      <c r="AR305" s="115">
        <f t="array" ref="AR305">SUM(AR$169:AR$206*AR71*TRANSPOSE(Mapping!$H97:$AS97)/((AR$217:AR$254=0)+AR$217:AR$254))</f>
        <v>0</v>
      </c>
      <c r="AS305" s="115">
        <f t="array" ref="AS305">SUM(AS$169:AS$206*AS71*TRANSPOSE(Mapping!$H97:$AS97)/((AS$217:AS$254=0)+AS$217:AS$254))</f>
        <v>0</v>
      </c>
      <c r="AT305" s="115">
        <f t="array" ref="AT305">SUM(AT$169:AT$206*AT71*TRANSPOSE(Mapping!$H97:$AS97)/((AT$217:AT$254=0)+AT$217:AT$254))</f>
        <v>0</v>
      </c>
      <c r="AU305" s="115">
        <f t="array" ref="AU305">SUM(AU$169:AU$206*AU71*TRANSPOSE(Mapping!$H97:$AS97)/((AU$217:AU$254=0)+AU$217:AU$254))</f>
        <v>0</v>
      </c>
      <c r="AV305" s="115">
        <f t="array" ref="AV305">SUM(AV$169:AV$206*AV71*TRANSPOSE(Mapping!$H97:$AS97)/((AV$217:AV$254=0)+AV$217:AV$254))</f>
        <v>0</v>
      </c>
      <c r="AW305" s="115">
        <f t="array" ref="AW305">SUM(AW$169:AW$206*AW71*TRANSPOSE(Mapping!$H97:$AS97)/((AW$217:AW$254=0)+AW$217:AW$254))</f>
        <v>0</v>
      </c>
      <c r="AX305" s="115">
        <f t="array" ref="AX305">SUM(AX$169:AX$206*AX71*TRANSPOSE(Mapping!$H97:$AS97)/((AX$217:AX$254=0)+AX$217:AX$254))</f>
        <v>0</v>
      </c>
      <c r="AY305" s="115">
        <f t="array" ref="AY305">SUM(AY$169:AY$206*AY71*TRANSPOSE(Mapping!$H97:$AS97)/((AY$217:AY$254=0)+AY$217:AY$254))</f>
        <v>0</v>
      </c>
      <c r="AZ305" s="115">
        <f t="array" ref="AZ305">SUM(AZ$169:AZ$206*AZ71*TRANSPOSE(Mapping!$H97:$AS97)/((AZ$217:AZ$254=0)+AZ$217:AZ$254))</f>
        <v>0</v>
      </c>
      <c r="BA305" s="115">
        <f t="array" ref="BA305">SUM(BA$169:BA$206*BA71*TRANSPOSE(Mapping!$H97:$AS97)/((BA$217:BA$254=0)+BA$217:BA$254))</f>
        <v>0</v>
      </c>
      <c r="BB305" s="115">
        <f t="array" ref="BB305">SUM(BB$169:BB$206*BB71*TRANSPOSE(Mapping!$H97:$AS97)/((BB$217:BB$254=0)+BB$217:BB$254))</f>
        <v>0</v>
      </c>
      <c r="BC305" s="115">
        <f t="array" ref="BC305">SUM(BC$169:BC$206*BC71*TRANSPOSE(Mapping!$H97:$AS97)/((BC$217:BC$254=0)+BC$217:BC$254))</f>
        <v>0</v>
      </c>
      <c r="BD305" s="115">
        <f t="array" ref="BD305">SUM(BD$169:BD$206*BD71*TRANSPOSE(Mapping!$H97:$AS97)/((BD$217:BD$254=0)+BD$217:BD$254))</f>
        <v>0</v>
      </c>
      <c r="BE305" s="115">
        <f t="array" ref="BE305">SUM(BE$169:BE$206*BE71*TRANSPOSE(Mapping!$H97:$AS97)/((BE$217:BE$254=0)+BE$217:BE$254))</f>
        <v>0</v>
      </c>
      <c r="BF305" s="115">
        <f t="array" ref="BF305">SUM(BF$169:BF$206*BF71*TRANSPOSE(Mapping!$H97:$AS97)/((BF$217:BF$254=0)+BF$217:BF$254))</f>
        <v>0</v>
      </c>
      <c r="BG305" s="115">
        <f t="array" ref="BG305">SUM(BG$169:BG$206*BG71*TRANSPOSE(Mapping!$H97:$AS97)/((BG$217:BG$254=0)+BG$217:BG$254))</f>
        <v>0</v>
      </c>
      <c r="BH305" s="115">
        <f t="array" ref="BH305">SUM(BH$169:BH$206*BH71*TRANSPOSE(Mapping!$H97:$AS97)/((BH$217:BH$254=0)+BH$217:BH$254))</f>
        <v>0</v>
      </c>
    </row>
    <row r="306" spans="1:60" hidden="1" outlineLevel="1" x14ac:dyDescent="0.2">
      <c r="B306" s="89" t="s">
        <v>260</v>
      </c>
      <c r="C306" s="89" t="s">
        <v>92</v>
      </c>
      <c r="D306" s="9" t="s">
        <v>120</v>
      </c>
      <c r="F306" s="26" t="s">
        <v>198</v>
      </c>
      <c r="G306" s="87">
        <v>36</v>
      </c>
      <c r="I306" s="115">
        <f t="array" ref="I306">SUM(I$169:I$206*I72*TRANSPOSE(Mapping!$H98:$AS98)/((I$217:I$254=0)+I$217:I$254))</f>
        <v>0</v>
      </c>
      <c r="J306" s="115">
        <f t="array" ref="J306">SUM(J$169:J$206*J72*TRANSPOSE(Mapping!$H98:$AS98)/((J$217:J$254=0)+J$217:J$254))</f>
        <v>0</v>
      </c>
      <c r="K306" s="115">
        <f t="array" ref="K306">SUM(K$169:K$206*K72*TRANSPOSE(Mapping!$H98:$AS98)/((K$217:K$254=0)+K$217:K$254))</f>
        <v>0</v>
      </c>
      <c r="L306" s="115">
        <f t="array" ref="L306">SUM(L$169:L$206*L72*TRANSPOSE(Mapping!$H98:$AS98)/((L$217:L$254=0)+L$217:L$254))</f>
        <v>0</v>
      </c>
      <c r="M306" s="115">
        <f t="array" ref="M306">SUM(M$169:M$206*M72*TRANSPOSE(Mapping!$H98:$AS98)/((M$217:M$254=0)+M$217:M$254))</f>
        <v>0</v>
      </c>
      <c r="N306" s="115">
        <f t="array" ref="N306">SUM(N$169:N$206*N72*TRANSPOSE(Mapping!$H98:$AS98)/((N$217:N$254=0)+N$217:N$254))</f>
        <v>0</v>
      </c>
      <c r="O306" s="115">
        <f t="array" ref="O306">SUM(O$169:O$206*O72*TRANSPOSE(Mapping!$H98:$AS98)/((O$217:O$254=0)+O$217:O$254))</f>
        <v>0</v>
      </c>
      <c r="P306" s="115">
        <f t="array" ref="P306">SUM(P$169:P$206*P72*TRANSPOSE(Mapping!$H98:$AS98)/((P$217:P$254=0)+P$217:P$254))</f>
        <v>0</v>
      </c>
      <c r="Q306" s="115">
        <f t="array" ref="Q306">SUM(Q$169:Q$206*Q72*TRANSPOSE(Mapping!$H98:$AS98)/((Q$217:Q$254=0)+Q$217:Q$254))</f>
        <v>0</v>
      </c>
      <c r="R306" s="115">
        <f t="array" ref="R306">SUM(R$169:R$206*R72*TRANSPOSE(Mapping!$H98:$AS98)/((R$217:R$254=0)+R$217:R$254))</f>
        <v>0</v>
      </c>
      <c r="S306" s="115">
        <f t="array" ref="S306">SUM(S$169:S$206*S72*TRANSPOSE(Mapping!$H98:$AS98)/((S$217:S$254=0)+S$217:S$254))</f>
        <v>0</v>
      </c>
      <c r="T306" s="115">
        <f t="array" ref="T306">SUM(T$169:T$206*T72*TRANSPOSE(Mapping!$H98:$AS98)/((T$217:T$254=0)+T$217:T$254))</f>
        <v>0</v>
      </c>
      <c r="U306" s="115">
        <f t="array" ref="U306">SUM(U$169:U$206*U72*TRANSPOSE(Mapping!$H98:$AS98)/((U$217:U$254=0)+U$217:U$254))</f>
        <v>0</v>
      </c>
      <c r="V306" s="115">
        <f t="array" ref="V306">SUM(V$169:V$206*V72*TRANSPOSE(Mapping!$H98:$AS98)/((V$217:V$254=0)+V$217:V$254))</f>
        <v>0</v>
      </c>
      <c r="W306" s="115">
        <f t="array" ref="W306">SUM(W$169:W$206*W72*TRANSPOSE(Mapping!$H98:$AS98)/((W$217:W$254=0)+W$217:W$254))</f>
        <v>0</v>
      </c>
      <c r="X306" s="115">
        <f t="array" ref="X306">SUM(X$169:X$206*X72*TRANSPOSE(Mapping!$H98:$AS98)/((X$217:X$254=0)+X$217:X$254))</f>
        <v>0</v>
      </c>
      <c r="Y306" s="115">
        <f t="array" ref="Y306">SUM(Y$169:Y$206*Y72*TRANSPOSE(Mapping!$H98:$AS98)/((Y$217:Y$254=0)+Y$217:Y$254))</f>
        <v>0</v>
      </c>
      <c r="Z306" s="115">
        <f t="array" ref="Z306">SUM(Z$169:Z$206*Z72*TRANSPOSE(Mapping!$H98:$AS98)/((Z$217:Z$254=0)+Z$217:Z$254))</f>
        <v>0</v>
      </c>
      <c r="AA306" s="115">
        <f t="array" ref="AA306">SUM(AA$169:AA$206*AA72*TRANSPOSE(Mapping!$H98:$AS98)/((AA$217:AA$254=0)+AA$217:AA$254))</f>
        <v>0</v>
      </c>
      <c r="AB306" s="115">
        <f t="array" ref="AB306">SUM(AB$169:AB$206*AB72*TRANSPOSE(Mapping!$H98:$AS98)/((AB$217:AB$254=0)+AB$217:AB$254))</f>
        <v>0</v>
      </c>
      <c r="AC306" s="115">
        <f t="array" ref="AC306">SUM(AC$169:AC$206*AC72*TRANSPOSE(Mapping!$H98:$AS98)/((AC$217:AC$254=0)+AC$217:AC$254))</f>
        <v>0</v>
      </c>
      <c r="AD306" s="115">
        <f t="array" ref="AD306">SUM(AD$169:AD$206*AD72*TRANSPOSE(Mapping!$H98:$AS98)/((AD$217:AD$254=0)+AD$217:AD$254))</f>
        <v>0</v>
      </c>
      <c r="AE306" s="115">
        <f t="array" ref="AE306">SUM(AE$169:AE$206*AE72*TRANSPOSE(Mapping!$H98:$AS98)/((AE$217:AE$254=0)+AE$217:AE$254))</f>
        <v>0</v>
      </c>
      <c r="AF306" s="115">
        <f t="array" ref="AF306">SUM(AF$169:AF$206*AF72*TRANSPOSE(Mapping!$H98:$AS98)/((AF$217:AF$254=0)+AF$217:AF$254))</f>
        <v>0</v>
      </c>
      <c r="AG306" s="115">
        <f t="array" ref="AG306">SUM(AG$169:AG$206*AG72*TRANSPOSE(Mapping!$H98:$AS98)/((AG$217:AG$254=0)+AG$217:AG$254))</f>
        <v>0</v>
      </c>
      <c r="AH306" s="115">
        <f t="array" ref="AH306">SUM(AH$169:AH$206*AH72*TRANSPOSE(Mapping!$H98:$AS98)/((AH$217:AH$254=0)+AH$217:AH$254))</f>
        <v>0</v>
      </c>
      <c r="AI306" s="115">
        <f t="array" ref="AI306">SUM(AI$169:AI$206*AI72*TRANSPOSE(Mapping!$H98:$AS98)/((AI$217:AI$254=0)+AI$217:AI$254))</f>
        <v>0</v>
      </c>
      <c r="AJ306" s="115">
        <f t="array" ref="AJ306">SUM(AJ$169:AJ$206*AJ72*TRANSPOSE(Mapping!$H98:$AS98)/((AJ$217:AJ$254=0)+AJ$217:AJ$254))</f>
        <v>0</v>
      </c>
      <c r="AK306" s="115">
        <f t="array" ref="AK306">SUM(AK$169:AK$206*AK72*TRANSPOSE(Mapping!$H98:$AS98)/((AK$217:AK$254=0)+AK$217:AK$254))</f>
        <v>0</v>
      </c>
      <c r="AL306" s="115">
        <f t="array" ref="AL306">SUM(AL$169:AL$206*AL72*TRANSPOSE(Mapping!$H98:$AS98)/((AL$217:AL$254=0)+AL$217:AL$254))</f>
        <v>0</v>
      </c>
      <c r="AM306" s="115">
        <f t="array" ref="AM306">SUM(AM$169:AM$206*AM72*TRANSPOSE(Mapping!$H98:$AS98)/((AM$217:AM$254=0)+AM$217:AM$254))</f>
        <v>0</v>
      </c>
      <c r="AN306" s="115">
        <f t="array" ref="AN306">SUM(AN$169:AN$206*AN72*TRANSPOSE(Mapping!$H98:$AS98)/((AN$217:AN$254=0)+AN$217:AN$254))</f>
        <v>0</v>
      </c>
      <c r="AO306" s="115">
        <f t="array" ref="AO306">SUM(AO$169:AO$206*AO72*TRANSPOSE(Mapping!$H98:$AS98)/((AO$217:AO$254=0)+AO$217:AO$254))</f>
        <v>0</v>
      </c>
      <c r="AP306" s="115">
        <f t="array" ref="AP306">SUM(AP$169:AP$206*AP72*TRANSPOSE(Mapping!$H98:$AS98)/((AP$217:AP$254=0)+AP$217:AP$254))</f>
        <v>0</v>
      </c>
      <c r="AQ306" s="115">
        <f t="array" ref="AQ306">SUM(AQ$169:AQ$206*AQ72*TRANSPOSE(Mapping!$H98:$AS98)/((AQ$217:AQ$254=0)+AQ$217:AQ$254))</f>
        <v>0</v>
      </c>
      <c r="AR306" s="115">
        <f t="array" ref="AR306">SUM(AR$169:AR$206*AR72*TRANSPOSE(Mapping!$H98:$AS98)/((AR$217:AR$254=0)+AR$217:AR$254))</f>
        <v>0</v>
      </c>
      <c r="AS306" s="115">
        <f t="array" ref="AS306">SUM(AS$169:AS$206*AS72*TRANSPOSE(Mapping!$H98:$AS98)/((AS$217:AS$254=0)+AS$217:AS$254))</f>
        <v>0</v>
      </c>
      <c r="AT306" s="115">
        <f t="array" ref="AT306">SUM(AT$169:AT$206*AT72*TRANSPOSE(Mapping!$H98:$AS98)/((AT$217:AT$254=0)+AT$217:AT$254))</f>
        <v>0</v>
      </c>
      <c r="AU306" s="115">
        <f t="array" ref="AU306">SUM(AU$169:AU$206*AU72*TRANSPOSE(Mapping!$H98:$AS98)/((AU$217:AU$254=0)+AU$217:AU$254))</f>
        <v>0</v>
      </c>
      <c r="AV306" s="115">
        <f t="array" ref="AV306">SUM(AV$169:AV$206*AV72*TRANSPOSE(Mapping!$H98:$AS98)/((AV$217:AV$254=0)+AV$217:AV$254))</f>
        <v>0</v>
      </c>
      <c r="AW306" s="115">
        <f t="array" ref="AW306">SUM(AW$169:AW$206*AW72*TRANSPOSE(Mapping!$H98:$AS98)/((AW$217:AW$254=0)+AW$217:AW$254))</f>
        <v>0</v>
      </c>
      <c r="AX306" s="115">
        <f t="array" ref="AX306">SUM(AX$169:AX$206*AX72*TRANSPOSE(Mapping!$H98:$AS98)/((AX$217:AX$254=0)+AX$217:AX$254))</f>
        <v>0</v>
      </c>
      <c r="AY306" s="115">
        <f t="array" ref="AY306">SUM(AY$169:AY$206*AY72*TRANSPOSE(Mapping!$H98:$AS98)/((AY$217:AY$254=0)+AY$217:AY$254))</f>
        <v>0</v>
      </c>
      <c r="AZ306" s="115">
        <f t="array" ref="AZ306">SUM(AZ$169:AZ$206*AZ72*TRANSPOSE(Mapping!$H98:$AS98)/((AZ$217:AZ$254=0)+AZ$217:AZ$254))</f>
        <v>0</v>
      </c>
      <c r="BA306" s="115">
        <f t="array" ref="BA306">SUM(BA$169:BA$206*BA72*TRANSPOSE(Mapping!$H98:$AS98)/((BA$217:BA$254=0)+BA$217:BA$254))</f>
        <v>0</v>
      </c>
      <c r="BB306" s="115">
        <f t="array" ref="BB306">SUM(BB$169:BB$206*BB72*TRANSPOSE(Mapping!$H98:$AS98)/((BB$217:BB$254=0)+BB$217:BB$254))</f>
        <v>0</v>
      </c>
      <c r="BC306" s="115">
        <f t="array" ref="BC306">SUM(BC$169:BC$206*BC72*TRANSPOSE(Mapping!$H98:$AS98)/((BC$217:BC$254=0)+BC$217:BC$254))</f>
        <v>0</v>
      </c>
      <c r="BD306" s="115">
        <f t="array" ref="BD306">SUM(BD$169:BD$206*BD72*TRANSPOSE(Mapping!$H98:$AS98)/((BD$217:BD$254=0)+BD$217:BD$254))</f>
        <v>0</v>
      </c>
      <c r="BE306" s="115">
        <f t="array" ref="BE306">SUM(BE$169:BE$206*BE72*TRANSPOSE(Mapping!$H98:$AS98)/((BE$217:BE$254=0)+BE$217:BE$254))</f>
        <v>0</v>
      </c>
      <c r="BF306" s="115">
        <f t="array" ref="BF306">SUM(BF$169:BF$206*BF72*TRANSPOSE(Mapping!$H98:$AS98)/((BF$217:BF$254=0)+BF$217:BF$254))</f>
        <v>0</v>
      </c>
      <c r="BG306" s="115">
        <f t="array" ref="BG306">SUM(BG$169:BG$206*BG72*TRANSPOSE(Mapping!$H98:$AS98)/((BG$217:BG$254=0)+BG$217:BG$254))</f>
        <v>0</v>
      </c>
      <c r="BH306" s="115">
        <f t="array" ref="BH306">SUM(BH$169:BH$206*BH72*TRANSPOSE(Mapping!$H98:$AS98)/((BH$217:BH$254=0)+BH$217:BH$254))</f>
        <v>0</v>
      </c>
    </row>
    <row r="307" spans="1:60" hidden="1" outlineLevel="1" x14ac:dyDescent="0.2">
      <c r="B307" s="89" t="s">
        <v>261</v>
      </c>
      <c r="C307" s="89" t="s">
        <v>262</v>
      </c>
      <c r="D307" s="73"/>
      <c r="F307" s="26" t="s">
        <v>198</v>
      </c>
      <c r="G307" s="87">
        <v>37</v>
      </c>
      <c r="I307" s="115">
        <f t="array" ref="I307">SUM(I$169:I$206*I73*TRANSPOSE(Mapping!$H99:$AS99)/((I$217:I$254=0)+I$217:I$254))</f>
        <v>0</v>
      </c>
      <c r="J307" s="115">
        <f t="array" ref="J307">SUM(J$169:J$206*J73*TRANSPOSE(Mapping!$H99:$AS99)/((J$217:J$254=0)+J$217:J$254))</f>
        <v>0</v>
      </c>
      <c r="K307" s="115">
        <f t="array" ref="K307">SUM(K$169:K$206*K73*TRANSPOSE(Mapping!$H99:$AS99)/((K$217:K$254=0)+K$217:K$254))</f>
        <v>0</v>
      </c>
      <c r="L307" s="115">
        <f t="array" ref="L307">SUM(L$169:L$206*L73*TRANSPOSE(Mapping!$H99:$AS99)/((L$217:L$254=0)+L$217:L$254))</f>
        <v>0</v>
      </c>
      <c r="M307" s="115">
        <f t="array" ref="M307">SUM(M$169:M$206*M73*TRANSPOSE(Mapping!$H99:$AS99)/((M$217:M$254=0)+M$217:M$254))</f>
        <v>0</v>
      </c>
      <c r="N307" s="115">
        <f t="array" ref="N307">SUM(N$169:N$206*N73*TRANSPOSE(Mapping!$H99:$AS99)/((N$217:N$254=0)+N$217:N$254))</f>
        <v>0</v>
      </c>
      <c r="O307" s="115">
        <f t="array" ref="O307">SUM(O$169:O$206*O73*TRANSPOSE(Mapping!$H99:$AS99)/((O$217:O$254=0)+O$217:O$254))</f>
        <v>0</v>
      </c>
      <c r="P307" s="115">
        <f t="array" ref="P307">SUM(P$169:P$206*P73*TRANSPOSE(Mapping!$H99:$AS99)/((P$217:P$254=0)+P$217:P$254))</f>
        <v>0</v>
      </c>
      <c r="Q307" s="115">
        <f t="array" ref="Q307">SUM(Q$169:Q$206*Q73*TRANSPOSE(Mapping!$H99:$AS99)/((Q$217:Q$254=0)+Q$217:Q$254))</f>
        <v>0</v>
      </c>
      <c r="R307" s="115">
        <f t="array" ref="R307">SUM(R$169:R$206*R73*TRANSPOSE(Mapping!$H99:$AS99)/((R$217:R$254=0)+R$217:R$254))</f>
        <v>0</v>
      </c>
      <c r="S307" s="115">
        <f t="array" ref="S307">SUM(S$169:S$206*S73*TRANSPOSE(Mapping!$H99:$AS99)/((S$217:S$254=0)+S$217:S$254))</f>
        <v>0</v>
      </c>
      <c r="T307" s="115">
        <f t="array" ref="T307">SUM(T$169:T$206*T73*TRANSPOSE(Mapping!$H99:$AS99)/((T$217:T$254=0)+T$217:T$254))</f>
        <v>0</v>
      </c>
      <c r="U307" s="115">
        <f t="array" ref="U307">SUM(U$169:U$206*U73*TRANSPOSE(Mapping!$H99:$AS99)/((U$217:U$254=0)+U$217:U$254))</f>
        <v>0</v>
      </c>
      <c r="V307" s="115">
        <f t="array" ref="V307">SUM(V$169:V$206*V73*TRANSPOSE(Mapping!$H99:$AS99)/((V$217:V$254=0)+V$217:V$254))</f>
        <v>0</v>
      </c>
      <c r="W307" s="115">
        <f t="array" ref="W307">SUM(W$169:W$206*W73*TRANSPOSE(Mapping!$H99:$AS99)/((W$217:W$254=0)+W$217:W$254))</f>
        <v>0</v>
      </c>
      <c r="X307" s="115">
        <f t="array" ref="X307">SUM(X$169:X$206*X73*TRANSPOSE(Mapping!$H99:$AS99)/((X$217:X$254=0)+X$217:X$254))</f>
        <v>0</v>
      </c>
      <c r="Y307" s="115">
        <f t="array" ref="Y307">SUM(Y$169:Y$206*Y73*TRANSPOSE(Mapping!$H99:$AS99)/((Y$217:Y$254=0)+Y$217:Y$254))</f>
        <v>0</v>
      </c>
      <c r="Z307" s="115">
        <f t="array" ref="Z307">SUM(Z$169:Z$206*Z73*TRANSPOSE(Mapping!$H99:$AS99)/((Z$217:Z$254=0)+Z$217:Z$254))</f>
        <v>0</v>
      </c>
      <c r="AA307" s="115">
        <f t="array" ref="AA307">SUM(AA$169:AA$206*AA73*TRANSPOSE(Mapping!$H99:$AS99)/((AA$217:AA$254=0)+AA$217:AA$254))</f>
        <v>0</v>
      </c>
      <c r="AB307" s="115">
        <f t="array" ref="AB307">SUM(AB$169:AB$206*AB73*TRANSPOSE(Mapping!$H99:$AS99)/((AB$217:AB$254=0)+AB$217:AB$254))</f>
        <v>0</v>
      </c>
      <c r="AC307" s="115">
        <f t="array" ref="AC307">SUM(AC$169:AC$206*AC73*TRANSPOSE(Mapping!$H99:$AS99)/((AC$217:AC$254=0)+AC$217:AC$254))</f>
        <v>0</v>
      </c>
      <c r="AD307" s="115">
        <f t="array" ref="AD307">SUM(AD$169:AD$206*AD73*TRANSPOSE(Mapping!$H99:$AS99)/((AD$217:AD$254=0)+AD$217:AD$254))</f>
        <v>0</v>
      </c>
      <c r="AE307" s="115">
        <f t="array" ref="AE307">SUM(AE$169:AE$206*AE73*TRANSPOSE(Mapping!$H99:$AS99)/((AE$217:AE$254=0)+AE$217:AE$254))</f>
        <v>0</v>
      </c>
      <c r="AF307" s="115">
        <f t="array" ref="AF307">SUM(AF$169:AF$206*AF73*TRANSPOSE(Mapping!$H99:$AS99)/((AF$217:AF$254=0)+AF$217:AF$254))</f>
        <v>0</v>
      </c>
      <c r="AG307" s="115">
        <f t="array" ref="AG307">SUM(AG$169:AG$206*AG73*TRANSPOSE(Mapping!$H99:$AS99)/((AG$217:AG$254=0)+AG$217:AG$254))</f>
        <v>0</v>
      </c>
      <c r="AH307" s="115">
        <f t="array" ref="AH307">SUM(AH$169:AH$206*AH73*TRANSPOSE(Mapping!$H99:$AS99)/((AH$217:AH$254=0)+AH$217:AH$254))</f>
        <v>0</v>
      </c>
      <c r="AI307" s="115">
        <f t="array" ref="AI307">SUM(AI$169:AI$206*AI73*TRANSPOSE(Mapping!$H99:$AS99)/((AI$217:AI$254=0)+AI$217:AI$254))</f>
        <v>0</v>
      </c>
      <c r="AJ307" s="115">
        <f t="array" ref="AJ307">SUM(AJ$169:AJ$206*AJ73*TRANSPOSE(Mapping!$H99:$AS99)/((AJ$217:AJ$254=0)+AJ$217:AJ$254))</f>
        <v>0</v>
      </c>
      <c r="AK307" s="115">
        <f t="array" ref="AK307">SUM(AK$169:AK$206*AK73*TRANSPOSE(Mapping!$H99:$AS99)/((AK$217:AK$254=0)+AK$217:AK$254))</f>
        <v>0</v>
      </c>
      <c r="AL307" s="115">
        <f t="array" ref="AL307">SUM(AL$169:AL$206*AL73*TRANSPOSE(Mapping!$H99:$AS99)/((AL$217:AL$254=0)+AL$217:AL$254))</f>
        <v>0</v>
      </c>
      <c r="AM307" s="115">
        <f t="array" ref="AM307">SUM(AM$169:AM$206*AM73*TRANSPOSE(Mapping!$H99:$AS99)/((AM$217:AM$254=0)+AM$217:AM$254))</f>
        <v>0</v>
      </c>
      <c r="AN307" s="115">
        <f t="array" ref="AN307">SUM(AN$169:AN$206*AN73*TRANSPOSE(Mapping!$H99:$AS99)/((AN$217:AN$254=0)+AN$217:AN$254))</f>
        <v>0</v>
      </c>
      <c r="AO307" s="115">
        <f t="array" ref="AO307">SUM(AO$169:AO$206*AO73*TRANSPOSE(Mapping!$H99:$AS99)/((AO$217:AO$254=0)+AO$217:AO$254))</f>
        <v>0</v>
      </c>
      <c r="AP307" s="115">
        <f t="array" ref="AP307">SUM(AP$169:AP$206*AP73*TRANSPOSE(Mapping!$H99:$AS99)/((AP$217:AP$254=0)+AP$217:AP$254))</f>
        <v>0</v>
      </c>
      <c r="AQ307" s="115">
        <f t="array" ref="AQ307">SUM(AQ$169:AQ$206*AQ73*TRANSPOSE(Mapping!$H99:$AS99)/((AQ$217:AQ$254=0)+AQ$217:AQ$254))</f>
        <v>0</v>
      </c>
      <c r="AR307" s="115">
        <f t="array" ref="AR307">SUM(AR$169:AR$206*AR73*TRANSPOSE(Mapping!$H99:$AS99)/((AR$217:AR$254=0)+AR$217:AR$254))</f>
        <v>0</v>
      </c>
      <c r="AS307" s="115">
        <f t="array" ref="AS307">SUM(AS$169:AS$206*AS73*TRANSPOSE(Mapping!$H99:$AS99)/((AS$217:AS$254=0)+AS$217:AS$254))</f>
        <v>0</v>
      </c>
      <c r="AT307" s="115">
        <f t="array" ref="AT307">SUM(AT$169:AT$206*AT73*TRANSPOSE(Mapping!$H99:$AS99)/((AT$217:AT$254=0)+AT$217:AT$254))</f>
        <v>0</v>
      </c>
      <c r="AU307" s="115">
        <f t="array" ref="AU307">SUM(AU$169:AU$206*AU73*TRANSPOSE(Mapping!$H99:$AS99)/((AU$217:AU$254=0)+AU$217:AU$254))</f>
        <v>0</v>
      </c>
      <c r="AV307" s="115">
        <f t="array" ref="AV307">SUM(AV$169:AV$206*AV73*TRANSPOSE(Mapping!$H99:$AS99)/((AV$217:AV$254=0)+AV$217:AV$254))</f>
        <v>0</v>
      </c>
      <c r="AW307" s="115">
        <f t="array" ref="AW307">SUM(AW$169:AW$206*AW73*TRANSPOSE(Mapping!$H99:$AS99)/((AW$217:AW$254=0)+AW$217:AW$254))</f>
        <v>0</v>
      </c>
      <c r="AX307" s="115">
        <f t="array" ref="AX307">SUM(AX$169:AX$206*AX73*TRANSPOSE(Mapping!$H99:$AS99)/((AX$217:AX$254=0)+AX$217:AX$254))</f>
        <v>0</v>
      </c>
      <c r="AY307" s="115">
        <f t="array" ref="AY307">SUM(AY$169:AY$206*AY73*TRANSPOSE(Mapping!$H99:$AS99)/((AY$217:AY$254=0)+AY$217:AY$254))</f>
        <v>0</v>
      </c>
      <c r="AZ307" s="115">
        <f t="array" ref="AZ307">SUM(AZ$169:AZ$206*AZ73*TRANSPOSE(Mapping!$H99:$AS99)/((AZ$217:AZ$254=0)+AZ$217:AZ$254))</f>
        <v>0</v>
      </c>
      <c r="BA307" s="115">
        <f t="array" ref="BA307">SUM(BA$169:BA$206*BA73*TRANSPOSE(Mapping!$H99:$AS99)/((BA$217:BA$254=0)+BA$217:BA$254))</f>
        <v>0</v>
      </c>
      <c r="BB307" s="115">
        <f t="array" ref="BB307">SUM(BB$169:BB$206*BB73*TRANSPOSE(Mapping!$H99:$AS99)/((BB$217:BB$254=0)+BB$217:BB$254))</f>
        <v>0</v>
      </c>
      <c r="BC307" s="115">
        <f t="array" ref="BC307">SUM(BC$169:BC$206*BC73*TRANSPOSE(Mapping!$H99:$AS99)/((BC$217:BC$254=0)+BC$217:BC$254))</f>
        <v>0</v>
      </c>
      <c r="BD307" s="115">
        <f t="array" ref="BD307">SUM(BD$169:BD$206*BD73*TRANSPOSE(Mapping!$H99:$AS99)/((BD$217:BD$254=0)+BD$217:BD$254))</f>
        <v>0</v>
      </c>
      <c r="BE307" s="115">
        <f t="array" ref="BE307">SUM(BE$169:BE$206*BE73*TRANSPOSE(Mapping!$H99:$AS99)/((BE$217:BE$254=0)+BE$217:BE$254))</f>
        <v>0</v>
      </c>
      <c r="BF307" s="115">
        <f t="array" ref="BF307">SUM(BF$169:BF$206*BF73*TRANSPOSE(Mapping!$H99:$AS99)/((BF$217:BF$254=0)+BF$217:BF$254))</f>
        <v>0</v>
      </c>
      <c r="BG307" s="115">
        <f t="array" ref="BG307">SUM(BG$169:BG$206*BG73*TRANSPOSE(Mapping!$H99:$AS99)/((BG$217:BG$254=0)+BG$217:BG$254))</f>
        <v>0</v>
      </c>
      <c r="BH307" s="115">
        <f t="array" ref="BH307">SUM(BH$169:BH$206*BH73*TRANSPOSE(Mapping!$H99:$AS99)/((BH$217:BH$254=0)+BH$217:BH$254))</f>
        <v>0</v>
      </c>
    </row>
    <row r="308" spans="1:60" hidden="1" outlineLevel="1" x14ac:dyDescent="0.2">
      <c r="B308" s="89" t="s">
        <v>261</v>
      </c>
      <c r="C308" s="89" t="s">
        <v>263</v>
      </c>
      <c r="D308" s="58"/>
      <c r="F308" s="26" t="s">
        <v>198</v>
      </c>
      <c r="G308" s="87">
        <v>38</v>
      </c>
      <c r="I308" s="115">
        <f t="array" ref="I308">SUM(I$169:I$206*I74*TRANSPOSE(Mapping!$H100:$AS100)/((I$217:I$254=0)+I$217:I$254))</f>
        <v>0</v>
      </c>
      <c r="J308" s="115">
        <f t="array" ref="J308">SUM(J$169:J$206*J74*TRANSPOSE(Mapping!$H100:$AS100)/((J$217:J$254=0)+J$217:J$254))</f>
        <v>0</v>
      </c>
      <c r="K308" s="115">
        <f t="array" ref="K308">SUM(K$169:K$206*K74*TRANSPOSE(Mapping!$H100:$AS100)/((K$217:K$254=0)+K$217:K$254))</f>
        <v>0</v>
      </c>
      <c r="L308" s="115">
        <f t="array" ref="L308">SUM(L$169:L$206*L74*TRANSPOSE(Mapping!$H100:$AS100)/((L$217:L$254=0)+L$217:L$254))</f>
        <v>0</v>
      </c>
      <c r="M308" s="115">
        <f t="array" ref="M308">SUM(M$169:M$206*M74*TRANSPOSE(Mapping!$H100:$AS100)/((M$217:M$254=0)+M$217:M$254))</f>
        <v>0</v>
      </c>
      <c r="N308" s="115">
        <f t="array" ref="N308">SUM(N$169:N$206*N74*TRANSPOSE(Mapping!$H100:$AS100)/((N$217:N$254=0)+N$217:N$254))</f>
        <v>0</v>
      </c>
      <c r="O308" s="115">
        <f t="array" ref="O308">SUM(O$169:O$206*O74*TRANSPOSE(Mapping!$H100:$AS100)/((O$217:O$254=0)+O$217:O$254))</f>
        <v>0</v>
      </c>
      <c r="P308" s="115">
        <f t="array" ref="P308">SUM(P$169:P$206*P74*TRANSPOSE(Mapping!$H100:$AS100)/((P$217:P$254=0)+P$217:P$254))</f>
        <v>0</v>
      </c>
      <c r="Q308" s="115">
        <f t="array" ref="Q308">SUM(Q$169:Q$206*Q74*TRANSPOSE(Mapping!$H100:$AS100)/((Q$217:Q$254=0)+Q$217:Q$254))</f>
        <v>0</v>
      </c>
      <c r="R308" s="115">
        <f t="array" ref="R308">SUM(R$169:R$206*R74*TRANSPOSE(Mapping!$H100:$AS100)/((R$217:R$254=0)+R$217:R$254))</f>
        <v>0</v>
      </c>
      <c r="S308" s="115">
        <f t="array" ref="S308">SUM(S$169:S$206*S74*TRANSPOSE(Mapping!$H100:$AS100)/((S$217:S$254=0)+S$217:S$254))</f>
        <v>0</v>
      </c>
      <c r="T308" s="115">
        <f t="array" ref="T308">SUM(T$169:T$206*T74*TRANSPOSE(Mapping!$H100:$AS100)/((T$217:T$254=0)+T$217:T$254))</f>
        <v>0</v>
      </c>
      <c r="U308" s="115">
        <f t="array" ref="U308">SUM(U$169:U$206*U74*TRANSPOSE(Mapping!$H100:$AS100)/((U$217:U$254=0)+U$217:U$254))</f>
        <v>0</v>
      </c>
      <c r="V308" s="115">
        <f t="array" ref="V308">SUM(V$169:V$206*V74*TRANSPOSE(Mapping!$H100:$AS100)/((V$217:V$254=0)+V$217:V$254))</f>
        <v>0</v>
      </c>
      <c r="W308" s="115">
        <f t="array" ref="W308">SUM(W$169:W$206*W74*TRANSPOSE(Mapping!$H100:$AS100)/((W$217:W$254=0)+W$217:W$254))</f>
        <v>0</v>
      </c>
      <c r="X308" s="115">
        <f t="array" ref="X308">SUM(X$169:X$206*X74*TRANSPOSE(Mapping!$H100:$AS100)/((X$217:X$254=0)+X$217:X$254))</f>
        <v>0</v>
      </c>
      <c r="Y308" s="115">
        <f t="array" ref="Y308">SUM(Y$169:Y$206*Y74*TRANSPOSE(Mapping!$H100:$AS100)/((Y$217:Y$254=0)+Y$217:Y$254))</f>
        <v>0</v>
      </c>
      <c r="Z308" s="115">
        <f t="array" ref="Z308">SUM(Z$169:Z$206*Z74*TRANSPOSE(Mapping!$H100:$AS100)/((Z$217:Z$254=0)+Z$217:Z$254))</f>
        <v>0</v>
      </c>
      <c r="AA308" s="115">
        <f t="array" ref="AA308">SUM(AA$169:AA$206*AA74*TRANSPOSE(Mapping!$H100:$AS100)/((AA$217:AA$254=0)+AA$217:AA$254))</f>
        <v>0</v>
      </c>
      <c r="AB308" s="115">
        <f t="array" ref="AB308">SUM(AB$169:AB$206*AB74*TRANSPOSE(Mapping!$H100:$AS100)/((AB$217:AB$254=0)+AB$217:AB$254))</f>
        <v>0</v>
      </c>
      <c r="AC308" s="115">
        <f t="array" ref="AC308">SUM(AC$169:AC$206*AC74*TRANSPOSE(Mapping!$H100:$AS100)/((AC$217:AC$254=0)+AC$217:AC$254))</f>
        <v>0</v>
      </c>
      <c r="AD308" s="115">
        <f t="array" ref="AD308">SUM(AD$169:AD$206*AD74*TRANSPOSE(Mapping!$H100:$AS100)/((AD$217:AD$254=0)+AD$217:AD$254))</f>
        <v>0</v>
      </c>
      <c r="AE308" s="115">
        <f t="array" ref="AE308">SUM(AE$169:AE$206*AE74*TRANSPOSE(Mapping!$H100:$AS100)/((AE$217:AE$254=0)+AE$217:AE$254))</f>
        <v>0</v>
      </c>
      <c r="AF308" s="115">
        <f t="array" ref="AF308">SUM(AF$169:AF$206*AF74*TRANSPOSE(Mapping!$H100:$AS100)/((AF$217:AF$254=0)+AF$217:AF$254))</f>
        <v>0</v>
      </c>
      <c r="AG308" s="115">
        <f t="array" ref="AG308">SUM(AG$169:AG$206*AG74*TRANSPOSE(Mapping!$H100:$AS100)/((AG$217:AG$254=0)+AG$217:AG$254))</f>
        <v>0</v>
      </c>
      <c r="AH308" s="115">
        <f t="array" ref="AH308">SUM(AH$169:AH$206*AH74*TRANSPOSE(Mapping!$H100:$AS100)/((AH$217:AH$254=0)+AH$217:AH$254))</f>
        <v>0</v>
      </c>
      <c r="AI308" s="115">
        <f t="array" ref="AI308">SUM(AI$169:AI$206*AI74*TRANSPOSE(Mapping!$H100:$AS100)/((AI$217:AI$254=0)+AI$217:AI$254))</f>
        <v>0</v>
      </c>
      <c r="AJ308" s="115">
        <f t="array" ref="AJ308">SUM(AJ$169:AJ$206*AJ74*TRANSPOSE(Mapping!$H100:$AS100)/((AJ$217:AJ$254=0)+AJ$217:AJ$254))</f>
        <v>0</v>
      </c>
      <c r="AK308" s="115">
        <f t="array" ref="AK308">SUM(AK$169:AK$206*AK74*TRANSPOSE(Mapping!$H100:$AS100)/((AK$217:AK$254=0)+AK$217:AK$254))</f>
        <v>0</v>
      </c>
      <c r="AL308" s="115">
        <f t="array" ref="AL308">SUM(AL$169:AL$206*AL74*TRANSPOSE(Mapping!$H100:$AS100)/((AL$217:AL$254=0)+AL$217:AL$254))</f>
        <v>0</v>
      </c>
      <c r="AM308" s="115">
        <f t="array" ref="AM308">SUM(AM$169:AM$206*AM74*TRANSPOSE(Mapping!$H100:$AS100)/((AM$217:AM$254=0)+AM$217:AM$254))</f>
        <v>0</v>
      </c>
      <c r="AN308" s="115">
        <f t="array" ref="AN308">SUM(AN$169:AN$206*AN74*TRANSPOSE(Mapping!$H100:$AS100)/((AN$217:AN$254=0)+AN$217:AN$254))</f>
        <v>0</v>
      </c>
      <c r="AO308" s="115">
        <f t="array" ref="AO308">SUM(AO$169:AO$206*AO74*TRANSPOSE(Mapping!$H100:$AS100)/((AO$217:AO$254=0)+AO$217:AO$254))</f>
        <v>0</v>
      </c>
      <c r="AP308" s="115">
        <f t="array" ref="AP308">SUM(AP$169:AP$206*AP74*TRANSPOSE(Mapping!$H100:$AS100)/((AP$217:AP$254=0)+AP$217:AP$254))</f>
        <v>0</v>
      </c>
      <c r="AQ308" s="115">
        <f t="array" ref="AQ308">SUM(AQ$169:AQ$206*AQ74*TRANSPOSE(Mapping!$H100:$AS100)/((AQ$217:AQ$254=0)+AQ$217:AQ$254))</f>
        <v>0</v>
      </c>
      <c r="AR308" s="115">
        <f t="array" ref="AR308">SUM(AR$169:AR$206*AR74*TRANSPOSE(Mapping!$H100:$AS100)/((AR$217:AR$254=0)+AR$217:AR$254))</f>
        <v>0</v>
      </c>
      <c r="AS308" s="115">
        <f t="array" ref="AS308">SUM(AS$169:AS$206*AS74*TRANSPOSE(Mapping!$H100:$AS100)/((AS$217:AS$254=0)+AS$217:AS$254))</f>
        <v>0</v>
      </c>
      <c r="AT308" s="115">
        <f t="array" ref="AT308">SUM(AT$169:AT$206*AT74*TRANSPOSE(Mapping!$H100:$AS100)/((AT$217:AT$254=0)+AT$217:AT$254))</f>
        <v>0</v>
      </c>
      <c r="AU308" s="115">
        <f t="array" ref="AU308">SUM(AU$169:AU$206*AU74*TRANSPOSE(Mapping!$H100:$AS100)/((AU$217:AU$254=0)+AU$217:AU$254))</f>
        <v>0</v>
      </c>
      <c r="AV308" s="115">
        <f t="array" ref="AV308">SUM(AV$169:AV$206*AV74*TRANSPOSE(Mapping!$H100:$AS100)/((AV$217:AV$254=0)+AV$217:AV$254))</f>
        <v>0</v>
      </c>
      <c r="AW308" s="115">
        <f t="array" ref="AW308">SUM(AW$169:AW$206*AW74*TRANSPOSE(Mapping!$H100:$AS100)/((AW$217:AW$254=0)+AW$217:AW$254))</f>
        <v>0</v>
      </c>
      <c r="AX308" s="115">
        <f t="array" ref="AX308">SUM(AX$169:AX$206*AX74*TRANSPOSE(Mapping!$H100:$AS100)/((AX$217:AX$254=0)+AX$217:AX$254))</f>
        <v>0</v>
      </c>
      <c r="AY308" s="115">
        <f t="array" ref="AY308">SUM(AY$169:AY$206*AY74*TRANSPOSE(Mapping!$H100:$AS100)/((AY$217:AY$254=0)+AY$217:AY$254))</f>
        <v>0</v>
      </c>
      <c r="AZ308" s="115">
        <f t="array" ref="AZ308">SUM(AZ$169:AZ$206*AZ74*TRANSPOSE(Mapping!$H100:$AS100)/((AZ$217:AZ$254=0)+AZ$217:AZ$254))</f>
        <v>0</v>
      </c>
      <c r="BA308" s="115">
        <f t="array" ref="BA308">SUM(BA$169:BA$206*BA74*TRANSPOSE(Mapping!$H100:$AS100)/((BA$217:BA$254=0)+BA$217:BA$254))</f>
        <v>0</v>
      </c>
      <c r="BB308" s="115">
        <f t="array" ref="BB308">SUM(BB$169:BB$206*BB74*TRANSPOSE(Mapping!$H100:$AS100)/((BB$217:BB$254=0)+BB$217:BB$254))</f>
        <v>0</v>
      </c>
      <c r="BC308" s="115">
        <f t="array" ref="BC308">SUM(BC$169:BC$206*BC74*TRANSPOSE(Mapping!$H100:$AS100)/((BC$217:BC$254=0)+BC$217:BC$254))</f>
        <v>0</v>
      </c>
      <c r="BD308" s="115">
        <f t="array" ref="BD308">SUM(BD$169:BD$206*BD74*TRANSPOSE(Mapping!$H100:$AS100)/((BD$217:BD$254=0)+BD$217:BD$254))</f>
        <v>0</v>
      </c>
      <c r="BE308" s="115">
        <f t="array" ref="BE308">SUM(BE$169:BE$206*BE74*TRANSPOSE(Mapping!$H100:$AS100)/((BE$217:BE$254=0)+BE$217:BE$254))</f>
        <v>0</v>
      </c>
      <c r="BF308" s="115">
        <f t="array" ref="BF308">SUM(BF$169:BF$206*BF74*TRANSPOSE(Mapping!$H100:$AS100)/((BF$217:BF$254=0)+BF$217:BF$254))</f>
        <v>0</v>
      </c>
      <c r="BG308" s="115">
        <f t="array" ref="BG308">SUM(BG$169:BG$206*BG74*TRANSPOSE(Mapping!$H100:$AS100)/((BG$217:BG$254=0)+BG$217:BG$254))</f>
        <v>0</v>
      </c>
      <c r="BH308" s="115">
        <f t="array" ref="BH308">SUM(BH$169:BH$206*BH74*TRANSPOSE(Mapping!$H100:$AS100)/((BH$217:BH$254=0)+BH$217:BH$254))</f>
        <v>0</v>
      </c>
    </row>
    <row r="309" spans="1:60" hidden="1" outlineLevel="1" x14ac:dyDescent="0.2">
      <c r="B309" s="89" t="s">
        <v>261</v>
      </c>
      <c r="C309" s="89" t="s">
        <v>264</v>
      </c>
      <c r="D309" s="58"/>
      <c r="F309" s="26" t="s">
        <v>198</v>
      </c>
      <c r="G309" s="87">
        <v>39</v>
      </c>
      <c r="I309" s="115">
        <f t="array" ref="I309">SUM(I$169:I$206*I75*TRANSPOSE(Mapping!$H101:$AS101)/((I$217:I$254=0)+I$217:I$254))</f>
        <v>0</v>
      </c>
      <c r="J309" s="115">
        <f t="array" ref="J309">SUM(J$169:J$206*J75*TRANSPOSE(Mapping!$H101:$AS101)/((J$217:J$254=0)+J$217:J$254))</f>
        <v>0</v>
      </c>
      <c r="K309" s="115">
        <f t="array" ref="K309">SUM(K$169:K$206*K75*TRANSPOSE(Mapping!$H101:$AS101)/((K$217:K$254=0)+K$217:K$254))</f>
        <v>0</v>
      </c>
      <c r="L309" s="115">
        <f t="array" ref="L309">SUM(L$169:L$206*L75*TRANSPOSE(Mapping!$H101:$AS101)/((L$217:L$254=0)+L$217:L$254))</f>
        <v>0</v>
      </c>
      <c r="M309" s="115">
        <f t="array" ref="M309">SUM(M$169:M$206*M75*TRANSPOSE(Mapping!$H101:$AS101)/((M$217:M$254=0)+M$217:M$254))</f>
        <v>0</v>
      </c>
      <c r="N309" s="115">
        <f t="array" ref="N309">SUM(N$169:N$206*N75*TRANSPOSE(Mapping!$H101:$AS101)/((N$217:N$254=0)+N$217:N$254))</f>
        <v>0</v>
      </c>
      <c r="O309" s="115">
        <f t="array" ref="O309">SUM(O$169:O$206*O75*TRANSPOSE(Mapping!$H101:$AS101)/((O$217:O$254=0)+O$217:O$254))</f>
        <v>0</v>
      </c>
      <c r="P309" s="115">
        <f t="array" ref="P309">SUM(P$169:P$206*P75*TRANSPOSE(Mapping!$H101:$AS101)/((P$217:P$254=0)+P$217:P$254))</f>
        <v>0</v>
      </c>
      <c r="Q309" s="115">
        <f t="array" ref="Q309">SUM(Q$169:Q$206*Q75*TRANSPOSE(Mapping!$H101:$AS101)/((Q$217:Q$254=0)+Q$217:Q$254))</f>
        <v>0</v>
      </c>
      <c r="R309" s="115">
        <f t="array" ref="R309">SUM(R$169:R$206*R75*TRANSPOSE(Mapping!$H101:$AS101)/((R$217:R$254=0)+R$217:R$254))</f>
        <v>0</v>
      </c>
      <c r="S309" s="115">
        <f t="array" ref="S309">SUM(S$169:S$206*S75*TRANSPOSE(Mapping!$H101:$AS101)/((S$217:S$254=0)+S$217:S$254))</f>
        <v>0</v>
      </c>
      <c r="T309" s="115">
        <f t="array" ref="T309">SUM(T$169:T$206*T75*TRANSPOSE(Mapping!$H101:$AS101)/((T$217:T$254=0)+T$217:T$254))</f>
        <v>0</v>
      </c>
      <c r="U309" s="115">
        <f t="array" ref="U309">SUM(U$169:U$206*U75*TRANSPOSE(Mapping!$H101:$AS101)/((U$217:U$254=0)+U$217:U$254))</f>
        <v>0</v>
      </c>
      <c r="V309" s="115">
        <f t="array" ref="V309">SUM(V$169:V$206*V75*TRANSPOSE(Mapping!$H101:$AS101)/((V$217:V$254=0)+V$217:V$254))</f>
        <v>0</v>
      </c>
      <c r="W309" s="115">
        <f t="array" ref="W309">SUM(W$169:W$206*W75*TRANSPOSE(Mapping!$H101:$AS101)/((W$217:W$254=0)+W$217:W$254))</f>
        <v>0</v>
      </c>
      <c r="X309" s="115">
        <f t="array" ref="X309">SUM(X$169:X$206*X75*TRANSPOSE(Mapping!$H101:$AS101)/((X$217:X$254=0)+X$217:X$254))</f>
        <v>0</v>
      </c>
      <c r="Y309" s="115">
        <f t="array" ref="Y309">SUM(Y$169:Y$206*Y75*TRANSPOSE(Mapping!$H101:$AS101)/((Y$217:Y$254=0)+Y$217:Y$254))</f>
        <v>0</v>
      </c>
      <c r="Z309" s="115">
        <f t="array" ref="Z309">SUM(Z$169:Z$206*Z75*TRANSPOSE(Mapping!$H101:$AS101)/((Z$217:Z$254=0)+Z$217:Z$254))</f>
        <v>0</v>
      </c>
      <c r="AA309" s="115">
        <f t="array" ref="AA309">SUM(AA$169:AA$206*AA75*TRANSPOSE(Mapping!$H101:$AS101)/((AA$217:AA$254=0)+AA$217:AA$254))</f>
        <v>0</v>
      </c>
      <c r="AB309" s="115">
        <f t="array" ref="AB309">SUM(AB$169:AB$206*AB75*TRANSPOSE(Mapping!$H101:$AS101)/((AB$217:AB$254=0)+AB$217:AB$254))</f>
        <v>0</v>
      </c>
      <c r="AC309" s="115">
        <f t="array" ref="AC309">SUM(AC$169:AC$206*AC75*TRANSPOSE(Mapping!$H101:$AS101)/((AC$217:AC$254=0)+AC$217:AC$254))</f>
        <v>0</v>
      </c>
      <c r="AD309" s="115">
        <f t="array" ref="AD309">SUM(AD$169:AD$206*AD75*TRANSPOSE(Mapping!$H101:$AS101)/((AD$217:AD$254=0)+AD$217:AD$254))</f>
        <v>0</v>
      </c>
      <c r="AE309" s="115">
        <f t="array" ref="AE309">SUM(AE$169:AE$206*AE75*TRANSPOSE(Mapping!$H101:$AS101)/((AE$217:AE$254=0)+AE$217:AE$254))</f>
        <v>0</v>
      </c>
      <c r="AF309" s="115">
        <f t="array" ref="AF309">SUM(AF$169:AF$206*AF75*TRANSPOSE(Mapping!$H101:$AS101)/((AF$217:AF$254=0)+AF$217:AF$254))</f>
        <v>0</v>
      </c>
      <c r="AG309" s="115">
        <f t="array" ref="AG309">SUM(AG$169:AG$206*AG75*TRANSPOSE(Mapping!$H101:$AS101)/((AG$217:AG$254=0)+AG$217:AG$254))</f>
        <v>0</v>
      </c>
      <c r="AH309" s="115">
        <f t="array" ref="AH309">SUM(AH$169:AH$206*AH75*TRANSPOSE(Mapping!$H101:$AS101)/((AH$217:AH$254=0)+AH$217:AH$254))</f>
        <v>0</v>
      </c>
      <c r="AI309" s="115">
        <f t="array" ref="AI309">SUM(AI$169:AI$206*AI75*TRANSPOSE(Mapping!$H101:$AS101)/((AI$217:AI$254=0)+AI$217:AI$254))</f>
        <v>0</v>
      </c>
      <c r="AJ309" s="115">
        <f t="array" ref="AJ309">SUM(AJ$169:AJ$206*AJ75*TRANSPOSE(Mapping!$H101:$AS101)/((AJ$217:AJ$254=0)+AJ$217:AJ$254))</f>
        <v>0</v>
      </c>
      <c r="AK309" s="115">
        <f t="array" ref="AK309">SUM(AK$169:AK$206*AK75*TRANSPOSE(Mapping!$H101:$AS101)/((AK$217:AK$254=0)+AK$217:AK$254))</f>
        <v>0</v>
      </c>
      <c r="AL309" s="115">
        <f t="array" ref="AL309">SUM(AL$169:AL$206*AL75*TRANSPOSE(Mapping!$H101:$AS101)/((AL$217:AL$254=0)+AL$217:AL$254))</f>
        <v>0</v>
      </c>
      <c r="AM309" s="115">
        <f t="array" ref="AM309">SUM(AM$169:AM$206*AM75*TRANSPOSE(Mapping!$H101:$AS101)/((AM$217:AM$254=0)+AM$217:AM$254))</f>
        <v>0</v>
      </c>
      <c r="AN309" s="115">
        <f t="array" ref="AN309">SUM(AN$169:AN$206*AN75*TRANSPOSE(Mapping!$H101:$AS101)/((AN$217:AN$254=0)+AN$217:AN$254))</f>
        <v>0</v>
      </c>
      <c r="AO309" s="115">
        <f t="array" ref="AO309">SUM(AO$169:AO$206*AO75*TRANSPOSE(Mapping!$H101:$AS101)/((AO$217:AO$254=0)+AO$217:AO$254))</f>
        <v>0</v>
      </c>
      <c r="AP309" s="115">
        <f t="array" ref="AP309">SUM(AP$169:AP$206*AP75*TRANSPOSE(Mapping!$H101:$AS101)/((AP$217:AP$254=0)+AP$217:AP$254))</f>
        <v>0</v>
      </c>
      <c r="AQ309" s="115">
        <f t="array" ref="AQ309">SUM(AQ$169:AQ$206*AQ75*TRANSPOSE(Mapping!$H101:$AS101)/((AQ$217:AQ$254=0)+AQ$217:AQ$254))</f>
        <v>0</v>
      </c>
      <c r="AR309" s="115">
        <f t="array" ref="AR309">SUM(AR$169:AR$206*AR75*TRANSPOSE(Mapping!$H101:$AS101)/((AR$217:AR$254=0)+AR$217:AR$254))</f>
        <v>0</v>
      </c>
      <c r="AS309" s="115">
        <f t="array" ref="AS309">SUM(AS$169:AS$206*AS75*TRANSPOSE(Mapping!$H101:$AS101)/((AS$217:AS$254=0)+AS$217:AS$254))</f>
        <v>0</v>
      </c>
      <c r="AT309" s="115">
        <f t="array" ref="AT309">SUM(AT$169:AT$206*AT75*TRANSPOSE(Mapping!$H101:$AS101)/((AT$217:AT$254=0)+AT$217:AT$254))</f>
        <v>0</v>
      </c>
      <c r="AU309" s="115">
        <f t="array" ref="AU309">SUM(AU$169:AU$206*AU75*TRANSPOSE(Mapping!$H101:$AS101)/((AU$217:AU$254=0)+AU$217:AU$254))</f>
        <v>0</v>
      </c>
      <c r="AV309" s="115">
        <f t="array" ref="AV309">SUM(AV$169:AV$206*AV75*TRANSPOSE(Mapping!$H101:$AS101)/((AV$217:AV$254=0)+AV$217:AV$254))</f>
        <v>0</v>
      </c>
      <c r="AW309" s="115">
        <f t="array" ref="AW309">SUM(AW$169:AW$206*AW75*TRANSPOSE(Mapping!$H101:$AS101)/((AW$217:AW$254=0)+AW$217:AW$254))</f>
        <v>0</v>
      </c>
      <c r="AX309" s="115">
        <f t="array" ref="AX309">SUM(AX$169:AX$206*AX75*TRANSPOSE(Mapping!$H101:$AS101)/((AX$217:AX$254=0)+AX$217:AX$254))</f>
        <v>0</v>
      </c>
      <c r="AY309" s="115">
        <f t="array" ref="AY309">SUM(AY$169:AY$206*AY75*TRANSPOSE(Mapping!$H101:$AS101)/((AY$217:AY$254=0)+AY$217:AY$254))</f>
        <v>0</v>
      </c>
      <c r="AZ309" s="115">
        <f t="array" ref="AZ309">SUM(AZ$169:AZ$206*AZ75*TRANSPOSE(Mapping!$H101:$AS101)/((AZ$217:AZ$254=0)+AZ$217:AZ$254))</f>
        <v>0</v>
      </c>
      <c r="BA309" s="115">
        <f t="array" ref="BA309">SUM(BA$169:BA$206*BA75*TRANSPOSE(Mapping!$H101:$AS101)/((BA$217:BA$254=0)+BA$217:BA$254))</f>
        <v>0</v>
      </c>
      <c r="BB309" s="115">
        <f t="array" ref="BB309">SUM(BB$169:BB$206*BB75*TRANSPOSE(Mapping!$H101:$AS101)/((BB$217:BB$254=0)+BB$217:BB$254))</f>
        <v>0</v>
      </c>
      <c r="BC309" s="115">
        <f t="array" ref="BC309">SUM(BC$169:BC$206*BC75*TRANSPOSE(Mapping!$H101:$AS101)/((BC$217:BC$254=0)+BC$217:BC$254))</f>
        <v>0</v>
      </c>
      <c r="BD309" s="115">
        <f t="array" ref="BD309">SUM(BD$169:BD$206*BD75*TRANSPOSE(Mapping!$H101:$AS101)/((BD$217:BD$254=0)+BD$217:BD$254))</f>
        <v>0</v>
      </c>
      <c r="BE309" s="115">
        <f t="array" ref="BE309">SUM(BE$169:BE$206*BE75*TRANSPOSE(Mapping!$H101:$AS101)/((BE$217:BE$254=0)+BE$217:BE$254))</f>
        <v>0</v>
      </c>
      <c r="BF309" s="115">
        <f t="array" ref="BF309">SUM(BF$169:BF$206*BF75*TRANSPOSE(Mapping!$H101:$AS101)/((BF$217:BF$254=0)+BF$217:BF$254))</f>
        <v>0</v>
      </c>
      <c r="BG309" s="115">
        <f t="array" ref="BG309">SUM(BG$169:BG$206*BG75*TRANSPOSE(Mapping!$H101:$AS101)/((BG$217:BG$254=0)+BG$217:BG$254))</f>
        <v>0</v>
      </c>
      <c r="BH309" s="115">
        <f t="array" ref="BH309">SUM(BH$169:BH$206*BH75*TRANSPOSE(Mapping!$H101:$AS101)/((BH$217:BH$254=0)+BH$217:BH$254))</f>
        <v>0</v>
      </c>
    </row>
    <row r="310" spans="1:60" hidden="1" outlineLevel="1" x14ac:dyDescent="0.2">
      <c r="B310" s="89" t="s">
        <v>261</v>
      </c>
      <c r="C310" s="89" t="s">
        <v>265</v>
      </c>
      <c r="D310" s="58"/>
      <c r="F310" s="26" t="s">
        <v>198</v>
      </c>
      <c r="G310" s="87">
        <v>40</v>
      </c>
      <c r="I310" s="115">
        <f t="array" ref="I310">SUM(I$169:I$206*I76*TRANSPOSE(Mapping!$H102:$AS102)/((I$217:I$254=0)+I$217:I$254))</f>
        <v>0</v>
      </c>
      <c r="J310" s="115">
        <f t="array" ref="J310">SUM(J$169:J$206*J76*TRANSPOSE(Mapping!$H102:$AS102)/((J$217:J$254=0)+J$217:J$254))</f>
        <v>0</v>
      </c>
      <c r="K310" s="115">
        <f t="array" ref="K310">SUM(K$169:K$206*K76*TRANSPOSE(Mapping!$H102:$AS102)/((K$217:K$254=0)+K$217:K$254))</f>
        <v>0</v>
      </c>
      <c r="L310" s="115">
        <f t="array" ref="L310">SUM(L$169:L$206*L76*TRANSPOSE(Mapping!$H102:$AS102)/((L$217:L$254=0)+L$217:L$254))</f>
        <v>0</v>
      </c>
      <c r="M310" s="115">
        <f t="array" ref="M310">SUM(M$169:M$206*M76*TRANSPOSE(Mapping!$H102:$AS102)/((M$217:M$254=0)+M$217:M$254))</f>
        <v>0</v>
      </c>
      <c r="N310" s="115">
        <f t="array" ref="N310">SUM(N$169:N$206*N76*TRANSPOSE(Mapping!$H102:$AS102)/((N$217:N$254=0)+N$217:N$254))</f>
        <v>0</v>
      </c>
      <c r="O310" s="115">
        <f t="array" ref="O310">SUM(O$169:O$206*O76*TRANSPOSE(Mapping!$H102:$AS102)/((O$217:O$254=0)+O$217:O$254))</f>
        <v>0</v>
      </c>
      <c r="P310" s="115">
        <f t="array" ref="P310">SUM(P$169:P$206*P76*TRANSPOSE(Mapping!$H102:$AS102)/((P$217:P$254=0)+P$217:P$254))</f>
        <v>0</v>
      </c>
      <c r="Q310" s="115">
        <f t="array" ref="Q310">SUM(Q$169:Q$206*Q76*TRANSPOSE(Mapping!$H102:$AS102)/((Q$217:Q$254=0)+Q$217:Q$254))</f>
        <v>0</v>
      </c>
      <c r="R310" s="115">
        <f t="array" ref="R310">SUM(R$169:R$206*R76*TRANSPOSE(Mapping!$H102:$AS102)/((R$217:R$254=0)+R$217:R$254))</f>
        <v>0</v>
      </c>
      <c r="S310" s="115">
        <f t="array" ref="S310">SUM(S$169:S$206*S76*TRANSPOSE(Mapping!$H102:$AS102)/((S$217:S$254=0)+S$217:S$254))</f>
        <v>0</v>
      </c>
      <c r="T310" s="115">
        <f t="array" ref="T310">SUM(T$169:T$206*T76*TRANSPOSE(Mapping!$H102:$AS102)/((T$217:T$254=0)+T$217:T$254))</f>
        <v>0</v>
      </c>
      <c r="U310" s="115">
        <f t="array" ref="U310">SUM(U$169:U$206*U76*TRANSPOSE(Mapping!$H102:$AS102)/((U$217:U$254=0)+U$217:U$254))</f>
        <v>0</v>
      </c>
      <c r="V310" s="115">
        <f t="array" ref="V310">SUM(V$169:V$206*V76*TRANSPOSE(Mapping!$H102:$AS102)/((V$217:V$254=0)+V$217:V$254))</f>
        <v>0</v>
      </c>
      <c r="W310" s="115">
        <f t="array" ref="W310">SUM(W$169:W$206*W76*TRANSPOSE(Mapping!$H102:$AS102)/((W$217:W$254=0)+W$217:W$254))</f>
        <v>0</v>
      </c>
      <c r="X310" s="115">
        <f t="array" ref="X310">SUM(X$169:X$206*X76*TRANSPOSE(Mapping!$H102:$AS102)/((X$217:X$254=0)+X$217:X$254))</f>
        <v>0</v>
      </c>
      <c r="Y310" s="115">
        <f t="array" ref="Y310">SUM(Y$169:Y$206*Y76*TRANSPOSE(Mapping!$H102:$AS102)/((Y$217:Y$254=0)+Y$217:Y$254))</f>
        <v>0</v>
      </c>
      <c r="Z310" s="115">
        <f t="array" ref="Z310">SUM(Z$169:Z$206*Z76*TRANSPOSE(Mapping!$H102:$AS102)/((Z$217:Z$254=0)+Z$217:Z$254))</f>
        <v>0</v>
      </c>
      <c r="AA310" s="115">
        <f t="array" ref="AA310">SUM(AA$169:AA$206*AA76*TRANSPOSE(Mapping!$H102:$AS102)/((AA$217:AA$254=0)+AA$217:AA$254))</f>
        <v>0</v>
      </c>
      <c r="AB310" s="115">
        <f t="array" ref="AB310">SUM(AB$169:AB$206*AB76*TRANSPOSE(Mapping!$H102:$AS102)/((AB$217:AB$254=0)+AB$217:AB$254))</f>
        <v>0</v>
      </c>
      <c r="AC310" s="115">
        <f t="array" ref="AC310">SUM(AC$169:AC$206*AC76*TRANSPOSE(Mapping!$H102:$AS102)/((AC$217:AC$254=0)+AC$217:AC$254))</f>
        <v>0</v>
      </c>
      <c r="AD310" s="115">
        <f t="array" ref="AD310">SUM(AD$169:AD$206*AD76*TRANSPOSE(Mapping!$H102:$AS102)/((AD$217:AD$254=0)+AD$217:AD$254))</f>
        <v>0</v>
      </c>
      <c r="AE310" s="115">
        <f t="array" ref="AE310">SUM(AE$169:AE$206*AE76*TRANSPOSE(Mapping!$H102:$AS102)/((AE$217:AE$254=0)+AE$217:AE$254))</f>
        <v>0</v>
      </c>
      <c r="AF310" s="115">
        <f t="array" ref="AF310">SUM(AF$169:AF$206*AF76*TRANSPOSE(Mapping!$H102:$AS102)/((AF$217:AF$254=0)+AF$217:AF$254))</f>
        <v>0</v>
      </c>
      <c r="AG310" s="115">
        <f t="array" ref="AG310">SUM(AG$169:AG$206*AG76*TRANSPOSE(Mapping!$H102:$AS102)/((AG$217:AG$254=0)+AG$217:AG$254))</f>
        <v>0</v>
      </c>
      <c r="AH310" s="115">
        <f t="array" ref="AH310">SUM(AH$169:AH$206*AH76*TRANSPOSE(Mapping!$H102:$AS102)/((AH$217:AH$254=0)+AH$217:AH$254))</f>
        <v>0</v>
      </c>
      <c r="AI310" s="115">
        <f t="array" ref="AI310">SUM(AI$169:AI$206*AI76*TRANSPOSE(Mapping!$H102:$AS102)/((AI$217:AI$254=0)+AI$217:AI$254))</f>
        <v>0</v>
      </c>
      <c r="AJ310" s="115">
        <f t="array" ref="AJ310">SUM(AJ$169:AJ$206*AJ76*TRANSPOSE(Mapping!$H102:$AS102)/((AJ$217:AJ$254=0)+AJ$217:AJ$254))</f>
        <v>0</v>
      </c>
      <c r="AK310" s="115">
        <f t="array" ref="AK310">SUM(AK$169:AK$206*AK76*TRANSPOSE(Mapping!$H102:$AS102)/((AK$217:AK$254=0)+AK$217:AK$254))</f>
        <v>0</v>
      </c>
      <c r="AL310" s="115">
        <f t="array" ref="AL310">SUM(AL$169:AL$206*AL76*TRANSPOSE(Mapping!$H102:$AS102)/((AL$217:AL$254=0)+AL$217:AL$254))</f>
        <v>0</v>
      </c>
      <c r="AM310" s="115">
        <f t="array" ref="AM310">SUM(AM$169:AM$206*AM76*TRANSPOSE(Mapping!$H102:$AS102)/((AM$217:AM$254=0)+AM$217:AM$254))</f>
        <v>0</v>
      </c>
      <c r="AN310" s="115">
        <f t="array" ref="AN310">SUM(AN$169:AN$206*AN76*TRANSPOSE(Mapping!$H102:$AS102)/((AN$217:AN$254=0)+AN$217:AN$254))</f>
        <v>0</v>
      </c>
      <c r="AO310" s="115">
        <f t="array" ref="AO310">SUM(AO$169:AO$206*AO76*TRANSPOSE(Mapping!$H102:$AS102)/((AO$217:AO$254=0)+AO$217:AO$254))</f>
        <v>0</v>
      </c>
      <c r="AP310" s="115">
        <f t="array" ref="AP310">SUM(AP$169:AP$206*AP76*TRANSPOSE(Mapping!$H102:$AS102)/((AP$217:AP$254=0)+AP$217:AP$254))</f>
        <v>0</v>
      </c>
      <c r="AQ310" s="115">
        <f t="array" ref="AQ310">SUM(AQ$169:AQ$206*AQ76*TRANSPOSE(Mapping!$H102:$AS102)/((AQ$217:AQ$254=0)+AQ$217:AQ$254))</f>
        <v>0</v>
      </c>
      <c r="AR310" s="115">
        <f t="array" ref="AR310">SUM(AR$169:AR$206*AR76*TRANSPOSE(Mapping!$H102:$AS102)/((AR$217:AR$254=0)+AR$217:AR$254))</f>
        <v>0</v>
      </c>
      <c r="AS310" s="115">
        <f t="array" ref="AS310">SUM(AS$169:AS$206*AS76*TRANSPOSE(Mapping!$H102:$AS102)/((AS$217:AS$254=0)+AS$217:AS$254))</f>
        <v>0</v>
      </c>
      <c r="AT310" s="115">
        <f t="array" ref="AT310">SUM(AT$169:AT$206*AT76*TRANSPOSE(Mapping!$H102:$AS102)/((AT$217:AT$254=0)+AT$217:AT$254))</f>
        <v>0</v>
      </c>
      <c r="AU310" s="115">
        <f t="array" ref="AU310">SUM(AU$169:AU$206*AU76*TRANSPOSE(Mapping!$H102:$AS102)/((AU$217:AU$254=0)+AU$217:AU$254))</f>
        <v>0</v>
      </c>
      <c r="AV310" s="115">
        <f t="array" ref="AV310">SUM(AV$169:AV$206*AV76*TRANSPOSE(Mapping!$H102:$AS102)/((AV$217:AV$254=0)+AV$217:AV$254))</f>
        <v>0</v>
      </c>
      <c r="AW310" s="115">
        <f t="array" ref="AW310">SUM(AW$169:AW$206*AW76*TRANSPOSE(Mapping!$H102:$AS102)/((AW$217:AW$254=0)+AW$217:AW$254))</f>
        <v>0</v>
      </c>
      <c r="AX310" s="115">
        <f t="array" ref="AX310">SUM(AX$169:AX$206*AX76*TRANSPOSE(Mapping!$H102:$AS102)/((AX$217:AX$254=0)+AX$217:AX$254))</f>
        <v>0</v>
      </c>
      <c r="AY310" s="115">
        <f t="array" ref="AY310">SUM(AY$169:AY$206*AY76*TRANSPOSE(Mapping!$H102:$AS102)/((AY$217:AY$254=0)+AY$217:AY$254))</f>
        <v>0</v>
      </c>
      <c r="AZ310" s="115">
        <f t="array" ref="AZ310">SUM(AZ$169:AZ$206*AZ76*TRANSPOSE(Mapping!$H102:$AS102)/((AZ$217:AZ$254=0)+AZ$217:AZ$254))</f>
        <v>0</v>
      </c>
      <c r="BA310" s="115">
        <f t="array" ref="BA310">SUM(BA$169:BA$206*BA76*TRANSPOSE(Mapping!$H102:$AS102)/((BA$217:BA$254=0)+BA$217:BA$254))</f>
        <v>0</v>
      </c>
      <c r="BB310" s="115">
        <f t="array" ref="BB310">SUM(BB$169:BB$206*BB76*TRANSPOSE(Mapping!$H102:$AS102)/((BB$217:BB$254=0)+BB$217:BB$254))</f>
        <v>0</v>
      </c>
      <c r="BC310" s="115">
        <f t="array" ref="BC310">SUM(BC$169:BC$206*BC76*TRANSPOSE(Mapping!$H102:$AS102)/((BC$217:BC$254=0)+BC$217:BC$254))</f>
        <v>0</v>
      </c>
      <c r="BD310" s="115">
        <f t="array" ref="BD310">SUM(BD$169:BD$206*BD76*TRANSPOSE(Mapping!$H102:$AS102)/((BD$217:BD$254=0)+BD$217:BD$254))</f>
        <v>0</v>
      </c>
      <c r="BE310" s="115">
        <f t="array" ref="BE310">SUM(BE$169:BE$206*BE76*TRANSPOSE(Mapping!$H102:$AS102)/((BE$217:BE$254=0)+BE$217:BE$254))</f>
        <v>0</v>
      </c>
      <c r="BF310" s="115">
        <f t="array" ref="BF310">SUM(BF$169:BF$206*BF76*TRANSPOSE(Mapping!$H102:$AS102)/((BF$217:BF$254=0)+BF$217:BF$254))</f>
        <v>0</v>
      </c>
      <c r="BG310" s="115">
        <f t="array" ref="BG310">SUM(BG$169:BG$206*BG76*TRANSPOSE(Mapping!$H102:$AS102)/((BG$217:BG$254=0)+BG$217:BG$254))</f>
        <v>0</v>
      </c>
      <c r="BH310" s="115">
        <f t="array" ref="BH310">SUM(BH$169:BH$206*BH76*TRANSPOSE(Mapping!$H102:$AS102)/((BH$217:BH$254=0)+BH$217:BH$254))</f>
        <v>0</v>
      </c>
    </row>
    <row r="311" spans="1:60" hidden="1" outlineLevel="1" x14ac:dyDescent="0.2">
      <c r="B311" s="89" t="s">
        <v>261</v>
      </c>
      <c r="C311" s="89" t="s">
        <v>266</v>
      </c>
      <c r="D311" s="58"/>
      <c r="F311" s="26" t="s">
        <v>198</v>
      </c>
      <c r="G311" s="87">
        <v>41</v>
      </c>
      <c r="I311" s="115">
        <f t="array" ref="I311">SUM(I$169:I$206*I77*TRANSPOSE(Mapping!$H103:$AS103)/((I$217:I$254=0)+I$217:I$254))</f>
        <v>0</v>
      </c>
      <c r="J311" s="115">
        <f t="array" ref="J311">SUM(J$169:J$206*J77*TRANSPOSE(Mapping!$H103:$AS103)/((J$217:J$254=0)+J$217:J$254))</f>
        <v>0</v>
      </c>
      <c r="K311" s="115">
        <f t="array" ref="K311">SUM(K$169:K$206*K77*TRANSPOSE(Mapping!$H103:$AS103)/((K$217:K$254=0)+K$217:K$254))</f>
        <v>0</v>
      </c>
      <c r="L311" s="115">
        <f t="array" ref="L311">SUM(L$169:L$206*L77*TRANSPOSE(Mapping!$H103:$AS103)/((L$217:L$254=0)+L$217:L$254))</f>
        <v>0</v>
      </c>
      <c r="M311" s="115">
        <f t="array" ref="M311">SUM(M$169:M$206*M77*TRANSPOSE(Mapping!$H103:$AS103)/((M$217:M$254=0)+M$217:M$254))</f>
        <v>0</v>
      </c>
      <c r="N311" s="115">
        <f t="array" ref="N311">SUM(N$169:N$206*N77*TRANSPOSE(Mapping!$H103:$AS103)/((N$217:N$254=0)+N$217:N$254))</f>
        <v>0</v>
      </c>
      <c r="O311" s="115">
        <f t="array" ref="O311">SUM(O$169:O$206*O77*TRANSPOSE(Mapping!$H103:$AS103)/((O$217:O$254=0)+O$217:O$254))</f>
        <v>0</v>
      </c>
      <c r="P311" s="115">
        <f t="array" ref="P311">SUM(P$169:P$206*P77*TRANSPOSE(Mapping!$H103:$AS103)/((P$217:P$254=0)+P$217:P$254))</f>
        <v>0</v>
      </c>
      <c r="Q311" s="115">
        <f t="array" ref="Q311">SUM(Q$169:Q$206*Q77*TRANSPOSE(Mapping!$H103:$AS103)/((Q$217:Q$254=0)+Q$217:Q$254))</f>
        <v>0</v>
      </c>
      <c r="R311" s="115">
        <f t="array" ref="R311">SUM(R$169:R$206*R77*TRANSPOSE(Mapping!$H103:$AS103)/((R$217:R$254=0)+R$217:R$254))</f>
        <v>0</v>
      </c>
      <c r="S311" s="115">
        <f t="array" ref="S311">SUM(S$169:S$206*S77*TRANSPOSE(Mapping!$H103:$AS103)/((S$217:S$254=0)+S$217:S$254))</f>
        <v>0</v>
      </c>
      <c r="T311" s="115">
        <f t="array" ref="T311">SUM(T$169:T$206*T77*TRANSPOSE(Mapping!$H103:$AS103)/((T$217:T$254=0)+T$217:T$254))</f>
        <v>0</v>
      </c>
      <c r="U311" s="115">
        <f t="array" ref="U311">SUM(U$169:U$206*U77*TRANSPOSE(Mapping!$H103:$AS103)/((U$217:U$254=0)+U$217:U$254))</f>
        <v>0</v>
      </c>
      <c r="V311" s="115">
        <f t="array" ref="V311">SUM(V$169:V$206*V77*TRANSPOSE(Mapping!$H103:$AS103)/((V$217:V$254=0)+V$217:V$254))</f>
        <v>0</v>
      </c>
      <c r="W311" s="115">
        <f t="array" ref="W311">SUM(W$169:W$206*W77*TRANSPOSE(Mapping!$H103:$AS103)/((W$217:W$254=0)+W$217:W$254))</f>
        <v>0</v>
      </c>
      <c r="X311" s="115">
        <f t="array" ref="X311">SUM(X$169:X$206*X77*TRANSPOSE(Mapping!$H103:$AS103)/((X$217:X$254=0)+X$217:X$254))</f>
        <v>0</v>
      </c>
      <c r="Y311" s="115">
        <f t="array" ref="Y311">SUM(Y$169:Y$206*Y77*TRANSPOSE(Mapping!$H103:$AS103)/((Y$217:Y$254=0)+Y$217:Y$254))</f>
        <v>0</v>
      </c>
      <c r="Z311" s="115">
        <f t="array" ref="Z311">SUM(Z$169:Z$206*Z77*TRANSPOSE(Mapping!$H103:$AS103)/((Z$217:Z$254=0)+Z$217:Z$254))</f>
        <v>0</v>
      </c>
      <c r="AA311" s="115">
        <f t="array" ref="AA311">SUM(AA$169:AA$206*AA77*TRANSPOSE(Mapping!$H103:$AS103)/((AA$217:AA$254=0)+AA$217:AA$254))</f>
        <v>0</v>
      </c>
      <c r="AB311" s="115">
        <f t="array" ref="AB311">SUM(AB$169:AB$206*AB77*TRANSPOSE(Mapping!$H103:$AS103)/((AB$217:AB$254=0)+AB$217:AB$254))</f>
        <v>0</v>
      </c>
      <c r="AC311" s="115">
        <f t="array" ref="AC311">SUM(AC$169:AC$206*AC77*TRANSPOSE(Mapping!$H103:$AS103)/((AC$217:AC$254=0)+AC$217:AC$254))</f>
        <v>0</v>
      </c>
      <c r="AD311" s="115">
        <f t="array" ref="AD311">SUM(AD$169:AD$206*AD77*TRANSPOSE(Mapping!$H103:$AS103)/((AD$217:AD$254=0)+AD$217:AD$254))</f>
        <v>0</v>
      </c>
      <c r="AE311" s="115">
        <f t="array" ref="AE311">SUM(AE$169:AE$206*AE77*TRANSPOSE(Mapping!$H103:$AS103)/((AE$217:AE$254=0)+AE$217:AE$254))</f>
        <v>0</v>
      </c>
      <c r="AF311" s="115">
        <f t="array" ref="AF311">SUM(AF$169:AF$206*AF77*TRANSPOSE(Mapping!$H103:$AS103)/((AF$217:AF$254=0)+AF$217:AF$254))</f>
        <v>0</v>
      </c>
      <c r="AG311" s="115">
        <f t="array" ref="AG311">SUM(AG$169:AG$206*AG77*TRANSPOSE(Mapping!$H103:$AS103)/((AG$217:AG$254=0)+AG$217:AG$254))</f>
        <v>0</v>
      </c>
      <c r="AH311" s="115">
        <f t="array" ref="AH311">SUM(AH$169:AH$206*AH77*TRANSPOSE(Mapping!$H103:$AS103)/((AH$217:AH$254=0)+AH$217:AH$254))</f>
        <v>0</v>
      </c>
      <c r="AI311" s="115">
        <f t="array" ref="AI311">SUM(AI$169:AI$206*AI77*TRANSPOSE(Mapping!$H103:$AS103)/((AI$217:AI$254=0)+AI$217:AI$254))</f>
        <v>0</v>
      </c>
      <c r="AJ311" s="115">
        <f t="array" ref="AJ311">SUM(AJ$169:AJ$206*AJ77*TRANSPOSE(Mapping!$H103:$AS103)/((AJ$217:AJ$254=0)+AJ$217:AJ$254))</f>
        <v>0</v>
      </c>
      <c r="AK311" s="115">
        <f t="array" ref="AK311">SUM(AK$169:AK$206*AK77*TRANSPOSE(Mapping!$H103:$AS103)/((AK$217:AK$254=0)+AK$217:AK$254))</f>
        <v>0</v>
      </c>
      <c r="AL311" s="115">
        <f t="array" ref="AL311">SUM(AL$169:AL$206*AL77*TRANSPOSE(Mapping!$H103:$AS103)/((AL$217:AL$254=0)+AL$217:AL$254))</f>
        <v>0</v>
      </c>
      <c r="AM311" s="115">
        <f t="array" ref="AM311">SUM(AM$169:AM$206*AM77*TRANSPOSE(Mapping!$H103:$AS103)/((AM$217:AM$254=0)+AM$217:AM$254))</f>
        <v>0</v>
      </c>
      <c r="AN311" s="115">
        <f t="array" ref="AN311">SUM(AN$169:AN$206*AN77*TRANSPOSE(Mapping!$H103:$AS103)/((AN$217:AN$254=0)+AN$217:AN$254))</f>
        <v>0</v>
      </c>
      <c r="AO311" s="115">
        <f t="array" ref="AO311">SUM(AO$169:AO$206*AO77*TRANSPOSE(Mapping!$H103:$AS103)/((AO$217:AO$254=0)+AO$217:AO$254))</f>
        <v>0</v>
      </c>
      <c r="AP311" s="115">
        <f t="array" ref="AP311">SUM(AP$169:AP$206*AP77*TRANSPOSE(Mapping!$H103:$AS103)/((AP$217:AP$254=0)+AP$217:AP$254))</f>
        <v>0</v>
      </c>
      <c r="AQ311" s="115">
        <f t="array" ref="AQ311">SUM(AQ$169:AQ$206*AQ77*TRANSPOSE(Mapping!$H103:$AS103)/((AQ$217:AQ$254=0)+AQ$217:AQ$254))</f>
        <v>0</v>
      </c>
      <c r="AR311" s="115">
        <f t="array" ref="AR311">SUM(AR$169:AR$206*AR77*TRANSPOSE(Mapping!$H103:$AS103)/((AR$217:AR$254=0)+AR$217:AR$254))</f>
        <v>0</v>
      </c>
      <c r="AS311" s="115">
        <f t="array" ref="AS311">SUM(AS$169:AS$206*AS77*TRANSPOSE(Mapping!$H103:$AS103)/((AS$217:AS$254=0)+AS$217:AS$254))</f>
        <v>0</v>
      </c>
      <c r="AT311" s="115">
        <f t="array" ref="AT311">SUM(AT$169:AT$206*AT77*TRANSPOSE(Mapping!$H103:$AS103)/((AT$217:AT$254=0)+AT$217:AT$254))</f>
        <v>0</v>
      </c>
      <c r="AU311" s="115">
        <f t="array" ref="AU311">SUM(AU$169:AU$206*AU77*TRANSPOSE(Mapping!$H103:$AS103)/((AU$217:AU$254=0)+AU$217:AU$254))</f>
        <v>0</v>
      </c>
      <c r="AV311" s="115">
        <f t="array" ref="AV311">SUM(AV$169:AV$206*AV77*TRANSPOSE(Mapping!$H103:$AS103)/((AV$217:AV$254=0)+AV$217:AV$254))</f>
        <v>0</v>
      </c>
      <c r="AW311" s="115">
        <f t="array" ref="AW311">SUM(AW$169:AW$206*AW77*TRANSPOSE(Mapping!$H103:$AS103)/((AW$217:AW$254=0)+AW$217:AW$254))</f>
        <v>0</v>
      </c>
      <c r="AX311" s="115">
        <f t="array" ref="AX311">SUM(AX$169:AX$206*AX77*TRANSPOSE(Mapping!$H103:$AS103)/((AX$217:AX$254=0)+AX$217:AX$254))</f>
        <v>0</v>
      </c>
      <c r="AY311" s="115">
        <f t="array" ref="AY311">SUM(AY$169:AY$206*AY77*TRANSPOSE(Mapping!$H103:$AS103)/((AY$217:AY$254=0)+AY$217:AY$254))</f>
        <v>0</v>
      </c>
      <c r="AZ311" s="115">
        <f t="array" ref="AZ311">SUM(AZ$169:AZ$206*AZ77*TRANSPOSE(Mapping!$H103:$AS103)/((AZ$217:AZ$254=0)+AZ$217:AZ$254))</f>
        <v>0</v>
      </c>
      <c r="BA311" s="115">
        <f t="array" ref="BA311">SUM(BA$169:BA$206*BA77*TRANSPOSE(Mapping!$H103:$AS103)/((BA$217:BA$254=0)+BA$217:BA$254))</f>
        <v>0</v>
      </c>
      <c r="BB311" s="115">
        <f t="array" ref="BB311">SUM(BB$169:BB$206*BB77*TRANSPOSE(Mapping!$H103:$AS103)/((BB$217:BB$254=0)+BB$217:BB$254))</f>
        <v>0</v>
      </c>
      <c r="BC311" s="115">
        <f t="array" ref="BC311">SUM(BC$169:BC$206*BC77*TRANSPOSE(Mapping!$H103:$AS103)/((BC$217:BC$254=0)+BC$217:BC$254))</f>
        <v>0</v>
      </c>
      <c r="BD311" s="115">
        <f t="array" ref="BD311">SUM(BD$169:BD$206*BD77*TRANSPOSE(Mapping!$H103:$AS103)/((BD$217:BD$254=0)+BD$217:BD$254))</f>
        <v>0</v>
      </c>
      <c r="BE311" s="115">
        <f t="array" ref="BE311">SUM(BE$169:BE$206*BE77*TRANSPOSE(Mapping!$H103:$AS103)/((BE$217:BE$254=0)+BE$217:BE$254))</f>
        <v>0</v>
      </c>
      <c r="BF311" s="115">
        <f t="array" ref="BF311">SUM(BF$169:BF$206*BF77*TRANSPOSE(Mapping!$H103:$AS103)/((BF$217:BF$254=0)+BF$217:BF$254))</f>
        <v>0</v>
      </c>
      <c r="BG311" s="115">
        <f t="array" ref="BG311">SUM(BG$169:BG$206*BG77*TRANSPOSE(Mapping!$H103:$AS103)/((BG$217:BG$254=0)+BG$217:BG$254))</f>
        <v>0</v>
      </c>
      <c r="BH311" s="115">
        <f t="array" ref="BH311">SUM(BH$169:BH$206*BH77*TRANSPOSE(Mapping!$H103:$AS103)/((BH$217:BH$254=0)+BH$217:BH$254))</f>
        <v>0</v>
      </c>
    </row>
    <row r="312" spans="1:60" hidden="1" outlineLevel="1" x14ac:dyDescent="0.2">
      <c r="B312" s="89" t="s">
        <v>101</v>
      </c>
      <c r="C312" s="58"/>
      <c r="D312" s="58"/>
      <c r="F312" s="26" t="s">
        <v>198</v>
      </c>
      <c r="G312" s="87">
        <v>42</v>
      </c>
      <c r="I312" s="115">
        <f t="array" ref="I312">SUM(I$169:I$206*I78*TRANSPOSE(Mapping!$H104:$AS104)/((I$217:I$254=0)+I$217:I$254))</f>
        <v>0</v>
      </c>
      <c r="J312" s="115">
        <f t="array" ref="J312">SUM(J$169:J$206*J78*TRANSPOSE(Mapping!$H104:$AS104)/((J$217:J$254=0)+J$217:J$254))</f>
        <v>0</v>
      </c>
      <c r="K312" s="115">
        <f t="array" ref="K312">SUM(K$169:K$206*K78*TRANSPOSE(Mapping!$H104:$AS104)/((K$217:K$254=0)+K$217:K$254))</f>
        <v>0.33257909682685788</v>
      </c>
      <c r="L312" s="115">
        <f t="array" ref="L312">SUM(L$169:L$206*L78*TRANSPOSE(Mapping!$H104:$AS104)/((L$217:L$254=0)+L$217:L$254))</f>
        <v>0.24879637476102845</v>
      </c>
      <c r="M312" s="115">
        <f t="array" ref="M312">SUM(M$169:M$206*M78*TRANSPOSE(Mapping!$H104:$AS104)/((M$217:M$254=0)+M$217:M$254))</f>
        <v>0.44225141469933948</v>
      </c>
      <c r="N312" s="115">
        <f t="array" ref="N312">SUM(N$169:N$206*N78*TRANSPOSE(Mapping!$H104:$AS104)/((N$217:N$254=0)+N$217:N$254))</f>
        <v>0.11645998897895275</v>
      </c>
      <c r="O312" s="115">
        <f t="array" ref="O312">SUM(O$169:O$206*O78*TRANSPOSE(Mapping!$H104:$AS104)/((O$217:O$254=0)+O$217:O$254))</f>
        <v>-0.16437309042002851</v>
      </c>
      <c r="P312" s="115">
        <f t="array" ref="P312">SUM(P$169:P$206*P78*TRANSPOSE(Mapping!$H104:$AS104)/((P$217:P$254=0)+P$217:P$254))</f>
        <v>-0.13638647542842725</v>
      </c>
      <c r="Q312" s="115">
        <f t="array" ref="Q312">SUM(Q$169:Q$206*Q78*TRANSPOSE(Mapping!$H104:$AS104)/((Q$217:Q$254=0)+Q$217:Q$254))</f>
        <v>0</v>
      </c>
      <c r="R312" s="115">
        <f t="array" ref="R312">SUM(R$169:R$206*R78*TRANSPOSE(Mapping!$H104:$AS104)/((R$217:R$254=0)+R$217:R$254))</f>
        <v>0</v>
      </c>
      <c r="S312" s="115">
        <f t="array" ref="S312">SUM(S$169:S$206*S78*TRANSPOSE(Mapping!$H104:$AS104)/((S$217:S$254=0)+S$217:S$254))</f>
        <v>0</v>
      </c>
      <c r="T312" s="115">
        <f t="array" ref="T312">SUM(T$169:T$206*T78*TRANSPOSE(Mapping!$H104:$AS104)/((T$217:T$254=0)+T$217:T$254))</f>
        <v>0</v>
      </c>
      <c r="U312" s="115">
        <f t="array" ref="U312">SUM(U$169:U$206*U78*TRANSPOSE(Mapping!$H104:$AS104)/((U$217:U$254=0)+U$217:U$254))</f>
        <v>0</v>
      </c>
      <c r="V312" s="115">
        <f t="array" ref="V312">SUM(V$169:V$206*V78*TRANSPOSE(Mapping!$H104:$AS104)/((V$217:V$254=0)+V$217:V$254))</f>
        <v>0</v>
      </c>
      <c r="W312" s="115">
        <f t="array" ref="W312">SUM(W$169:W$206*W78*TRANSPOSE(Mapping!$H104:$AS104)/((W$217:W$254=0)+W$217:W$254))</f>
        <v>0</v>
      </c>
      <c r="X312" s="115">
        <f t="array" ref="X312">SUM(X$169:X$206*X78*TRANSPOSE(Mapping!$H104:$AS104)/((X$217:X$254=0)+X$217:X$254))</f>
        <v>0</v>
      </c>
      <c r="Y312" s="115">
        <f t="array" ref="Y312">SUM(Y$169:Y$206*Y78*TRANSPOSE(Mapping!$H104:$AS104)/((Y$217:Y$254=0)+Y$217:Y$254))</f>
        <v>0</v>
      </c>
      <c r="Z312" s="115">
        <f t="array" ref="Z312">SUM(Z$169:Z$206*Z78*TRANSPOSE(Mapping!$H104:$AS104)/((Z$217:Z$254=0)+Z$217:Z$254))</f>
        <v>0</v>
      </c>
      <c r="AA312" s="115">
        <f t="array" ref="AA312">SUM(AA$169:AA$206*AA78*TRANSPOSE(Mapping!$H104:$AS104)/((AA$217:AA$254=0)+AA$217:AA$254))</f>
        <v>0</v>
      </c>
      <c r="AB312" s="115">
        <f t="array" ref="AB312">SUM(AB$169:AB$206*AB78*TRANSPOSE(Mapping!$H104:$AS104)/((AB$217:AB$254=0)+AB$217:AB$254))</f>
        <v>0</v>
      </c>
      <c r="AC312" s="115">
        <f t="array" ref="AC312">SUM(AC$169:AC$206*AC78*TRANSPOSE(Mapping!$H104:$AS104)/((AC$217:AC$254=0)+AC$217:AC$254))</f>
        <v>0</v>
      </c>
      <c r="AD312" s="115">
        <f t="array" ref="AD312">SUM(AD$169:AD$206*AD78*TRANSPOSE(Mapping!$H104:$AS104)/((AD$217:AD$254=0)+AD$217:AD$254))</f>
        <v>0</v>
      </c>
      <c r="AE312" s="115">
        <f t="array" ref="AE312">SUM(AE$169:AE$206*AE78*TRANSPOSE(Mapping!$H104:$AS104)/((AE$217:AE$254=0)+AE$217:AE$254))</f>
        <v>0</v>
      </c>
      <c r="AF312" s="115">
        <f t="array" ref="AF312">SUM(AF$169:AF$206*AF78*TRANSPOSE(Mapping!$H104:$AS104)/((AF$217:AF$254=0)+AF$217:AF$254))</f>
        <v>0</v>
      </c>
      <c r="AG312" s="115">
        <f t="array" ref="AG312">SUM(AG$169:AG$206*AG78*TRANSPOSE(Mapping!$H104:$AS104)/((AG$217:AG$254=0)+AG$217:AG$254))</f>
        <v>0</v>
      </c>
      <c r="AH312" s="115">
        <f t="array" ref="AH312">SUM(AH$169:AH$206*AH78*TRANSPOSE(Mapping!$H104:$AS104)/((AH$217:AH$254=0)+AH$217:AH$254))</f>
        <v>0</v>
      </c>
      <c r="AI312" s="115">
        <f t="array" ref="AI312">SUM(AI$169:AI$206*AI78*TRANSPOSE(Mapping!$H104:$AS104)/((AI$217:AI$254=0)+AI$217:AI$254))</f>
        <v>0</v>
      </c>
      <c r="AJ312" s="115">
        <f t="array" ref="AJ312">SUM(AJ$169:AJ$206*AJ78*TRANSPOSE(Mapping!$H104:$AS104)/((AJ$217:AJ$254=0)+AJ$217:AJ$254))</f>
        <v>0</v>
      </c>
      <c r="AK312" s="115">
        <f t="array" ref="AK312">SUM(AK$169:AK$206*AK78*TRANSPOSE(Mapping!$H104:$AS104)/((AK$217:AK$254=0)+AK$217:AK$254))</f>
        <v>0</v>
      </c>
      <c r="AL312" s="115">
        <f t="array" ref="AL312">SUM(AL$169:AL$206*AL78*TRANSPOSE(Mapping!$H104:$AS104)/((AL$217:AL$254=0)+AL$217:AL$254))</f>
        <v>0</v>
      </c>
      <c r="AM312" s="115">
        <f t="array" ref="AM312">SUM(AM$169:AM$206*AM78*TRANSPOSE(Mapping!$H104:$AS104)/((AM$217:AM$254=0)+AM$217:AM$254))</f>
        <v>0</v>
      </c>
      <c r="AN312" s="115">
        <f t="array" ref="AN312">SUM(AN$169:AN$206*AN78*TRANSPOSE(Mapping!$H104:$AS104)/((AN$217:AN$254=0)+AN$217:AN$254))</f>
        <v>0</v>
      </c>
      <c r="AO312" s="115">
        <f t="array" ref="AO312">SUM(AO$169:AO$206*AO78*TRANSPOSE(Mapping!$H104:$AS104)/((AO$217:AO$254=0)+AO$217:AO$254))</f>
        <v>0</v>
      </c>
      <c r="AP312" s="115">
        <f t="array" ref="AP312">SUM(AP$169:AP$206*AP78*TRANSPOSE(Mapping!$H104:$AS104)/((AP$217:AP$254=0)+AP$217:AP$254))</f>
        <v>0</v>
      </c>
      <c r="AQ312" s="115">
        <f t="array" ref="AQ312">SUM(AQ$169:AQ$206*AQ78*TRANSPOSE(Mapping!$H104:$AS104)/((AQ$217:AQ$254=0)+AQ$217:AQ$254))</f>
        <v>0</v>
      </c>
      <c r="AR312" s="115">
        <f t="array" ref="AR312">SUM(AR$169:AR$206*AR78*TRANSPOSE(Mapping!$H104:$AS104)/((AR$217:AR$254=0)+AR$217:AR$254))</f>
        <v>0</v>
      </c>
      <c r="AS312" s="115">
        <f t="array" ref="AS312">SUM(AS$169:AS$206*AS78*TRANSPOSE(Mapping!$H104:$AS104)/((AS$217:AS$254=0)+AS$217:AS$254))</f>
        <v>0</v>
      </c>
      <c r="AT312" s="115">
        <f t="array" ref="AT312">SUM(AT$169:AT$206*AT78*TRANSPOSE(Mapping!$H104:$AS104)/((AT$217:AT$254=0)+AT$217:AT$254))</f>
        <v>0</v>
      </c>
      <c r="AU312" s="115">
        <f t="array" ref="AU312">SUM(AU$169:AU$206*AU78*TRANSPOSE(Mapping!$H104:$AS104)/((AU$217:AU$254=0)+AU$217:AU$254))</f>
        <v>0</v>
      </c>
      <c r="AV312" s="115">
        <f t="array" ref="AV312">SUM(AV$169:AV$206*AV78*TRANSPOSE(Mapping!$H104:$AS104)/((AV$217:AV$254=0)+AV$217:AV$254))</f>
        <v>0</v>
      </c>
      <c r="AW312" s="115">
        <f t="array" ref="AW312">SUM(AW$169:AW$206*AW78*TRANSPOSE(Mapping!$H104:$AS104)/((AW$217:AW$254=0)+AW$217:AW$254))</f>
        <v>0</v>
      </c>
      <c r="AX312" s="115">
        <f t="array" ref="AX312">SUM(AX$169:AX$206*AX78*TRANSPOSE(Mapping!$H104:$AS104)/((AX$217:AX$254=0)+AX$217:AX$254))</f>
        <v>0</v>
      </c>
      <c r="AY312" s="115">
        <f t="array" ref="AY312">SUM(AY$169:AY$206*AY78*TRANSPOSE(Mapping!$H104:$AS104)/((AY$217:AY$254=0)+AY$217:AY$254))</f>
        <v>0</v>
      </c>
      <c r="AZ312" s="115">
        <f t="array" ref="AZ312">SUM(AZ$169:AZ$206*AZ78*TRANSPOSE(Mapping!$H104:$AS104)/((AZ$217:AZ$254=0)+AZ$217:AZ$254))</f>
        <v>0</v>
      </c>
      <c r="BA312" s="115">
        <f t="array" ref="BA312">SUM(BA$169:BA$206*BA78*TRANSPOSE(Mapping!$H104:$AS104)/((BA$217:BA$254=0)+BA$217:BA$254))</f>
        <v>0</v>
      </c>
      <c r="BB312" s="115">
        <f t="array" ref="BB312">SUM(BB$169:BB$206*BB78*TRANSPOSE(Mapping!$H104:$AS104)/((BB$217:BB$254=0)+BB$217:BB$254))</f>
        <v>0</v>
      </c>
      <c r="BC312" s="115">
        <f t="array" ref="BC312">SUM(BC$169:BC$206*BC78*TRANSPOSE(Mapping!$H104:$AS104)/((BC$217:BC$254=0)+BC$217:BC$254))</f>
        <v>0</v>
      </c>
      <c r="BD312" s="115">
        <f t="array" ref="BD312">SUM(BD$169:BD$206*BD78*TRANSPOSE(Mapping!$H104:$AS104)/((BD$217:BD$254=0)+BD$217:BD$254))</f>
        <v>0</v>
      </c>
      <c r="BE312" s="115">
        <f t="array" ref="BE312">SUM(BE$169:BE$206*BE78*TRANSPOSE(Mapping!$H104:$AS104)/((BE$217:BE$254=0)+BE$217:BE$254))</f>
        <v>0</v>
      </c>
      <c r="BF312" s="115">
        <f t="array" ref="BF312">SUM(BF$169:BF$206*BF78*TRANSPOSE(Mapping!$H104:$AS104)/((BF$217:BF$254=0)+BF$217:BF$254))</f>
        <v>0</v>
      </c>
      <c r="BG312" s="115">
        <f t="array" ref="BG312">SUM(BG$169:BG$206*BG78*TRANSPOSE(Mapping!$H104:$AS104)/((BG$217:BG$254=0)+BG$217:BG$254))</f>
        <v>0</v>
      </c>
      <c r="BH312" s="115">
        <f t="array" ref="BH312">SUM(BH$169:BH$206*BH78*TRANSPOSE(Mapping!$H104:$AS104)/((BH$217:BH$254=0)+BH$217:BH$254))</f>
        <v>0</v>
      </c>
    </row>
    <row r="313" spans="1:60" hidden="1" outlineLevel="1" x14ac:dyDescent="0.2"/>
    <row r="314" spans="1:60" hidden="1" outlineLevel="1" x14ac:dyDescent="0.2">
      <c r="B314" s="68" t="s">
        <v>298</v>
      </c>
      <c r="C314" s="112"/>
      <c r="D314" s="113"/>
      <c r="E314" s="113"/>
      <c r="F314" s="69" t="s">
        <v>198</v>
      </c>
      <c r="G314" s="114"/>
      <c r="H314" s="114"/>
      <c r="I314" s="117">
        <f>SUM(I271:I307)</f>
        <v>0</v>
      </c>
      <c r="J314" s="117">
        <f>SUM(J271:J312)</f>
        <v>0</v>
      </c>
      <c r="K314" s="117">
        <f t="shared" ref="K314:BH314" si="76">SUM(K271:K312)</f>
        <v>133.99281209888562</v>
      </c>
      <c r="L314" s="117">
        <f t="shared" si="76"/>
        <v>126.39528119915927</v>
      </c>
      <c r="M314" s="117">
        <f t="shared" si="76"/>
        <v>124.48814586377351</v>
      </c>
      <c r="N314" s="117">
        <f t="shared" si="76"/>
        <v>126.58401873754678</v>
      </c>
      <c r="O314" s="117">
        <f t="shared" si="76"/>
        <v>133.91592911440051</v>
      </c>
      <c r="P314" s="117">
        <f t="shared" si="76"/>
        <v>144.55319529948247</v>
      </c>
      <c r="Q314" s="117">
        <f t="shared" si="76"/>
        <v>0</v>
      </c>
      <c r="R314" s="117">
        <f t="shared" si="76"/>
        <v>0</v>
      </c>
      <c r="S314" s="117">
        <f t="shared" si="76"/>
        <v>0</v>
      </c>
      <c r="T314" s="117">
        <f t="shared" si="76"/>
        <v>0</v>
      </c>
      <c r="U314" s="117">
        <f t="shared" si="76"/>
        <v>0</v>
      </c>
      <c r="V314" s="117">
        <f t="shared" si="76"/>
        <v>0</v>
      </c>
      <c r="W314" s="117">
        <f t="shared" si="76"/>
        <v>0</v>
      </c>
      <c r="X314" s="117">
        <f t="shared" si="76"/>
        <v>0</v>
      </c>
      <c r="Y314" s="117">
        <f t="shared" si="76"/>
        <v>0</v>
      </c>
      <c r="Z314" s="117">
        <f t="shared" si="76"/>
        <v>0</v>
      </c>
      <c r="AA314" s="117">
        <f t="shared" si="76"/>
        <v>0</v>
      </c>
      <c r="AB314" s="117">
        <f t="shared" si="76"/>
        <v>0</v>
      </c>
      <c r="AC314" s="117">
        <f t="shared" si="76"/>
        <v>0</v>
      </c>
      <c r="AD314" s="117">
        <f t="shared" si="76"/>
        <v>0</v>
      </c>
      <c r="AE314" s="117">
        <f t="shared" si="76"/>
        <v>0</v>
      </c>
      <c r="AF314" s="117">
        <f t="shared" si="76"/>
        <v>0</v>
      </c>
      <c r="AG314" s="117">
        <f t="shared" si="76"/>
        <v>0</v>
      </c>
      <c r="AH314" s="117">
        <f t="shared" si="76"/>
        <v>0</v>
      </c>
      <c r="AI314" s="117">
        <f t="shared" si="76"/>
        <v>0</v>
      </c>
      <c r="AJ314" s="117">
        <f t="shared" si="76"/>
        <v>0</v>
      </c>
      <c r="AK314" s="117">
        <f t="shared" si="76"/>
        <v>0</v>
      </c>
      <c r="AL314" s="117">
        <f t="shared" si="76"/>
        <v>0</v>
      </c>
      <c r="AM314" s="117">
        <f t="shared" si="76"/>
        <v>0</v>
      </c>
      <c r="AN314" s="117">
        <f t="shared" si="76"/>
        <v>0</v>
      </c>
      <c r="AO314" s="117">
        <f t="shared" si="76"/>
        <v>0</v>
      </c>
      <c r="AP314" s="117">
        <f t="shared" si="76"/>
        <v>0</v>
      </c>
      <c r="AQ314" s="117">
        <f t="shared" si="76"/>
        <v>0</v>
      </c>
      <c r="AR314" s="117">
        <f t="shared" si="76"/>
        <v>0</v>
      </c>
      <c r="AS314" s="117">
        <f t="shared" si="76"/>
        <v>0</v>
      </c>
      <c r="AT314" s="117">
        <f t="shared" si="76"/>
        <v>0</v>
      </c>
      <c r="AU314" s="117">
        <f t="shared" si="76"/>
        <v>0</v>
      </c>
      <c r="AV314" s="117">
        <f t="shared" si="76"/>
        <v>0</v>
      </c>
      <c r="AW314" s="117">
        <f t="shared" si="76"/>
        <v>0</v>
      </c>
      <c r="AX314" s="117">
        <f t="shared" si="76"/>
        <v>0</v>
      </c>
      <c r="AY314" s="117">
        <f t="shared" si="76"/>
        <v>0</v>
      </c>
      <c r="AZ314" s="117">
        <f t="shared" si="76"/>
        <v>0</v>
      </c>
      <c r="BA314" s="117">
        <f t="shared" si="76"/>
        <v>0</v>
      </c>
      <c r="BB314" s="117">
        <f t="shared" si="76"/>
        <v>0</v>
      </c>
      <c r="BC314" s="117">
        <f t="shared" si="76"/>
        <v>0</v>
      </c>
      <c r="BD314" s="117">
        <f t="shared" si="76"/>
        <v>0</v>
      </c>
      <c r="BE314" s="117">
        <f t="shared" si="76"/>
        <v>0</v>
      </c>
      <c r="BF314" s="117">
        <f t="shared" si="76"/>
        <v>0</v>
      </c>
      <c r="BG314" s="117">
        <f t="shared" si="76"/>
        <v>0</v>
      </c>
      <c r="BH314" s="117">
        <f t="shared" si="76"/>
        <v>0</v>
      </c>
    </row>
    <row r="315" spans="1:60" hidden="1" outlineLevel="1" x14ac:dyDescent="0.2">
      <c r="A315" s="116">
        <f>SUM(E315:BD315)</f>
        <v>0</v>
      </c>
      <c r="H315" s="91" t="s">
        <v>238</v>
      </c>
      <c r="I315" s="116">
        <f t="shared" ref="I315:AN315" si="77">IF(ROUND(I314-I208,6)=0,0,1)</f>
        <v>0</v>
      </c>
      <c r="J315" s="116">
        <f t="shared" si="77"/>
        <v>0</v>
      </c>
      <c r="K315" s="116">
        <f t="shared" si="77"/>
        <v>0</v>
      </c>
      <c r="L315" s="116">
        <f t="shared" si="77"/>
        <v>0</v>
      </c>
      <c r="M315" s="116">
        <f t="shared" si="77"/>
        <v>0</v>
      </c>
      <c r="N315" s="116">
        <f t="shared" si="77"/>
        <v>0</v>
      </c>
      <c r="O315" s="116">
        <f t="shared" si="77"/>
        <v>0</v>
      </c>
      <c r="P315" s="116">
        <f t="shared" si="77"/>
        <v>0</v>
      </c>
      <c r="Q315" s="116">
        <f t="shared" si="77"/>
        <v>0</v>
      </c>
      <c r="R315" s="116">
        <f t="shared" si="77"/>
        <v>0</v>
      </c>
      <c r="S315" s="116">
        <f t="shared" si="77"/>
        <v>0</v>
      </c>
      <c r="T315" s="116">
        <f t="shared" si="77"/>
        <v>0</v>
      </c>
      <c r="U315" s="116">
        <f t="shared" si="77"/>
        <v>0</v>
      </c>
      <c r="V315" s="116">
        <f t="shared" si="77"/>
        <v>0</v>
      </c>
      <c r="W315" s="116">
        <f t="shared" si="77"/>
        <v>0</v>
      </c>
      <c r="X315" s="116">
        <f t="shared" si="77"/>
        <v>0</v>
      </c>
      <c r="Y315" s="116">
        <f t="shared" si="77"/>
        <v>0</v>
      </c>
      <c r="Z315" s="116">
        <f t="shared" si="77"/>
        <v>0</v>
      </c>
      <c r="AA315" s="116">
        <f t="shared" si="77"/>
        <v>0</v>
      </c>
      <c r="AB315" s="116">
        <f t="shared" si="77"/>
        <v>0</v>
      </c>
      <c r="AC315" s="116">
        <f t="shared" si="77"/>
        <v>0</v>
      </c>
      <c r="AD315" s="116">
        <f t="shared" si="77"/>
        <v>0</v>
      </c>
      <c r="AE315" s="116">
        <f t="shared" si="77"/>
        <v>0</v>
      </c>
      <c r="AF315" s="116">
        <f t="shared" si="77"/>
        <v>0</v>
      </c>
      <c r="AG315" s="116">
        <f t="shared" si="77"/>
        <v>0</v>
      </c>
      <c r="AH315" s="116">
        <f t="shared" si="77"/>
        <v>0</v>
      </c>
      <c r="AI315" s="116">
        <f t="shared" si="77"/>
        <v>0</v>
      </c>
      <c r="AJ315" s="116">
        <f t="shared" si="77"/>
        <v>0</v>
      </c>
      <c r="AK315" s="116">
        <f t="shared" si="77"/>
        <v>0</v>
      </c>
      <c r="AL315" s="116">
        <f t="shared" si="77"/>
        <v>0</v>
      </c>
      <c r="AM315" s="116">
        <f t="shared" si="77"/>
        <v>0</v>
      </c>
      <c r="AN315" s="116">
        <f t="shared" si="77"/>
        <v>0</v>
      </c>
      <c r="AO315" s="116">
        <f t="shared" ref="AO315:BH315" si="78">IF(ROUND(AO314-AO208,6)=0,0,1)</f>
        <v>0</v>
      </c>
      <c r="AP315" s="116">
        <f t="shared" si="78"/>
        <v>0</v>
      </c>
      <c r="AQ315" s="116">
        <f t="shared" si="78"/>
        <v>0</v>
      </c>
      <c r="AR315" s="116">
        <f t="shared" si="78"/>
        <v>0</v>
      </c>
      <c r="AS315" s="116">
        <f t="shared" si="78"/>
        <v>0</v>
      </c>
      <c r="AT315" s="116">
        <f t="shared" si="78"/>
        <v>0</v>
      </c>
      <c r="AU315" s="116">
        <f t="shared" si="78"/>
        <v>0</v>
      </c>
      <c r="AV315" s="116">
        <f t="shared" si="78"/>
        <v>0</v>
      </c>
      <c r="AW315" s="116">
        <f t="shared" si="78"/>
        <v>0</v>
      </c>
      <c r="AX315" s="116">
        <f t="shared" si="78"/>
        <v>0</v>
      </c>
      <c r="AY315" s="116">
        <f t="shared" si="78"/>
        <v>0</v>
      </c>
      <c r="AZ315" s="116">
        <f t="shared" si="78"/>
        <v>0</v>
      </c>
      <c r="BA315" s="116">
        <f t="shared" si="78"/>
        <v>0</v>
      </c>
      <c r="BB315" s="116">
        <f t="shared" si="78"/>
        <v>0</v>
      </c>
      <c r="BC315" s="116">
        <f t="shared" si="78"/>
        <v>0</v>
      </c>
      <c r="BD315" s="116">
        <f t="shared" si="78"/>
        <v>0</v>
      </c>
      <c r="BE315" s="116">
        <f t="shared" si="78"/>
        <v>0</v>
      </c>
      <c r="BF315" s="116">
        <f t="shared" si="78"/>
        <v>0</v>
      </c>
      <c r="BG315" s="116">
        <f t="shared" si="78"/>
        <v>0</v>
      </c>
      <c r="BH315" s="116">
        <f t="shared" si="78"/>
        <v>0</v>
      </c>
    </row>
    <row r="316" spans="1:60" hidden="1" outlineLevel="1" x14ac:dyDescent="0.2"/>
    <row r="317" spans="1:60" collapsed="1" x14ac:dyDescent="0.2">
      <c r="A317" s="31" t="s">
        <v>22</v>
      </c>
      <c r="B317" s="32"/>
      <c r="C317" s="33"/>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row>
  </sheetData>
  <sheetProtection formatCells="0" formatColumns="0" formatRows="0" insertColumns="0" insertRows="0" insertHyperlinks="0" deleteColumns="0" deleteRows="0" sort="0" autoFilter="0" pivotTables="0"/>
  <dataConsolidate link="1"/>
  <conditionalFormatting sqref="I13:I14 I141:BH142 I155:BH161">
    <cfRule type="expression" dxfId="221" priority="108">
      <formula>I$14=0</formula>
    </cfRule>
  </conditionalFormatting>
  <conditionalFormatting sqref="I12">
    <cfRule type="expression" dxfId="220" priority="107">
      <formula>I$14=0</formula>
    </cfRule>
  </conditionalFormatting>
  <conditionalFormatting sqref="J8:BH8">
    <cfRule type="expression" dxfId="219" priority="105">
      <formula>AND(I$14=1,J$14=1)</formula>
    </cfRule>
    <cfRule type="expression" dxfId="218" priority="106">
      <formula>J$14=1</formula>
    </cfRule>
  </conditionalFormatting>
  <conditionalFormatting sqref="J8:BH8">
    <cfRule type="expression" dxfId="217" priority="103">
      <formula>AND(J$13=0,J$14=1,I$13=1)</formula>
    </cfRule>
    <cfRule type="expression" dxfId="216" priority="104">
      <formula>AND(J$14=1,J$13=0)</formula>
    </cfRule>
  </conditionalFormatting>
  <conditionalFormatting sqref="J9:BH14">
    <cfRule type="expression" dxfId="215" priority="102">
      <formula>J$14&lt;&gt;1</formula>
    </cfRule>
  </conditionalFormatting>
  <conditionalFormatting sqref="I37:BH79">
    <cfRule type="expression" dxfId="214" priority="101">
      <formula>I$14=0</formula>
    </cfRule>
  </conditionalFormatting>
  <conditionalFormatting sqref="I81:BH81">
    <cfRule type="expression" dxfId="213" priority="100">
      <formula>I$14=0</formula>
    </cfRule>
  </conditionalFormatting>
  <conditionalFormatting sqref="I81:BH81">
    <cfRule type="expression" dxfId="212" priority="99">
      <formula>I$9&gt;Display_Year_End</formula>
    </cfRule>
  </conditionalFormatting>
  <conditionalFormatting sqref="J89:BH126">
    <cfRule type="expression" dxfId="211" priority="98">
      <formula>J$14=0</formula>
    </cfRule>
  </conditionalFormatting>
  <conditionalFormatting sqref="I89:I126">
    <cfRule type="expression" dxfId="210" priority="97">
      <formula>I$14=0</formula>
    </cfRule>
  </conditionalFormatting>
  <conditionalFormatting sqref="I128:BH128">
    <cfRule type="expression" dxfId="209" priority="96">
      <formula>I$14=0</formula>
    </cfRule>
  </conditionalFormatting>
  <conditionalFormatting sqref="I128:BH128">
    <cfRule type="expression" dxfId="208" priority="95">
      <formula>I$9&gt;Display_Year_End</formula>
    </cfRule>
  </conditionalFormatting>
  <conditionalFormatting sqref="K136">
    <cfRule type="expression" dxfId="207" priority="94">
      <formula>K$14=0</formula>
    </cfRule>
  </conditionalFormatting>
  <conditionalFormatting sqref="I136:BH138">
    <cfRule type="expression" dxfId="206" priority="93">
      <formula>I$14=0</formula>
    </cfRule>
  </conditionalFormatting>
  <conditionalFormatting sqref="I148:BH149">
    <cfRule type="expression" dxfId="205" priority="85">
      <formula>I$14=0</formula>
    </cfRule>
  </conditionalFormatting>
  <conditionalFormatting sqref="I151:BH151">
    <cfRule type="expression" dxfId="204" priority="87">
      <formula>I$14=0</formula>
    </cfRule>
  </conditionalFormatting>
  <conditionalFormatting sqref="I151:BH151">
    <cfRule type="expression" dxfId="203" priority="86">
      <formula>I$9&gt;Display_Year_End</formula>
    </cfRule>
  </conditionalFormatting>
  <conditionalFormatting sqref="I148:BH149">
    <cfRule type="expression" dxfId="202" priority="84">
      <formula>I$14=0</formula>
    </cfRule>
  </conditionalFormatting>
  <conditionalFormatting sqref="I152:BH152">
    <cfRule type="expression" dxfId="201" priority="83">
      <formula>I$14=0</formula>
    </cfRule>
  </conditionalFormatting>
  <conditionalFormatting sqref="K157:K158">
    <cfRule type="expression" dxfId="200" priority="82">
      <formula>K$14=0</formula>
    </cfRule>
  </conditionalFormatting>
  <conditionalFormatting sqref="K157:BH158">
    <cfRule type="expression" dxfId="199" priority="81">
      <formula>K$14=0</formula>
    </cfRule>
  </conditionalFormatting>
  <conditionalFormatting sqref="I157:BH158">
    <cfRule type="expression" dxfId="198" priority="73">
      <formula>I$14=0</formula>
    </cfRule>
  </conditionalFormatting>
  <conditionalFormatting sqref="I157:I158">
    <cfRule type="expression" dxfId="197" priority="70">
      <formula>I$14=0</formula>
    </cfRule>
  </conditionalFormatting>
  <conditionalFormatting sqref="I157:BH158">
    <cfRule type="expression" dxfId="196" priority="74">
      <formula>I$14=0</formula>
    </cfRule>
  </conditionalFormatting>
  <conditionalFormatting sqref="I161:BH161">
    <cfRule type="expression" dxfId="195" priority="66">
      <formula>I$14=0</formula>
    </cfRule>
  </conditionalFormatting>
  <conditionalFormatting sqref="I82:BH82">
    <cfRule type="expression" dxfId="194" priority="65">
      <formula>I$14=0</formula>
    </cfRule>
  </conditionalFormatting>
  <conditionalFormatting sqref="I157:I158">
    <cfRule type="expression" dxfId="193" priority="69">
      <formula>I$14=0</formula>
    </cfRule>
  </conditionalFormatting>
  <conditionalFormatting sqref="I129:BH129">
    <cfRule type="expression" dxfId="192" priority="64">
      <formula>I$14=0</formula>
    </cfRule>
  </conditionalFormatting>
  <conditionalFormatting sqref="I140:BH140">
    <cfRule type="expression" dxfId="191" priority="63">
      <formula>I$14=0</formula>
    </cfRule>
  </conditionalFormatting>
  <conditionalFormatting sqref="I140:BH140">
    <cfRule type="expression" dxfId="190" priority="62">
      <formula>I$9&gt;Display_Year_End</formula>
    </cfRule>
  </conditionalFormatting>
  <conditionalFormatting sqref="I160:BH160">
    <cfRule type="expression" dxfId="189" priority="61">
      <formula>I$14=0</formula>
    </cfRule>
  </conditionalFormatting>
  <conditionalFormatting sqref="I160:BH160">
    <cfRule type="expression" dxfId="188" priority="60">
      <formula>I$9&gt;Display_Year_End</formula>
    </cfRule>
  </conditionalFormatting>
  <conditionalFormatting sqref="I217">
    <cfRule type="expression" dxfId="187" priority="49">
      <formula>I$14=0</formula>
    </cfRule>
  </conditionalFormatting>
  <conditionalFormatting sqref="I315:BH315">
    <cfRule type="expression" dxfId="186" priority="45">
      <formula>I$14=0</formula>
    </cfRule>
  </conditionalFormatting>
  <conditionalFormatting sqref="I314:BH314">
    <cfRule type="expression" dxfId="185" priority="47">
      <formula>I$14=0</formula>
    </cfRule>
  </conditionalFormatting>
  <conditionalFormatting sqref="I314:BH314">
    <cfRule type="expression" dxfId="184" priority="46">
      <formula>I$9&gt;Display_Year_End</formula>
    </cfRule>
  </conditionalFormatting>
  <conditionalFormatting sqref="I315:BH315">
    <cfRule type="expression" dxfId="183" priority="44">
      <formula>I$14=0</formula>
    </cfRule>
  </conditionalFormatting>
  <conditionalFormatting sqref="I218:I254">
    <cfRule type="expression" dxfId="182" priority="25">
      <formula>I$14=0</formula>
    </cfRule>
  </conditionalFormatting>
  <conditionalFormatting sqref="J217:BH217">
    <cfRule type="expression" dxfId="181" priority="26">
      <formula>J$14=0</formula>
    </cfRule>
  </conditionalFormatting>
  <conditionalFormatting sqref="J218:BH254">
    <cfRule type="expression" dxfId="180" priority="24">
      <formula>J$14=0</formula>
    </cfRule>
  </conditionalFormatting>
  <conditionalFormatting sqref="I169:BH206">
    <cfRule type="expression" dxfId="179" priority="18">
      <formula>I$14=0</formula>
    </cfRule>
  </conditionalFormatting>
  <conditionalFormatting sqref="I170:I206">
    <cfRule type="expression" dxfId="178" priority="16">
      <formula>I$14=0</formula>
    </cfRule>
  </conditionalFormatting>
  <conditionalFormatting sqref="I169:BH206">
    <cfRule type="expression" dxfId="177" priority="17">
      <formula>I$14=0</formula>
    </cfRule>
  </conditionalFormatting>
  <conditionalFormatting sqref="J170:BH206">
    <cfRule type="expression" dxfId="176" priority="15">
      <formula>J$14=0</formula>
    </cfRule>
  </conditionalFormatting>
  <conditionalFormatting sqref="I153:BH153">
    <cfRule type="expression" dxfId="175" priority="14">
      <formula>I$14=0</formula>
    </cfRule>
  </conditionalFormatting>
  <conditionalFormatting sqref="I154:J154">
    <cfRule type="expression" dxfId="174" priority="13">
      <formula>I$14=0</formula>
    </cfRule>
  </conditionalFormatting>
  <conditionalFormatting sqref="I154:J154">
    <cfRule type="expression" dxfId="173" priority="12">
      <formula>I$14=0</formula>
    </cfRule>
  </conditionalFormatting>
  <conditionalFormatting sqref="J154:BH154">
    <cfRule type="expression" dxfId="172" priority="11">
      <formula>J$14=0</formula>
    </cfRule>
  </conditionalFormatting>
  <conditionalFormatting sqref="J154:BH154">
    <cfRule type="expression" dxfId="171" priority="10">
      <formula>J$14=0</formula>
    </cfRule>
  </conditionalFormatting>
  <conditionalFormatting sqref="I208:BH208">
    <cfRule type="expression" dxfId="170" priority="9">
      <formula>I$14=0</formula>
    </cfRule>
  </conditionalFormatting>
  <conditionalFormatting sqref="I208:BH208">
    <cfRule type="expression" dxfId="169" priority="8">
      <formula>I$9&gt;Display_Year_End</formula>
    </cfRule>
  </conditionalFormatting>
  <conditionalFormatting sqref="I209:BH209">
    <cfRule type="expression" dxfId="168" priority="7">
      <formula>I$14=0</formula>
    </cfRule>
  </conditionalFormatting>
  <conditionalFormatting sqref="J271:J312">
    <cfRule type="expression" dxfId="167" priority="3">
      <formula>J$14=0</formula>
    </cfRule>
  </conditionalFormatting>
  <conditionalFormatting sqref="K271:BH312">
    <cfRule type="expression" dxfId="166" priority="4">
      <formula>K$14=0</formula>
    </cfRule>
  </conditionalFormatting>
  <conditionalFormatting sqref="I271:I312">
    <cfRule type="expression" dxfId="165" priority="2">
      <formula>I$14=0</formula>
    </cfRule>
  </conditionalFormatting>
  <conditionalFormatting sqref="B3">
    <cfRule type="expression" dxfId="164" priority="1">
      <formula>$B$3="The model contains one or more errors"</formula>
    </cfRule>
  </conditionalFormatting>
  <hyperlinks>
    <hyperlink ref="B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81BD"/>
    <pageSetUpPr fitToPage="1"/>
  </sheetPr>
  <dimension ref="A1:BI242"/>
  <sheetViews>
    <sheetView showGridLines="0" zoomScaleNormal="100" zoomScaleSheetLayoutView="100" zoomScalePageLayoutView="90" workbookViewId="0">
      <pane xSplit="6" ySplit="15" topLeftCell="G1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19" t="str">
        <f>Model_Name</f>
        <v>Cost Allocation Model</v>
      </c>
      <c r="B1" s="120"/>
      <c r="C1" s="120"/>
      <c r="D1" s="120"/>
      <c r="E1" s="120"/>
      <c r="F1" s="121"/>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row>
    <row r="2" spans="1:61" s="3" customFormat="1" x14ac:dyDescent="0.2">
      <c r="A2" s="123">
        <f>MATCH(B2,Contents!$D$8:$D$20,0)</f>
        <v>8</v>
      </c>
      <c r="B2" s="124" t="str">
        <f>PROPER(MID(CELL("filename", A1), FIND("]", CELL("filename", A1))+1, 100))</f>
        <v>Capex</v>
      </c>
      <c r="C2" s="124"/>
      <c r="D2" s="124"/>
      <c r="E2" s="124"/>
      <c r="F2" s="118"/>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row>
    <row r="3" spans="1:61" s="3" customFormat="1" x14ac:dyDescent="0.2">
      <c r="A3" s="193">
        <f>SUM(A7:A15,A17:A30,A32:A84,A86:A96,A98:A116,A118:A175,A177:A235)</f>
        <v>0</v>
      </c>
      <c r="B3" s="194" t="str">
        <f>Error_Message</f>
        <v>No errors identified</v>
      </c>
      <c r="C3" s="127"/>
      <c r="D3" s="127"/>
      <c r="E3" s="127"/>
      <c r="F3" s="118"/>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row>
    <row r="4" spans="1:61" s="3" customFormat="1" x14ac:dyDescent="0.2">
      <c r="A4" s="126"/>
      <c r="B4" s="127"/>
      <c r="C4" s="127"/>
      <c r="D4" s="127"/>
      <c r="E4" s="127"/>
      <c r="F4" s="118"/>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row>
    <row r="5" spans="1:61" x14ac:dyDescent="0.2">
      <c r="A5" s="4"/>
      <c r="B5" s="45" t="s">
        <v>23</v>
      </c>
      <c r="C5" s="45"/>
      <c r="D5" s="45"/>
      <c r="E5" s="45"/>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MAX($A$1:A5)+Subsection</f>
        <v>8.01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8"/>
      <c r="H7" s="48"/>
    </row>
    <row r="8" spans="1:61" ht="15.75" customHeight="1" x14ac:dyDescent="0.2">
      <c r="A8" s="9"/>
      <c r="C8" s="13"/>
      <c r="D8" s="48"/>
      <c r="E8" s="48"/>
      <c r="F8" s="48"/>
      <c r="G8" s="48"/>
      <c r="H8" s="48"/>
      <c r="I8" s="95"/>
      <c r="J8" s="111" t="str">
        <f t="shared" ref="J8:BH8" si="0">IF(J13=1,"Actual","Forecast")</f>
        <v>Actual</v>
      </c>
      <c r="K8" s="111" t="str">
        <f t="shared" si="0"/>
        <v>Actual</v>
      </c>
      <c r="L8" s="111" t="str">
        <f t="shared" si="0"/>
        <v>Actual</v>
      </c>
      <c r="M8" s="111" t="str">
        <f t="shared" si="0"/>
        <v>Actual</v>
      </c>
      <c r="N8" s="111" t="str">
        <f t="shared" si="0"/>
        <v>Actual</v>
      </c>
      <c r="O8" s="111" t="str">
        <f t="shared" si="0"/>
        <v>Forecast</v>
      </c>
      <c r="P8" s="111" t="str">
        <f t="shared" si="0"/>
        <v>Forecast</v>
      </c>
      <c r="Q8" s="111" t="str">
        <f t="shared" si="0"/>
        <v>Forecast</v>
      </c>
      <c r="R8" s="111" t="str">
        <f t="shared" si="0"/>
        <v>Forecast</v>
      </c>
      <c r="S8" s="111" t="str">
        <f t="shared" si="0"/>
        <v>Forecast</v>
      </c>
      <c r="T8" s="111" t="str">
        <f t="shared" si="0"/>
        <v>Forecast</v>
      </c>
      <c r="U8" s="111" t="str">
        <f t="shared" si="0"/>
        <v>Forecast</v>
      </c>
      <c r="V8" s="111" t="str">
        <f t="shared" si="0"/>
        <v>Forecast</v>
      </c>
      <c r="W8" s="111" t="str">
        <f t="shared" si="0"/>
        <v>Forecast</v>
      </c>
      <c r="X8" s="111" t="str">
        <f t="shared" si="0"/>
        <v>Forecast</v>
      </c>
      <c r="Y8" s="111" t="str">
        <f t="shared" si="0"/>
        <v>Forecast</v>
      </c>
      <c r="Z8" s="111" t="str">
        <f t="shared" si="0"/>
        <v>Forecast</v>
      </c>
      <c r="AA8" s="111" t="str">
        <f t="shared" si="0"/>
        <v>Forecast</v>
      </c>
      <c r="AB8" s="111" t="str">
        <f t="shared" si="0"/>
        <v>Forecast</v>
      </c>
      <c r="AC8" s="111" t="str">
        <f t="shared" si="0"/>
        <v>Forecast</v>
      </c>
      <c r="AD8" s="111" t="str">
        <f t="shared" si="0"/>
        <v>Forecast</v>
      </c>
      <c r="AE8" s="111" t="str">
        <f t="shared" si="0"/>
        <v>Forecast</v>
      </c>
      <c r="AF8" s="111" t="str">
        <f t="shared" si="0"/>
        <v>Forecast</v>
      </c>
      <c r="AG8" s="111" t="str">
        <f t="shared" si="0"/>
        <v>Forecast</v>
      </c>
      <c r="AH8" s="111" t="str">
        <f t="shared" si="0"/>
        <v>Forecast</v>
      </c>
      <c r="AI8" s="111" t="str">
        <f t="shared" si="0"/>
        <v>Forecast</v>
      </c>
      <c r="AJ8" s="111" t="str">
        <f t="shared" si="0"/>
        <v>Forecast</v>
      </c>
      <c r="AK8" s="111" t="str">
        <f t="shared" si="0"/>
        <v>Forecast</v>
      </c>
      <c r="AL8" s="111" t="str">
        <f t="shared" si="0"/>
        <v>Forecast</v>
      </c>
      <c r="AM8" s="111" t="str">
        <f t="shared" si="0"/>
        <v>Forecast</v>
      </c>
      <c r="AN8" s="111" t="str">
        <f t="shared" si="0"/>
        <v>Forecast</v>
      </c>
      <c r="AO8" s="111" t="str">
        <f t="shared" si="0"/>
        <v>Forecast</v>
      </c>
      <c r="AP8" s="111" t="str">
        <f t="shared" si="0"/>
        <v>Forecast</v>
      </c>
      <c r="AQ8" s="111" t="str">
        <f t="shared" si="0"/>
        <v>Forecast</v>
      </c>
      <c r="AR8" s="111" t="str">
        <f t="shared" si="0"/>
        <v>Forecast</v>
      </c>
      <c r="AS8" s="111" t="str">
        <f t="shared" si="0"/>
        <v>Forecast</v>
      </c>
      <c r="AT8" s="111" t="str">
        <f t="shared" si="0"/>
        <v>Forecast</v>
      </c>
      <c r="AU8" s="111" t="str">
        <f t="shared" si="0"/>
        <v>Forecast</v>
      </c>
      <c r="AV8" s="111" t="str">
        <f t="shared" si="0"/>
        <v>Forecast</v>
      </c>
      <c r="AW8" s="111" t="str">
        <f t="shared" si="0"/>
        <v>Forecast</v>
      </c>
      <c r="AX8" s="111" t="str">
        <f t="shared" si="0"/>
        <v>Forecast</v>
      </c>
      <c r="AY8" s="111" t="str">
        <f t="shared" si="0"/>
        <v>Forecast</v>
      </c>
      <c r="AZ8" s="111" t="str">
        <f t="shared" si="0"/>
        <v>Forecast</v>
      </c>
      <c r="BA8" s="111" t="str">
        <f t="shared" si="0"/>
        <v>Forecast</v>
      </c>
      <c r="BB8" s="111" t="str">
        <f t="shared" si="0"/>
        <v>Forecast</v>
      </c>
      <c r="BC8" s="111" t="str">
        <f t="shared" si="0"/>
        <v>Forecast</v>
      </c>
      <c r="BD8" s="111" t="str">
        <f t="shared" si="0"/>
        <v>Forecast</v>
      </c>
      <c r="BE8" s="111" t="str">
        <f t="shared" si="0"/>
        <v>Forecast</v>
      </c>
      <c r="BF8" s="111" t="str">
        <f t="shared" si="0"/>
        <v>Forecast</v>
      </c>
      <c r="BG8" s="111" t="str">
        <f t="shared" si="0"/>
        <v>Forecast</v>
      </c>
      <c r="BH8" s="111" t="str">
        <f t="shared" si="0"/>
        <v>Forecast</v>
      </c>
    </row>
    <row r="9" spans="1:61" s="18" customFormat="1" ht="28.5" customHeight="1" x14ac:dyDescent="0.2">
      <c r="A9" s="15"/>
      <c r="B9" s="60" t="s">
        <v>190</v>
      </c>
      <c r="C9" s="16"/>
      <c r="D9" s="17"/>
      <c r="E9" s="17"/>
      <c r="F9" s="17"/>
      <c r="G9" s="17"/>
      <c r="H9" s="17"/>
      <c r="I9" s="61">
        <f>Base_Year</f>
        <v>2015</v>
      </c>
      <c r="J9" s="62">
        <f>I9+1</f>
        <v>2016</v>
      </c>
      <c r="K9" s="62">
        <f>J9+1</f>
        <v>2017</v>
      </c>
      <c r="L9" s="62">
        <f>K9+1</f>
        <v>2018</v>
      </c>
      <c r="M9" s="62">
        <f>L9+1</f>
        <v>2019</v>
      </c>
      <c r="N9" s="62">
        <f t="shared" ref="N9:BH9" si="1">M9+1</f>
        <v>2020</v>
      </c>
      <c r="O9" s="62">
        <f t="shared" si="1"/>
        <v>2021</v>
      </c>
      <c r="P9" s="62">
        <f t="shared" si="1"/>
        <v>2022</v>
      </c>
      <c r="Q9" s="62">
        <f t="shared" si="1"/>
        <v>2023</v>
      </c>
      <c r="R9" s="62">
        <f t="shared" si="1"/>
        <v>2024</v>
      </c>
      <c r="S9" s="62">
        <f t="shared" si="1"/>
        <v>2025</v>
      </c>
      <c r="T9" s="62">
        <f t="shared" si="1"/>
        <v>2026</v>
      </c>
      <c r="U9" s="62">
        <f t="shared" si="1"/>
        <v>2027</v>
      </c>
      <c r="V9" s="62">
        <f t="shared" si="1"/>
        <v>2028</v>
      </c>
      <c r="W9" s="62">
        <f t="shared" si="1"/>
        <v>2029</v>
      </c>
      <c r="X9" s="62">
        <f t="shared" si="1"/>
        <v>2030</v>
      </c>
      <c r="Y9" s="62">
        <f t="shared" si="1"/>
        <v>2031</v>
      </c>
      <c r="Z9" s="62">
        <f t="shared" si="1"/>
        <v>2032</v>
      </c>
      <c r="AA9" s="62">
        <f t="shared" si="1"/>
        <v>2033</v>
      </c>
      <c r="AB9" s="62">
        <f t="shared" si="1"/>
        <v>2034</v>
      </c>
      <c r="AC9" s="62">
        <f t="shared" si="1"/>
        <v>2035</v>
      </c>
      <c r="AD9" s="62">
        <f t="shared" si="1"/>
        <v>2036</v>
      </c>
      <c r="AE9" s="62">
        <f t="shared" si="1"/>
        <v>2037</v>
      </c>
      <c r="AF9" s="62">
        <f t="shared" si="1"/>
        <v>2038</v>
      </c>
      <c r="AG9" s="62">
        <f t="shared" si="1"/>
        <v>2039</v>
      </c>
      <c r="AH9" s="62">
        <f t="shared" si="1"/>
        <v>2040</v>
      </c>
      <c r="AI9" s="62">
        <f t="shared" si="1"/>
        <v>2041</v>
      </c>
      <c r="AJ9" s="62">
        <f t="shared" si="1"/>
        <v>2042</v>
      </c>
      <c r="AK9" s="62">
        <f t="shared" si="1"/>
        <v>2043</v>
      </c>
      <c r="AL9" s="62">
        <f t="shared" si="1"/>
        <v>2044</v>
      </c>
      <c r="AM9" s="62">
        <f t="shared" si="1"/>
        <v>2045</v>
      </c>
      <c r="AN9" s="62">
        <f t="shared" si="1"/>
        <v>2046</v>
      </c>
      <c r="AO9" s="62">
        <f t="shared" si="1"/>
        <v>2047</v>
      </c>
      <c r="AP9" s="62">
        <f t="shared" si="1"/>
        <v>2048</v>
      </c>
      <c r="AQ9" s="62">
        <f t="shared" si="1"/>
        <v>2049</v>
      </c>
      <c r="AR9" s="62">
        <f t="shared" si="1"/>
        <v>2050</v>
      </c>
      <c r="AS9" s="62">
        <f t="shared" si="1"/>
        <v>2051</v>
      </c>
      <c r="AT9" s="62">
        <f t="shared" si="1"/>
        <v>2052</v>
      </c>
      <c r="AU9" s="62">
        <f t="shared" si="1"/>
        <v>2053</v>
      </c>
      <c r="AV9" s="62">
        <f t="shared" si="1"/>
        <v>2054</v>
      </c>
      <c r="AW9" s="62">
        <f t="shared" si="1"/>
        <v>2055</v>
      </c>
      <c r="AX9" s="62">
        <f t="shared" si="1"/>
        <v>2056</v>
      </c>
      <c r="AY9" s="62">
        <f t="shared" si="1"/>
        <v>2057</v>
      </c>
      <c r="AZ9" s="62">
        <f t="shared" si="1"/>
        <v>2058</v>
      </c>
      <c r="BA9" s="62">
        <f t="shared" si="1"/>
        <v>2059</v>
      </c>
      <c r="BB9" s="62">
        <f t="shared" si="1"/>
        <v>2060</v>
      </c>
      <c r="BC9" s="62">
        <f t="shared" si="1"/>
        <v>2061</v>
      </c>
      <c r="BD9" s="62">
        <f t="shared" si="1"/>
        <v>2062</v>
      </c>
      <c r="BE9" s="62">
        <f t="shared" si="1"/>
        <v>2063</v>
      </c>
      <c r="BF9" s="62">
        <f t="shared" si="1"/>
        <v>2064</v>
      </c>
      <c r="BG9" s="62">
        <f t="shared" si="1"/>
        <v>2065</v>
      </c>
      <c r="BH9" s="62">
        <f t="shared" si="1"/>
        <v>2066</v>
      </c>
      <c r="BI9" s="14"/>
    </row>
    <row r="10" spans="1:61" s="18" customFormat="1" ht="14.25" hidden="1" customHeight="1" outlineLevel="1" x14ac:dyDescent="0.2">
      <c r="A10" s="15"/>
      <c r="B10" s="60" t="s">
        <v>55</v>
      </c>
      <c r="C10" s="19"/>
      <c r="D10" s="20"/>
      <c r="E10" s="20"/>
      <c r="F10" s="20"/>
      <c r="G10" s="20"/>
      <c r="H10" s="20"/>
      <c r="I10" s="63">
        <f>Base_Year_Start_Date</f>
        <v>41821</v>
      </c>
      <c r="J10" s="64">
        <f>I11+1</f>
        <v>42186</v>
      </c>
      <c r="K10" s="64">
        <f>J11+1</f>
        <v>42552</v>
      </c>
      <c r="L10" s="64">
        <f>K11+1</f>
        <v>42917</v>
      </c>
      <c r="M10" s="64">
        <f>L11+1</f>
        <v>43282</v>
      </c>
      <c r="N10" s="64">
        <f t="shared" ref="N10:BH10" si="2">M11+1</f>
        <v>43647</v>
      </c>
      <c r="O10" s="64">
        <f t="shared" si="2"/>
        <v>44013</v>
      </c>
      <c r="P10" s="64">
        <f t="shared" si="2"/>
        <v>44378</v>
      </c>
      <c r="Q10" s="64">
        <f t="shared" si="2"/>
        <v>44743</v>
      </c>
      <c r="R10" s="64">
        <f t="shared" si="2"/>
        <v>45108</v>
      </c>
      <c r="S10" s="64">
        <f t="shared" si="2"/>
        <v>45474</v>
      </c>
      <c r="T10" s="64">
        <f t="shared" si="2"/>
        <v>45839</v>
      </c>
      <c r="U10" s="64">
        <f t="shared" si="2"/>
        <v>46204</v>
      </c>
      <c r="V10" s="64">
        <f t="shared" si="2"/>
        <v>46569</v>
      </c>
      <c r="W10" s="64">
        <f t="shared" si="2"/>
        <v>46935</v>
      </c>
      <c r="X10" s="64">
        <f t="shared" si="2"/>
        <v>47300</v>
      </c>
      <c r="Y10" s="64">
        <f t="shared" si="2"/>
        <v>47665</v>
      </c>
      <c r="Z10" s="64">
        <f t="shared" si="2"/>
        <v>48030</v>
      </c>
      <c r="AA10" s="64">
        <f t="shared" si="2"/>
        <v>48396</v>
      </c>
      <c r="AB10" s="64">
        <f t="shared" si="2"/>
        <v>48761</v>
      </c>
      <c r="AC10" s="64">
        <f t="shared" si="2"/>
        <v>49126</v>
      </c>
      <c r="AD10" s="64">
        <f t="shared" si="2"/>
        <v>49491</v>
      </c>
      <c r="AE10" s="64">
        <f t="shared" si="2"/>
        <v>49857</v>
      </c>
      <c r="AF10" s="64">
        <f t="shared" si="2"/>
        <v>50222</v>
      </c>
      <c r="AG10" s="64">
        <f t="shared" si="2"/>
        <v>50587</v>
      </c>
      <c r="AH10" s="64">
        <f t="shared" si="2"/>
        <v>50952</v>
      </c>
      <c r="AI10" s="64">
        <f t="shared" si="2"/>
        <v>51318</v>
      </c>
      <c r="AJ10" s="64">
        <f t="shared" si="2"/>
        <v>51683</v>
      </c>
      <c r="AK10" s="64">
        <f t="shared" si="2"/>
        <v>52048</v>
      </c>
      <c r="AL10" s="64">
        <f t="shared" si="2"/>
        <v>52413</v>
      </c>
      <c r="AM10" s="64">
        <f t="shared" si="2"/>
        <v>52779</v>
      </c>
      <c r="AN10" s="64">
        <f t="shared" si="2"/>
        <v>53144</v>
      </c>
      <c r="AO10" s="64">
        <f t="shared" si="2"/>
        <v>53509</v>
      </c>
      <c r="AP10" s="64">
        <f t="shared" si="2"/>
        <v>53874</v>
      </c>
      <c r="AQ10" s="64">
        <f t="shared" si="2"/>
        <v>54240</v>
      </c>
      <c r="AR10" s="64">
        <f t="shared" si="2"/>
        <v>54605</v>
      </c>
      <c r="AS10" s="64">
        <f t="shared" si="2"/>
        <v>54970</v>
      </c>
      <c r="AT10" s="64">
        <f t="shared" si="2"/>
        <v>55335</v>
      </c>
      <c r="AU10" s="64">
        <f t="shared" si="2"/>
        <v>55701</v>
      </c>
      <c r="AV10" s="64">
        <f t="shared" si="2"/>
        <v>56066</v>
      </c>
      <c r="AW10" s="64">
        <f t="shared" si="2"/>
        <v>56431</v>
      </c>
      <c r="AX10" s="64">
        <f t="shared" si="2"/>
        <v>56796</v>
      </c>
      <c r="AY10" s="64">
        <f t="shared" si="2"/>
        <v>57162</v>
      </c>
      <c r="AZ10" s="64">
        <f t="shared" si="2"/>
        <v>57527</v>
      </c>
      <c r="BA10" s="64">
        <f t="shared" si="2"/>
        <v>57892</v>
      </c>
      <c r="BB10" s="64">
        <f t="shared" si="2"/>
        <v>58257</v>
      </c>
      <c r="BC10" s="64">
        <f t="shared" si="2"/>
        <v>58623</v>
      </c>
      <c r="BD10" s="64">
        <f t="shared" si="2"/>
        <v>58988</v>
      </c>
      <c r="BE10" s="64">
        <f t="shared" si="2"/>
        <v>59353</v>
      </c>
      <c r="BF10" s="64">
        <f t="shared" si="2"/>
        <v>59718</v>
      </c>
      <c r="BG10" s="64">
        <f t="shared" si="2"/>
        <v>60084</v>
      </c>
      <c r="BH10" s="64">
        <f t="shared" si="2"/>
        <v>60449</v>
      </c>
    </row>
    <row r="11" spans="1:61" hidden="1" outlineLevel="1" x14ac:dyDescent="0.2">
      <c r="A11" s="21"/>
      <c r="B11" s="60" t="s">
        <v>57</v>
      </c>
      <c r="C11" s="10"/>
      <c r="F11" s="1"/>
      <c r="I11" s="63">
        <f>Base_Year_End_Date</f>
        <v>42185</v>
      </c>
      <c r="J11" s="64">
        <f>EOMONTH(I11,12)</f>
        <v>42551</v>
      </c>
      <c r="K11" s="64">
        <f>EOMONTH(J11,12)</f>
        <v>42916</v>
      </c>
      <c r="L11" s="64">
        <f>EOMONTH(K11,12)</f>
        <v>43281</v>
      </c>
      <c r="M11" s="64">
        <f>EOMONTH(L11,12)</f>
        <v>43646</v>
      </c>
      <c r="N11" s="64">
        <f t="shared" ref="N11:BH11" si="3">EOMONTH(M11,12)</f>
        <v>44012</v>
      </c>
      <c r="O11" s="64">
        <f t="shared" si="3"/>
        <v>44377</v>
      </c>
      <c r="P11" s="64">
        <f t="shared" si="3"/>
        <v>44742</v>
      </c>
      <c r="Q11" s="64">
        <f t="shared" si="3"/>
        <v>45107</v>
      </c>
      <c r="R11" s="64">
        <f t="shared" si="3"/>
        <v>45473</v>
      </c>
      <c r="S11" s="64">
        <f t="shared" si="3"/>
        <v>45838</v>
      </c>
      <c r="T11" s="64">
        <f t="shared" si="3"/>
        <v>46203</v>
      </c>
      <c r="U11" s="64">
        <f t="shared" si="3"/>
        <v>46568</v>
      </c>
      <c r="V11" s="64">
        <f t="shared" si="3"/>
        <v>46934</v>
      </c>
      <c r="W11" s="64">
        <f t="shared" si="3"/>
        <v>47299</v>
      </c>
      <c r="X11" s="64">
        <f t="shared" si="3"/>
        <v>47664</v>
      </c>
      <c r="Y11" s="64">
        <f t="shared" si="3"/>
        <v>48029</v>
      </c>
      <c r="Z11" s="64">
        <f t="shared" si="3"/>
        <v>48395</v>
      </c>
      <c r="AA11" s="64">
        <f t="shared" si="3"/>
        <v>48760</v>
      </c>
      <c r="AB11" s="64">
        <f t="shared" si="3"/>
        <v>49125</v>
      </c>
      <c r="AC11" s="64">
        <f t="shared" si="3"/>
        <v>49490</v>
      </c>
      <c r="AD11" s="64">
        <f t="shared" si="3"/>
        <v>49856</v>
      </c>
      <c r="AE11" s="64">
        <f t="shared" si="3"/>
        <v>50221</v>
      </c>
      <c r="AF11" s="64">
        <f t="shared" si="3"/>
        <v>50586</v>
      </c>
      <c r="AG11" s="64">
        <f t="shared" si="3"/>
        <v>50951</v>
      </c>
      <c r="AH11" s="64">
        <f t="shared" si="3"/>
        <v>51317</v>
      </c>
      <c r="AI11" s="64">
        <f t="shared" si="3"/>
        <v>51682</v>
      </c>
      <c r="AJ11" s="64">
        <f t="shared" si="3"/>
        <v>52047</v>
      </c>
      <c r="AK11" s="64">
        <f t="shared" si="3"/>
        <v>52412</v>
      </c>
      <c r="AL11" s="64">
        <f t="shared" si="3"/>
        <v>52778</v>
      </c>
      <c r="AM11" s="64">
        <f t="shared" si="3"/>
        <v>53143</v>
      </c>
      <c r="AN11" s="64">
        <f t="shared" si="3"/>
        <v>53508</v>
      </c>
      <c r="AO11" s="64">
        <f t="shared" si="3"/>
        <v>53873</v>
      </c>
      <c r="AP11" s="64">
        <f t="shared" si="3"/>
        <v>54239</v>
      </c>
      <c r="AQ11" s="64">
        <f t="shared" si="3"/>
        <v>54604</v>
      </c>
      <c r="AR11" s="64">
        <f t="shared" si="3"/>
        <v>54969</v>
      </c>
      <c r="AS11" s="64">
        <f t="shared" si="3"/>
        <v>55334</v>
      </c>
      <c r="AT11" s="64">
        <f t="shared" si="3"/>
        <v>55700</v>
      </c>
      <c r="AU11" s="64">
        <f t="shared" si="3"/>
        <v>56065</v>
      </c>
      <c r="AV11" s="64">
        <f t="shared" si="3"/>
        <v>56430</v>
      </c>
      <c r="AW11" s="64">
        <f t="shared" si="3"/>
        <v>56795</v>
      </c>
      <c r="AX11" s="64">
        <f t="shared" si="3"/>
        <v>57161</v>
      </c>
      <c r="AY11" s="64">
        <f t="shared" si="3"/>
        <v>57526</v>
      </c>
      <c r="AZ11" s="64">
        <f t="shared" si="3"/>
        <v>57891</v>
      </c>
      <c r="BA11" s="64">
        <f t="shared" si="3"/>
        <v>58256</v>
      </c>
      <c r="BB11" s="64">
        <f t="shared" si="3"/>
        <v>58622</v>
      </c>
      <c r="BC11" s="64">
        <f t="shared" si="3"/>
        <v>58987</v>
      </c>
      <c r="BD11" s="64">
        <f t="shared" si="3"/>
        <v>59352</v>
      </c>
      <c r="BE11" s="64">
        <f t="shared" si="3"/>
        <v>59717</v>
      </c>
      <c r="BF11" s="64">
        <f t="shared" si="3"/>
        <v>60083</v>
      </c>
      <c r="BG11" s="64">
        <f t="shared" si="3"/>
        <v>60448</v>
      </c>
      <c r="BH11" s="64">
        <f t="shared" si="3"/>
        <v>60813</v>
      </c>
      <c r="BI11" s="18"/>
    </row>
    <row r="12" spans="1:61" hidden="1" outlineLevel="1" x14ac:dyDescent="0.2">
      <c r="B12" s="60" t="s">
        <v>191</v>
      </c>
      <c r="C12" s="10"/>
      <c r="F12" s="1"/>
      <c r="I12" s="65">
        <v>0</v>
      </c>
      <c r="J12" s="65">
        <v>0</v>
      </c>
      <c r="K12" s="66">
        <f>J12+1</f>
        <v>1</v>
      </c>
      <c r="L12" s="66">
        <f>K12+1</f>
        <v>2</v>
      </c>
      <c r="M12" s="66">
        <f>L12+1</f>
        <v>3</v>
      </c>
      <c r="N12" s="66">
        <f t="shared" ref="N12:BH12" si="4">M12+1</f>
        <v>4</v>
      </c>
      <c r="O12" s="66">
        <f t="shared" si="4"/>
        <v>5</v>
      </c>
      <c r="P12" s="66">
        <f t="shared" si="4"/>
        <v>6</v>
      </c>
      <c r="Q12" s="66">
        <f t="shared" si="4"/>
        <v>7</v>
      </c>
      <c r="R12" s="66">
        <f t="shared" si="4"/>
        <v>8</v>
      </c>
      <c r="S12" s="66">
        <f t="shared" si="4"/>
        <v>9</v>
      </c>
      <c r="T12" s="66">
        <f t="shared" si="4"/>
        <v>10</v>
      </c>
      <c r="U12" s="66">
        <f t="shared" si="4"/>
        <v>11</v>
      </c>
      <c r="V12" s="66">
        <f t="shared" si="4"/>
        <v>12</v>
      </c>
      <c r="W12" s="66">
        <f t="shared" si="4"/>
        <v>13</v>
      </c>
      <c r="X12" s="66">
        <f t="shared" si="4"/>
        <v>14</v>
      </c>
      <c r="Y12" s="66">
        <f t="shared" si="4"/>
        <v>15</v>
      </c>
      <c r="Z12" s="66">
        <f t="shared" si="4"/>
        <v>16</v>
      </c>
      <c r="AA12" s="66">
        <f t="shared" si="4"/>
        <v>17</v>
      </c>
      <c r="AB12" s="66">
        <f t="shared" si="4"/>
        <v>18</v>
      </c>
      <c r="AC12" s="66">
        <f t="shared" si="4"/>
        <v>19</v>
      </c>
      <c r="AD12" s="66">
        <f t="shared" si="4"/>
        <v>20</v>
      </c>
      <c r="AE12" s="66">
        <f t="shared" si="4"/>
        <v>21</v>
      </c>
      <c r="AF12" s="66">
        <f t="shared" si="4"/>
        <v>22</v>
      </c>
      <c r="AG12" s="66">
        <f t="shared" si="4"/>
        <v>23</v>
      </c>
      <c r="AH12" s="66">
        <f t="shared" si="4"/>
        <v>24</v>
      </c>
      <c r="AI12" s="66">
        <f t="shared" si="4"/>
        <v>25</v>
      </c>
      <c r="AJ12" s="66">
        <f t="shared" si="4"/>
        <v>26</v>
      </c>
      <c r="AK12" s="66">
        <f t="shared" si="4"/>
        <v>27</v>
      </c>
      <c r="AL12" s="66">
        <f t="shared" si="4"/>
        <v>28</v>
      </c>
      <c r="AM12" s="66">
        <f t="shared" si="4"/>
        <v>29</v>
      </c>
      <c r="AN12" s="66">
        <f t="shared" si="4"/>
        <v>30</v>
      </c>
      <c r="AO12" s="66">
        <f t="shared" si="4"/>
        <v>31</v>
      </c>
      <c r="AP12" s="66">
        <f t="shared" si="4"/>
        <v>32</v>
      </c>
      <c r="AQ12" s="66">
        <f t="shared" si="4"/>
        <v>33</v>
      </c>
      <c r="AR12" s="66">
        <f t="shared" si="4"/>
        <v>34</v>
      </c>
      <c r="AS12" s="66">
        <f t="shared" si="4"/>
        <v>35</v>
      </c>
      <c r="AT12" s="66">
        <f t="shared" si="4"/>
        <v>36</v>
      </c>
      <c r="AU12" s="66">
        <f t="shared" si="4"/>
        <v>37</v>
      </c>
      <c r="AV12" s="66">
        <f t="shared" si="4"/>
        <v>38</v>
      </c>
      <c r="AW12" s="66">
        <f t="shared" si="4"/>
        <v>39</v>
      </c>
      <c r="AX12" s="66">
        <f t="shared" si="4"/>
        <v>40</v>
      </c>
      <c r="AY12" s="66">
        <f t="shared" si="4"/>
        <v>41</v>
      </c>
      <c r="AZ12" s="66">
        <f t="shared" si="4"/>
        <v>42</v>
      </c>
      <c r="BA12" s="66">
        <f t="shared" si="4"/>
        <v>43</v>
      </c>
      <c r="BB12" s="66">
        <f t="shared" si="4"/>
        <v>44</v>
      </c>
      <c r="BC12" s="66">
        <f t="shared" si="4"/>
        <v>45</v>
      </c>
      <c r="BD12" s="66">
        <f t="shared" si="4"/>
        <v>46</v>
      </c>
      <c r="BE12" s="66">
        <f t="shared" si="4"/>
        <v>47</v>
      </c>
      <c r="BF12" s="66">
        <f t="shared" si="4"/>
        <v>48</v>
      </c>
      <c r="BG12" s="66">
        <f t="shared" si="4"/>
        <v>49</v>
      </c>
      <c r="BH12" s="66">
        <f t="shared" si="4"/>
        <v>50</v>
      </c>
    </row>
    <row r="13" spans="1:61" hidden="1" outlineLevel="1" x14ac:dyDescent="0.2">
      <c r="B13" s="60" t="s">
        <v>192</v>
      </c>
      <c r="C13" s="10"/>
      <c r="F13" s="1"/>
      <c r="I13" s="65">
        <f t="shared" ref="I13:BH13" si="5">IF(I9&gt;Actual_End_Year,0,1)</f>
        <v>1</v>
      </c>
      <c r="J13" s="65">
        <f t="shared" si="5"/>
        <v>1</v>
      </c>
      <c r="K13" s="65">
        <f t="shared" si="5"/>
        <v>1</v>
      </c>
      <c r="L13" s="65">
        <f t="shared" si="5"/>
        <v>1</v>
      </c>
      <c r="M13" s="65">
        <f t="shared" si="5"/>
        <v>1</v>
      </c>
      <c r="N13" s="65">
        <f t="shared" si="5"/>
        <v>1</v>
      </c>
      <c r="O13" s="65">
        <f t="shared" si="5"/>
        <v>0</v>
      </c>
      <c r="P13" s="65">
        <f t="shared" si="5"/>
        <v>0</v>
      </c>
      <c r="Q13" s="65">
        <f t="shared" si="5"/>
        <v>0</v>
      </c>
      <c r="R13" s="65">
        <f t="shared" si="5"/>
        <v>0</v>
      </c>
      <c r="S13" s="65">
        <f t="shared" si="5"/>
        <v>0</v>
      </c>
      <c r="T13" s="65">
        <f t="shared" si="5"/>
        <v>0</v>
      </c>
      <c r="U13" s="65">
        <f t="shared" si="5"/>
        <v>0</v>
      </c>
      <c r="V13" s="65">
        <f t="shared" si="5"/>
        <v>0</v>
      </c>
      <c r="W13" s="65">
        <f t="shared" si="5"/>
        <v>0</v>
      </c>
      <c r="X13" s="65">
        <f t="shared" si="5"/>
        <v>0</v>
      </c>
      <c r="Y13" s="65">
        <f t="shared" si="5"/>
        <v>0</v>
      </c>
      <c r="Z13" s="65">
        <f t="shared" si="5"/>
        <v>0</v>
      </c>
      <c r="AA13" s="65">
        <f t="shared" si="5"/>
        <v>0</v>
      </c>
      <c r="AB13" s="65">
        <f t="shared" si="5"/>
        <v>0</v>
      </c>
      <c r="AC13" s="65">
        <f t="shared" si="5"/>
        <v>0</v>
      </c>
      <c r="AD13" s="65">
        <f t="shared" si="5"/>
        <v>0</v>
      </c>
      <c r="AE13" s="65">
        <f t="shared" si="5"/>
        <v>0</v>
      </c>
      <c r="AF13" s="65">
        <f t="shared" si="5"/>
        <v>0</v>
      </c>
      <c r="AG13" s="65">
        <f t="shared" si="5"/>
        <v>0</v>
      </c>
      <c r="AH13" s="65">
        <f t="shared" si="5"/>
        <v>0</v>
      </c>
      <c r="AI13" s="65">
        <f t="shared" si="5"/>
        <v>0</v>
      </c>
      <c r="AJ13" s="65">
        <f t="shared" si="5"/>
        <v>0</v>
      </c>
      <c r="AK13" s="65">
        <f t="shared" si="5"/>
        <v>0</v>
      </c>
      <c r="AL13" s="65">
        <f t="shared" si="5"/>
        <v>0</v>
      </c>
      <c r="AM13" s="65">
        <f t="shared" si="5"/>
        <v>0</v>
      </c>
      <c r="AN13" s="65">
        <f t="shared" si="5"/>
        <v>0</v>
      </c>
      <c r="AO13" s="65">
        <f t="shared" si="5"/>
        <v>0</v>
      </c>
      <c r="AP13" s="65">
        <f t="shared" si="5"/>
        <v>0</v>
      </c>
      <c r="AQ13" s="65">
        <f t="shared" si="5"/>
        <v>0</v>
      </c>
      <c r="AR13" s="65">
        <f t="shared" si="5"/>
        <v>0</v>
      </c>
      <c r="AS13" s="65">
        <f t="shared" si="5"/>
        <v>0</v>
      </c>
      <c r="AT13" s="65">
        <f t="shared" si="5"/>
        <v>0</v>
      </c>
      <c r="AU13" s="65">
        <f t="shared" si="5"/>
        <v>0</v>
      </c>
      <c r="AV13" s="65">
        <f t="shared" si="5"/>
        <v>0</v>
      </c>
      <c r="AW13" s="65">
        <f t="shared" si="5"/>
        <v>0</v>
      </c>
      <c r="AX13" s="65">
        <f t="shared" si="5"/>
        <v>0</v>
      </c>
      <c r="AY13" s="65">
        <f t="shared" si="5"/>
        <v>0</v>
      </c>
      <c r="AZ13" s="65">
        <f t="shared" si="5"/>
        <v>0</v>
      </c>
      <c r="BA13" s="65">
        <f t="shared" si="5"/>
        <v>0</v>
      </c>
      <c r="BB13" s="65">
        <f t="shared" si="5"/>
        <v>0</v>
      </c>
      <c r="BC13" s="65">
        <f t="shared" si="5"/>
        <v>0</v>
      </c>
      <c r="BD13" s="65">
        <f t="shared" si="5"/>
        <v>0</v>
      </c>
      <c r="BE13" s="65">
        <f t="shared" si="5"/>
        <v>0</v>
      </c>
      <c r="BF13" s="65">
        <f t="shared" si="5"/>
        <v>0</v>
      </c>
      <c r="BG13" s="65">
        <f t="shared" si="5"/>
        <v>0</v>
      </c>
      <c r="BH13" s="65">
        <f t="shared" si="5"/>
        <v>0</v>
      </c>
    </row>
    <row r="14" spans="1:61" hidden="1" outlineLevel="1" x14ac:dyDescent="0.2">
      <c r="B14" s="60" t="s">
        <v>193</v>
      </c>
      <c r="C14" s="10"/>
      <c r="F14" s="1"/>
      <c r="I14" s="65">
        <f t="shared" ref="I14:BH14" si="6">IF(AND(I9&gt;=Actual_Start_Year,I9&lt;=Display_Year_End),1,0)</f>
        <v>0</v>
      </c>
      <c r="J14" s="65">
        <f t="shared" si="6"/>
        <v>1</v>
      </c>
      <c r="K14" s="66">
        <f t="shared" si="6"/>
        <v>1</v>
      </c>
      <c r="L14" s="66">
        <f t="shared" si="6"/>
        <v>1</v>
      </c>
      <c r="M14" s="66">
        <f t="shared" si="6"/>
        <v>1</v>
      </c>
      <c r="N14" s="66">
        <f t="shared" si="6"/>
        <v>1</v>
      </c>
      <c r="O14" s="66">
        <f t="shared" si="6"/>
        <v>1</v>
      </c>
      <c r="P14" s="66">
        <f t="shared" si="6"/>
        <v>1</v>
      </c>
      <c r="Q14" s="66">
        <f t="shared" si="6"/>
        <v>0</v>
      </c>
      <c r="R14" s="66">
        <f t="shared" si="6"/>
        <v>0</v>
      </c>
      <c r="S14" s="66">
        <f t="shared" si="6"/>
        <v>0</v>
      </c>
      <c r="T14" s="66">
        <f t="shared" si="6"/>
        <v>0</v>
      </c>
      <c r="U14" s="66">
        <f t="shared" si="6"/>
        <v>0</v>
      </c>
      <c r="V14" s="66">
        <f t="shared" si="6"/>
        <v>0</v>
      </c>
      <c r="W14" s="66">
        <f t="shared" si="6"/>
        <v>0</v>
      </c>
      <c r="X14" s="66">
        <f t="shared" si="6"/>
        <v>0</v>
      </c>
      <c r="Y14" s="66">
        <f t="shared" si="6"/>
        <v>0</v>
      </c>
      <c r="Z14" s="66">
        <f t="shared" si="6"/>
        <v>0</v>
      </c>
      <c r="AA14" s="66">
        <f t="shared" si="6"/>
        <v>0</v>
      </c>
      <c r="AB14" s="66">
        <f t="shared" si="6"/>
        <v>0</v>
      </c>
      <c r="AC14" s="66">
        <f t="shared" si="6"/>
        <v>0</v>
      </c>
      <c r="AD14" s="66">
        <f t="shared" si="6"/>
        <v>0</v>
      </c>
      <c r="AE14" s="66">
        <f t="shared" si="6"/>
        <v>0</v>
      </c>
      <c r="AF14" s="66">
        <f t="shared" si="6"/>
        <v>0</v>
      </c>
      <c r="AG14" s="66">
        <f t="shared" si="6"/>
        <v>0</v>
      </c>
      <c r="AH14" s="66">
        <f t="shared" si="6"/>
        <v>0</v>
      </c>
      <c r="AI14" s="66">
        <f t="shared" si="6"/>
        <v>0</v>
      </c>
      <c r="AJ14" s="66">
        <f t="shared" si="6"/>
        <v>0</v>
      </c>
      <c r="AK14" s="66">
        <f t="shared" si="6"/>
        <v>0</v>
      </c>
      <c r="AL14" s="66">
        <f t="shared" si="6"/>
        <v>0</v>
      </c>
      <c r="AM14" s="66">
        <f t="shared" si="6"/>
        <v>0</v>
      </c>
      <c r="AN14" s="66">
        <f t="shared" si="6"/>
        <v>0</v>
      </c>
      <c r="AO14" s="66">
        <f t="shared" si="6"/>
        <v>0</v>
      </c>
      <c r="AP14" s="66">
        <f t="shared" si="6"/>
        <v>0</v>
      </c>
      <c r="AQ14" s="66">
        <f t="shared" si="6"/>
        <v>0</v>
      </c>
      <c r="AR14" s="66">
        <f t="shared" si="6"/>
        <v>0</v>
      </c>
      <c r="AS14" s="66">
        <f t="shared" si="6"/>
        <v>0</v>
      </c>
      <c r="AT14" s="66">
        <f t="shared" si="6"/>
        <v>0</v>
      </c>
      <c r="AU14" s="66">
        <f t="shared" si="6"/>
        <v>0</v>
      </c>
      <c r="AV14" s="66">
        <f t="shared" si="6"/>
        <v>0</v>
      </c>
      <c r="AW14" s="66">
        <f t="shared" si="6"/>
        <v>0</v>
      </c>
      <c r="AX14" s="66">
        <f t="shared" si="6"/>
        <v>0</v>
      </c>
      <c r="AY14" s="66">
        <f t="shared" si="6"/>
        <v>0</v>
      </c>
      <c r="AZ14" s="66">
        <f t="shared" si="6"/>
        <v>0</v>
      </c>
      <c r="BA14" s="66">
        <f t="shared" si="6"/>
        <v>0</v>
      </c>
      <c r="BB14" s="66">
        <f t="shared" si="6"/>
        <v>0</v>
      </c>
      <c r="BC14" s="66">
        <f t="shared" si="6"/>
        <v>0</v>
      </c>
      <c r="BD14" s="66">
        <f t="shared" si="6"/>
        <v>0</v>
      </c>
      <c r="BE14" s="66">
        <f t="shared" si="6"/>
        <v>0</v>
      </c>
      <c r="BF14" s="66">
        <f t="shared" si="6"/>
        <v>0</v>
      </c>
      <c r="BG14" s="66">
        <f t="shared" si="6"/>
        <v>0</v>
      </c>
      <c r="BH14" s="66">
        <f t="shared" si="6"/>
        <v>0</v>
      </c>
    </row>
    <row r="15" spans="1:61" collapsed="1" x14ac:dyDescent="0.2">
      <c r="G15" s="9"/>
      <c r="H15" s="9"/>
      <c r="BI15" s="23"/>
    </row>
    <row r="16" spans="1:61" x14ac:dyDescent="0.2">
      <c r="A16" s="6">
        <f>MAX($A$1:A15)+Subsection</f>
        <v>8.02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outlineLevel="1" x14ac:dyDescent="0.2">
      <c r="B18" s="53" t="s">
        <v>299</v>
      </c>
      <c r="C18" s="53"/>
      <c r="D18" s="53"/>
      <c r="E18" s="53"/>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outlineLevel="1" x14ac:dyDescent="0.2">
      <c r="F19" s="59"/>
      <c r="G19" s="17"/>
      <c r="H19" s="7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outlineLevel="1" x14ac:dyDescent="0.2">
      <c r="B20" s="53" t="s">
        <v>247</v>
      </c>
      <c r="F20" s="59"/>
      <c r="G20" s="59"/>
      <c r="H20" s="77"/>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outlineLevel="1" x14ac:dyDescent="0.2">
      <c r="F21" s="59"/>
      <c r="G21" s="59"/>
      <c r="H21" s="7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outlineLevel="1" x14ac:dyDescent="0.2">
      <c r="B22" s="159" t="s">
        <v>300</v>
      </c>
      <c r="F22" s="59"/>
      <c r="G22" s="59"/>
      <c r="H22" s="77"/>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outlineLevel="1" x14ac:dyDescent="0.2">
      <c r="F23" s="59"/>
      <c r="G23" s="59"/>
      <c r="H23" s="7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outlineLevel="1" x14ac:dyDescent="0.2">
      <c r="B24" s="159" t="s">
        <v>249</v>
      </c>
      <c r="F24" s="59"/>
      <c r="G24" s="59"/>
      <c r="H24" s="77"/>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outlineLevel="1" x14ac:dyDescent="0.2">
      <c r="F25" s="59"/>
      <c r="G25" s="59"/>
      <c r="H25" s="7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outlineLevel="1" x14ac:dyDescent="0.2">
      <c r="B26" s="159" t="s">
        <v>250</v>
      </c>
      <c r="F26" s="59"/>
      <c r="G26" s="59"/>
      <c r="H26" s="77"/>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outlineLevel="1" x14ac:dyDescent="0.2">
      <c r="F27" s="59"/>
      <c r="G27" s="59"/>
      <c r="H27" s="7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outlineLevel="1" x14ac:dyDescent="0.2">
      <c r="B28" s="53" t="s">
        <v>251</v>
      </c>
      <c r="F28" s="59"/>
      <c r="G28" s="59"/>
      <c r="H28" s="77"/>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outlineLevel="1" x14ac:dyDescent="0.2">
      <c r="F29" s="59"/>
      <c r="G29" s="59"/>
      <c r="H29" s="77"/>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outlineLevel="1" x14ac:dyDescent="0.2">
      <c r="F30" s="59"/>
      <c r="G30" s="59"/>
      <c r="H30" s="77"/>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
      <c r="A31" s="6">
        <f>MAX($A$1:A30)+Subsection</f>
        <v>8.0299999999999994</v>
      </c>
      <c r="B31" s="6" t="s">
        <v>301</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59"/>
      <c r="G32" s="59"/>
      <c r="H32" s="77"/>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hidden="1" outlineLevel="1" x14ac:dyDescent="0.2">
      <c r="A33" s="160"/>
      <c r="B33" s="163" t="s">
        <v>302</v>
      </c>
      <c r="C33" s="160"/>
      <c r="D33" s="160"/>
      <c r="E33" s="160"/>
      <c r="F33" s="161"/>
      <c r="G33" s="160"/>
      <c r="H33" s="160"/>
      <c r="I33" s="160"/>
      <c r="J33" s="160"/>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hidden="1"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hidden="1" outlineLevel="1" x14ac:dyDescent="0.2">
      <c r="B35" s="53" t="s">
        <v>254</v>
      </c>
      <c r="C35" s="53"/>
      <c r="D35" s="53"/>
      <c r="E35" s="53"/>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hidden="1" outlineLevel="1" x14ac:dyDescent="0.2">
      <c r="B36" s="53"/>
      <c r="C36" s="53"/>
      <c r="D36" s="53"/>
      <c r="E36" s="53"/>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hidden="1" outlineLevel="1" x14ac:dyDescent="0.2">
      <c r="F37" s="59"/>
      <c r="G37" s="59" t="s">
        <v>135</v>
      </c>
      <c r="H37" s="77"/>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hidden="1" outlineLevel="1" x14ac:dyDescent="0.2">
      <c r="B38" s="51" t="s">
        <v>196</v>
      </c>
      <c r="C38" s="88" t="s">
        <v>255</v>
      </c>
      <c r="D38" s="89" t="s">
        <v>76</v>
      </c>
      <c r="E38" s="9" t="s">
        <v>94</v>
      </c>
      <c r="F38" s="26" t="s">
        <v>198</v>
      </c>
      <c r="G38" s="87">
        <v>1</v>
      </c>
      <c r="H38" s="87"/>
      <c r="I38" s="115">
        <f>INDEX(Data!E$23:E$108,MATCH($G38,Data!$D$23:$D$108,0))</f>
        <v>0</v>
      </c>
      <c r="J38" s="115">
        <f>INDEX(Data!F$23:F$108,MATCH($G38,Data!$D$23:$D$108,0))</f>
        <v>0</v>
      </c>
      <c r="K38" s="115">
        <f>INDEX(Data!G$23:G$108,MATCH($G38,Data!$D$23:$D$108,0))</f>
        <v>71.406459639999994</v>
      </c>
      <c r="L38" s="115">
        <f>INDEX(Data!H$23:H$108,MATCH($G38,Data!$D$23:$D$108,0))</f>
        <v>74.601841540000009</v>
      </c>
      <c r="M38" s="115">
        <f>INDEX(Data!I$23:I$108,MATCH($G38,Data!$D$23:$D$108,0))</f>
        <v>67.047929199999999</v>
      </c>
      <c r="N38" s="115">
        <f>INDEX(Data!J$23:J$108,MATCH($G38,Data!$D$23:$D$108,0))</f>
        <v>63.928402849999991</v>
      </c>
      <c r="O38" s="115">
        <f>INDEX(Data!K$23:K$108,MATCH($G38,Data!$D$23:$D$108,0))</f>
        <v>62.901120762751411</v>
      </c>
      <c r="P38" s="115">
        <f>INDEX(Data!L$23:L$108,MATCH($G38,Data!$D$23:$D$108,0))</f>
        <v>71.802000143773554</v>
      </c>
      <c r="Q38" s="115">
        <f>INDEX(Data!M$23:M$108,MATCH($G38,Data!$D$23:$D$108,0))</f>
        <v>0</v>
      </c>
      <c r="R38" s="115">
        <f>INDEX(Data!N$23:N$108,MATCH($G38,Data!$D$23:$D$108,0))</f>
        <v>0</v>
      </c>
      <c r="S38" s="115">
        <f>INDEX(Data!O$23:O$108,MATCH($G38,Data!$D$23:$D$108,0))</f>
        <v>0</v>
      </c>
      <c r="T38" s="115">
        <f>INDEX(Data!P$23:P$108,MATCH($G38,Data!$D$23:$D$108,0))</f>
        <v>0</v>
      </c>
      <c r="U38" s="115">
        <f>INDEX(Data!Q$23:Q$108,MATCH($G38,Data!$D$23:$D$108,0))</f>
        <v>0</v>
      </c>
      <c r="V38" s="115">
        <f>INDEX(Data!R$23:R$108,MATCH($G38,Data!$D$23:$D$108,0))</f>
        <v>0</v>
      </c>
      <c r="W38" s="115">
        <f>INDEX(Data!S$23:S$108,MATCH($G38,Data!$D$23:$D$108,0))</f>
        <v>0</v>
      </c>
      <c r="X38" s="115">
        <f>INDEX(Data!T$23:T$108,MATCH($G38,Data!$D$23:$D$108,0))</f>
        <v>0</v>
      </c>
      <c r="Y38" s="115">
        <f>INDEX(Data!U$23:U$108,MATCH($G38,Data!$D$23:$D$108,0))</f>
        <v>0</v>
      </c>
      <c r="Z38" s="115">
        <f>INDEX(Data!V$23:V$108,MATCH($G38,Data!$D$23:$D$108,0))</f>
        <v>0</v>
      </c>
      <c r="AA38" s="115">
        <f>INDEX(Data!W$23:W$108,MATCH($G38,Data!$D$23:$D$108,0))</f>
        <v>0</v>
      </c>
      <c r="AB38" s="115">
        <f>INDEX(Data!X$23:X$108,MATCH($G38,Data!$D$23:$D$108,0))</f>
        <v>0</v>
      </c>
      <c r="AC38" s="115">
        <f>INDEX(Data!Y$23:Y$108,MATCH($G38,Data!$D$23:$D$108,0))</f>
        <v>0</v>
      </c>
      <c r="AD38" s="115">
        <f>INDEX(Data!Z$23:Z$108,MATCH($G38,Data!$D$23:$D$108,0))</f>
        <v>0</v>
      </c>
      <c r="AE38" s="115">
        <f>INDEX(Data!AA$23:AA$108,MATCH($G38,Data!$D$23:$D$108,0))</f>
        <v>0</v>
      </c>
      <c r="AF38" s="115">
        <f>INDEX(Data!AB$23:AB$108,MATCH($G38,Data!$D$23:$D$108,0))</f>
        <v>0</v>
      </c>
      <c r="AG38" s="115">
        <f>INDEX(Data!AC$23:AC$108,MATCH($G38,Data!$D$23:$D$108,0))</f>
        <v>0</v>
      </c>
      <c r="AH38" s="115">
        <f>INDEX(Data!AD$23:AD$108,MATCH($G38,Data!$D$23:$D$108,0))</f>
        <v>0</v>
      </c>
      <c r="AI38" s="115">
        <f>INDEX(Data!AE$23:AE$108,MATCH($G38,Data!$D$23:$D$108,0))</f>
        <v>0</v>
      </c>
      <c r="AJ38" s="115">
        <f>INDEX(Data!AF$23:AF$108,MATCH($G38,Data!$D$23:$D$108,0))</f>
        <v>0</v>
      </c>
      <c r="AK38" s="115">
        <f>INDEX(Data!AG$23:AG$108,MATCH($G38,Data!$D$23:$D$108,0))</f>
        <v>0</v>
      </c>
      <c r="AL38" s="115">
        <f>INDEX(Data!AH$23:AH$108,MATCH($G38,Data!$D$23:$D$108,0))</f>
        <v>0</v>
      </c>
      <c r="AM38" s="115">
        <f>INDEX(Data!AI$23:AI$108,MATCH($G38,Data!$D$23:$D$108,0))</f>
        <v>0</v>
      </c>
      <c r="AN38" s="115">
        <f>INDEX(Data!AJ$23:AJ$108,MATCH($G38,Data!$D$23:$D$108,0))</f>
        <v>0</v>
      </c>
      <c r="AO38" s="115">
        <f>INDEX(Data!AK$23:AK$108,MATCH($G38,Data!$D$23:$D$108,0))</f>
        <v>0</v>
      </c>
      <c r="AP38" s="115">
        <f>INDEX(Data!AL$23:AL$108,MATCH($G38,Data!$D$23:$D$108,0))</f>
        <v>0</v>
      </c>
      <c r="AQ38" s="115">
        <f>INDEX(Data!AM$23:AM$108,MATCH($G38,Data!$D$23:$D$108,0))</f>
        <v>0</v>
      </c>
      <c r="AR38" s="115">
        <f>INDEX(Data!AN$23:AN$108,MATCH($G38,Data!$D$23:$D$108,0))</f>
        <v>0</v>
      </c>
      <c r="AS38" s="115">
        <f>INDEX(Data!AO$23:AO$108,MATCH($G38,Data!$D$23:$D$108,0))</f>
        <v>0</v>
      </c>
      <c r="AT38" s="115">
        <f>INDEX(Data!AP$23:AP$108,MATCH($G38,Data!$D$23:$D$108,0))</f>
        <v>0</v>
      </c>
      <c r="AU38" s="115">
        <f>INDEX(Data!AQ$23:AQ$108,MATCH($G38,Data!$D$23:$D$108,0))</f>
        <v>0</v>
      </c>
      <c r="AV38" s="115">
        <f>INDEX(Data!AR$23:AR$108,MATCH($G38,Data!$D$23:$D$108,0))</f>
        <v>0</v>
      </c>
      <c r="AW38" s="115">
        <f>INDEX(Data!AS$23:AS$108,MATCH($G38,Data!$D$23:$D$108,0))</f>
        <v>0</v>
      </c>
      <c r="AX38" s="115">
        <f>INDEX(Data!AT$23:AT$108,MATCH($G38,Data!$D$23:$D$108,0))</f>
        <v>0</v>
      </c>
      <c r="AY38" s="115">
        <f>INDEX(Data!AU$23:AU$108,MATCH($G38,Data!$D$23:$D$108,0))</f>
        <v>0</v>
      </c>
      <c r="AZ38" s="115">
        <f>INDEX(Data!AV$23:AV$108,MATCH($G38,Data!$D$23:$D$108,0))</f>
        <v>0</v>
      </c>
      <c r="BA38" s="115">
        <f>INDEX(Data!AW$23:AW$108,MATCH($G38,Data!$D$23:$D$108,0))</f>
        <v>0</v>
      </c>
      <c r="BB38" s="115">
        <f>INDEX(Data!AX$23:AX$108,MATCH($G38,Data!$D$23:$D$108,0))</f>
        <v>0</v>
      </c>
      <c r="BC38" s="115">
        <f>INDEX(Data!AY$23:AY$108,MATCH($G38,Data!$D$23:$D$108,0))</f>
        <v>0</v>
      </c>
      <c r="BD38" s="115">
        <f>INDEX(Data!AZ$23:AZ$108,MATCH($G38,Data!$D$23:$D$108,0))</f>
        <v>0</v>
      </c>
      <c r="BE38" s="115">
        <f>INDEX(Data!BA$23:BA$108,MATCH($G38,Data!$D$23:$D$108,0))</f>
        <v>0</v>
      </c>
      <c r="BF38" s="115">
        <f>INDEX(Data!BB$23:BB$108,MATCH($G38,Data!$D$23:$D$108,0))</f>
        <v>0</v>
      </c>
      <c r="BG38" s="115">
        <f>INDEX(Data!BC$23:BC$108,MATCH($G38,Data!$D$23:$D$108,0))</f>
        <v>0</v>
      </c>
      <c r="BH38" s="115">
        <f>INDEX(Data!BD$23:BD$108,MATCH($G38,Data!$D$23:$D$108,0))</f>
        <v>0</v>
      </c>
    </row>
    <row r="39" spans="1:60" hidden="1" outlineLevel="1" x14ac:dyDescent="0.2">
      <c r="B39" s="51" t="s">
        <v>196</v>
      </c>
      <c r="C39" s="88" t="s">
        <v>255</v>
      </c>
      <c r="D39" s="89" t="s">
        <v>76</v>
      </c>
      <c r="E39" s="9" t="s">
        <v>95</v>
      </c>
      <c r="F39" s="26" t="s">
        <v>198</v>
      </c>
      <c r="G39" s="87">
        <v>2</v>
      </c>
      <c r="H39" s="87"/>
      <c r="I39" s="115">
        <f>INDEX(Data!E$23:E$108,MATCH($G39,Data!$D$23:$D$108,0))</f>
        <v>0</v>
      </c>
      <c r="J39" s="115">
        <f>INDEX(Data!F$23:F$108,MATCH($G39,Data!$D$23:$D$108,0))</f>
        <v>0</v>
      </c>
      <c r="K39" s="115">
        <f>INDEX(Data!G$23:G$108,MATCH($G39,Data!$D$23:$D$108,0))</f>
        <v>116.15795880000002</v>
      </c>
      <c r="L39" s="115">
        <f>INDEX(Data!H$23:H$108,MATCH($G39,Data!$D$23:$D$108,0))</f>
        <v>128.68581187999999</v>
      </c>
      <c r="M39" s="115">
        <f>INDEX(Data!I$23:I$108,MATCH($G39,Data!$D$23:$D$108,0))</f>
        <v>133.68481828</v>
      </c>
      <c r="N39" s="115">
        <f>INDEX(Data!J$23:J$108,MATCH($G39,Data!$D$23:$D$108,0))</f>
        <v>132.13879863</v>
      </c>
      <c r="O39" s="115">
        <f>INDEX(Data!K$23:K$108,MATCH($G39,Data!$D$23:$D$108,0))</f>
        <v>136.81049325749692</v>
      </c>
      <c r="P39" s="115">
        <f>INDEX(Data!L$23:L$108,MATCH($G39,Data!$D$23:$D$108,0))</f>
        <v>164.44272675583335</v>
      </c>
      <c r="Q39" s="115">
        <f>INDEX(Data!M$23:M$108,MATCH($G39,Data!$D$23:$D$108,0))</f>
        <v>0</v>
      </c>
      <c r="R39" s="115">
        <f>INDEX(Data!N$23:N$108,MATCH($G39,Data!$D$23:$D$108,0))</f>
        <v>0</v>
      </c>
      <c r="S39" s="115">
        <f>INDEX(Data!O$23:O$108,MATCH($G39,Data!$D$23:$D$108,0))</f>
        <v>0</v>
      </c>
      <c r="T39" s="115">
        <f>INDEX(Data!P$23:P$108,MATCH($G39,Data!$D$23:$D$108,0))</f>
        <v>0</v>
      </c>
      <c r="U39" s="115">
        <f>INDEX(Data!Q$23:Q$108,MATCH($G39,Data!$D$23:$D$108,0))</f>
        <v>0</v>
      </c>
      <c r="V39" s="115">
        <f>INDEX(Data!R$23:R$108,MATCH($G39,Data!$D$23:$D$108,0))</f>
        <v>0</v>
      </c>
      <c r="W39" s="115">
        <f>INDEX(Data!S$23:S$108,MATCH($G39,Data!$D$23:$D$108,0))</f>
        <v>0</v>
      </c>
      <c r="X39" s="115">
        <f>INDEX(Data!T$23:T$108,MATCH($G39,Data!$D$23:$D$108,0))</f>
        <v>0</v>
      </c>
      <c r="Y39" s="115">
        <f>INDEX(Data!U$23:U$108,MATCH($G39,Data!$D$23:$D$108,0))</f>
        <v>0</v>
      </c>
      <c r="Z39" s="115">
        <f>INDEX(Data!V$23:V$108,MATCH($G39,Data!$D$23:$D$108,0))</f>
        <v>0</v>
      </c>
      <c r="AA39" s="115">
        <f>INDEX(Data!W$23:W$108,MATCH($G39,Data!$D$23:$D$108,0))</f>
        <v>0</v>
      </c>
      <c r="AB39" s="115">
        <f>INDEX(Data!X$23:X$108,MATCH($G39,Data!$D$23:$D$108,0))</f>
        <v>0</v>
      </c>
      <c r="AC39" s="115">
        <f>INDEX(Data!Y$23:Y$108,MATCH($G39,Data!$D$23:$D$108,0))</f>
        <v>0</v>
      </c>
      <c r="AD39" s="115">
        <f>INDEX(Data!Z$23:Z$108,MATCH($G39,Data!$D$23:$D$108,0))</f>
        <v>0</v>
      </c>
      <c r="AE39" s="115">
        <f>INDEX(Data!AA$23:AA$108,MATCH($G39,Data!$D$23:$D$108,0))</f>
        <v>0</v>
      </c>
      <c r="AF39" s="115">
        <f>INDEX(Data!AB$23:AB$108,MATCH($G39,Data!$D$23:$D$108,0))</f>
        <v>0</v>
      </c>
      <c r="AG39" s="115">
        <f>INDEX(Data!AC$23:AC$108,MATCH($G39,Data!$D$23:$D$108,0))</f>
        <v>0</v>
      </c>
      <c r="AH39" s="115">
        <f>INDEX(Data!AD$23:AD$108,MATCH($G39,Data!$D$23:$D$108,0))</f>
        <v>0</v>
      </c>
      <c r="AI39" s="115">
        <f>INDEX(Data!AE$23:AE$108,MATCH($G39,Data!$D$23:$D$108,0))</f>
        <v>0</v>
      </c>
      <c r="AJ39" s="115">
        <f>INDEX(Data!AF$23:AF$108,MATCH($G39,Data!$D$23:$D$108,0))</f>
        <v>0</v>
      </c>
      <c r="AK39" s="115">
        <f>INDEX(Data!AG$23:AG$108,MATCH($G39,Data!$D$23:$D$108,0))</f>
        <v>0</v>
      </c>
      <c r="AL39" s="115">
        <f>INDEX(Data!AH$23:AH$108,MATCH($G39,Data!$D$23:$D$108,0))</f>
        <v>0</v>
      </c>
      <c r="AM39" s="115">
        <f>INDEX(Data!AI$23:AI$108,MATCH($G39,Data!$D$23:$D$108,0))</f>
        <v>0</v>
      </c>
      <c r="AN39" s="115">
        <f>INDEX(Data!AJ$23:AJ$108,MATCH($G39,Data!$D$23:$D$108,0))</f>
        <v>0</v>
      </c>
      <c r="AO39" s="115">
        <f>INDEX(Data!AK$23:AK$108,MATCH($G39,Data!$D$23:$D$108,0))</f>
        <v>0</v>
      </c>
      <c r="AP39" s="115">
        <f>INDEX(Data!AL$23:AL$108,MATCH($G39,Data!$D$23:$D$108,0))</f>
        <v>0</v>
      </c>
      <c r="AQ39" s="115">
        <f>INDEX(Data!AM$23:AM$108,MATCH($G39,Data!$D$23:$D$108,0))</f>
        <v>0</v>
      </c>
      <c r="AR39" s="115">
        <f>INDEX(Data!AN$23:AN$108,MATCH($G39,Data!$D$23:$D$108,0))</f>
        <v>0</v>
      </c>
      <c r="AS39" s="115">
        <f>INDEX(Data!AO$23:AO$108,MATCH($G39,Data!$D$23:$D$108,0))</f>
        <v>0</v>
      </c>
      <c r="AT39" s="115">
        <f>INDEX(Data!AP$23:AP$108,MATCH($G39,Data!$D$23:$D$108,0))</f>
        <v>0</v>
      </c>
      <c r="AU39" s="115">
        <f>INDEX(Data!AQ$23:AQ$108,MATCH($G39,Data!$D$23:$D$108,0))</f>
        <v>0</v>
      </c>
      <c r="AV39" s="115">
        <f>INDEX(Data!AR$23:AR$108,MATCH($G39,Data!$D$23:$D$108,0))</f>
        <v>0</v>
      </c>
      <c r="AW39" s="115">
        <f>INDEX(Data!AS$23:AS$108,MATCH($G39,Data!$D$23:$D$108,0))</f>
        <v>0</v>
      </c>
      <c r="AX39" s="115">
        <f>INDEX(Data!AT$23:AT$108,MATCH($G39,Data!$D$23:$D$108,0))</f>
        <v>0</v>
      </c>
      <c r="AY39" s="115">
        <f>INDEX(Data!AU$23:AU$108,MATCH($G39,Data!$D$23:$D$108,0))</f>
        <v>0</v>
      </c>
      <c r="AZ39" s="115">
        <f>INDEX(Data!AV$23:AV$108,MATCH($G39,Data!$D$23:$D$108,0))</f>
        <v>0</v>
      </c>
      <c r="BA39" s="115">
        <f>INDEX(Data!AW$23:AW$108,MATCH($G39,Data!$D$23:$D$108,0))</f>
        <v>0</v>
      </c>
      <c r="BB39" s="115">
        <f>INDEX(Data!AX$23:AX$108,MATCH($G39,Data!$D$23:$D$108,0))</f>
        <v>0</v>
      </c>
      <c r="BC39" s="115">
        <f>INDEX(Data!AY$23:AY$108,MATCH($G39,Data!$D$23:$D$108,0))</f>
        <v>0</v>
      </c>
      <c r="BD39" s="115">
        <f>INDEX(Data!AZ$23:AZ$108,MATCH($G39,Data!$D$23:$D$108,0))</f>
        <v>0</v>
      </c>
      <c r="BE39" s="115">
        <f>INDEX(Data!BA$23:BA$108,MATCH($G39,Data!$D$23:$D$108,0))</f>
        <v>0</v>
      </c>
      <c r="BF39" s="115">
        <f>INDEX(Data!BB$23:BB$108,MATCH($G39,Data!$D$23:$D$108,0))</f>
        <v>0</v>
      </c>
      <c r="BG39" s="115">
        <f>INDEX(Data!BC$23:BC$108,MATCH($G39,Data!$D$23:$D$108,0))</f>
        <v>0</v>
      </c>
      <c r="BH39" s="115">
        <f>INDEX(Data!BD$23:BD$108,MATCH($G39,Data!$D$23:$D$108,0))</f>
        <v>0</v>
      </c>
    </row>
    <row r="40" spans="1:60" hidden="1" outlineLevel="1" x14ac:dyDescent="0.2">
      <c r="B40" s="51" t="s">
        <v>196</v>
      </c>
      <c r="C40" s="88" t="s">
        <v>255</v>
      </c>
      <c r="D40" s="89" t="s">
        <v>76</v>
      </c>
      <c r="E40" s="9" t="s">
        <v>96</v>
      </c>
      <c r="F40" s="26" t="s">
        <v>198</v>
      </c>
      <c r="G40" s="87">
        <v>3</v>
      </c>
      <c r="H40" s="87"/>
      <c r="I40" s="115">
        <f>INDEX(Data!E$23:E$108,MATCH($G40,Data!$D$23:$D$108,0))</f>
        <v>0</v>
      </c>
      <c r="J40" s="115">
        <f>INDEX(Data!F$23:F$108,MATCH($G40,Data!$D$23:$D$108,0))</f>
        <v>0</v>
      </c>
      <c r="K40" s="115">
        <f>INDEX(Data!G$23:G$108,MATCH($G40,Data!$D$23:$D$108,0))</f>
        <v>13.345397519999999</v>
      </c>
      <c r="L40" s="115">
        <f>INDEX(Data!H$23:H$108,MATCH($G40,Data!$D$23:$D$108,0))</f>
        <v>14.24226453</v>
      </c>
      <c r="M40" s="115">
        <f>INDEX(Data!I$23:I$108,MATCH($G40,Data!$D$23:$D$108,0))</f>
        <v>14.76025677</v>
      </c>
      <c r="N40" s="115">
        <f>INDEX(Data!J$23:J$108,MATCH($G40,Data!$D$23:$D$108,0))</f>
        <v>14.387438799999998</v>
      </c>
      <c r="O40" s="115">
        <f>INDEX(Data!K$23:K$108,MATCH($G40,Data!$D$23:$D$108,0))</f>
        <v>14.239235325358935</v>
      </c>
      <c r="P40" s="115">
        <f>INDEX(Data!L$23:L$108,MATCH($G40,Data!$D$23:$D$108,0))</f>
        <v>16.493837221394898</v>
      </c>
      <c r="Q40" s="115">
        <f>INDEX(Data!M$23:M$108,MATCH($G40,Data!$D$23:$D$108,0))</f>
        <v>0</v>
      </c>
      <c r="R40" s="115">
        <f>INDEX(Data!N$23:N$108,MATCH($G40,Data!$D$23:$D$108,0))</f>
        <v>0</v>
      </c>
      <c r="S40" s="115">
        <f>INDEX(Data!O$23:O$108,MATCH($G40,Data!$D$23:$D$108,0))</f>
        <v>0</v>
      </c>
      <c r="T40" s="115">
        <f>INDEX(Data!P$23:P$108,MATCH($G40,Data!$D$23:$D$108,0))</f>
        <v>0</v>
      </c>
      <c r="U40" s="115">
        <f>INDEX(Data!Q$23:Q$108,MATCH($G40,Data!$D$23:$D$108,0))</f>
        <v>0</v>
      </c>
      <c r="V40" s="115">
        <f>INDEX(Data!R$23:R$108,MATCH($G40,Data!$D$23:$D$108,0))</f>
        <v>0</v>
      </c>
      <c r="W40" s="115">
        <f>INDEX(Data!S$23:S$108,MATCH($G40,Data!$D$23:$D$108,0))</f>
        <v>0</v>
      </c>
      <c r="X40" s="115">
        <f>INDEX(Data!T$23:T$108,MATCH($G40,Data!$D$23:$D$108,0))</f>
        <v>0</v>
      </c>
      <c r="Y40" s="115">
        <f>INDEX(Data!U$23:U$108,MATCH($G40,Data!$D$23:$D$108,0))</f>
        <v>0</v>
      </c>
      <c r="Z40" s="115">
        <f>INDEX(Data!V$23:V$108,MATCH($G40,Data!$D$23:$D$108,0))</f>
        <v>0</v>
      </c>
      <c r="AA40" s="115">
        <f>INDEX(Data!W$23:W$108,MATCH($G40,Data!$D$23:$D$108,0))</f>
        <v>0</v>
      </c>
      <c r="AB40" s="115">
        <f>INDEX(Data!X$23:X$108,MATCH($G40,Data!$D$23:$D$108,0))</f>
        <v>0</v>
      </c>
      <c r="AC40" s="115">
        <f>INDEX(Data!Y$23:Y$108,MATCH($G40,Data!$D$23:$D$108,0))</f>
        <v>0</v>
      </c>
      <c r="AD40" s="115">
        <f>INDEX(Data!Z$23:Z$108,MATCH($G40,Data!$D$23:$D$108,0))</f>
        <v>0</v>
      </c>
      <c r="AE40" s="115">
        <f>INDEX(Data!AA$23:AA$108,MATCH($G40,Data!$D$23:$D$108,0))</f>
        <v>0</v>
      </c>
      <c r="AF40" s="115">
        <f>INDEX(Data!AB$23:AB$108,MATCH($G40,Data!$D$23:$D$108,0))</f>
        <v>0</v>
      </c>
      <c r="AG40" s="115">
        <f>INDEX(Data!AC$23:AC$108,MATCH($G40,Data!$D$23:$D$108,0))</f>
        <v>0</v>
      </c>
      <c r="AH40" s="115">
        <f>INDEX(Data!AD$23:AD$108,MATCH($G40,Data!$D$23:$D$108,0))</f>
        <v>0</v>
      </c>
      <c r="AI40" s="115">
        <f>INDEX(Data!AE$23:AE$108,MATCH($G40,Data!$D$23:$D$108,0))</f>
        <v>0</v>
      </c>
      <c r="AJ40" s="115">
        <f>INDEX(Data!AF$23:AF$108,MATCH($G40,Data!$D$23:$D$108,0))</f>
        <v>0</v>
      </c>
      <c r="AK40" s="115">
        <f>INDEX(Data!AG$23:AG$108,MATCH($G40,Data!$D$23:$D$108,0))</f>
        <v>0</v>
      </c>
      <c r="AL40" s="115">
        <f>INDEX(Data!AH$23:AH$108,MATCH($G40,Data!$D$23:$D$108,0))</f>
        <v>0</v>
      </c>
      <c r="AM40" s="115">
        <f>INDEX(Data!AI$23:AI$108,MATCH($G40,Data!$D$23:$D$108,0))</f>
        <v>0</v>
      </c>
      <c r="AN40" s="115">
        <f>INDEX(Data!AJ$23:AJ$108,MATCH($G40,Data!$D$23:$D$108,0))</f>
        <v>0</v>
      </c>
      <c r="AO40" s="115">
        <f>INDEX(Data!AK$23:AK$108,MATCH($G40,Data!$D$23:$D$108,0))</f>
        <v>0</v>
      </c>
      <c r="AP40" s="115">
        <f>INDEX(Data!AL$23:AL$108,MATCH($G40,Data!$D$23:$D$108,0))</f>
        <v>0</v>
      </c>
      <c r="AQ40" s="115">
        <f>INDEX(Data!AM$23:AM$108,MATCH($G40,Data!$D$23:$D$108,0))</f>
        <v>0</v>
      </c>
      <c r="AR40" s="115">
        <f>INDEX(Data!AN$23:AN$108,MATCH($G40,Data!$D$23:$D$108,0))</f>
        <v>0</v>
      </c>
      <c r="AS40" s="115">
        <f>INDEX(Data!AO$23:AO$108,MATCH($G40,Data!$D$23:$D$108,0))</f>
        <v>0</v>
      </c>
      <c r="AT40" s="115">
        <f>INDEX(Data!AP$23:AP$108,MATCH($G40,Data!$D$23:$D$108,0))</f>
        <v>0</v>
      </c>
      <c r="AU40" s="115">
        <f>INDEX(Data!AQ$23:AQ$108,MATCH($G40,Data!$D$23:$D$108,0))</f>
        <v>0</v>
      </c>
      <c r="AV40" s="115">
        <f>INDEX(Data!AR$23:AR$108,MATCH($G40,Data!$D$23:$D$108,0))</f>
        <v>0</v>
      </c>
      <c r="AW40" s="115">
        <f>INDEX(Data!AS$23:AS$108,MATCH($G40,Data!$D$23:$D$108,0))</f>
        <v>0</v>
      </c>
      <c r="AX40" s="115">
        <f>INDEX(Data!AT$23:AT$108,MATCH($G40,Data!$D$23:$D$108,0))</f>
        <v>0</v>
      </c>
      <c r="AY40" s="115">
        <f>INDEX(Data!AU$23:AU$108,MATCH($G40,Data!$D$23:$D$108,0))</f>
        <v>0</v>
      </c>
      <c r="AZ40" s="115">
        <f>INDEX(Data!AV$23:AV$108,MATCH($G40,Data!$D$23:$D$108,0))</f>
        <v>0</v>
      </c>
      <c r="BA40" s="115">
        <f>INDEX(Data!AW$23:AW$108,MATCH($G40,Data!$D$23:$D$108,0))</f>
        <v>0</v>
      </c>
      <c r="BB40" s="115">
        <f>INDEX(Data!AX$23:AX$108,MATCH($G40,Data!$D$23:$D$108,0))</f>
        <v>0</v>
      </c>
      <c r="BC40" s="115">
        <f>INDEX(Data!AY$23:AY$108,MATCH($G40,Data!$D$23:$D$108,0))</f>
        <v>0</v>
      </c>
      <c r="BD40" s="115">
        <f>INDEX(Data!AZ$23:AZ$108,MATCH($G40,Data!$D$23:$D$108,0))</f>
        <v>0</v>
      </c>
      <c r="BE40" s="115">
        <f>INDEX(Data!BA$23:BA$108,MATCH($G40,Data!$D$23:$D$108,0))</f>
        <v>0</v>
      </c>
      <c r="BF40" s="115">
        <f>INDEX(Data!BB$23:BB$108,MATCH($G40,Data!$D$23:$D$108,0))</f>
        <v>0</v>
      </c>
      <c r="BG40" s="115">
        <f>INDEX(Data!BC$23:BC$108,MATCH($G40,Data!$D$23:$D$108,0))</f>
        <v>0</v>
      </c>
      <c r="BH40" s="115">
        <f>INDEX(Data!BD$23:BD$108,MATCH($G40,Data!$D$23:$D$108,0))</f>
        <v>0</v>
      </c>
    </row>
    <row r="41" spans="1:60" hidden="1" outlineLevel="1" x14ac:dyDescent="0.2">
      <c r="B41" s="51" t="s">
        <v>196</v>
      </c>
      <c r="C41" s="88" t="s">
        <v>255</v>
      </c>
      <c r="D41" s="89" t="s">
        <v>76</v>
      </c>
      <c r="E41" s="9" t="s">
        <v>97</v>
      </c>
      <c r="F41" s="26" t="s">
        <v>198</v>
      </c>
      <c r="G41" s="87">
        <v>4</v>
      </c>
      <c r="H41" s="87"/>
      <c r="I41" s="115">
        <f>INDEX(Data!E$23:E$108,MATCH($G41,Data!$D$23:$D$108,0))</f>
        <v>0</v>
      </c>
      <c r="J41" s="115">
        <f>INDEX(Data!F$23:F$108,MATCH($G41,Data!$D$23:$D$108,0))</f>
        <v>0</v>
      </c>
      <c r="K41" s="115">
        <f>INDEX(Data!G$23:G$108,MATCH($G41,Data!$D$23:$D$108,0))</f>
        <v>7.6203530000000006</v>
      </c>
      <c r="L41" s="115">
        <f>INDEX(Data!H$23:H$108,MATCH($G41,Data!$D$23:$D$108,0))</f>
        <v>8.4795359999999995</v>
      </c>
      <c r="M41" s="115">
        <f>INDEX(Data!I$23:I$108,MATCH($G41,Data!$D$23:$D$108,0))</f>
        <v>10.766967680000002</v>
      </c>
      <c r="N41" s="115">
        <f>INDEX(Data!J$23:J$108,MATCH($G41,Data!$D$23:$D$108,0))</f>
        <v>10.003004670000001</v>
      </c>
      <c r="O41" s="115">
        <f>INDEX(Data!K$23:K$108,MATCH($G41,Data!$D$23:$D$108,0))</f>
        <v>13.97597297976189</v>
      </c>
      <c r="P41" s="115">
        <f>INDEX(Data!L$23:L$108,MATCH($G41,Data!$D$23:$D$108,0))</f>
        <v>11.748027930476065</v>
      </c>
      <c r="Q41" s="115">
        <f>INDEX(Data!M$23:M$108,MATCH($G41,Data!$D$23:$D$108,0))</f>
        <v>0</v>
      </c>
      <c r="R41" s="115">
        <f>INDEX(Data!N$23:N$108,MATCH($G41,Data!$D$23:$D$108,0))</f>
        <v>0</v>
      </c>
      <c r="S41" s="115">
        <f>INDEX(Data!O$23:O$108,MATCH($G41,Data!$D$23:$D$108,0))</f>
        <v>0</v>
      </c>
      <c r="T41" s="115">
        <f>INDEX(Data!P$23:P$108,MATCH($G41,Data!$D$23:$D$108,0))</f>
        <v>0</v>
      </c>
      <c r="U41" s="115">
        <f>INDEX(Data!Q$23:Q$108,MATCH($G41,Data!$D$23:$D$108,0))</f>
        <v>0</v>
      </c>
      <c r="V41" s="115">
        <f>INDEX(Data!R$23:R$108,MATCH($G41,Data!$D$23:$D$108,0))</f>
        <v>0</v>
      </c>
      <c r="W41" s="115">
        <f>INDEX(Data!S$23:S$108,MATCH($G41,Data!$D$23:$D$108,0))</f>
        <v>0</v>
      </c>
      <c r="X41" s="115">
        <f>INDEX(Data!T$23:T$108,MATCH($G41,Data!$D$23:$D$108,0))</f>
        <v>0</v>
      </c>
      <c r="Y41" s="115">
        <f>INDEX(Data!U$23:U$108,MATCH($G41,Data!$D$23:$D$108,0))</f>
        <v>0</v>
      </c>
      <c r="Z41" s="115">
        <f>INDEX(Data!V$23:V$108,MATCH($G41,Data!$D$23:$D$108,0))</f>
        <v>0</v>
      </c>
      <c r="AA41" s="115">
        <f>INDEX(Data!W$23:W$108,MATCH($G41,Data!$D$23:$D$108,0))</f>
        <v>0</v>
      </c>
      <c r="AB41" s="115">
        <f>INDEX(Data!X$23:X$108,MATCH($G41,Data!$D$23:$D$108,0))</f>
        <v>0</v>
      </c>
      <c r="AC41" s="115">
        <f>INDEX(Data!Y$23:Y$108,MATCH($G41,Data!$D$23:$D$108,0))</f>
        <v>0</v>
      </c>
      <c r="AD41" s="115">
        <f>INDEX(Data!Z$23:Z$108,MATCH($G41,Data!$D$23:$D$108,0))</f>
        <v>0</v>
      </c>
      <c r="AE41" s="115">
        <f>INDEX(Data!AA$23:AA$108,MATCH($G41,Data!$D$23:$D$108,0))</f>
        <v>0</v>
      </c>
      <c r="AF41" s="115">
        <f>INDEX(Data!AB$23:AB$108,MATCH($G41,Data!$D$23:$D$108,0))</f>
        <v>0</v>
      </c>
      <c r="AG41" s="115">
        <f>INDEX(Data!AC$23:AC$108,MATCH($G41,Data!$D$23:$D$108,0))</f>
        <v>0</v>
      </c>
      <c r="AH41" s="115">
        <f>INDEX(Data!AD$23:AD$108,MATCH($G41,Data!$D$23:$D$108,0))</f>
        <v>0</v>
      </c>
      <c r="AI41" s="115">
        <f>INDEX(Data!AE$23:AE$108,MATCH($G41,Data!$D$23:$D$108,0))</f>
        <v>0</v>
      </c>
      <c r="AJ41" s="115">
        <f>INDEX(Data!AF$23:AF$108,MATCH($G41,Data!$D$23:$D$108,0))</f>
        <v>0</v>
      </c>
      <c r="AK41" s="115">
        <f>INDEX(Data!AG$23:AG$108,MATCH($G41,Data!$D$23:$D$108,0))</f>
        <v>0</v>
      </c>
      <c r="AL41" s="115">
        <f>INDEX(Data!AH$23:AH$108,MATCH($G41,Data!$D$23:$D$108,0))</f>
        <v>0</v>
      </c>
      <c r="AM41" s="115">
        <f>INDEX(Data!AI$23:AI$108,MATCH($G41,Data!$D$23:$D$108,0))</f>
        <v>0</v>
      </c>
      <c r="AN41" s="115">
        <f>INDEX(Data!AJ$23:AJ$108,MATCH($G41,Data!$D$23:$D$108,0))</f>
        <v>0</v>
      </c>
      <c r="AO41" s="115">
        <f>INDEX(Data!AK$23:AK$108,MATCH($G41,Data!$D$23:$D$108,0))</f>
        <v>0</v>
      </c>
      <c r="AP41" s="115">
        <f>INDEX(Data!AL$23:AL$108,MATCH($G41,Data!$D$23:$D$108,0))</f>
        <v>0</v>
      </c>
      <c r="AQ41" s="115">
        <f>INDEX(Data!AM$23:AM$108,MATCH($G41,Data!$D$23:$D$108,0))</f>
        <v>0</v>
      </c>
      <c r="AR41" s="115">
        <f>INDEX(Data!AN$23:AN$108,MATCH($G41,Data!$D$23:$D$108,0))</f>
        <v>0</v>
      </c>
      <c r="AS41" s="115">
        <f>INDEX(Data!AO$23:AO$108,MATCH($G41,Data!$D$23:$D$108,0))</f>
        <v>0</v>
      </c>
      <c r="AT41" s="115">
        <f>INDEX(Data!AP$23:AP$108,MATCH($G41,Data!$D$23:$D$108,0))</f>
        <v>0</v>
      </c>
      <c r="AU41" s="115">
        <f>INDEX(Data!AQ$23:AQ$108,MATCH($G41,Data!$D$23:$D$108,0))</f>
        <v>0</v>
      </c>
      <c r="AV41" s="115">
        <f>INDEX(Data!AR$23:AR$108,MATCH($G41,Data!$D$23:$D$108,0))</f>
        <v>0</v>
      </c>
      <c r="AW41" s="115">
        <f>INDEX(Data!AS$23:AS$108,MATCH($G41,Data!$D$23:$D$108,0))</f>
        <v>0</v>
      </c>
      <c r="AX41" s="115">
        <f>INDEX(Data!AT$23:AT$108,MATCH($G41,Data!$D$23:$D$108,0))</f>
        <v>0</v>
      </c>
      <c r="AY41" s="115">
        <f>INDEX(Data!AU$23:AU$108,MATCH($G41,Data!$D$23:$D$108,0))</f>
        <v>0</v>
      </c>
      <c r="AZ41" s="115">
        <f>INDEX(Data!AV$23:AV$108,MATCH($G41,Data!$D$23:$D$108,0))</f>
        <v>0</v>
      </c>
      <c r="BA41" s="115">
        <f>INDEX(Data!AW$23:AW$108,MATCH($G41,Data!$D$23:$D$108,0))</f>
        <v>0</v>
      </c>
      <c r="BB41" s="115">
        <f>INDEX(Data!AX$23:AX$108,MATCH($G41,Data!$D$23:$D$108,0))</f>
        <v>0</v>
      </c>
      <c r="BC41" s="115">
        <f>INDEX(Data!AY$23:AY$108,MATCH($G41,Data!$D$23:$D$108,0))</f>
        <v>0</v>
      </c>
      <c r="BD41" s="115">
        <f>INDEX(Data!AZ$23:AZ$108,MATCH($G41,Data!$D$23:$D$108,0))</f>
        <v>0</v>
      </c>
      <c r="BE41" s="115">
        <f>INDEX(Data!BA$23:BA$108,MATCH($G41,Data!$D$23:$D$108,0))</f>
        <v>0</v>
      </c>
      <c r="BF41" s="115">
        <f>INDEX(Data!BB$23:BB$108,MATCH($G41,Data!$D$23:$D$108,0))</f>
        <v>0</v>
      </c>
      <c r="BG41" s="115">
        <f>INDEX(Data!BC$23:BC$108,MATCH($G41,Data!$D$23:$D$108,0))</f>
        <v>0</v>
      </c>
      <c r="BH41" s="115">
        <f>INDEX(Data!BD$23:BD$108,MATCH($G41,Data!$D$23:$D$108,0))</f>
        <v>0</v>
      </c>
    </row>
    <row r="42" spans="1:60" hidden="1" outlineLevel="1" x14ac:dyDescent="0.2">
      <c r="B42" s="51" t="s">
        <v>196</v>
      </c>
      <c r="C42" s="88" t="s">
        <v>255</v>
      </c>
      <c r="D42" s="89" t="s">
        <v>76</v>
      </c>
      <c r="E42" s="9" t="s">
        <v>98</v>
      </c>
      <c r="F42" s="26" t="s">
        <v>198</v>
      </c>
      <c r="G42" s="87">
        <v>5</v>
      </c>
      <c r="H42" s="87"/>
      <c r="I42" s="115">
        <f>INDEX(Data!E$23:E$108,MATCH($G42,Data!$D$23:$D$108,0))</f>
        <v>0</v>
      </c>
      <c r="J42" s="115">
        <f>INDEX(Data!F$23:F$108,MATCH($G42,Data!$D$23:$D$108,0))</f>
        <v>0</v>
      </c>
      <c r="K42" s="115">
        <f>INDEX(Data!G$23:G$108,MATCH($G42,Data!$D$23:$D$108,0))</f>
        <v>9.8858500000000002E-2</v>
      </c>
      <c r="L42" s="115">
        <f>INDEX(Data!H$23:H$108,MATCH($G42,Data!$D$23:$D$108,0))</f>
        <v>4.5054570000000002E-2</v>
      </c>
      <c r="M42" s="115">
        <f>INDEX(Data!I$23:I$108,MATCH($G42,Data!$D$23:$D$108,0))</f>
        <v>1.6593360000000001E-2</v>
      </c>
      <c r="N42" s="115">
        <f>INDEX(Data!J$23:J$108,MATCH($G42,Data!$D$23:$D$108,0))</f>
        <v>2.1233329999999998E-2</v>
      </c>
      <c r="O42" s="115">
        <f>INDEX(Data!K$23:K$108,MATCH($G42,Data!$D$23:$D$108,0))</f>
        <v>0.14282522659200844</v>
      </c>
      <c r="P42" s="115">
        <f>INDEX(Data!L$23:L$108,MATCH($G42,Data!$D$23:$D$108,0))</f>
        <v>1.2775246514880743E-2</v>
      </c>
      <c r="Q42" s="115">
        <f>INDEX(Data!M$23:M$108,MATCH($G42,Data!$D$23:$D$108,0))</f>
        <v>0</v>
      </c>
      <c r="R42" s="115">
        <f>INDEX(Data!N$23:N$108,MATCH($G42,Data!$D$23:$D$108,0))</f>
        <v>0</v>
      </c>
      <c r="S42" s="115">
        <f>INDEX(Data!O$23:O$108,MATCH($G42,Data!$D$23:$D$108,0))</f>
        <v>0</v>
      </c>
      <c r="T42" s="115">
        <f>INDEX(Data!P$23:P$108,MATCH($G42,Data!$D$23:$D$108,0))</f>
        <v>0</v>
      </c>
      <c r="U42" s="115">
        <f>INDEX(Data!Q$23:Q$108,MATCH($G42,Data!$D$23:$D$108,0))</f>
        <v>0</v>
      </c>
      <c r="V42" s="115">
        <f>INDEX(Data!R$23:R$108,MATCH($G42,Data!$D$23:$D$108,0))</f>
        <v>0</v>
      </c>
      <c r="W42" s="115">
        <f>INDEX(Data!S$23:S$108,MATCH($G42,Data!$D$23:$D$108,0))</f>
        <v>0</v>
      </c>
      <c r="X42" s="115">
        <f>INDEX(Data!T$23:T$108,MATCH($G42,Data!$D$23:$D$108,0))</f>
        <v>0</v>
      </c>
      <c r="Y42" s="115">
        <f>INDEX(Data!U$23:U$108,MATCH($G42,Data!$D$23:$D$108,0))</f>
        <v>0</v>
      </c>
      <c r="Z42" s="115">
        <f>INDEX(Data!V$23:V$108,MATCH($G42,Data!$D$23:$D$108,0))</f>
        <v>0</v>
      </c>
      <c r="AA42" s="115">
        <f>INDEX(Data!W$23:W$108,MATCH($G42,Data!$D$23:$D$108,0))</f>
        <v>0</v>
      </c>
      <c r="AB42" s="115">
        <f>INDEX(Data!X$23:X$108,MATCH($G42,Data!$D$23:$D$108,0))</f>
        <v>0</v>
      </c>
      <c r="AC42" s="115">
        <f>INDEX(Data!Y$23:Y$108,MATCH($G42,Data!$D$23:$D$108,0))</f>
        <v>0</v>
      </c>
      <c r="AD42" s="115">
        <f>INDEX(Data!Z$23:Z$108,MATCH($G42,Data!$D$23:$D$108,0))</f>
        <v>0</v>
      </c>
      <c r="AE42" s="115">
        <f>INDEX(Data!AA$23:AA$108,MATCH($G42,Data!$D$23:$D$108,0))</f>
        <v>0</v>
      </c>
      <c r="AF42" s="115">
        <f>INDEX(Data!AB$23:AB$108,MATCH($G42,Data!$D$23:$D$108,0))</f>
        <v>0</v>
      </c>
      <c r="AG42" s="115">
        <f>INDEX(Data!AC$23:AC$108,MATCH($G42,Data!$D$23:$D$108,0))</f>
        <v>0</v>
      </c>
      <c r="AH42" s="115">
        <f>INDEX(Data!AD$23:AD$108,MATCH($G42,Data!$D$23:$D$108,0))</f>
        <v>0</v>
      </c>
      <c r="AI42" s="115">
        <f>INDEX(Data!AE$23:AE$108,MATCH($G42,Data!$D$23:$D$108,0))</f>
        <v>0</v>
      </c>
      <c r="AJ42" s="115">
        <f>INDEX(Data!AF$23:AF$108,MATCH($G42,Data!$D$23:$D$108,0))</f>
        <v>0</v>
      </c>
      <c r="AK42" s="115">
        <f>INDEX(Data!AG$23:AG$108,MATCH($G42,Data!$D$23:$D$108,0))</f>
        <v>0</v>
      </c>
      <c r="AL42" s="115">
        <f>INDEX(Data!AH$23:AH$108,MATCH($G42,Data!$D$23:$D$108,0))</f>
        <v>0</v>
      </c>
      <c r="AM42" s="115">
        <f>INDEX(Data!AI$23:AI$108,MATCH($G42,Data!$D$23:$D$108,0))</f>
        <v>0</v>
      </c>
      <c r="AN42" s="115">
        <f>INDEX(Data!AJ$23:AJ$108,MATCH($G42,Data!$D$23:$D$108,0))</f>
        <v>0</v>
      </c>
      <c r="AO42" s="115">
        <f>INDEX(Data!AK$23:AK$108,MATCH($G42,Data!$D$23:$D$108,0))</f>
        <v>0</v>
      </c>
      <c r="AP42" s="115">
        <f>INDEX(Data!AL$23:AL$108,MATCH($G42,Data!$D$23:$D$108,0))</f>
        <v>0</v>
      </c>
      <c r="AQ42" s="115">
        <f>INDEX(Data!AM$23:AM$108,MATCH($G42,Data!$D$23:$D$108,0))</f>
        <v>0</v>
      </c>
      <c r="AR42" s="115">
        <f>INDEX(Data!AN$23:AN$108,MATCH($G42,Data!$D$23:$D$108,0))</f>
        <v>0</v>
      </c>
      <c r="AS42" s="115">
        <f>INDEX(Data!AO$23:AO$108,MATCH($G42,Data!$D$23:$D$108,0))</f>
        <v>0</v>
      </c>
      <c r="AT42" s="115">
        <f>INDEX(Data!AP$23:AP$108,MATCH($G42,Data!$D$23:$D$108,0))</f>
        <v>0</v>
      </c>
      <c r="AU42" s="115">
        <f>INDEX(Data!AQ$23:AQ$108,MATCH($G42,Data!$D$23:$D$108,0))</f>
        <v>0</v>
      </c>
      <c r="AV42" s="115">
        <f>INDEX(Data!AR$23:AR$108,MATCH($G42,Data!$D$23:$D$108,0))</f>
        <v>0</v>
      </c>
      <c r="AW42" s="115">
        <f>INDEX(Data!AS$23:AS$108,MATCH($G42,Data!$D$23:$D$108,0))</f>
        <v>0</v>
      </c>
      <c r="AX42" s="115">
        <f>INDEX(Data!AT$23:AT$108,MATCH($G42,Data!$D$23:$D$108,0))</f>
        <v>0</v>
      </c>
      <c r="AY42" s="115">
        <f>INDEX(Data!AU$23:AU$108,MATCH($G42,Data!$D$23:$D$108,0))</f>
        <v>0</v>
      </c>
      <c r="AZ42" s="115">
        <f>INDEX(Data!AV$23:AV$108,MATCH($G42,Data!$D$23:$D$108,0))</f>
        <v>0</v>
      </c>
      <c r="BA42" s="115">
        <f>INDEX(Data!AW$23:AW$108,MATCH($G42,Data!$D$23:$D$108,0))</f>
        <v>0</v>
      </c>
      <c r="BB42" s="115">
        <f>INDEX(Data!AX$23:AX$108,MATCH($G42,Data!$D$23:$D$108,0))</f>
        <v>0</v>
      </c>
      <c r="BC42" s="115">
        <f>INDEX(Data!AY$23:AY$108,MATCH($G42,Data!$D$23:$D$108,0))</f>
        <v>0</v>
      </c>
      <c r="BD42" s="115">
        <f>INDEX(Data!AZ$23:AZ$108,MATCH($G42,Data!$D$23:$D$108,0))</f>
        <v>0</v>
      </c>
      <c r="BE42" s="115">
        <f>INDEX(Data!BA$23:BA$108,MATCH($G42,Data!$D$23:$D$108,0))</f>
        <v>0</v>
      </c>
      <c r="BF42" s="115">
        <f>INDEX(Data!BB$23:BB$108,MATCH($G42,Data!$D$23:$D$108,0))</f>
        <v>0</v>
      </c>
      <c r="BG42" s="115">
        <f>INDEX(Data!BC$23:BC$108,MATCH($G42,Data!$D$23:$D$108,0))</f>
        <v>0</v>
      </c>
      <c r="BH42" s="115">
        <f>INDEX(Data!BD$23:BD$108,MATCH($G42,Data!$D$23:$D$108,0))</f>
        <v>0</v>
      </c>
    </row>
    <row r="43" spans="1:60" hidden="1" outlineLevel="1" x14ac:dyDescent="0.2">
      <c r="B43" s="51" t="s">
        <v>196</v>
      </c>
      <c r="C43" s="88" t="s">
        <v>255</v>
      </c>
      <c r="D43" s="9" t="s">
        <v>77</v>
      </c>
      <c r="E43" s="73"/>
      <c r="F43" s="26" t="s">
        <v>198</v>
      </c>
      <c r="G43" s="87">
        <v>6</v>
      </c>
      <c r="H43" s="87"/>
      <c r="I43" s="115">
        <f>INDEX(Data!E$23:E$108,MATCH($G43,Data!$D$23:$D$108,0))</f>
        <v>0</v>
      </c>
      <c r="J43" s="115">
        <f>INDEX(Data!F$23:F$108,MATCH($G43,Data!$D$23:$D$108,0))</f>
        <v>0</v>
      </c>
      <c r="K43" s="115">
        <f>INDEX(Data!G$23:G$108,MATCH($G43,Data!$D$23:$D$108,0))</f>
        <v>7.2969216100000001</v>
      </c>
      <c r="L43" s="115">
        <f>INDEX(Data!H$23:H$108,MATCH($G43,Data!$D$23:$D$108,0))</f>
        <v>9.3451877799999998</v>
      </c>
      <c r="M43" s="115">
        <f>INDEX(Data!I$23:I$108,MATCH($G43,Data!$D$23:$D$108,0))</f>
        <v>10.409857979999998</v>
      </c>
      <c r="N43" s="115">
        <f>INDEX(Data!J$23:J$108,MATCH($G43,Data!$D$23:$D$108,0))</f>
        <v>8.4504963399999991</v>
      </c>
      <c r="O43" s="115">
        <f>INDEX(Data!K$23:K$108,MATCH($G43,Data!$D$23:$D$108,0))</f>
        <v>9.0010673308962179</v>
      </c>
      <c r="P43" s="115">
        <f>INDEX(Data!L$23:L$108,MATCH($G43,Data!$D$23:$D$108,0))</f>
        <v>10.106854855276115</v>
      </c>
      <c r="Q43" s="115">
        <f>INDEX(Data!M$23:M$108,MATCH($G43,Data!$D$23:$D$108,0))</f>
        <v>0</v>
      </c>
      <c r="R43" s="115">
        <f>INDEX(Data!N$23:N$108,MATCH($G43,Data!$D$23:$D$108,0))</f>
        <v>0</v>
      </c>
      <c r="S43" s="115">
        <f>INDEX(Data!O$23:O$108,MATCH($G43,Data!$D$23:$D$108,0))</f>
        <v>0</v>
      </c>
      <c r="T43" s="115">
        <f>INDEX(Data!P$23:P$108,MATCH($G43,Data!$D$23:$D$108,0))</f>
        <v>0</v>
      </c>
      <c r="U43" s="115">
        <f>INDEX(Data!Q$23:Q$108,MATCH($G43,Data!$D$23:$D$108,0))</f>
        <v>0</v>
      </c>
      <c r="V43" s="115">
        <f>INDEX(Data!R$23:R$108,MATCH($G43,Data!$D$23:$D$108,0))</f>
        <v>0</v>
      </c>
      <c r="W43" s="115">
        <f>INDEX(Data!S$23:S$108,MATCH($G43,Data!$D$23:$D$108,0))</f>
        <v>0</v>
      </c>
      <c r="X43" s="115">
        <f>INDEX(Data!T$23:T$108,MATCH($G43,Data!$D$23:$D$108,0))</f>
        <v>0</v>
      </c>
      <c r="Y43" s="115">
        <f>INDEX(Data!U$23:U$108,MATCH($G43,Data!$D$23:$D$108,0))</f>
        <v>0</v>
      </c>
      <c r="Z43" s="115">
        <f>INDEX(Data!V$23:V$108,MATCH($G43,Data!$D$23:$D$108,0))</f>
        <v>0</v>
      </c>
      <c r="AA43" s="115">
        <f>INDEX(Data!W$23:W$108,MATCH($G43,Data!$D$23:$D$108,0))</f>
        <v>0</v>
      </c>
      <c r="AB43" s="115">
        <f>INDEX(Data!X$23:X$108,MATCH($G43,Data!$D$23:$D$108,0))</f>
        <v>0</v>
      </c>
      <c r="AC43" s="115">
        <f>INDEX(Data!Y$23:Y$108,MATCH($G43,Data!$D$23:$D$108,0))</f>
        <v>0</v>
      </c>
      <c r="AD43" s="115">
        <f>INDEX(Data!Z$23:Z$108,MATCH($G43,Data!$D$23:$D$108,0))</f>
        <v>0</v>
      </c>
      <c r="AE43" s="115">
        <f>INDEX(Data!AA$23:AA$108,MATCH($G43,Data!$D$23:$D$108,0))</f>
        <v>0</v>
      </c>
      <c r="AF43" s="115">
        <f>INDEX(Data!AB$23:AB$108,MATCH($G43,Data!$D$23:$D$108,0))</f>
        <v>0</v>
      </c>
      <c r="AG43" s="115">
        <f>INDEX(Data!AC$23:AC$108,MATCH($G43,Data!$D$23:$D$108,0))</f>
        <v>0</v>
      </c>
      <c r="AH43" s="115">
        <f>INDEX(Data!AD$23:AD$108,MATCH($G43,Data!$D$23:$D$108,0))</f>
        <v>0</v>
      </c>
      <c r="AI43" s="115">
        <f>INDEX(Data!AE$23:AE$108,MATCH($G43,Data!$D$23:$D$108,0))</f>
        <v>0</v>
      </c>
      <c r="AJ43" s="115">
        <f>INDEX(Data!AF$23:AF$108,MATCH($G43,Data!$D$23:$D$108,0))</f>
        <v>0</v>
      </c>
      <c r="AK43" s="115">
        <f>INDEX(Data!AG$23:AG$108,MATCH($G43,Data!$D$23:$D$108,0))</f>
        <v>0</v>
      </c>
      <c r="AL43" s="115">
        <f>INDEX(Data!AH$23:AH$108,MATCH($G43,Data!$D$23:$D$108,0))</f>
        <v>0</v>
      </c>
      <c r="AM43" s="115">
        <f>INDEX(Data!AI$23:AI$108,MATCH($G43,Data!$D$23:$D$108,0))</f>
        <v>0</v>
      </c>
      <c r="AN43" s="115">
        <f>INDEX(Data!AJ$23:AJ$108,MATCH($G43,Data!$D$23:$D$108,0))</f>
        <v>0</v>
      </c>
      <c r="AO43" s="115">
        <f>INDEX(Data!AK$23:AK$108,MATCH($G43,Data!$D$23:$D$108,0))</f>
        <v>0</v>
      </c>
      <c r="AP43" s="115">
        <f>INDEX(Data!AL$23:AL$108,MATCH($G43,Data!$D$23:$D$108,0))</f>
        <v>0</v>
      </c>
      <c r="AQ43" s="115">
        <f>INDEX(Data!AM$23:AM$108,MATCH($G43,Data!$D$23:$D$108,0))</f>
        <v>0</v>
      </c>
      <c r="AR43" s="115">
        <f>INDEX(Data!AN$23:AN$108,MATCH($G43,Data!$D$23:$D$108,0))</f>
        <v>0</v>
      </c>
      <c r="AS43" s="115">
        <f>INDEX(Data!AO$23:AO$108,MATCH($G43,Data!$D$23:$D$108,0))</f>
        <v>0</v>
      </c>
      <c r="AT43" s="115">
        <f>INDEX(Data!AP$23:AP$108,MATCH($G43,Data!$D$23:$D$108,0))</f>
        <v>0</v>
      </c>
      <c r="AU43" s="115">
        <f>INDEX(Data!AQ$23:AQ$108,MATCH($G43,Data!$D$23:$D$108,0))</f>
        <v>0</v>
      </c>
      <c r="AV43" s="115">
        <f>INDEX(Data!AR$23:AR$108,MATCH($G43,Data!$D$23:$D$108,0))</f>
        <v>0</v>
      </c>
      <c r="AW43" s="115">
        <f>INDEX(Data!AS$23:AS$108,MATCH($G43,Data!$D$23:$D$108,0))</f>
        <v>0</v>
      </c>
      <c r="AX43" s="115">
        <f>INDEX(Data!AT$23:AT$108,MATCH($G43,Data!$D$23:$D$108,0))</f>
        <v>0</v>
      </c>
      <c r="AY43" s="115">
        <f>INDEX(Data!AU$23:AU$108,MATCH($G43,Data!$D$23:$D$108,0))</f>
        <v>0</v>
      </c>
      <c r="AZ43" s="115">
        <f>INDEX(Data!AV$23:AV$108,MATCH($G43,Data!$D$23:$D$108,0))</f>
        <v>0</v>
      </c>
      <c r="BA43" s="115">
        <f>INDEX(Data!AW$23:AW$108,MATCH($G43,Data!$D$23:$D$108,0))</f>
        <v>0</v>
      </c>
      <c r="BB43" s="115">
        <f>INDEX(Data!AX$23:AX$108,MATCH($G43,Data!$D$23:$D$108,0))</f>
        <v>0</v>
      </c>
      <c r="BC43" s="115">
        <f>INDEX(Data!AY$23:AY$108,MATCH($G43,Data!$D$23:$D$108,0))</f>
        <v>0</v>
      </c>
      <c r="BD43" s="115">
        <f>INDEX(Data!AZ$23:AZ$108,MATCH($G43,Data!$D$23:$D$108,0))</f>
        <v>0</v>
      </c>
      <c r="BE43" s="115">
        <f>INDEX(Data!BA$23:BA$108,MATCH($G43,Data!$D$23:$D$108,0))</f>
        <v>0</v>
      </c>
      <c r="BF43" s="115">
        <f>INDEX(Data!BB$23:BB$108,MATCH($G43,Data!$D$23:$D$108,0))</f>
        <v>0</v>
      </c>
      <c r="BG43" s="115">
        <f>INDEX(Data!BC$23:BC$108,MATCH($G43,Data!$D$23:$D$108,0))</f>
        <v>0</v>
      </c>
      <c r="BH43" s="115">
        <f>INDEX(Data!BD$23:BD$108,MATCH($G43,Data!$D$23:$D$108,0))</f>
        <v>0</v>
      </c>
    </row>
    <row r="44" spans="1:60" hidden="1" outlineLevel="1" x14ac:dyDescent="0.2">
      <c r="B44" s="51" t="s">
        <v>196</v>
      </c>
      <c r="C44" s="88" t="s">
        <v>255</v>
      </c>
      <c r="D44" s="9" t="s">
        <v>78</v>
      </c>
      <c r="E44" s="73"/>
      <c r="F44" s="26" t="s">
        <v>198</v>
      </c>
      <c r="G44" s="87">
        <v>7</v>
      </c>
      <c r="H44" s="87"/>
      <c r="I44" s="115">
        <f>INDEX(Data!E$23:E$108,MATCH($G44,Data!$D$23:$D$108,0))</f>
        <v>0</v>
      </c>
      <c r="J44" s="115">
        <f>INDEX(Data!F$23:F$108,MATCH($G44,Data!$D$23:$D$108,0))</f>
        <v>0</v>
      </c>
      <c r="K44" s="115">
        <f>INDEX(Data!G$23:G$108,MATCH($G44,Data!$D$23:$D$108,0))</f>
        <v>0</v>
      </c>
      <c r="L44" s="115">
        <f>INDEX(Data!H$23:H$108,MATCH($G44,Data!$D$23:$D$108,0))</f>
        <v>0</v>
      </c>
      <c r="M44" s="115">
        <f>INDEX(Data!I$23:I$108,MATCH($G44,Data!$D$23:$D$108,0))</f>
        <v>0</v>
      </c>
      <c r="N44" s="115">
        <f>INDEX(Data!J$23:J$108,MATCH($G44,Data!$D$23:$D$108,0))</f>
        <v>0</v>
      </c>
      <c r="O44" s="115">
        <f>INDEX(Data!K$23:K$108,MATCH($G44,Data!$D$23:$D$108,0))</f>
        <v>0</v>
      </c>
      <c r="P44" s="115">
        <f>INDEX(Data!L$23:L$108,MATCH($G44,Data!$D$23:$D$108,0))</f>
        <v>0</v>
      </c>
      <c r="Q44" s="115">
        <f>INDEX(Data!M$23:M$108,MATCH($G44,Data!$D$23:$D$108,0))</f>
        <v>0</v>
      </c>
      <c r="R44" s="115">
        <f>INDEX(Data!N$23:N$108,MATCH($G44,Data!$D$23:$D$108,0))</f>
        <v>0</v>
      </c>
      <c r="S44" s="115">
        <f>INDEX(Data!O$23:O$108,MATCH($G44,Data!$D$23:$D$108,0))</f>
        <v>0</v>
      </c>
      <c r="T44" s="115">
        <f>INDEX(Data!P$23:P$108,MATCH($G44,Data!$D$23:$D$108,0))</f>
        <v>0</v>
      </c>
      <c r="U44" s="115">
        <f>INDEX(Data!Q$23:Q$108,MATCH($G44,Data!$D$23:$D$108,0))</f>
        <v>0</v>
      </c>
      <c r="V44" s="115">
        <f>INDEX(Data!R$23:R$108,MATCH($G44,Data!$D$23:$D$108,0))</f>
        <v>0</v>
      </c>
      <c r="W44" s="115">
        <f>INDEX(Data!S$23:S$108,MATCH($G44,Data!$D$23:$D$108,0))</f>
        <v>0</v>
      </c>
      <c r="X44" s="115">
        <f>INDEX(Data!T$23:T$108,MATCH($G44,Data!$D$23:$D$108,0))</f>
        <v>0</v>
      </c>
      <c r="Y44" s="115">
        <f>INDEX(Data!U$23:U$108,MATCH($G44,Data!$D$23:$D$108,0))</f>
        <v>0</v>
      </c>
      <c r="Z44" s="115">
        <f>INDEX(Data!V$23:V$108,MATCH($G44,Data!$D$23:$D$108,0))</f>
        <v>0</v>
      </c>
      <c r="AA44" s="115">
        <f>INDEX(Data!W$23:W$108,MATCH($G44,Data!$D$23:$D$108,0))</f>
        <v>0</v>
      </c>
      <c r="AB44" s="115">
        <f>INDEX(Data!X$23:X$108,MATCH($G44,Data!$D$23:$D$108,0))</f>
        <v>0</v>
      </c>
      <c r="AC44" s="115">
        <f>INDEX(Data!Y$23:Y$108,MATCH($G44,Data!$D$23:$D$108,0))</f>
        <v>0</v>
      </c>
      <c r="AD44" s="115">
        <f>INDEX(Data!Z$23:Z$108,MATCH($G44,Data!$D$23:$D$108,0))</f>
        <v>0</v>
      </c>
      <c r="AE44" s="115">
        <f>INDEX(Data!AA$23:AA$108,MATCH($G44,Data!$D$23:$D$108,0))</f>
        <v>0</v>
      </c>
      <c r="AF44" s="115">
        <f>INDEX(Data!AB$23:AB$108,MATCH($G44,Data!$D$23:$D$108,0))</f>
        <v>0</v>
      </c>
      <c r="AG44" s="115">
        <f>INDEX(Data!AC$23:AC$108,MATCH($G44,Data!$D$23:$D$108,0))</f>
        <v>0</v>
      </c>
      <c r="AH44" s="115">
        <f>INDEX(Data!AD$23:AD$108,MATCH($G44,Data!$D$23:$D$108,0))</f>
        <v>0</v>
      </c>
      <c r="AI44" s="115">
        <f>INDEX(Data!AE$23:AE$108,MATCH($G44,Data!$D$23:$D$108,0))</f>
        <v>0</v>
      </c>
      <c r="AJ44" s="115">
        <f>INDEX(Data!AF$23:AF$108,MATCH($G44,Data!$D$23:$D$108,0))</f>
        <v>0</v>
      </c>
      <c r="AK44" s="115">
        <f>INDEX(Data!AG$23:AG$108,MATCH($G44,Data!$D$23:$D$108,0))</f>
        <v>0</v>
      </c>
      <c r="AL44" s="115">
        <f>INDEX(Data!AH$23:AH$108,MATCH($G44,Data!$D$23:$D$108,0))</f>
        <v>0</v>
      </c>
      <c r="AM44" s="115">
        <f>INDEX(Data!AI$23:AI$108,MATCH($G44,Data!$D$23:$D$108,0))</f>
        <v>0</v>
      </c>
      <c r="AN44" s="115">
        <f>INDEX(Data!AJ$23:AJ$108,MATCH($G44,Data!$D$23:$D$108,0))</f>
        <v>0</v>
      </c>
      <c r="AO44" s="115">
        <f>INDEX(Data!AK$23:AK$108,MATCH($G44,Data!$D$23:$D$108,0))</f>
        <v>0</v>
      </c>
      <c r="AP44" s="115">
        <f>INDEX(Data!AL$23:AL$108,MATCH($G44,Data!$D$23:$D$108,0))</f>
        <v>0</v>
      </c>
      <c r="AQ44" s="115">
        <f>INDEX(Data!AM$23:AM$108,MATCH($G44,Data!$D$23:$D$108,0))</f>
        <v>0</v>
      </c>
      <c r="AR44" s="115">
        <f>INDEX(Data!AN$23:AN$108,MATCH($G44,Data!$D$23:$D$108,0))</f>
        <v>0</v>
      </c>
      <c r="AS44" s="115">
        <f>INDEX(Data!AO$23:AO$108,MATCH($G44,Data!$D$23:$D$108,0))</f>
        <v>0</v>
      </c>
      <c r="AT44" s="115">
        <f>INDEX(Data!AP$23:AP$108,MATCH($G44,Data!$D$23:$D$108,0))</f>
        <v>0</v>
      </c>
      <c r="AU44" s="115">
        <f>INDEX(Data!AQ$23:AQ$108,MATCH($G44,Data!$D$23:$D$108,0))</f>
        <v>0</v>
      </c>
      <c r="AV44" s="115">
        <f>INDEX(Data!AR$23:AR$108,MATCH($G44,Data!$D$23:$D$108,0))</f>
        <v>0</v>
      </c>
      <c r="AW44" s="115">
        <f>INDEX(Data!AS$23:AS$108,MATCH($G44,Data!$D$23:$D$108,0))</f>
        <v>0</v>
      </c>
      <c r="AX44" s="115">
        <f>INDEX(Data!AT$23:AT$108,MATCH($G44,Data!$D$23:$D$108,0))</f>
        <v>0</v>
      </c>
      <c r="AY44" s="115">
        <f>INDEX(Data!AU$23:AU$108,MATCH($G44,Data!$D$23:$D$108,0))</f>
        <v>0</v>
      </c>
      <c r="AZ44" s="115">
        <f>INDEX(Data!AV$23:AV$108,MATCH($G44,Data!$D$23:$D$108,0))</f>
        <v>0</v>
      </c>
      <c r="BA44" s="115">
        <f>INDEX(Data!AW$23:AW$108,MATCH($G44,Data!$D$23:$D$108,0))</f>
        <v>0</v>
      </c>
      <c r="BB44" s="115">
        <f>INDEX(Data!AX$23:AX$108,MATCH($G44,Data!$D$23:$D$108,0))</f>
        <v>0</v>
      </c>
      <c r="BC44" s="115">
        <f>INDEX(Data!AY$23:AY$108,MATCH($G44,Data!$D$23:$D$108,0))</f>
        <v>0</v>
      </c>
      <c r="BD44" s="115">
        <f>INDEX(Data!AZ$23:AZ$108,MATCH($G44,Data!$D$23:$D$108,0))</f>
        <v>0</v>
      </c>
      <c r="BE44" s="115">
        <f>INDEX(Data!BA$23:BA$108,MATCH($G44,Data!$D$23:$D$108,0))</f>
        <v>0</v>
      </c>
      <c r="BF44" s="115">
        <f>INDEX(Data!BB$23:BB$108,MATCH($G44,Data!$D$23:$D$108,0))</f>
        <v>0</v>
      </c>
      <c r="BG44" s="115">
        <f>INDEX(Data!BC$23:BC$108,MATCH($G44,Data!$D$23:$D$108,0))</f>
        <v>0</v>
      </c>
      <c r="BH44" s="115">
        <f>INDEX(Data!BD$23:BD$108,MATCH($G44,Data!$D$23:$D$108,0))</f>
        <v>0</v>
      </c>
    </row>
    <row r="45" spans="1:60" hidden="1" outlineLevel="1" x14ac:dyDescent="0.2">
      <c r="B45" s="51" t="s">
        <v>196</v>
      </c>
      <c r="C45" s="88" t="s">
        <v>255</v>
      </c>
      <c r="D45" s="9" t="s">
        <v>79</v>
      </c>
      <c r="E45" s="58"/>
      <c r="F45" s="26" t="s">
        <v>198</v>
      </c>
      <c r="G45" s="87">
        <v>8</v>
      </c>
      <c r="H45" s="87"/>
      <c r="I45" s="115">
        <f>INDEX(Data!E$23:E$108,MATCH($G45,Data!$D$23:$D$108,0))</f>
        <v>0</v>
      </c>
      <c r="J45" s="115">
        <f>INDEX(Data!F$23:F$108,MATCH($G45,Data!$D$23:$D$108,0))</f>
        <v>0</v>
      </c>
      <c r="K45" s="115">
        <f>INDEX(Data!G$23:G$108,MATCH($G45,Data!$D$23:$D$108,0))</f>
        <v>20.81596860414</v>
      </c>
      <c r="L45" s="115">
        <f>INDEX(Data!H$23:H$108,MATCH($G45,Data!$D$23:$D$108,0))</f>
        <v>22.760874849999997</v>
      </c>
      <c r="M45" s="115">
        <f>INDEX(Data!I$23:I$108,MATCH($G45,Data!$D$23:$D$108,0))</f>
        <v>21.5071668</v>
      </c>
      <c r="N45" s="115">
        <f>INDEX(Data!J$23:J$108,MATCH($G45,Data!$D$23:$D$108,0))</f>
        <v>16.916437010000003</v>
      </c>
      <c r="O45" s="115">
        <f>INDEX(Data!K$23:K$108,MATCH($G45,Data!$D$23:$D$108,0))</f>
        <v>20.731607414375535</v>
      </c>
      <c r="P45" s="115">
        <f>INDEX(Data!L$23:L$108,MATCH($G45,Data!$D$23:$D$108,0))</f>
        <v>20.080407079685543</v>
      </c>
      <c r="Q45" s="115">
        <f>INDEX(Data!M$23:M$108,MATCH($G45,Data!$D$23:$D$108,0))</f>
        <v>0</v>
      </c>
      <c r="R45" s="115">
        <f>INDEX(Data!N$23:N$108,MATCH($G45,Data!$D$23:$D$108,0))</f>
        <v>0</v>
      </c>
      <c r="S45" s="115">
        <f>INDEX(Data!O$23:O$108,MATCH($G45,Data!$D$23:$D$108,0))</f>
        <v>0</v>
      </c>
      <c r="T45" s="115">
        <f>INDEX(Data!P$23:P$108,MATCH($G45,Data!$D$23:$D$108,0))</f>
        <v>0</v>
      </c>
      <c r="U45" s="115">
        <f>INDEX(Data!Q$23:Q$108,MATCH($G45,Data!$D$23:$D$108,0))</f>
        <v>0</v>
      </c>
      <c r="V45" s="115">
        <f>INDEX(Data!R$23:R$108,MATCH($G45,Data!$D$23:$D$108,0))</f>
        <v>0</v>
      </c>
      <c r="W45" s="115">
        <f>INDEX(Data!S$23:S$108,MATCH($G45,Data!$D$23:$D$108,0))</f>
        <v>0</v>
      </c>
      <c r="X45" s="115">
        <f>INDEX(Data!T$23:T$108,MATCH($G45,Data!$D$23:$D$108,0))</f>
        <v>0</v>
      </c>
      <c r="Y45" s="115">
        <f>INDEX(Data!U$23:U$108,MATCH($G45,Data!$D$23:$D$108,0))</f>
        <v>0</v>
      </c>
      <c r="Z45" s="115">
        <f>INDEX(Data!V$23:V$108,MATCH($G45,Data!$D$23:$D$108,0))</f>
        <v>0</v>
      </c>
      <c r="AA45" s="115">
        <f>INDEX(Data!W$23:W$108,MATCH($G45,Data!$D$23:$D$108,0))</f>
        <v>0</v>
      </c>
      <c r="AB45" s="115">
        <f>INDEX(Data!X$23:X$108,MATCH($G45,Data!$D$23:$D$108,0))</f>
        <v>0</v>
      </c>
      <c r="AC45" s="115">
        <f>INDEX(Data!Y$23:Y$108,MATCH($G45,Data!$D$23:$D$108,0))</f>
        <v>0</v>
      </c>
      <c r="AD45" s="115">
        <f>INDEX(Data!Z$23:Z$108,MATCH($G45,Data!$D$23:$D$108,0))</f>
        <v>0</v>
      </c>
      <c r="AE45" s="115">
        <f>INDEX(Data!AA$23:AA$108,MATCH($G45,Data!$D$23:$D$108,0))</f>
        <v>0</v>
      </c>
      <c r="AF45" s="115">
        <f>INDEX(Data!AB$23:AB$108,MATCH($G45,Data!$D$23:$D$108,0))</f>
        <v>0</v>
      </c>
      <c r="AG45" s="115">
        <f>INDEX(Data!AC$23:AC$108,MATCH($G45,Data!$D$23:$D$108,0))</f>
        <v>0</v>
      </c>
      <c r="AH45" s="115">
        <f>INDEX(Data!AD$23:AD$108,MATCH($G45,Data!$D$23:$D$108,0))</f>
        <v>0</v>
      </c>
      <c r="AI45" s="115">
        <f>INDEX(Data!AE$23:AE$108,MATCH($G45,Data!$D$23:$D$108,0))</f>
        <v>0</v>
      </c>
      <c r="AJ45" s="115">
        <f>INDEX(Data!AF$23:AF$108,MATCH($G45,Data!$D$23:$D$108,0))</f>
        <v>0</v>
      </c>
      <c r="AK45" s="115">
        <f>INDEX(Data!AG$23:AG$108,MATCH($G45,Data!$D$23:$D$108,0))</f>
        <v>0</v>
      </c>
      <c r="AL45" s="115">
        <f>INDEX(Data!AH$23:AH$108,MATCH($G45,Data!$D$23:$D$108,0))</f>
        <v>0</v>
      </c>
      <c r="AM45" s="115">
        <f>INDEX(Data!AI$23:AI$108,MATCH($G45,Data!$D$23:$D$108,0))</f>
        <v>0</v>
      </c>
      <c r="AN45" s="115">
        <f>INDEX(Data!AJ$23:AJ$108,MATCH($G45,Data!$D$23:$D$108,0))</f>
        <v>0</v>
      </c>
      <c r="AO45" s="115">
        <f>INDEX(Data!AK$23:AK$108,MATCH($G45,Data!$D$23:$D$108,0))</f>
        <v>0</v>
      </c>
      <c r="AP45" s="115">
        <f>INDEX(Data!AL$23:AL$108,MATCH($G45,Data!$D$23:$D$108,0))</f>
        <v>0</v>
      </c>
      <c r="AQ45" s="115">
        <f>INDEX(Data!AM$23:AM$108,MATCH($G45,Data!$D$23:$D$108,0))</f>
        <v>0</v>
      </c>
      <c r="AR45" s="115">
        <f>INDEX(Data!AN$23:AN$108,MATCH($G45,Data!$D$23:$D$108,0))</f>
        <v>0</v>
      </c>
      <c r="AS45" s="115">
        <f>INDEX(Data!AO$23:AO$108,MATCH($G45,Data!$D$23:$D$108,0))</f>
        <v>0</v>
      </c>
      <c r="AT45" s="115">
        <f>INDEX(Data!AP$23:AP$108,MATCH($G45,Data!$D$23:$D$108,0))</f>
        <v>0</v>
      </c>
      <c r="AU45" s="115">
        <f>INDEX(Data!AQ$23:AQ$108,MATCH($G45,Data!$D$23:$D$108,0))</f>
        <v>0</v>
      </c>
      <c r="AV45" s="115">
        <f>INDEX(Data!AR$23:AR$108,MATCH($G45,Data!$D$23:$D$108,0))</f>
        <v>0</v>
      </c>
      <c r="AW45" s="115">
        <f>INDEX(Data!AS$23:AS$108,MATCH($G45,Data!$D$23:$D$108,0))</f>
        <v>0</v>
      </c>
      <c r="AX45" s="115">
        <f>INDEX(Data!AT$23:AT$108,MATCH($G45,Data!$D$23:$D$108,0))</f>
        <v>0</v>
      </c>
      <c r="AY45" s="115">
        <f>INDEX(Data!AU$23:AU$108,MATCH($G45,Data!$D$23:$D$108,0))</f>
        <v>0</v>
      </c>
      <c r="AZ45" s="115">
        <f>INDEX(Data!AV$23:AV$108,MATCH($G45,Data!$D$23:$D$108,0))</f>
        <v>0</v>
      </c>
      <c r="BA45" s="115">
        <f>INDEX(Data!AW$23:AW$108,MATCH($G45,Data!$D$23:$D$108,0))</f>
        <v>0</v>
      </c>
      <c r="BB45" s="115">
        <f>INDEX(Data!AX$23:AX$108,MATCH($G45,Data!$D$23:$D$108,0))</f>
        <v>0</v>
      </c>
      <c r="BC45" s="115">
        <f>INDEX(Data!AY$23:AY$108,MATCH($G45,Data!$D$23:$D$108,0))</f>
        <v>0</v>
      </c>
      <c r="BD45" s="115">
        <f>INDEX(Data!AZ$23:AZ$108,MATCH($G45,Data!$D$23:$D$108,0))</f>
        <v>0</v>
      </c>
      <c r="BE45" s="115">
        <f>INDEX(Data!BA$23:BA$108,MATCH($G45,Data!$D$23:$D$108,0))</f>
        <v>0</v>
      </c>
      <c r="BF45" s="115">
        <f>INDEX(Data!BB$23:BB$108,MATCH($G45,Data!$D$23:$D$108,0))</f>
        <v>0</v>
      </c>
      <c r="BG45" s="115">
        <f>INDEX(Data!BC$23:BC$108,MATCH($G45,Data!$D$23:$D$108,0))</f>
        <v>0</v>
      </c>
      <c r="BH45" s="115">
        <f>INDEX(Data!BD$23:BD$108,MATCH($G45,Data!$D$23:$D$108,0))</f>
        <v>0</v>
      </c>
    </row>
    <row r="46" spans="1:60" hidden="1" outlineLevel="1" x14ac:dyDescent="0.2">
      <c r="B46" s="51" t="s">
        <v>196</v>
      </c>
      <c r="C46" s="88" t="s">
        <v>255</v>
      </c>
      <c r="D46" s="9" t="s">
        <v>80</v>
      </c>
      <c r="E46" s="58"/>
      <c r="F46" s="26" t="s">
        <v>198</v>
      </c>
      <c r="G46" s="87">
        <v>9</v>
      </c>
      <c r="H46" s="87"/>
      <c r="I46" s="115">
        <f>INDEX(Data!E$23:E$108,MATCH($G46,Data!$D$23:$D$108,0))</f>
        <v>0</v>
      </c>
      <c r="J46" s="115">
        <f>INDEX(Data!F$23:F$108,MATCH($G46,Data!$D$23:$D$108,0))</f>
        <v>0</v>
      </c>
      <c r="K46" s="115">
        <f>INDEX(Data!G$23:G$108,MATCH($G46,Data!$D$23:$D$108,0))</f>
        <v>10.59212209</v>
      </c>
      <c r="L46" s="115">
        <f>INDEX(Data!H$23:H$108,MATCH($G46,Data!$D$23:$D$108,0))</f>
        <v>11.92005984</v>
      </c>
      <c r="M46" s="115">
        <f>INDEX(Data!I$23:I$108,MATCH($G46,Data!$D$23:$D$108,0))</f>
        <v>10.704007200000001</v>
      </c>
      <c r="N46" s="115">
        <f>INDEX(Data!J$23:J$108,MATCH($G46,Data!$D$23:$D$108,0))</f>
        <v>20.06121546</v>
      </c>
      <c r="O46" s="115">
        <f>INDEX(Data!K$23:K$108,MATCH($G46,Data!$D$23:$D$108,0))</f>
        <v>27.555712964148015</v>
      </c>
      <c r="P46" s="115">
        <f>INDEX(Data!L$23:L$108,MATCH($G46,Data!$D$23:$D$108,0))</f>
        <v>23.670897369967122</v>
      </c>
      <c r="Q46" s="115">
        <f>INDEX(Data!M$23:M$108,MATCH($G46,Data!$D$23:$D$108,0))</f>
        <v>0</v>
      </c>
      <c r="R46" s="115">
        <f>INDEX(Data!N$23:N$108,MATCH($G46,Data!$D$23:$D$108,0))</f>
        <v>0</v>
      </c>
      <c r="S46" s="115">
        <f>INDEX(Data!O$23:O$108,MATCH($G46,Data!$D$23:$D$108,0))</f>
        <v>0</v>
      </c>
      <c r="T46" s="115">
        <f>INDEX(Data!P$23:P$108,MATCH($G46,Data!$D$23:$D$108,0))</f>
        <v>0</v>
      </c>
      <c r="U46" s="115">
        <f>INDEX(Data!Q$23:Q$108,MATCH($G46,Data!$D$23:$D$108,0))</f>
        <v>0</v>
      </c>
      <c r="V46" s="115">
        <f>INDEX(Data!R$23:R$108,MATCH($G46,Data!$D$23:$D$108,0))</f>
        <v>0</v>
      </c>
      <c r="W46" s="115">
        <f>INDEX(Data!S$23:S$108,MATCH($G46,Data!$D$23:$D$108,0))</f>
        <v>0</v>
      </c>
      <c r="X46" s="115">
        <f>INDEX(Data!T$23:T$108,MATCH($G46,Data!$D$23:$D$108,0))</f>
        <v>0</v>
      </c>
      <c r="Y46" s="115">
        <f>INDEX(Data!U$23:U$108,MATCH($G46,Data!$D$23:$D$108,0))</f>
        <v>0</v>
      </c>
      <c r="Z46" s="115">
        <f>INDEX(Data!V$23:V$108,MATCH($G46,Data!$D$23:$D$108,0))</f>
        <v>0</v>
      </c>
      <c r="AA46" s="115">
        <f>INDEX(Data!W$23:W$108,MATCH($G46,Data!$D$23:$D$108,0))</f>
        <v>0</v>
      </c>
      <c r="AB46" s="115">
        <f>INDEX(Data!X$23:X$108,MATCH($G46,Data!$D$23:$D$108,0))</f>
        <v>0</v>
      </c>
      <c r="AC46" s="115">
        <f>INDEX(Data!Y$23:Y$108,MATCH($G46,Data!$D$23:$D$108,0))</f>
        <v>0</v>
      </c>
      <c r="AD46" s="115">
        <f>INDEX(Data!Z$23:Z$108,MATCH($G46,Data!$D$23:$D$108,0))</f>
        <v>0</v>
      </c>
      <c r="AE46" s="115">
        <f>INDEX(Data!AA$23:AA$108,MATCH($G46,Data!$D$23:$D$108,0))</f>
        <v>0</v>
      </c>
      <c r="AF46" s="115">
        <f>INDEX(Data!AB$23:AB$108,MATCH($G46,Data!$D$23:$D$108,0))</f>
        <v>0</v>
      </c>
      <c r="AG46" s="115">
        <f>INDEX(Data!AC$23:AC$108,MATCH($G46,Data!$D$23:$D$108,0))</f>
        <v>0</v>
      </c>
      <c r="AH46" s="115">
        <f>INDEX(Data!AD$23:AD$108,MATCH($G46,Data!$D$23:$D$108,0))</f>
        <v>0</v>
      </c>
      <c r="AI46" s="115">
        <f>INDEX(Data!AE$23:AE$108,MATCH($G46,Data!$D$23:$D$108,0))</f>
        <v>0</v>
      </c>
      <c r="AJ46" s="115">
        <f>INDEX(Data!AF$23:AF$108,MATCH($G46,Data!$D$23:$D$108,0))</f>
        <v>0</v>
      </c>
      <c r="AK46" s="115">
        <f>INDEX(Data!AG$23:AG$108,MATCH($G46,Data!$D$23:$D$108,0))</f>
        <v>0</v>
      </c>
      <c r="AL46" s="115">
        <f>INDEX(Data!AH$23:AH$108,MATCH($G46,Data!$D$23:$D$108,0))</f>
        <v>0</v>
      </c>
      <c r="AM46" s="115">
        <f>INDEX(Data!AI$23:AI$108,MATCH($G46,Data!$D$23:$D$108,0))</f>
        <v>0</v>
      </c>
      <c r="AN46" s="115">
        <f>INDEX(Data!AJ$23:AJ$108,MATCH($G46,Data!$D$23:$D$108,0))</f>
        <v>0</v>
      </c>
      <c r="AO46" s="115">
        <f>INDEX(Data!AK$23:AK$108,MATCH($G46,Data!$D$23:$D$108,0))</f>
        <v>0</v>
      </c>
      <c r="AP46" s="115">
        <f>INDEX(Data!AL$23:AL$108,MATCH($G46,Data!$D$23:$D$108,0))</f>
        <v>0</v>
      </c>
      <c r="AQ46" s="115">
        <f>INDEX(Data!AM$23:AM$108,MATCH($G46,Data!$D$23:$D$108,0))</f>
        <v>0</v>
      </c>
      <c r="AR46" s="115">
        <f>INDEX(Data!AN$23:AN$108,MATCH($G46,Data!$D$23:$D$108,0))</f>
        <v>0</v>
      </c>
      <c r="AS46" s="115">
        <f>INDEX(Data!AO$23:AO$108,MATCH($G46,Data!$D$23:$D$108,0))</f>
        <v>0</v>
      </c>
      <c r="AT46" s="115">
        <f>INDEX(Data!AP$23:AP$108,MATCH($G46,Data!$D$23:$D$108,0))</f>
        <v>0</v>
      </c>
      <c r="AU46" s="115">
        <f>INDEX(Data!AQ$23:AQ$108,MATCH($G46,Data!$D$23:$D$108,0))</f>
        <v>0</v>
      </c>
      <c r="AV46" s="115">
        <f>INDEX(Data!AR$23:AR$108,MATCH($G46,Data!$D$23:$D$108,0))</f>
        <v>0</v>
      </c>
      <c r="AW46" s="115">
        <f>INDEX(Data!AS$23:AS$108,MATCH($G46,Data!$D$23:$D$108,0))</f>
        <v>0</v>
      </c>
      <c r="AX46" s="115">
        <f>INDEX(Data!AT$23:AT$108,MATCH($G46,Data!$D$23:$D$108,0))</f>
        <v>0</v>
      </c>
      <c r="AY46" s="115">
        <f>INDEX(Data!AU$23:AU$108,MATCH($G46,Data!$D$23:$D$108,0))</f>
        <v>0</v>
      </c>
      <c r="AZ46" s="115">
        <f>INDEX(Data!AV$23:AV$108,MATCH($G46,Data!$D$23:$D$108,0))</f>
        <v>0</v>
      </c>
      <c r="BA46" s="115">
        <f>INDEX(Data!AW$23:AW$108,MATCH($G46,Data!$D$23:$D$108,0))</f>
        <v>0</v>
      </c>
      <c r="BB46" s="115">
        <f>INDEX(Data!AX$23:AX$108,MATCH($G46,Data!$D$23:$D$108,0))</f>
        <v>0</v>
      </c>
      <c r="BC46" s="115">
        <f>INDEX(Data!AY$23:AY$108,MATCH($G46,Data!$D$23:$D$108,0))</f>
        <v>0</v>
      </c>
      <c r="BD46" s="115">
        <f>INDEX(Data!AZ$23:AZ$108,MATCH($G46,Data!$D$23:$D$108,0))</f>
        <v>0</v>
      </c>
      <c r="BE46" s="115">
        <f>INDEX(Data!BA$23:BA$108,MATCH($G46,Data!$D$23:$D$108,0))</f>
        <v>0</v>
      </c>
      <c r="BF46" s="115">
        <f>INDEX(Data!BB$23:BB$108,MATCH($G46,Data!$D$23:$D$108,0))</f>
        <v>0</v>
      </c>
      <c r="BG46" s="115">
        <f>INDEX(Data!BC$23:BC$108,MATCH($G46,Data!$D$23:$D$108,0))</f>
        <v>0</v>
      </c>
      <c r="BH46" s="115">
        <f>INDEX(Data!BD$23:BD$108,MATCH($G46,Data!$D$23:$D$108,0))</f>
        <v>0</v>
      </c>
    </row>
    <row r="47" spans="1:60" hidden="1" outlineLevel="1" x14ac:dyDescent="0.2">
      <c r="B47" s="51" t="s">
        <v>196</v>
      </c>
      <c r="C47" s="88" t="s">
        <v>255</v>
      </c>
      <c r="D47" s="9" t="s">
        <v>81</v>
      </c>
      <c r="E47" s="9" t="s">
        <v>99</v>
      </c>
      <c r="F47" s="26" t="s">
        <v>198</v>
      </c>
      <c r="G47" s="87">
        <v>10</v>
      </c>
      <c r="H47" s="87"/>
      <c r="I47" s="115">
        <f>INDEX(Data!E$23:E$108,MATCH($G47,Data!$D$23:$D$108,0))</f>
        <v>0</v>
      </c>
      <c r="J47" s="115">
        <f>INDEX(Data!F$23:F$108,MATCH($G47,Data!$D$23:$D$108,0))</f>
        <v>0</v>
      </c>
      <c r="K47" s="115">
        <f>INDEX(Data!G$23:G$108,MATCH($G47,Data!$D$23:$D$108,0))</f>
        <v>2.2884542308499998</v>
      </c>
      <c r="L47" s="115">
        <f>INDEX(Data!H$23:H$108,MATCH($G47,Data!$D$23:$D$108,0))</f>
        <v>2.1892367999999998</v>
      </c>
      <c r="M47" s="115">
        <f>INDEX(Data!I$23:I$108,MATCH($G47,Data!$D$23:$D$108,0))</f>
        <v>0.11514020000000001</v>
      </c>
      <c r="N47" s="115">
        <f>INDEX(Data!J$23:J$108,MATCH($G47,Data!$D$23:$D$108,0))</f>
        <v>0.199764</v>
      </c>
      <c r="O47" s="115">
        <f>INDEX(Data!K$23:K$108,MATCH($G47,Data!$D$23:$D$108,0))</f>
        <v>1.1788220896163562</v>
      </c>
      <c r="P47" s="115">
        <f>INDEX(Data!L$23:L$108,MATCH($G47,Data!$D$23:$D$108,0))</f>
        <v>2.1590704446479099</v>
      </c>
      <c r="Q47" s="115">
        <f>INDEX(Data!M$23:M$108,MATCH($G47,Data!$D$23:$D$108,0))</f>
        <v>0</v>
      </c>
      <c r="R47" s="115">
        <f>INDEX(Data!N$23:N$108,MATCH($G47,Data!$D$23:$D$108,0))</f>
        <v>0</v>
      </c>
      <c r="S47" s="115">
        <f>INDEX(Data!O$23:O$108,MATCH($G47,Data!$D$23:$D$108,0))</f>
        <v>0</v>
      </c>
      <c r="T47" s="115">
        <f>INDEX(Data!P$23:P$108,MATCH($G47,Data!$D$23:$D$108,0))</f>
        <v>0</v>
      </c>
      <c r="U47" s="115">
        <f>INDEX(Data!Q$23:Q$108,MATCH($G47,Data!$D$23:$D$108,0))</f>
        <v>0</v>
      </c>
      <c r="V47" s="115">
        <f>INDEX(Data!R$23:R$108,MATCH($G47,Data!$D$23:$D$108,0))</f>
        <v>0</v>
      </c>
      <c r="W47" s="115">
        <f>INDEX(Data!S$23:S$108,MATCH($G47,Data!$D$23:$D$108,0))</f>
        <v>0</v>
      </c>
      <c r="X47" s="115">
        <f>INDEX(Data!T$23:T$108,MATCH($G47,Data!$D$23:$D$108,0))</f>
        <v>0</v>
      </c>
      <c r="Y47" s="115">
        <f>INDEX(Data!U$23:U$108,MATCH($G47,Data!$D$23:$D$108,0))</f>
        <v>0</v>
      </c>
      <c r="Z47" s="115">
        <f>INDEX(Data!V$23:V$108,MATCH($G47,Data!$D$23:$D$108,0))</f>
        <v>0</v>
      </c>
      <c r="AA47" s="115">
        <f>INDEX(Data!W$23:W$108,MATCH($G47,Data!$D$23:$D$108,0))</f>
        <v>0</v>
      </c>
      <c r="AB47" s="115">
        <f>INDEX(Data!X$23:X$108,MATCH($G47,Data!$D$23:$D$108,0))</f>
        <v>0</v>
      </c>
      <c r="AC47" s="115">
        <f>INDEX(Data!Y$23:Y$108,MATCH($G47,Data!$D$23:$D$108,0))</f>
        <v>0</v>
      </c>
      <c r="AD47" s="115">
        <f>INDEX(Data!Z$23:Z$108,MATCH($G47,Data!$D$23:$D$108,0))</f>
        <v>0</v>
      </c>
      <c r="AE47" s="115">
        <f>INDEX(Data!AA$23:AA$108,MATCH($G47,Data!$D$23:$D$108,0))</f>
        <v>0</v>
      </c>
      <c r="AF47" s="115">
        <f>INDEX(Data!AB$23:AB$108,MATCH($G47,Data!$D$23:$D$108,0))</f>
        <v>0</v>
      </c>
      <c r="AG47" s="115">
        <f>INDEX(Data!AC$23:AC$108,MATCH($G47,Data!$D$23:$D$108,0))</f>
        <v>0</v>
      </c>
      <c r="AH47" s="115">
        <f>INDEX(Data!AD$23:AD$108,MATCH($G47,Data!$D$23:$D$108,0))</f>
        <v>0</v>
      </c>
      <c r="AI47" s="115">
        <f>INDEX(Data!AE$23:AE$108,MATCH($G47,Data!$D$23:$D$108,0))</f>
        <v>0</v>
      </c>
      <c r="AJ47" s="115">
        <f>INDEX(Data!AF$23:AF$108,MATCH($G47,Data!$D$23:$D$108,0))</f>
        <v>0</v>
      </c>
      <c r="AK47" s="115">
        <f>INDEX(Data!AG$23:AG$108,MATCH($G47,Data!$D$23:$D$108,0))</f>
        <v>0</v>
      </c>
      <c r="AL47" s="115">
        <f>INDEX(Data!AH$23:AH$108,MATCH($G47,Data!$D$23:$D$108,0))</f>
        <v>0</v>
      </c>
      <c r="AM47" s="115">
        <f>INDEX(Data!AI$23:AI$108,MATCH($G47,Data!$D$23:$D$108,0))</f>
        <v>0</v>
      </c>
      <c r="AN47" s="115">
        <f>INDEX(Data!AJ$23:AJ$108,MATCH($G47,Data!$D$23:$D$108,0))</f>
        <v>0</v>
      </c>
      <c r="AO47" s="115">
        <f>INDEX(Data!AK$23:AK$108,MATCH($G47,Data!$D$23:$D$108,0))</f>
        <v>0</v>
      </c>
      <c r="AP47" s="115">
        <f>INDEX(Data!AL$23:AL$108,MATCH($G47,Data!$D$23:$D$108,0))</f>
        <v>0</v>
      </c>
      <c r="AQ47" s="115">
        <f>INDEX(Data!AM$23:AM$108,MATCH($G47,Data!$D$23:$D$108,0))</f>
        <v>0</v>
      </c>
      <c r="AR47" s="115">
        <f>INDEX(Data!AN$23:AN$108,MATCH($G47,Data!$D$23:$D$108,0))</f>
        <v>0</v>
      </c>
      <c r="AS47" s="115">
        <f>INDEX(Data!AO$23:AO$108,MATCH($G47,Data!$D$23:$D$108,0))</f>
        <v>0</v>
      </c>
      <c r="AT47" s="115">
        <f>INDEX(Data!AP$23:AP$108,MATCH($G47,Data!$D$23:$D$108,0))</f>
        <v>0</v>
      </c>
      <c r="AU47" s="115">
        <f>INDEX(Data!AQ$23:AQ$108,MATCH($G47,Data!$D$23:$D$108,0))</f>
        <v>0</v>
      </c>
      <c r="AV47" s="115">
        <f>INDEX(Data!AR$23:AR$108,MATCH($G47,Data!$D$23:$D$108,0))</f>
        <v>0</v>
      </c>
      <c r="AW47" s="115">
        <f>INDEX(Data!AS$23:AS$108,MATCH($G47,Data!$D$23:$D$108,0))</f>
        <v>0</v>
      </c>
      <c r="AX47" s="115">
        <f>INDEX(Data!AT$23:AT$108,MATCH($G47,Data!$D$23:$D$108,0))</f>
        <v>0</v>
      </c>
      <c r="AY47" s="115">
        <f>INDEX(Data!AU$23:AU$108,MATCH($G47,Data!$D$23:$D$108,0))</f>
        <v>0</v>
      </c>
      <c r="AZ47" s="115">
        <f>INDEX(Data!AV$23:AV$108,MATCH($G47,Data!$D$23:$D$108,0))</f>
        <v>0</v>
      </c>
      <c r="BA47" s="115">
        <f>INDEX(Data!AW$23:AW$108,MATCH($G47,Data!$D$23:$D$108,0))</f>
        <v>0</v>
      </c>
      <c r="BB47" s="115">
        <f>INDEX(Data!AX$23:AX$108,MATCH($G47,Data!$D$23:$D$108,0))</f>
        <v>0</v>
      </c>
      <c r="BC47" s="115">
        <f>INDEX(Data!AY$23:AY$108,MATCH($G47,Data!$D$23:$D$108,0))</f>
        <v>0</v>
      </c>
      <c r="BD47" s="115">
        <f>INDEX(Data!AZ$23:AZ$108,MATCH($G47,Data!$D$23:$D$108,0))</f>
        <v>0</v>
      </c>
      <c r="BE47" s="115">
        <f>INDEX(Data!BA$23:BA$108,MATCH($G47,Data!$D$23:$D$108,0))</f>
        <v>0</v>
      </c>
      <c r="BF47" s="115">
        <f>INDEX(Data!BB$23:BB$108,MATCH($G47,Data!$D$23:$D$108,0))</f>
        <v>0</v>
      </c>
      <c r="BG47" s="115">
        <f>INDEX(Data!BC$23:BC$108,MATCH($G47,Data!$D$23:$D$108,0))</f>
        <v>0</v>
      </c>
      <c r="BH47" s="115">
        <f>INDEX(Data!BD$23:BD$108,MATCH($G47,Data!$D$23:$D$108,0))</f>
        <v>0</v>
      </c>
    </row>
    <row r="48" spans="1:60" hidden="1" outlineLevel="1" x14ac:dyDescent="0.2">
      <c r="B48" s="51" t="s">
        <v>196</v>
      </c>
      <c r="C48" s="88" t="s">
        <v>255</v>
      </c>
      <c r="D48" s="9" t="s">
        <v>81</v>
      </c>
      <c r="E48" s="9" t="s">
        <v>100</v>
      </c>
      <c r="F48" s="26" t="s">
        <v>198</v>
      </c>
      <c r="G48" s="87">
        <v>11</v>
      </c>
      <c r="H48" s="87"/>
      <c r="I48" s="115">
        <f>INDEX(Data!E$23:E$108,MATCH($G48,Data!$D$23:$D$108,0))</f>
        <v>0</v>
      </c>
      <c r="J48" s="115">
        <f>INDEX(Data!F$23:F$108,MATCH($G48,Data!$D$23:$D$108,0))</f>
        <v>0</v>
      </c>
      <c r="K48" s="115">
        <f>INDEX(Data!G$23:G$108,MATCH($G48,Data!$D$23:$D$108,0))</f>
        <v>10.804955869500001</v>
      </c>
      <c r="L48" s="115">
        <f>INDEX(Data!H$23:H$108,MATCH($G48,Data!$D$23:$D$108,0))</f>
        <v>12.41359952</v>
      </c>
      <c r="M48" s="115">
        <f>INDEX(Data!I$23:I$108,MATCH($G48,Data!$D$23:$D$108,0))</f>
        <v>13.29124498</v>
      </c>
      <c r="N48" s="115">
        <f>INDEX(Data!J$23:J$108,MATCH($G48,Data!$D$23:$D$108,0))</f>
        <v>13.624268700000002</v>
      </c>
      <c r="O48" s="115">
        <f>INDEX(Data!K$23:K$108,MATCH($G48,Data!$D$23:$D$108,0))</f>
        <v>11.315779129859267</v>
      </c>
      <c r="P48" s="115">
        <f>INDEX(Data!L$23:L$108,MATCH($G48,Data!$D$23:$D$108,0))</f>
        <v>12.529253568913413</v>
      </c>
      <c r="Q48" s="115">
        <f>INDEX(Data!M$23:M$108,MATCH($G48,Data!$D$23:$D$108,0))</f>
        <v>0</v>
      </c>
      <c r="R48" s="115">
        <f>INDEX(Data!N$23:N$108,MATCH($G48,Data!$D$23:$D$108,0))</f>
        <v>0</v>
      </c>
      <c r="S48" s="115">
        <f>INDEX(Data!O$23:O$108,MATCH($G48,Data!$D$23:$D$108,0))</f>
        <v>0</v>
      </c>
      <c r="T48" s="115">
        <f>INDEX(Data!P$23:P$108,MATCH($G48,Data!$D$23:$D$108,0))</f>
        <v>0</v>
      </c>
      <c r="U48" s="115">
        <f>INDEX(Data!Q$23:Q$108,MATCH($G48,Data!$D$23:$D$108,0))</f>
        <v>0</v>
      </c>
      <c r="V48" s="115">
        <f>INDEX(Data!R$23:R$108,MATCH($G48,Data!$D$23:$D$108,0))</f>
        <v>0</v>
      </c>
      <c r="W48" s="115">
        <f>INDEX(Data!S$23:S$108,MATCH($G48,Data!$D$23:$D$108,0))</f>
        <v>0</v>
      </c>
      <c r="X48" s="115">
        <f>INDEX(Data!T$23:T$108,MATCH($G48,Data!$D$23:$D$108,0))</f>
        <v>0</v>
      </c>
      <c r="Y48" s="115">
        <f>INDEX(Data!U$23:U$108,MATCH($G48,Data!$D$23:$D$108,0))</f>
        <v>0</v>
      </c>
      <c r="Z48" s="115">
        <f>INDEX(Data!V$23:V$108,MATCH($G48,Data!$D$23:$D$108,0))</f>
        <v>0</v>
      </c>
      <c r="AA48" s="115">
        <f>INDEX(Data!W$23:W$108,MATCH($G48,Data!$D$23:$D$108,0))</f>
        <v>0</v>
      </c>
      <c r="AB48" s="115">
        <f>INDEX(Data!X$23:X$108,MATCH($G48,Data!$D$23:$D$108,0))</f>
        <v>0</v>
      </c>
      <c r="AC48" s="115">
        <f>INDEX(Data!Y$23:Y$108,MATCH($G48,Data!$D$23:$D$108,0))</f>
        <v>0</v>
      </c>
      <c r="AD48" s="115">
        <f>INDEX(Data!Z$23:Z$108,MATCH($G48,Data!$D$23:$D$108,0))</f>
        <v>0</v>
      </c>
      <c r="AE48" s="115">
        <f>INDEX(Data!AA$23:AA$108,MATCH($G48,Data!$D$23:$D$108,0))</f>
        <v>0</v>
      </c>
      <c r="AF48" s="115">
        <f>INDEX(Data!AB$23:AB$108,MATCH($G48,Data!$D$23:$D$108,0))</f>
        <v>0</v>
      </c>
      <c r="AG48" s="115">
        <f>INDEX(Data!AC$23:AC$108,MATCH($G48,Data!$D$23:$D$108,0))</f>
        <v>0</v>
      </c>
      <c r="AH48" s="115">
        <f>INDEX(Data!AD$23:AD$108,MATCH($G48,Data!$D$23:$D$108,0))</f>
        <v>0</v>
      </c>
      <c r="AI48" s="115">
        <f>INDEX(Data!AE$23:AE$108,MATCH($G48,Data!$D$23:$D$108,0))</f>
        <v>0</v>
      </c>
      <c r="AJ48" s="115">
        <f>INDEX(Data!AF$23:AF$108,MATCH($G48,Data!$D$23:$D$108,0))</f>
        <v>0</v>
      </c>
      <c r="AK48" s="115">
        <f>INDEX(Data!AG$23:AG$108,MATCH($G48,Data!$D$23:$D$108,0))</f>
        <v>0</v>
      </c>
      <c r="AL48" s="115">
        <f>INDEX(Data!AH$23:AH$108,MATCH($G48,Data!$D$23:$D$108,0))</f>
        <v>0</v>
      </c>
      <c r="AM48" s="115">
        <f>INDEX(Data!AI$23:AI$108,MATCH($G48,Data!$D$23:$D$108,0))</f>
        <v>0</v>
      </c>
      <c r="AN48" s="115">
        <f>INDEX(Data!AJ$23:AJ$108,MATCH($G48,Data!$D$23:$D$108,0))</f>
        <v>0</v>
      </c>
      <c r="AO48" s="115">
        <f>INDEX(Data!AK$23:AK$108,MATCH($G48,Data!$D$23:$D$108,0))</f>
        <v>0</v>
      </c>
      <c r="AP48" s="115">
        <f>INDEX(Data!AL$23:AL$108,MATCH($G48,Data!$D$23:$D$108,0))</f>
        <v>0</v>
      </c>
      <c r="AQ48" s="115">
        <f>INDEX(Data!AM$23:AM$108,MATCH($G48,Data!$D$23:$D$108,0))</f>
        <v>0</v>
      </c>
      <c r="AR48" s="115">
        <f>INDEX(Data!AN$23:AN$108,MATCH($G48,Data!$D$23:$D$108,0))</f>
        <v>0</v>
      </c>
      <c r="AS48" s="115">
        <f>INDEX(Data!AO$23:AO$108,MATCH($G48,Data!$D$23:$D$108,0))</f>
        <v>0</v>
      </c>
      <c r="AT48" s="115">
        <f>INDEX(Data!AP$23:AP$108,MATCH($G48,Data!$D$23:$D$108,0))</f>
        <v>0</v>
      </c>
      <c r="AU48" s="115">
        <f>INDEX(Data!AQ$23:AQ$108,MATCH($G48,Data!$D$23:$D$108,0))</f>
        <v>0</v>
      </c>
      <c r="AV48" s="115">
        <f>INDEX(Data!AR$23:AR$108,MATCH($G48,Data!$D$23:$D$108,0))</f>
        <v>0</v>
      </c>
      <c r="AW48" s="115">
        <f>INDEX(Data!AS$23:AS$108,MATCH($G48,Data!$D$23:$D$108,0))</f>
        <v>0</v>
      </c>
      <c r="AX48" s="115">
        <f>INDEX(Data!AT$23:AT$108,MATCH($G48,Data!$D$23:$D$108,0))</f>
        <v>0</v>
      </c>
      <c r="AY48" s="115">
        <f>INDEX(Data!AU$23:AU$108,MATCH($G48,Data!$D$23:$D$108,0))</f>
        <v>0</v>
      </c>
      <c r="AZ48" s="115">
        <f>INDEX(Data!AV$23:AV$108,MATCH($G48,Data!$D$23:$D$108,0))</f>
        <v>0</v>
      </c>
      <c r="BA48" s="115">
        <f>INDEX(Data!AW$23:AW$108,MATCH($G48,Data!$D$23:$D$108,0))</f>
        <v>0</v>
      </c>
      <c r="BB48" s="115">
        <f>INDEX(Data!AX$23:AX$108,MATCH($G48,Data!$D$23:$D$108,0))</f>
        <v>0</v>
      </c>
      <c r="BC48" s="115">
        <f>INDEX(Data!AY$23:AY$108,MATCH($G48,Data!$D$23:$D$108,0))</f>
        <v>0</v>
      </c>
      <c r="BD48" s="115">
        <f>INDEX(Data!AZ$23:AZ$108,MATCH($G48,Data!$D$23:$D$108,0))</f>
        <v>0</v>
      </c>
      <c r="BE48" s="115">
        <f>INDEX(Data!BA$23:BA$108,MATCH($G48,Data!$D$23:$D$108,0))</f>
        <v>0</v>
      </c>
      <c r="BF48" s="115">
        <f>INDEX(Data!BB$23:BB$108,MATCH($G48,Data!$D$23:$D$108,0))</f>
        <v>0</v>
      </c>
      <c r="BG48" s="115">
        <f>INDEX(Data!BC$23:BC$108,MATCH($G48,Data!$D$23:$D$108,0))</f>
        <v>0</v>
      </c>
      <c r="BH48" s="115">
        <f>INDEX(Data!BD$23:BD$108,MATCH($G48,Data!$D$23:$D$108,0))</f>
        <v>0</v>
      </c>
    </row>
    <row r="49" spans="2:60" hidden="1" outlineLevel="1" x14ac:dyDescent="0.2">
      <c r="B49" s="51" t="s">
        <v>196</v>
      </c>
      <c r="C49" s="88" t="s">
        <v>255</v>
      </c>
      <c r="D49" s="9" t="s">
        <v>82</v>
      </c>
      <c r="E49" s="9" t="s">
        <v>94</v>
      </c>
      <c r="F49" s="26" t="s">
        <v>198</v>
      </c>
      <c r="G49" s="87">
        <v>12</v>
      </c>
      <c r="H49" s="87"/>
      <c r="I49" s="115">
        <f>INDEX(Data!E$23:E$108,MATCH($G49,Data!$D$23:$D$108,0))</f>
        <v>0</v>
      </c>
      <c r="J49" s="115">
        <f>INDEX(Data!F$23:F$108,MATCH($G49,Data!$D$23:$D$108,0))</f>
        <v>0</v>
      </c>
      <c r="K49" s="115">
        <f>INDEX(Data!G$23:G$108,MATCH($G49,Data!$D$23:$D$108,0))</f>
        <v>2.4708098999999999</v>
      </c>
      <c r="L49" s="115">
        <f>INDEX(Data!H$23:H$108,MATCH($G49,Data!$D$23:$D$108,0))</f>
        <v>2.8300922100000001</v>
      </c>
      <c r="M49" s="115">
        <f>INDEX(Data!I$23:I$108,MATCH($G49,Data!$D$23:$D$108,0))</f>
        <v>3.0509524799999999</v>
      </c>
      <c r="N49" s="115">
        <f>INDEX(Data!J$23:J$108,MATCH($G49,Data!$D$23:$D$108,0))</f>
        <v>2.2131478899999997</v>
      </c>
      <c r="O49" s="115">
        <f>INDEX(Data!K$23:K$108,MATCH($G49,Data!$D$23:$D$108,0))</f>
        <v>2.5151351112775626</v>
      </c>
      <c r="P49" s="115">
        <f>INDEX(Data!L$23:L$108,MATCH($G49,Data!$D$23:$D$108,0))</f>
        <v>2.7752126006874609</v>
      </c>
      <c r="Q49" s="115">
        <f>INDEX(Data!M$23:M$108,MATCH($G49,Data!$D$23:$D$108,0))</f>
        <v>0</v>
      </c>
      <c r="R49" s="115">
        <f>INDEX(Data!N$23:N$108,MATCH($G49,Data!$D$23:$D$108,0))</f>
        <v>0</v>
      </c>
      <c r="S49" s="115">
        <f>INDEX(Data!O$23:O$108,MATCH($G49,Data!$D$23:$D$108,0))</f>
        <v>0</v>
      </c>
      <c r="T49" s="115">
        <f>INDEX(Data!P$23:P$108,MATCH($G49,Data!$D$23:$D$108,0))</f>
        <v>0</v>
      </c>
      <c r="U49" s="115">
        <f>INDEX(Data!Q$23:Q$108,MATCH($G49,Data!$D$23:$D$108,0))</f>
        <v>0</v>
      </c>
      <c r="V49" s="115">
        <f>INDEX(Data!R$23:R$108,MATCH($G49,Data!$D$23:$D$108,0))</f>
        <v>0</v>
      </c>
      <c r="W49" s="115">
        <f>INDEX(Data!S$23:S$108,MATCH($G49,Data!$D$23:$D$108,0))</f>
        <v>0</v>
      </c>
      <c r="X49" s="115">
        <f>INDEX(Data!T$23:T$108,MATCH($G49,Data!$D$23:$D$108,0))</f>
        <v>0</v>
      </c>
      <c r="Y49" s="115">
        <f>INDEX(Data!U$23:U$108,MATCH($G49,Data!$D$23:$D$108,0))</f>
        <v>0</v>
      </c>
      <c r="Z49" s="115">
        <f>INDEX(Data!V$23:V$108,MATCH($G49,Data!$D$23:$D$108,0))</f>
        <v>0</v>
      </c>
      <c r="AA49" s="115">
        <f>INDEX(Data!W$23:W$108,MATCH($G49,Data!$D$23:$D$108,0))</f>
        <v>0</v>
      </c>
      <c r="AB49" s="115">
        <f>INDEX(Data!X$23:X$108,MATCH($G49,Data!$D$23:$D$108,0))</f>
        <v>0</v>
      </c>
      <c r="AC49" s="115">
        <f>INDEX(Data!Y$23:Y$108,MATCH($G49,Data!$D$23:$D$108,0))</f>
        <v>0</v>
      </c>
      <c r="AD49" s="115">
        <f>INDEX(Data!Z$23:Z$108,MATCH($G49,Data!$D$23:$D$108,0))</f>
        <v>0</v>
      </c>
      <c r="AE49" s="115">
        <f>INDEX(Data!AA$23:AA$108,MATCH($G49,Data!$D$23:$D$108,0))</f>
        <v>0</v>
      </c>
      <c r="AF49" s="115">
        <f>INDEX(Data!AB$23:AB$108,MATCH($G49,Data!$D$23:$D$108,0))</f>
        <v>0</v>
      </c>
      <c r="AG49" s="115">
        <f>INDEX(Data!AC$23:AC$108,MATCH($G49,Data!$D$23:$D$108,0))</f>
        <v>0</v>
      </c>
      <c r="AH49" s="115">
        <f>INDEX(Data!AD$23:AD$108,MATCH($G49,Data!$D$23:$D$108,0))</f>
        <v>0</v>
      </c>
      <c r="AI49" s="115">
        <f>INDEX(Data!AE$23:AE$108,MATCH($G49,Data!$D$23:$D$108,0))</f>
        <v>0</v>
      </c>
      <c r="AJ49" s="115">
        <f>INDEX(Data!AF$23:AF$108,MATCH($G49,Data!$D$23:$D$108,0))</f>
        <v>0</v>
      </c>
      <c r="AK49" s="115">
        <f>INDEX(Data!AG$23:AG$108,MATCH($G49,Data!$D$23:$D$108,0))</f>
        <v>0</v>
      </c>
      <c r="AL49" s="115">
        <f>INDEX(Data!AH$23:AH$108,MATCH($G49,Data!$D$23:$D$108,0))</f>
        <v>0</v>
      </c>
      <c r="AM49" s="115">
        <f>INDEX(Data!AI$23:AI$108,MATCH($G49,Data!$D$23:$D$108,0))</f>
        <v>0</v>
      </c>
      <c r="AN49" s="115">
        <f>INDEX(Data!AJ$23:AJ$108,MATCH($G49,Data!$D$23:$D$108,0))</f>
        <v>0</v>
      </c>
      <c r="AO49" s="115">
        <f>INDEX(Data!AK$23:AK$108,MATCH($G49,Data!$D$23:$D$108,0))</f>
        <v>0</v>
      </c>
      <c r="AP49" s="115">
        <f>INDEX(Data!AL$23:AL$108,MATCH($G49,Data!$D$23:$D$108,0))</f>
        <v>0</v>
      </c>
      <c r="AQ49" s="115">
        <f>INDEX(Data!AM$23:AM$108,MATCH($G49,Data!$D$23:$D$108,0))</f>
        <v>0</v>
      </c>
      <c r="AR49" s="115">
        <f>INDEX(Data!AN$23:AN$108,MATCH($G49,Data!$D$23:$D$108,0))</f>
        <v>0</v>
      </c>
      <c r="AS49" s="115">
        <f>INDEX(Data!AO$23:AO$108,MATCH($G49,Data!$D$23:$D$108,0))</f>
        <v>0</v>
      </c>
      <c r="AT49" s="115">
        <f>INDEX(Data!AP$23:AP$108,MATCH($G49,Data!$D$23:$D$108,0))</f>
        <v>0</v>
      </c>
      <c r="AU49" s="115">
        <f>INDEX(Data!AQ$23:AQ$108,MATCH($G49,Data!$D$23:$D$108,0))</f>
        <v>0</v>
      </c>
      <c r="AV49" s="115">
        <f>INDEX(Data!AR$23:AR$108,MATCH($G49,Data!$D$23:$D$108,0))</f>
        <v>0</v>
      </c>
      <c r="AW49" s="115">
        <f>INDEX(Data!AS$23:AS$108,MATCH($G49,Data!$D$23:$D$108,0))</f>
        <v>0</v>
      </c>
      <c r="AX49" s="115">
        <f>INDEX(Data!AT$23:AT$108,MATCH($G49,Data!$D$23:$D$108,0))</f>
        <v>0</v>
      </c>
      <c r="AY49" s="115">
        <f>INDEX(Data!AU$23:AU$108,MATCH($G49,Data!$D$23:$D$108,0))</f>
        <v>0</v>
      </c>
      <c r="AZ49" s="115">
        <f>INDEX(Data!AV$23:AV$108,MATCH($G49,Data!$D$23:$D$108,0))</f>
        <v>0</v>
      </c>
      <c r="BA49" s="115">
        <f>INDEX(Data!AW$23:AW$108,MATCH($G49,Data!$D$23:$D$108,0))</f>
        <v>0</v>
      </c>
      <c r="BB49" s="115">
        <f>INDEX(Data!AX$23:AX$108,MATCH($G49,Data!$D$23:$D$108,0))</f>
        <v>0</v>
      </c>
      <c r="BC49" s="115">
        <f>INDEX(Data!AY$23:AY$108,MATCH($G49,Data!$D$23:$D$108,0))</f>
        <v>0</v>
      </c>
      <c r="BD49" s="115">
        <f>INDEX(Data!AZ$23:AZ$108,MATCH($G49,Data!$D$23:$D$108,0))</f>
        <v>0</v>
      </c>
      <c r="BE49" s="115">
        <f>INDEX(Data!BA$23:BA$108,MATCH($G49,Data!$D$23:$D$108,0))</f>
        <v>0</v>
      </c>
      <c r="BF49" s="115">
        <f>INDEX(Data!BB$23:BB$108,MATCH($G49,Data!$D$23:$D$108,0))</f>
        <v>0</v>
      </c>
      <c r="BG49" s="115">
        <f>INDEX(Data!BC$23:BC$108,MATCH($G49,Data!$D$23:$D$108,0))</f>
        <v>0</v>
      </c>
      <c r="BH49" s="115">
        <f>INDEX(Data!BD$23:BD$108,MATCH($G49,Data!$D$23:$D$108,0))</f>
        <v>0</v>
      </c>
    </row>
    <row r="50" spans="2:60" hidden="1" outlineLevel="1" x14ac:dyDescent="0.2">
      <c r="B50" s="51" t="s">
        <v>196</v>
      </c>
      <c r="C50" s="88" t="s">
        <v>255</v>
      </c>
      <c r="D50" s="9" t="s">
        <v>82</v>
      </c>
      <c r="E50" s="9" t="s">
        <v>95</v>
      </c>
      <c r="F50" s="26" t="s">
        <v>198</v>
      </c>
      <c r="G50" s="87">
        <v>13</v>
      </c>
      <c r="H50" s="87"/>
      <c r="I50" s="115">
        <f>INDEX(Data!E$23:E$108,MATCH($G50,Data!$D$23:$D$108,0))</f>
        <v>0</v>
      </c>
      <c r="J50" s="115">
        <f>INDEX(Data!F$23:F$108,MATCH($G50,Data!$D$23:$D$108,0))</f>
        <v>0</v>
      </c>
      <c r="K50" s="115">
        <f>INDEX(Data!G$23:G$108,MATCH($G50,Data!$D$23:$D$108,0))</f>
        <v>1.7850429000000001</v>
      </c>
      <c r="L50" s="115">
        <f>INDEX(Data!H$23:H$108,MATCH($G50,Data!$D$23:$D$108,0))</f>
        <v>1.9800845999999999</v>
      </c>
      <c r="M50" s="115">
        <f>INDEX(Data!I$23:I$108,MATCH($G50,Data!$D$23:$D$108,0))</f>
        <v>2.3095554899999997</v>
      </c>
      <c r="N50" s="115">
        <f>INDEX(Data!J$23:J$108,MATCH($G50,Data!$D$23:$D$108,0))</f>
        <v>1.7691366000000002</v>
      </c>
      <c r="O50" s="115">
        <f>INDEX(Data!K$23:K$108,MATCH($G50,Data!$D$23:$D$108,0))</f>
        <v>1.7972753271502964</v>
      </c>
      <c r="P50" s="115">
        <f>INDEX(Data!L$23:L$108,MATCH($G50,Data!$D$23:$D$108,0))</f>
        <v>2.6515081143950088</v>
      </c>
      <c r="Q50" s="115">
        <f>INDEX(Data!M$23:M$108,MATCH($G50,Data!$D$23:$D$108,0))</f>
        <v>0</v>
      </c>
      <c r="R50" s="115">
        <f>INDEX(Data!N$23:N$108,MATCH($G50,Data!$D$23:$D$108,0))</f>
        <v>0</v>
      </c>
      <c r="S50" s="115">
        <f>INDEX(Data!O$23:O$108,MATCH($G50,Data!$D$23:$D$108,0))</f>
        <v>0</v>
      </c>
      <c r="T50" s="115">
        <f>INDEX(Data!P$23:P$108,MATCH($G50,Data!$D$23:$D$108,0))</f>
        <v>0</v>
      </c>
      <c r="U50" s="115">
        <f>INDEX(Data!Q$23:Q$108,MATCH($G50,Data!$D$23:$D$108,0))</f>
        <v>0</v>
      </c>
      <c r="V50" s="115">
        <f>INDEX(Data!R$23:R$108,MATCH($G50,Data!$D$23:$D$108,0))</f>
        <v>0</v>
      </c>
      <c r="W50" s="115">
        <f>INDEX(Data!S$23:S$108,MATCH($G50,Data!$D$23:$D$108,0))</f>
        <v>0</v>
      </c>
      <c r="X50" s="115">
        <f>INDEX(Data!T$23:T$108,MATCH($G50,Data!$D$23:$D$108,0))</f>
        <v>0</v>
      </c>
      <c r="Y50" s="115">
        <f>INDEX(Data!U$23:U$108,MATCH($G50,Data!$D$23:$D$108,0))</f>
        <v>0</v>
      </c>
      <c r="Z50" s="115">
        <f>INDEX(Data!V$23:V$108,MATCH($G50,Data!$D$23:$D$108,0))</f>
        <v>0</v>
      </c>
      <c r="AA50" s="115">
        <f>INDEX(Data!W$23:W$108,MATCH($G50,Data!$D$23:$D$108,0))</f>
        <v>0</v>
      </c>
      <c r="AB50" s="115">
        <f>INDEX(Data!X$23:X$108,MATCH($G50,Data!$D$23:$D$108,0))</f>
        <v>0</v>
      </c>
      <c r="AC50" s="115">
        <f>INDEX(Data!Y$23:Y$108,MATCH($G50,Data!$D$23:$D$108,0))</f>
        <v>0</v>
      </c>
      <c r="AD50" s="115">
        <f>INDEX(Data!Z$23:Z$108,MATCH($G50,Data!$D$23:$D$108,0))</f>
        <v>0</v>
      </c>
      <c r="AE50" s="115">
        <f>INDEX(Data!AA$23:AA$108,MATCH($G50,Data!$D$23:$D$108,0))</f>
        <v>0</v>
      </c>
      <c r="AF50" s="115">
        <f>INDEX(Data!AB$23:AB$108,MATCH($G50,Data!$D$23:$D$108,0))</f>
        <v>0</v>
      </c>
      <c r="AG50" s="115">
        <f>INDEX(Data!AC$23:AC$108,MATCH($G50,Data!$D$23:$D$108,0))</f>
        <v>0</v>
      </c>
      <c r="AH50" s="115">
        <f>INDEX(Data!AD$23:AD$108,MATCH($G50,Data!$D$23:$D$108,0))</f>
        <v>0</v>
      </c>
      <c r="AI50" s="115">
        <f>INDEX(Data!AE$23:AE$108,MATCH($G50,Data!$D$23:$D$108,0))</f>
        <v>0</v>
      </c>
      <c r="AJ50" s="115">
        <f>INDEX(Data!AF$23:AF$108,MATCH($G50,Data!$D$23:$D$108,0))</f>
        <v>0</v>
      </c>
      <c r="AK50" s="115">
        <f>INDEX(Data!AG$23:AG$108,MATCH($G50,Data!$D$23:$D$108,0))</f>
        <v>0</v>
      </c>
      <c r="AL50" s="115">
        <f>INDEX(Data!AH$23:AH$108,MATCH($G50,Data!$D$23:$D$108,0))</f>
        <v>0</v>
      </c>
      <c r="AM50" s="115">
        <f>INDEX(Data!AI$23:AI$108,MATCH($G50,Data!$D$23:$D$108,0))</f>
        <v>0</v>
      </c>
      <c r="AN50" s="115">
        <f>INDEX(Data!AJ$23:AJ$108,MATCH($G50,Data!$D$23:$D$108,0))</f>
        <v>0</v>
      </c>
      <c r="AO50" s="115">
        <f>INDEX(Data!AK$23:AK$108,MATCH($G50,Data!$D$23:$D$108,0))</f>
        <v>0</v>
      </c>
      <c r="AP50" s="115">
        <f>INDEX(Data!AL$23:AL$108,MATCH($G50,Data!$D$23:$D$108,0))</f>
        <v>0</v>
      </c>
      <c r="AQ50" s="115">
        <f>INDEX(Data!AM$23:AM$108,MATCH($G50,Data!$D$23:$D$108,0))</f>
        <v>0</v>
      </c>
      <c r="AR50" s="115">
        <f>INDEX(Data!AN$23:AN$108,MATCH($G50,Data!$D$23:$D$108,0))</f>
        <v>0</v>
      </c>
      <c r="AS50" s="115">
        <f>INDEX(Data!AO$23:AO$108,MATCH($G50,Data!$D$23:$D$108,0))</f>
        <v>0</v>
      </c>
      <c r="AT50" s="115">
        <f>INDEX(Data!AP$23:AP$108,MATCH($G50,Data!$D$23:$D$108,0))</f>
        <v>0</v>
      </c>
      <c r="AU50" s="115">
        <f>INDEX(Data!AQ$23:AQ$108,MATCH($G50,Data!$D$23:$D$108,0))</f>
        <v>0</v>
      </c>
      <c r="AV50" s="115">
        <f>INDEX(Data!AR$23:AR$108,MATCH($G50,Data!$D$23:$D$108,0))</f>
        <v>0</v>
      </c>
      <c r="AW50" s="115">
        <f>INDEX(Data!AS$23:AS$108,MATCH($G50,Data!$D$23:$D$108,0))</f>
        <v>0</v>
      </c>
      <c r="AX50" s="115">
        <f>INDEX(Data!AT$23:AT$108,MATCH($G50,Data!$D$23:$D$108,0))</f>
        <v>0</v>
      </c>
      <c r="AY50" s="115">
        <f>INDEX(Data!AU$23:AU$108,MATCH($G50,Data!$D$23:$D$108,0))</f>
        <v>0</v>
      </c>
      <c r="AZ50" s="115">
        <f>INDEX(Data!AV$23:AV$108,MATCH($G50,Data!$D$23:$D$108,0))</f>
        <v>0</v>
      </c>
      <c r="BA50" s="115">
        <f>INDEX(Data!AW$23:AW$108,MATCH($G50,Data!$D$23:$D$108,0))</f>
        <v>0</v>
      </c>
      <c r="BB50" s="115">
        <f>INDEX(Data!AX$23:AX$108,MATCH($G50,Data!$D$23:$D$108,0))</f>
        <v>0</v>
      </c>
      <c r="BC50" s="115">
        <f>INDEX(Data!AY$23:AY$108,MATCH($G50,Data!$D$23:$D$108,0))</f>
        <v>0</v>
      </c>
      <c r="BD50" s="115">
        <f>INDEX(Data!AZ$23:AZ$108,MATCH($G50,Data!$D$23:$D$108,0))</f>
        <v>0</v>
      </c>
      <c r="BE50" s="115">
        <f>INDEX(Data!BA$23:BA$108,MATCH($G50,Data!$D$23:$D$108,0))</f>
        <v>0</v>
      </c>
      <c r="BF50" s="115">
        <f>INDEX(Data!BB$23:BB$108,MATCH($G50,Data!$D$23:$D$108,0))</f>
        <v>0</v>
      </c>
      <c r="BG50" s="115">
        <f>INDEX(Data!BC$23:BC$108,MATCH($G50,Data!$D$23:$D$108,0))</f>
        <v>0</v>
      </c>
      <c r="BH50" s="115">
        <f>INDEX(Data!BD$23:BD$108,MATCH($G50,Data!$D$23:$D$108,0))</f>
        <v>0</v>
      </c>
    </row>
    <row r="51" spans="2:60" hidden="1" outlineLevel="1" x14ac:dyDescent="0.2">
      <c r="B51" s="51" t="s">
        <v>196</v>
      </c>
      <c r="C51" s="88" t="s">
        <v>255</v>
      </c>
      <c r="D51" s="89" t="s">
        <v>101</v>
      </c>
      <c r="E51" s="73"/>
      <c r="F51" s="26" t="s">
        <v>198</v>
      </c>
      <c r="G51" s="87">
        <v>14</v>
      </c>
      <c r="H51" s="87"/>
      <c r="I51" s="115">
        <f>INDEX(Data!E$23:E$108,MATCH($G51,Data!$D$23:$D$108,0))</f>
        <v>0</v>
      </c>
      <c r="J51" s="115">
        <f>INDEX(Data!F$23:F$108,MATCH($G51,Data!$D$23:$D$108,0))</f>
        <v>0</v>
      </c>
      <c r="K51" s="115">
        <f>INDEX(Data!G$23:G$108,MATCH($G51,Data!$D$23:$D$108,0))</f>
        <v>1.04665465</v>
      </c>
      <c r="L51" s="115">
        <f>INDEX(Data!H$23:H$108,MATCH($G51,Data!$D$23:$D$108,0))</f>
        <v>1.2992090399999998</v>
      </c>
      <c r="M51" s="115">
        <f>INDEX(Data!I$23:I$108,MATCH($G51,Data!$D$23:$D$108,0))</f>
        <v>1.25844256</v>
      </c>
      <c r="N51" s="115">
        <f>INDEX(Data!J$23:J$108,MATCH($G51,Data!$D$23:$D$108,0))</f>
        <v>1.18078504</v>
      </c>
      <c r="O51" s="115">
        <f>INDEX(Data!K$23:K$108,MATCH($G51,Data!$D$23:$D$108,0))</f>
        <v>1.2178905083990696</v>
      </c>
      <c r="P51" s="115">
        <f>INDEX(Data!L$23:L$108,MATCH($G51,Data!$D$23:$D$108,0))</f>
        <v>1.2965194542574388</v>
      </c>
      <c r="Q51" s="115">
        <f>INDEX(Data!M$23:M$108,MATCH($G51,Data!$D$23:$D$108,0))</f>
        <v>0</v>
      </c>
      <c r="R51" s="115">
        <f>INDEX(Data!N$23:N$108,MATCH($G51,Data!$D$23:$D$108,0))</f>
        <v>0</v>
      </c>
      <c r="S51" s="115">
        <f>INDEX(Data!O$23:O$108,MATCH($G51,Data!$D$23:$D$108,0))</f>
        <v>0</v>
      </c>
      <c r="T51" s="115">
        <f>INDEX(Data!P$23:P$108,MATCH($G51,Data!$D$23:$D$108,0))</f>
        <v>0</v>
      </c>
      <c r="U51" s="115">
        <f>INDEX(Data!Q$23:Q$108,MATCH($G51,Data!$D$23:$D$108,0))</f>
        <v>0</v>
      </c>
      <c r="V51" s="115">
        <f>INDEX(Data!R$23:R$108,MATCH($G51,Data!$D$23:$D$108,0))</f>
        <v>0</v>
      </c>
      <c r="W51" s="115">
        <f>INDEX(Data!S$23:S$108,MATCH($G51,Data!$D$23:$D$108,0))</f>
        <v>0</v>
      </c>
      <c r="X51" s="115">
        <f>INDEX(Data!T$23:T$108,MATCH($G51,Data!$D$23:$D$108,0))</f>
        <v>0</v>
      </c>
      <c r="Y51" s="115">
        <f>INDEX(Data!U$23:U$108,MATCH($G51,Data!$D$23:$D$108,0))</f>
        <v>0</v>
      </c>
      <c r="Z51" s="115">
        <f>INDEX(Data!V$23:V$108,MATCH($G51,Data!$D$23:$D$108,0))</f>
        <v>0</v>
      </c>
      <c r="AA51" s="115">
        <f>INDEX(Data!W$23:W$108,MATCH($G51,Data!$D$23:$D$108,0))</f>
        <v>0</v>
      </c>
      <c r="AB51" s="115">
        <f>INDEX(Data!X$23:X$108,MATCH($G51,Data!$D$23:$D$108,0))</f>
        <v>0</v>
      </c>
      <c r="AC51" s="115">
        <f>INDEX(Data!Y$23:Y$108,MATCH($G51,Data!$D$23:$D$108,0))</f>
        <v>0</v>
      </c>
      <c r="AD51" s="115">
        <f>INDEX(Data!Z$23:Z$108,MATCH($G51,Data!$D$23:$D$108,0))</f>
        <v>0</v>
      </c>
      <c r="AE51" s="115">
        <f>INDEX(Data!AA$23:AA$108,MATCH($G51,Data!$D$23:$D$108,0))</f>
        <v>0</v>
      </c>
      <c r="AF51" s="115">
        <f>INDEX(Data!AB$23:AB$108,MATCH($G51,Data!$D$23:$D$108,0))</f>
        <v>0</v>
      </c>
      <c r="AG51" s="115">
        <f>INDEX(Data!AC$23:AC$108,MATCH($G51,Data!$D$23:$D$108,0))</f>
        <v>0</v>
      </c>
      <c r="AH51" s="115">
        <f>INDEX(Data!AD$23:AD$108,MATCH($G51,Data!$D$23:$D$108,0))</f>
        <v>0</v>
      </c>
      <c r="AI51" s="115">
        <f>INDEX(Data!AE$23:AE$108,MATCH($G51,Data!$D$23:$D$108,0))</f>
        <v>0</v>
      </c>
      <c r="AJ51" s="115">
        <f>INDEX(Data!AF$23:AF$108,MATCH($G51,Data!$D$23:$D$108,0))</f>
        <v>0</v>
      </c>
      <c r="AK51" s="115">
        <f>INDEX(Data!AG$23:AG$108,MATCH($G51,Data!$D$23:$D$108,0))</f>
        <v>0</v>
      </c>
      <c r="AL51" s="115">
        <f>INDEX(Data!AH$23:AH$108,MATCH($G51,Data!$D$23:$D$108,0))</f>
        <v>0</v>
      </c>
      <c r="AM51" s="115">
        <f>INDEX(Data!AI$23:AI$108,MATCH($G51,Data!$D$23:$D$108,0))</f>
        <v>0</v>
      </c>
      <c r="AN51" s="115">
        <f>INDEX(Data!AJ$23:AJ$108,MATCH($G51,Data!$D$23:$D$108,0))</f>
        <v>0</v>
      </c>
      <c r="AO51" s="115">
        <f>INDEX(Data!AK$23:AK$108,MATCH($G51,Data!$D$23:$D$108,0))</f>
        <v>0</v>
      </c>
      <c r="AP51" s="115">
        <f>INDEX(Data!AL$23:AL$108,MATCH($G51,Data!$D$23:$D$108,0))</f>
        <v>0</v>
      </c>
      <c r="AQ51" s="115">
        <f>INDEX(Data!AM$23:AM$108,MATCH($G51,Data!$D$23:$D$108,0))</f>
        <v>0</v>
      </c>
      <c r="AR51" s="115">
        <f>INDEX(Data!AN$23:AN$108,MATCH($G51,Data!$D$23:$D$108,0))</f>
        <v>0</v>
      </c>
      <c r="AS51" s="115">
        <f>INDEX(Data!AO$23:AO$108,MATCH($G51,Data!$D$23:$D$108,0))</f>
        <v>0</v>
      </c>
      <c r="AT51" s="115">
        <f>INDEX(Data!AP$23:AP$108,MATCH($G51,Data!$D$23:$D$108,0))</f>
        <v>0</v>
      </c>
      <c r="AU51" s="115">
        <f>INDEX(Data!AQ$23:AQ$108,MATCH($G51,Data!$D$23:$D$108,0))</f>
        <v>0</v>
      </c>
      <c r="AV51" s="115">
        <f>INDEX(Data!AR$23:AR$108,MATCH($G51,Data!$D$23:$D$108,0))</f>
        <v>0</v>
      </c>
      <c r="AW51" s="115">
        <f>INDEX(Data!AS$23:AS$108,MATCH($G51,Data!$D$23:$D$108,0))</f>
        <v>0</v>
      </c>
      <c r="AX51" s="115">
        <f>INDEX(Data!AT$23:AT$108,MATCH($G51,Data!$D$23:$D$108,0))</f>
        <v>0</v>
      </c>
      <c r="AY51" s="115">
        <f>INDEX(Data!AU$23:AU$108,MATCH($G51,Data!$D$23:$D$108,0))</f>
        <v>0</v>
      </c>
      <c r="AZ51" s="115">
        <f>INDEX(Data!AV$23:AV$108,MATCH($G51,Data!$D$23:$D$108,0))</f>
        <v>0</v>
      </c>
      <c r="BA51" s="115">
        <f>INDEX(Data!AW$23:AW$108,MATCH($G51,Data!$D$23:$D$108,0))</f>
        <v>0</v>
      </c>
      <c r="BB51" s="115">
        <f>INDEX(Data!AX$23:AX$108,MATCH($G51,Data!$D$23:$D$108,0))</f>
        <v>0</v>
      </c>
      <c r="BC51" s="115">
        <f>INDEX(Data!AY$23:AY$108,MATCH($G51,Data!$D$23:$D$108,0))</f>
        <v>0</v>
      </c>
      <c r="BD51" s="115">
        <f>INDEX(Data!AZ$23:AZ$108,MATCH($G51,Data!$D$23:$D$108,0))</f>
        <v>0</v>
      </c>
      <c r="BE51" s="115">
        <f>INDEX(Data!BA$23:BA$108,MATCH($G51,Data!$D$23:$D$108,0))</f>
        <v>0</v>
      </c>
      <c r="BF51" s="115">
        <f>INDEX(Data!BB$23:BB$108,MATCH($G51,Data!$D$23:$D$108,0))</f>
        <v>0</v>
      </c>
      <c r="BG51" s="115">
        <f>INDEX(Data!BC$23:BC$108,MATCH($G51,Data!$D$23:$D$108,0))</f>
        <v>0</v>
      </c>
      <c r="BH51" s="115">
        <f>INDEX(Data!BD$23:BD$108,MATCH($G51,Data!$D$23:$D$108,0))</f>
        <v>0</v>
      </c>
    </row>
    <row r="52" spans="2:60" hidden="1" outlineLevel="1" x14ac:dyDescent="0.2">
      <c r="B52" s="51" t="s">
        <v>196</v>
      </c>
      <c r="C52" s="88" t="s">
        <v>256</v>
      </c>
      <c r="D52" s="9" t="s">
        <v>83</v>
      </c>
      <c r="E52" s="9" t="s">
        <v>102</v>
      </c>
      <c r="F52" s="26" t="s">
        <v>198</v>
      </c>
      <c r="G52" s="87">
        <v>15</v>
      </c>
      <c r="H52" s="87"/>
      <c r="I52" s="115">
        <f>INDEX(Data!E$23:E$108,MATCH($G52,Data!$D$23:$D$108,0))</f>
        <v>0</v>
      </c>
      <c r="J52" s="115">
        <f>INDEX(Data!F$23:F$108,MATCH($G52,Data!$D$23:$D$108,0))</f>
        <v>0</v>
      </c>
      <c r="K52" s="115">
        <f>INDEX(Data!G$23:G$108,MATCH($G52,Data!$D$23:$D$108,0))</f>
        <v>3.3836830426000004</v>
      </c>
      <c r="L52" s="115">
        <f>INDEX(Data!H$23:H$108,MATCH($G52,Data!$D$23:$D$108,0))</f>
        <v>4.0818495489999993</v>
      </c>
      <c r="M52" s="115">
        <f>INDEX(Data!I$23:I$108,MATCH($G52,Data!$D$23:$D$108,0))</f>
        <v>3.4035278079999998</v>
      </c>
      <c r="N52" s="115">
        <f>INDEX(Data!J$23:J$108,MATCH($G52,Data!$D$23:$D$108,0))</f>
        <v>3.3534530355999999</v>
      </c>
      <c r="O52" s="115">
        <f>INDEX(Data!K$23:K$108,MATCH($G52,Data!$D$23:$D$108,0))</f>
        <v>2.1149953809457807</v>
      </c>
      <c r="P52" s="115">
        <f>INDEX(Data!L$23:L$108,MATCH($G52,Data!$D$23:$D$108,0))</f>
        <v>3.48002215382414</v>
      </c>
      <c r="Q52" s="115">
        <f>INDEX(Data!M$23:M$108,MATCH($G52,Data!$D$23:$D$108,0))</f>
        <v>0</v>
      </c>
      <c r="R52" s="115">
        <f>INDEX(Data!N$23:N$108,MATCH($G52,Data!$D$23:$D$108,0))</f>
        <v>0</v>
      </c>
      <c r="S52" s="115">
        <f>INDEX(Data!O$23:O$108,MATCH($G52,Data!$D$23:$D$108,0))</f>
        <v>0</v>
      </c>
      <c r="T52" s="115">
        <f>INDEX(Data!P$23:P$108,MATCH($G52,Data!$D$23:$D$108,0))</f>
        <v>0</v>
      </c>
      <c r="U52" s="115">
        <f>INDEX(Data!Q$23:Q$108,MATCH($G52,Data!$D$23:$D$108,0))</f>
        <v>0</v>
      </c>
      <c r="V52" s="115">
        <f>INDEX(Data!R$23:R$108,MATCH($G52,Data!$D$23:$D$108,0))</f>
        <v>0</v>
      </c>
      <c r="W52" s="115">
        <f>INDEX(Data!S$23:S$108,MATCH($G52,Data!$D$23:$D$108,0))</f>
        <v>0</v>
      </c>
      <c r="X52" s="115">
        <f>INDEX(Data!T$23:T$108,MATCH($G52,Data!$D$23:$D$108,0))</f>
        <v>0</v>
      </c>
      <c r="Y52" s="115">
        <f>INDEX(Data!U$23:U$108,MATCH($G52,Data!$D$23:$D$108,0))</f>
        <v>0</v>
      </c>
      <c r="Z52" s="115">
        <f>INDEX(Data!V$23:V$108,MATCH($G52,Data!$D$23:$D$108,0))</f>
        <v>0</v>
      </c>
      <c r="AA52" s="115">
        <f>INDEX(Data!W$23:W$108,MATCH($G52,Data!$D$23:$D$108,0))</f>
        <v>0</v>
      </c>
      <c r="AB52" s="115">
        <f>INDEX(Data!X$23:X$108,MATCH($G52,Data!$D$23:$D$108,0))</f>
        <v>0</v>
      </c>
      <c r="AC52" s="115">
        <f>INDEX(Data!Y$23:Y$108,MATCH($G52,Data!$D$23:$D$108,0))</f>
        <v>0</v>
      </c>
      <c r="AD52" s="115">
        <f>INDEX(Data!Z$23:Z$108,MATCH($G52,Data!$D$23:$D$108,0))</f>
        <v>0</v>
      </c>
      <c r="AE52" s="115">
        <f>INDEX(Data!AA$23:AA$108,MATCH($G52,Data!$D$23:$D$108,0))</f>
        <v>0</v>
      </c>
      <c r="AF52" s="115">
        <f>INDEX(Data!AB$23:AB$108,MATCH($G52,Data!$D$23:$D$108,0))</f>
        <v>0</v>
      </c>
      <c r="AG52" s="115">
        <f>INDEX(Data!AC$23:AC$108,MATCH($G52,Data!$D$23:$D$108,0))</f>
        <v>0</v>
      </c>
      <c r="AH52" s="115">
        <f>INDEX(Data!AD$23:AD$108,MATCH($G52,Data!$D$23:$D$108,0))</f>
        <v>0</v>
      </c>
      <c r="AI52" s="115">
        <f>INDEX(Data!AE$23:AE$108,MATCH($G52,Data!$D$23:$D$108,0))</f>
        <v>0</v>
      </c>
      <c r="AJ52" s="115">
        <f>INDEX(Data!AF$23:AF$108,MATCH($G52,Data!$D$23:$D$108,0))</f>
        <v>0</v>
      </c>
      <c r="AK52" s="115">
        <f>INDEX(Data!AG$23:AG$108,MATCH($G52,Data!$D$23:$D$108,0))</f>
        <v>0</v>
      </c>
      <c r="AL52" s="115">
        <f>INDEX(Data!AH$23:AH$108,MATCH($G52,Data!$D$23:$D$108,0))</f>
        <v>0</v>
      </c>
      <c r="AM52" s="115">
        <f>INDEX(Data!AI$23:AI$108,MATCH($G52,Data!$D$23:$D$108,0))</f>
        <v>0</v>
      </c>
      <c r="AN52" s="115">
        <f>INDEX(Data!AJ$23:AJ$108,MATCH($G52,Data!$D$23:$D$108,0))</f>
        <v>0</v>
      </c>
      <c r="AO52" s="115">
        <f>INDEX(Data!AK$23:AK$108,MATCH($G52,Data!$D$23:$D$108,0))</f>
        <v>0</v>
      </c>
      <c r="AP52" s="115">
        <f>INDEX(Data!AL$23:AL$108,MATCH($G52,Data!$D$23:$D$108,0))</f>
        <v>0</v>
      </c>
      <c r="AQ52" s="115">
        <f>INDEX(Data!AM$23:AM$108,MATCH($G52,Data!$D$23:$D$108,0))</f>
        <v>0</v>
      </c>
      <c r="AR52" s="115">
        <f>INDEX(Data!AN$23:AN$108,MATCH($G52,Data!$D$23:$D$108,0))</f>
        <v>0</v>
      </c>
      <c r="AS52" s="115">
        <f>INDEX(Data!AO$23:AO$108,MATCH($G52,Data!$D$23:$D$108,0))</f>
        <v>0</v>
      </c>
      <c r="AT52" s="115">
        <f>INDEX(Data!AP$23:AP$108,MATCH($G52,Data!$D$23:$D$108,0))</f>
        <v>0</v>
      </c>
      <c r="AU52" s="115">
        <f>INDEX(Data!AQ$23:AQ$108,MATCH($G52,Data!$D$23:$D$108,0))</f>
        <v>0</v>
      </c>
      <c r="AV52" s="115">
        <f>INDEX(Data!AR$23:AR$108,MATCH($G52,Data!$D$23:$D$108,0))</f>
        <v>0</v>
      </c>
      <c r="AW52" s="115">
        <f>INDEX(Data!AS$23:AS$108,MATCH($G52,Data!$D$23:$D$108,0))</f>
        <v>0</v>
      </c>
      <c r="AX52" s="115">
        <f>INDEX(Data!AT$23:AT$108,MATCH($G52,Data!$D$23:$D$108,0))</f>
        <v>0</v>
      </c>
      <c r="AY52" s="115">
        <f>INDEX(Data!AU$23:AU$108,MATCH($G52,Data!$D$23:$D$108,0))</f>
        <v>0</v>
      </c>
      <c r="AZ52" s="115">
        <f>INDEX(Data!AV$23:AV$108,MATCH($G52,Data!$D$23:$D$108,0))</f>
        <v>0</v>
      </c>
      <c r="BA52" s="115">
        <f>INDEX(Data!AW$23:AW$108,MATCH($G52,Data!$D$23:$D$108,0))</f>
        <v>0</v>
      </c>
      <c r="BB52" s="115">
        <f>INDEX(Data!AX$23:AX$108,MATCH($G52,Data!$D$23:$D$108,0))</f>
        <v>0</v>
      </c>
      <c r="BC52" s="115">
        <f>INDEX(Data!AY$23:AY$108,MATCH($G52,Data!$D$23:$D$108,0))</f>
        <v>0</v>
      </c>
      <c r="BD52" s="115">
        <f>INDEX(Data!AZ$23:AZ$108,MATCH($G52,Data!$D$23:$D$108,0))</f>
        <v>0</v>
      </c>
      <c r="BE52" s="115">
        <f>INDEX(Data!BA$23:BA$108,MATCH($G52,Data!$D$23:$D$108,0))</f>
        <v>0</v>
      </c>
      <c r="BF52" s="115">
        <f>INDEX(Data!BB$23:BB$108,MATCH($G52,Data!$D$23:$D$108,0))</f>
        <v>0</v>
      </c>
      <c r="BG52" s="115">
        <f>INDEX(Data!BC$23:BC$108,MATCH($G52,Data!$D$23:$D$108,0))</f>
        <v>0</v>
      </c>
      <c r="BH52" s="115">
        <f>INDEX(Data!BD$23:BD$108,MATCH($G52,Data!$D$23:$D$108,0))</f>
        <v>0</v>
      </c>
    </row>
    <row r="53" spans="2:60" hidden="1" outlineLevel="1" x14ac:dyDescent="0.2">
      <c r="B53" s="51" t="s">
        <v>196</v>
      </c>
      <c r="C53" s="89" t="s">
        <v>256</v>
      </c>
      <c r="D53" s="9" t="s">
        <v>83</v>
      </c>
      <c r="E53" s="9" t="s">
        <v>103</v>
      </c>
      <c r="F53" s="26" t="s">
        <v>198</v>
      </c>
      <c r="G53" s="87">
        <v>16</v>
      </c>
      <c r="H53" s="87"/>
      <c r="I53" s="115">
        <f>INDEX(Data!E$23:E$108,MATCH($G53,Data!$D$23:$D$108,0))</f>
        <v>0</v>
      </c>
      <c r="J53" s="115">
        <f>INDEX(Data!F$23:F$108,MATCH($G53,Data!$D$23:$D$108,0))</f>
        <v>0</v>
      </c>
      <c r="K53" s="115">
        <f>INDEX(Data!G$23:G$108,MATCH($G53,Data!$D$23:$D$108,0))</f>
        <v>4.9771276578000005</v>
      </c>
      <c r="L53" s="115">
        <f>INDEX(Data!H$23:H$108,MATCH($G53,Data!$D$23:$D$108,0))</f>
        <v>6.0436246185</v>
      </c>
      <c r="M53" s="115">
        <f>INDEX(Data!I$23:I$108,MATCH($G53,Data!$D$23:$D$108,0))</f>
        <v>4.8503371049999995</v>
      </c>
      <c r="N53" s="115">
        <f>INDEX(Data!J$23:J$108,MATCH($G53,Data!$D$23:$D$108,0))</f>
        <v>4.6403797988999997</v>
      </c>
      <c r="O53" s="115">
        <f>INDEX(Data!K$23:K$108,MATCH($G53,Data!$D$23:$D$108,0))</f>
        <v>4.1337070847027251</v>
      </c>
      <c r="P53" s="115">
        <f>INDEX(Data!L$23:L$108,MATCH($G53,Data!$D$23:$D$108,0))</f>
        <v>4.8642161488722362</v>
      </c>
      <c r="Q53" s="115">
        <f>INDEX(Data!M$23:M$108,MATCH($G53,Data!$D$23:$D$108,0))</f>
        <v>0</v>
      </c>
      <c r="R53" s="115">
        <f>INDEX(Data!N$23:N$108,MATCH($G53,Data!$D$23:$D$108,0))</f>
        <v>0</v>
      </c>
      <c r="S53" s="115">
        <f>INDEX(Data!O$23:O$108,MATCH($G53,Data!$D$23:$D$108,0))</f>
        <v>0</v>
      </c>
      <c r="T53" s="115">
        <f>INDEX(Data!P$23:P$108,MATCH($G53,Data!$D$23:$D$108,0))</f>
        <v>0</v>
      </c>
      <c r="U53" s="115">
        <f>INDEX(Data!Q$23:Q$108,MATCH($G53,Data!$D$23:$D$108,0))</f>
        <v>0</v>
      </c>
      <c r="V53" s="115">
        <f>INDEX(Data!R$23:R$108,MATCH($G53,Data!$D$23:$D$108,0))</f>
        <v>0</v>
      </c>
      <c r="W53" s="115">
        <f>INDEX(Data!S$23:S$108,MATCH($G53,Data!$D$23:$D$108,0))</f>
        <v>0</v>
      </c>
      <c r="X53" s="115">
        <f>INDEX(Data!T$23:T$108,MATCH($G53,Data!$D$23:$D$108,0))</f>
        <v>0</v>
      </c>
      <c r="Y53" s="115">
        <f>INDEX(Data!U$23:U$108,MATCH($G53,Data!$D$23:$D$108,0))</f>
        <v>0</v>
      </c>
      <c r="Z53" s="115">
        <f>INDEX(Data!V$23:V$108,MATCH($G53,Data!$D$23:$D$108,0))</f>
        <v>0</v>
      </c>
      <c r="AA53" s="115">
        <f>INDEX(Data!W$23:W$108,MATCH($G53,Data!$D$23:$D$108,0))</f>
        <v>0</v>
      </c>
      <c r="AB53" s="115">
        <f>INDEX(Data!X$23:X$108,MATCH($G53,Data!$D$23:$D$108,0))</f>
        <v>0</v>
      </c>
      <c r="AC53" s="115">
        <f>INDEX(Data!Y$23:Y$108,MATCH($G53,Data!$D$23:$D$108,0))</f>
        <v>0</v>
      </c>
      <c r="AD53" s="115">
        <f>INDEX(Data!Z$23:Z$108,MATCH($G53,Data!$D$23:$D$108,0))</f>
        <v>0</v>
      </c>
      <c r="AE53" s="115">
        <f>INDEX(Data!AA$23:AA$108,MATCH($G53,Data!$D$23:$D$108,0))</f>
        <v>0</v>
      </c>
      <c r="AF53" s="115">
        <f>INDEX(Data!AB$23:AB$108,MATCH($G53,Data!$D$23:$D$108,0))</f>
        <v>0</v>
      </c>
      <c r="AG53" s="115">
        <f>INDEX(Data!AC$23:AC$108,MATCH($G53,Data!$D$23:$D$108,0))</f>
        <v>0</v>
      </c>
      <c r="AH53" s="115">
        <f>INDEX(Data!AD$23:AD$108,MATCH($G53,Data!$D$23:$D$108,0))</f>
        <v>0</v>
      </c>
      <c r="AI53" s="115">
        <f>INDEX(Data!AE$23:AE$108,MATCH($G53,Data!$D$23:$D$108,0))</f>
        <v>0</v>
      </c>
      <c r="AJ53" s="115">
        <f>INDEX(Data!AF$23:AF$108,MATCH($G53,Data!$D$23:$D$108,0))</f>
        <v>0</v>
      </c>
      <c r="AK53" s="115">
        <f>INDEX(Data!AG$23:AG$108,MATCH($G53,Data!$D$23:$D$108,0))</f>
        <v>0</v>
      </c>
      <c r="AL53" s="115">
        <f>INDEX(Data!AH$23:AH$108,MATCH($G53,Data!$D$23:$D$108,0))</f>
        <v>0</v>
      </c>
      <c r="AM53" s="115">
        <f>INDEX(Data!AI$23:AI$108,MATCH($G53,Data!$D$23:$D$108,0))</f>
        <v>0</v>
      </c>
      <c r="AN53" s="115">
        <f>INDEX(Data!AJ$23:AJ$108,MATCH($G53,Data!$D$23:$D$108,0))</f>
        <v>0</v>
      </c>
      <c r="AO53" s="115">
        <f>INDEX(Data!AK$23:AK$108,MATCH($G53,Data!$D$23:$D$108,0))</f>
        <v>0</v>
      </c>
      <c r="AP53" s="115">
        <f>INDEX(Data!AL$23:AL$108,MATCH($G53,Data!$D$23:$D$108,0))</f>
        <v>0</v>
      </c>
      <c r="AQ53" s="115">
        <f>INDEX(Data!AM$23:AM$108,MATCH($G53,Data!$D$23:$D$108,0))</f>
        <v>0</v>
      </c>
      <c r="AR53" s="115">
        <f>INDEX(Data!AN$23:AN$108,MATCH($G53,Data!$D$23:$D$108,0))</f>
        <v>0</v>
      </c>
      <c r="AS53" s="115">
        <f>INDEX(Data!AO$23:AO$108,MATCH($G53,Data!$D$23:$D$108,0))</f>
        <v>0</v>
      </c>
      <c r="AT53" s="115">
        <f>INDEX(Data!AP$23:AP$108,MATCH($G53,Data!$D$23:$D$108,0))</f>
        <v>0</v>
      </c>
      <c r="AU53" s="115">
        <f>INDEX(Data!AQ$23:AQ$108,MATCH($G53,Data!$D$23:$D$108,0))</f>
        <v>0</v>
      </c>
      <c r="AV53" s="115">
        <f>INDEX(Data!AR$23:AR$108,MATCH($G53,Data!$D$23:$D$108,0))</f>
        <v>0</v>
      </c>
      <c r="AW53" s="115">
        <f>INDEX(Data!AS$23:AS$108,MATCH($G53,Data!$D$23:$D$108,0))</f>
        <v>0</v>
      </c>
      <c r="AX53" s="115">
        <f>INDEX(Data!AT$23:AT$108,MATCH($G53,Data!$D$23:$D$108,0))</f>
        <v>0</v>
      </c>
      <c r="AY53" s="115">
        <f>INDEX(Data!AU$23:AU$108,MATCH($G53,Data!$D$23:$D$108,0))</f>
        <v>0</v>
      </c>
      <c r="AZ53" s="115">
        <f>INDEX(Data!AV$23:AV$108,MATCH($G53,Data!$D$23:$D$108,0))</f>
        <v>0</v>
      </c>
      <c r="BA53" s="115">
        <f>INDEX(Data!AW$23:AW$108,MATCH($G53,Data!$D$23:$D$108,0))</f>
        <v>0</v>
      </c>
      <c r="BB53" s="115">
        <f>INDEX(Data!AX$23:AX$108,MATCH($G53,Data!$D$23:$D$108,0))</f>
        <v>0</v>
      </c>
      <c r="BC53" s="115">
        <f>INDEX(Data!AY$23:AY$108,MATCH($G53,Data!$D$23:$D$108,0))</f>
        <v>0</v>
      </c>
      <c r="BD53" s="115">
        <f>INDEX(Data!AZ$23:AZ$108,MATCH($G53,Data!$D$23:$D$108,0))</f>
        <v>0</v>
      </c>
      <c r="BE53" s="115">
        <f>INDEX(Data!BA$23:BA$108,MATCH($G53,Data!$D$23:$D$108,0))</f>
        <v>0</v>
      </c>
      <c r="BF53" s="115">
        <f>INDEX(Data!BB$23:BB$108,MATCH($G53,Data!$D$23:$D$108,0))</f>
        <v>0</v>
      </c>
      <c r="BG53" s="115">
        <f>INDEX(Data!BC$23:BC$108,MATCH($G53,Data!$D$23:$D$108,0))</f>
        <v>0</v>
      </c>
      <c r="BH53" s="115">
        <f>INDEX(Data!BD$23:BD$108,MATCH($G53,Data!$D$23:$D$108,0))</f>
        <v>0</v>
      </c>
    </row>
    <row r="54" spans="2:60" hidden="1" outlineLevel="1" x14ac:dyDescent="0.2">
      <c r="B54" s="51" t="s">
        <v>196</v>
      </c>
      <c r="C54" s="89" t="s">
        <v>256</v>
      </c>
      <c r="D54" s="89" t="s">
        <v>257</v>
      </c>
      <c r="E54" s="9" t="s">
        <v>102</v>
      </c>
      <c r="F54" s="26" t="s">
        <v>198</v>
      </c>
      <c r="G54" s="87">
        <v>17</v>
      </c>
      <c r="H54" s="87"/>
      <c r="I54" s="115">
        <f>INDEX(Data!E$23:E$108,MATCH($G54,Data!$D$23:$D$108,0))</f>
        <v>0</v>
      </c>
      <c r="J54" s="115">
        <f>INDEX(Data!F$23:F$108,MATCH($G54,Data!$D$23:$D$108,0))</f>
        <v>0</v>
      </c>
      <c r="K54" s="115">
        <f>INDEX(Data!G$23:G$108,MATCH($G54,Data!$D$23:$D$108,0))</f>
        <v>10.474854115499999</v>
      </c>
      <c r="L54" s="115">
        <f>INDEX(Data!H$23:H$108,MATCH($G54,Data!$D$23:$D$108,0))</f>
        <v>11.157134643200001</v>
      </c>
      <c r="M54" s="115">
        <f>INDEX(Data!I$23:I$108,MATCH($G54,Data!$D$23:$D$108,0))</f>
        <v>11.841501510399999</v>
      </c>
      <c r="N54" s="115">
        <f>INDEX(Data!J$23:J$108,MATCH($G54,Data!$D$23:$D$108,0))</f>
        <v>11.2133307416</v>
      </c>
      <c r="O54" s="115">
        <f>INDEX(Data!K$23:K$108,MATCH($G54,Data!$D$23:$D$108,0))</f>
        <v>10.993751768804511</v>
      </c>
      <c r="P54" s="115">
        <f>INDEX(Data!L$23:L$108,MATCH($G54,Data!$D$23:$D$108,0))</f>
        <v>13.535457759940265</v>
      </c>
      <c r="Q54" s="115">
        <f>INDEX(Data!M$23:M$108,MATCH($G54,Data!$D$23:$D$108,0))</f>
        <v>0</v>
      </c>
      <c r="R54" s="115">
        <f>INDEX(Data!N$23:N$108,MATCH($G54,Data!$D$23:$D$108,0))</f>
        <v>0</v>
      </c>
      <c r="S54" s="115">
        <f>INDEX(Data!O$23:O$108,MATCH($G54,Data!$D$23:$D$108,0))</f>
        <v>0</v>
      </c>
      <c r="T54" s="115">
        <f>INDEX(Data!P$23:P$108,MATCH($G54,Data!$D$23:$D$108,0))</f>
        <v>0</v>
      </c>
      <c r="U54" s="115">
        <f>INDEX(Data!Q$23:Q$108,MATCH($G54,Data!$D$23:$D$108,0))</f>
        <v>0</v>
      </c>
      <c r="V54" s="115">
        <f>INDEX(Data!R$23:R$108,MATCH($G54,Data!$D$23:$D$108,0))</f>
        <v>0</v>
      </c>
      <c r="W54" s="115">
        <f>INDEX(Data!S$23:S$108,MATCH($G54,Data!$D$23:$D$108,0))</f>
        <v>0</v>
      </c>
      <c r="X54" s="115">
        <f>INDEX(Data!T$23:T$108,MATCH($G54,Data!$D$23:$D$108,0))</f>
        <v>0</v>
      </c>
      <c r="Y54" s="115">
        <f>INDEX(Data!U$23:U$108,MATCH($G54,Data!$D$23:$D$108,0))</f>
        <v>0</v>
      </c>
      <c r="Z54" s="115">
        <f>INDEX(Data!V$23:V$108,MATCH($G54,Data!$D$23:$D$108,0))</f>
        <v>0</v>
      </c>
      <c r="AA54" s="115">
        <f>INDEX(Data!W$23:W$108,MATCH($G54,Data!$D$23:$D$108,0))</f>
        <v>0</v>
      </c>
      <c r="AB54" s="115">
        <f>INDEX(Data!X$23:X$108,MATCH($G54,Data!$D$23:$D$108,0))</f>
        <v>0</v>
      </c>
      <c r="AC54" s="115">
        <f>INDEX(Data!Y$23:Y$108,MATCH($G54,Data!$D$23:$D$108,0))</f>
        <v>0</v>
      </c>
      <c r="AD54" s="115">
        <f>INDEX(Data!Z$23:Z$108,MATCH($G54,Data!$D$23:$D$108,0))</f>
        <v>0</v>
      </c>
      <c r="AE54" s="115">
        <f>INDEX(Data!AA$23:AA$108,MATCH($G54,Data!$D$23:$D$108,0))</f>
        <v>0</v>
      </c>
      <c r="AF54" s="115">
        <f>INDEX(Data!AB$23:AB$108,MATCH($G54,Data!$D$23:$D$108,0))</f>
        <v>0</v>
      </c>
      <c r="AG54" s="115">
        <f>INDEX(Data!AC$23:AC$108,MATCH($G54,Data!$D$23:$D$108,0))</f>
        <v>0</v>
      </c>
      <c r="AH54" s="115">
        <f>INDEX(Data!AD$23:AD$108,MATCH($G54,Data!$D$23:$D$108,0))</f>
        <v>0</v>
      </c>
      <c r="AI54" s="115">
        <f>INDEX(Data!AE$23:AE$108,MATCH($G54,Data!$D$23:$D$108,0))</f>
        <v>0</v>
      </c>
      <c r="AJ54" s="115">
        <f>INDEX(Data!AF$23:AF$108,MATCH($G54,Data!$D$23:$D$108,0))</f>
        <v>0</v>
      </c>
      <c r="AK54" s="115">
        <f>INDEX(Data!AG$23:AG$108,MATCH($G54,Data!$D$23:$D$108,0))</f>
        <v>0</v>
      </c>
      <c r="AL54" s="115">
        <f>INDEX(Data!AH$23:AH$108,MATCH($G54,Data!$D$23:$D$108,0))</f>
        <v>0</v>
      </c>
      <c r="AM54" s="115">
        <f>INDEX(Data!AI$23:AI$108,MATCH($G54,Data!$D$23:$D$108,0))</f>
        <v>0</v>
      </c>
      <c r="AN54" s="115">
        <f>INDEX(Data!AJ$23:AJ$108,MATCH($G54,Data!$D$23:$D$108,0))</f>
        <v>0</v>
      </c>
      <c r="AO54" s="115">
        <f>INDEX(Data!AK$23:AK$108,MATCH($G54,Data!$D$23:$D$108,0))</f>
        <v>0</v>
      </c>
      <c r="AP54" s="115">
        <f>INDEX(Data!AL$23:AL$108,MATCH($G54,Data!$D$23:$D$108,0))</f>
        <v>0</v>
      </c>
      <c r="AQ54" s="115">
        <f>INDEX(Data!AM$23:AM$108,MATCH($G54,Data!$D$23:$D$108,0))</f>
        <v>0</v>
      </c>
      <c r="AR54" s="115">
        <f>INDEX(Data!AN$23:AN$108,MATCH($G54,Data!$D$23:$D$108,0))</f>
        <v>0</v>
      </c>
      <c r="AS54" s="115">
        <f>INDEX(Data!AO$23:AO$108,MATCH($G54,Data!$D$23:$D$108,0))</f>
        <v>0</v>
      </c>
      <c r="AT54" s="115">
        <f>INDEX(Data!AP$23:AP$108,MATCH($G54,Data!$D$23:$D$108,0))</f>
        <v>0</v>
      </c>
      <c r="AU54" s="115">
        <f>INDEX(Data!AQ$23:AQ$108,MATCH($G54,Data!$D$23:$D$108,0))</f>
        <v>0</v>
      </c>
      <c r="AV54" s="115">
        <f>INDEX(Data!AR$23:AR$108,MATCH($G54,Data!$D$23:$D$108,0))</f>
        <v>0</v>
      </c>
      <c r="AW54" s="115">
        <f>INDEX(Data!AS$23:AS$108,MATCH($G54,Data!$D$23:$D$108,0))</f>
        <v>0</v>
      </c>
      <c r="AX54" s="115">
        <f>INDEX(Data!AT$23:AT$108,MATCH($G54,Data!$D$23:$D$108,0))</f>
        <v>0</v>
      </c>
      <c r="AY54" s="115">
        <f>INDEX(Data!AU$23:AU$108,MATCH($G54,Data!$D$23:$D$108,0))</f>
        <v>0</v>
      </c>
      <c r="AZ54" s="115">
        <f>INDEX(Data!AV$23:AV$108,MATCH($G54,Data!$D$23:$D$108,0))</f>
        <v>0</v>
      </c>
      <c r="BA54" s="115">
        <f>INDEX(Data!AW$23:AW$108,MATCH($G54,Data!$D$23:$D$108,0))</f>
        <v>0</v>
      </c>
      <c r="BB54" s="115">
        <f>INDEX(Data!AX$23:AX$108,MATCH($G54,Data!$D$23:$D$108,0))</f>
        <v>0</v>
      </c>
      <c r="BC54" s="115">
        <f>INDEX(Data!AY$23:AY$108,MATCH($G54,Data!$D$23:$D$108,0))</f>
        <v>0</v>
      </c>
      <c r="BD54" s="115">
        <f>INDEX(Data!AZ$23:AZ$108,MATCH($G54,Data!$D$23:$D$108,0))</f>
        <v>0</v>
      </c>
      <c r="BE54" s="115">
        <f>INDEX(Data!BA$23:BA$108,MATCH($G54,Data!$D$23:$D$108,0))</f>
        <v>0</v>
      </c>
      <c r="BF54" s="115">
        <f>INDEX(Data!BB$23:BB$108,MATCH($G54,Data!$D$23:$D$108,0))</f>
        <v>0</v>
      </c>
      <c r="BG54" s="115">
        <f>INDEX(Data!BC$23:BC$108,MATCH($G54,Data!$D$23:$D$108,0))</f>
        <v>0</v>
      </c>
      <c r="BH54" s="115">
        <f>INDEX(Data!BD$23:BD$108,MATCH($G54,Data!$D$23:$D$108,0))</f>
        <v>0</v>
      </c>
    </row>
    <row r="55" spans="2:60" hidden="1" outlineLevel="1" x14ac:dyDescent="0.2">
      <c r="B55" s="51" t="s">
        <v>196</v>
      </c>
      <c r="C55" s="89" t="s">
        <v>256</v>
      </c>
      <c r="D55" s="89" t="s">
        <v>257</v>
      </c>
      <c r="E55" s="9" t="s">
        <v>103</v>
      </c>
      <c r="F55" s="26" t="s">
        <v>198</v>
      </c>
      <c r="G55" s="87">
        <v>18</v>
      </c>
      <c r="H55" s="87"/>
      <c r="I55" s="115">
        <f>INDEX(Data!E$23:E$108,MATCH($G55,Data!$D$23:$D$108,0))</f>
        <v>0</v>
      </c>
      <c r="J55" s="115">
        <f>INDEX(Data!F$23:F$108,MATCH($G55,Data!$D$23:$D$108,0))</f>
        <v>0</v>
      </c>
      <c r="K55" s="115">
        <f>INDEX(Data!G$23:G$108,MATCH($G55,Data!$D$23:$D$108,0))</f>
        <v>18.750904145999996</v>
      </c>
      <c r="L55" s="115">
        <f>INDEX(Data!H$23:H$108,MATCH($G55,Data!$D$23:$D$108,0))</f>
        <v>19.883615553199999</v>
      </c>
      <c r="M55" s="115">
        <f>INDEX(Data!I$23:I$108,MATCH($G55,Data!$D$23:$D$108,0))</f>
        <v>22.087258164000001</v>
      </c>
      <c r="N55" s="115">
        <f>INDEX(Data!J$23:J$108,MATCH($G55,Data!$D$23:$D$108,0))</f>
        <v>20.940777216600001</v>
      </c>
      <c r="O55" s="115">
        <f>INDEX(Data!K$23:K$108,MATCH($G55,Data!$D$23:$D$108,0))</f>
        <v>23.521883280881021</v>
      </c>
      <c r="P55" s="115">
        <f>INDEX(Data!L$23:L$108,MATCH($G55,Data!$D$23:$D$108,0))</f>
        <v>25.656195542322546</v>
      </c>
      <c r="Q55" s="115">
        <f>INDEX(Data!M$23:M$108,MATCH($G55,Data!$D$23:$D$108,0))</f>
        <v>0</v>
      </c>
      <c r="R55" s="115">
        <f>INDEX(Data!N$23:N$108,MATCH($G55,Data!$D$23:$D$108,0))</f>
        <v>0</v>
      </c>
      <c r="S55" s="115">
        <f>INDEX(Data!O$23:O$108,MATCH($G55,Data!$D$23:$D$108,0))</f>
        <v>0</v>
      </c>
      <c r="T55" s="115">
        <f>INDEX(Data!P$23:P$108,MATCH($G55,Data!$D$23:$D$108,0))</f>
        <v>0</v>
      </c>
      <c r="U55" s="115">
        <f>INDEX(Data!Q$23:Q$108,MATCH($G55,Data!$D$23:$D$108,0))</f>
        <v>0</v>
      </c>
      <c r="V55" s="115">
        <f>INDEX(Data!R$23:R$108,MATCH($G55,Data!$D$23:$D$108,0))</f>
        <v>0</v>
      </c>
      <c r="W55" s="115">
        <f>INDEX(Data!S$23:S$108,MATCH($G55,Data!$D$23:$D$108,0))</f>
        <v>0</v>
      </c>
      <c r="X55" s="115">
        <f>INDEX(Data!T$23:T$108,MATCH($G55,Data!$D$23:$D$108,0))</f>
        <v>0</v>
      </c>
      <c r="Y55" s="115">
        <f>INDEX(Data!U$23:U$108,MATCH($G55,Data!$D$23:$D$108,0))</f>
        <v>0</v>
      </c>
      <c r="Z55" s="115">
        <f>INDEX(Data!V$23:V$108,MATCH($G55,Data!$D$23:$D$108,0))</f>
        <v>0</v>
      </c>
      <c r="AA55" s="115">
        <f>INDEX(Data!W$23:W$108,MATCH($G55,Data!$D$23:$D$108,0))</f>
        <v>0</v>
      </c>
      <c r="AB55" s="115">
        <f>INDEX(Data!X$23:X$108,MATCH($G55,Data!$D$23:$D$108,0))</f>
        <v>0</v>
      </c>
      <c r="AC55" s="115">
        <f>INDEX(Data!Y$23:Y$108,MATCH($G55,Data!$D$23:$D$108,0))</f>
        <v>0</v>
      </c>
      <c r="AD55" s="115">
        <f>INDEX(Data!Z$23:Z$108,MATCH($G55,Data!$D$23:$D$108,0))</f>
        <v>0</v>
      </c>
      <c r="AE55" s="115">
        <f>INDEX(Data!AA$23:AA$108,MATCH($G55,Data!$D$23:$D$108,0))</f>
        <v>0</v>
      </c>
      <c r="AF55" s="115">
        <f>INDEX(Data!AB$23:AB$108,MATCH($G55,Data!$D$23:$D$108,0))</f>
        <v>0</v>
      </c>
      <c r="AG55" s="115">
        <f>INDEX(Data!AC$23:AC$108,MATCH($G55,Data!$D$23:$D$108,0))</f>
        <v>0</v>
      </c>
      <c r="AH55" s="115">
        <f>INDEX(Data!AD$23:AD$108,MATCH($G55,Data!$D$23:$D$108,0))</f>
        <v>0</v>
      </c>
      <c r="AI55" s="115">
        <f>INDEX(Data!AE$23:AE$108,MATCH($G55,Data!$D$23:$D$108,0))</f>
        <v>0</v>
      </c>
      <c r="AJ55" s="115">
        <f>INDEX(Data!AF$23:AF$108,MATCH($G55,Data!$D$23:$D$108,0))</f>
        <v>0</v>
      </c>
      <c r="AK55" s="115">
        <f>INDEX(Data!AG$23:AG$108,MATCH($G55,Data!$D$23:$D$108,0))</f>
        <v>0</v>
      </c>
      <c r="AL55" s="115">
        <f>INDEX(Data!AH$23:AH$108,MATCH($G55,Data!$D$23:$D$108,0))</f>
        <v>0</v>
      </c>
      <c r="AM55" s="115">
        <f>INDEX(Data!AI$23:AI$108,MATCH($G55,Data!$D$23:$D$108,0))</f>
        <v>0</v>
      </c>
      <c r="AN55" s="115">
        <f>INDEX(Data!AJ$23:AJ$108,MATCH($G55,Data!$D$23:$D$108,0))</f>
        <v>0</v>
      </c>
      <c r="AO55" s="115">
        <f>INDEX(Data!AK$23:AK$108,MATCH($G55,Data!$D$23:$D$108,0))</f>
        <v>0</v>
      </c>
      <c r="AP55" s="115">
        <f>INDEX(Data!AL$23:AL$108,MATCH($G55,Data!$D$23:$D$108,0))</f>
        <v>0</v>
      </c>
      <c r="AQ55" s="115">
        <f>INDEX(Data!AM$23:AM$108,MATCH($G55,Data!$D$23:$D$108,0))</f>
        <v>0</v>
      </c>
      <c r="AR55" s="115">
        <f>INDEX(Data!AN$23:AN$108,MATCH($G55,Data!$D$23:$D$108,0))</f>
        <v>0</v>
      </c>
      <c r="AS55" s="115">
        <f>INDEX(Data!AO$23:AO$108,MATCH($G55,Data!$D$23:$D$108,0))</f>
        <v>0</v>
      </c>
      <c r="AT55" s="115">
        <f>INDEX(Data!AP$23:AP$108,MATCH($G55,Data!$D$23:$D$108,0))</f>
        <v>0</v>
      </c>
      <c r="AU55" s="115">
        <f>INDEX(Data!AQ$23:AQ$108,MATCH($G55,Data!$D$23:$D$108,0))</f>
        <v>0</v>
      </c>
      <c r="AV55" s="115">
        <f>INDEX(Data!AR$23:AR$108,MATCH($G55,Data!$D$23:$D$108,0))</f>
        <v>0</v>
      </c>
      <c r="AW55" s="115">
        <f>INDEX(Data!AS$23:AS$108,MATCH($G55,Data!$D$23:$D$108,0))</f>
        <v>0</v>
      </c>
      <c r="AX55" s="115">
        <f>INDEX(Data!AT$23:AT$108,MATCH($G55,Data!$D$23:$D$108,0))</f>
        <v>0</v>
      </c>
      <c r="AY55" s="115">
        <f>INDEX(Data!AU$23:AU$108,MATCH($G55,Data!$D$23:$D$108,0))</f>
        <v>0</v>
      </c>
      <c r="AZ55" s="115">
        <f>INDEX(Data!AV$23:AV$108,MATCH($G55,Data!$D$23:$D$108,0))</f>
        <v>0</v>
      </c>
      <c r="BA55" s="115">
        <f>INDEX(Data!AW$23:AW$108,MATCH($G55,Data!$D$23:$D$108,0))</f>
        <v>0</v>
      </c>
      <c r="BB55" s="115">
        <f>INDEX(Data!AX$23:AX$108,MATCH($G55,Data!$D$23:$D$108,0))</f>
        <v>0</v>
      </c>
      <c r="BC55" s="115">
        <f>INDEX(Data!AY$23:AY$108,MATCH($G55,Data!$D$23:$D$108,0))</f>
        <v>0</v>
      </c>
      <c r="BD55" s="115">
        <f>INDEX(Data!AZ$23:AZ$108,MATCH($G55,Data!$D$23:$D$108,0))</f>
        <v>0</v>
      </c>
      <c r="BE55" s="115">
        <f>INDEX(Data!BA$23:BA$108,MATCH($G55,Data!$D$23:$D$108,0))</f>
        <v>0</v>
      </c>
      <c r="BF55" s="115">
        <f>INDEX(Data!BB$23:BB$108,MATCH($G55,Data!$D$23:$D$108,0))</f>
        <v>0</v>
      </c>
      <c r="BG55" s="115">
        <f>INDEX(Data!BC$23:BC$108,MATCH($G55,Data!$D$23:$D$108,0))</f>
        <v>0</v>
      </c>
      <c r="BH55" s="115">
        <f>INDEX(Data!BD$23:BD$108,MATCH($G55,Data!$D$23:$D$108,0))</f>
        <v>0</v>
      </c>
    </row>
    <row r="56" spans="2:60" hidden="1" outlineLevel="1" x14ac:dyDescent="0.2">
      <c r="B56" s="51" t="s">
        <v>196</v>
      </c>
      <c r="C56" s="89" t="s">
        <v>256</v>
      </c>
      <c r="D56" s="9" t="s">
        <v>85</v>
      </c>
      <c r="E56" s="9" t="s">
        <v>106</v>
      </c>
      <c r="F56" s="26" t="s">
        <v>198</v>
      </c>
      <c r="G56" s="87">
        <v>19</v>
      </c>
      <c r="H56" s="87"/>
      <c r="I56" s="115">
        <f>INDEX(Data!E$23:E$108,MATCH($G56,Data!$D$23:$D$108,0))</f>
        <v>0</v>
      </c>
      <c r="J56" s="115">
        <f>INDEX(Data!F$23:F$108,MATCH($G56,Data!$D$23:$D$108,0))</f>
        <v>0</v>
      </c>
      <c r="K56" s="115">
        <f>INDEX(Data!G$23:G$108,MATCH($G56,Data!$D$23:$D$108,0))</f>
        <v>8.8169727866000009</v>
      </c>
      <c r="L56" s="115">
        <f>INDEX(Data!H$23:H$108,MATCH($G56,Data!$D$23:$D$108,0))</f>
        <v>8.9448228666000009</v>
      </c>
      <c r="M56" s="115">
        <f>INDEX(Data!I$23:I$108,MATCH($G56,Data!$D$23:$D$108,0))</f>
        <v>8.9049213013999999</v>
      </c>
      <c r="N56" s="115">
        <f>INDEX(Data!J$23:J$108,MATCH($G56,Data!$D$23:$D$108,0))</f>
        <v>7.1598095891999982</v>
      </c>
      <c r="O56" s="115">
        <f>INDEX(Data!K$23:K$108,MATCH($G56,Data!$D$23:$D$108,0))</f>
        <v>9.2026554999053118</v>
      </c>
      <c r="P56" s="115">
        <f>INDEX(Data!L$23:L$108,MATCH($G56,Data!$D$23:$D$108,0))</f>
        <v>8.8614031814038174</v>
      </c>
      <c r="Q56" s="115">
        <f>INDEX(Data!M$23:M$108,MATCH($G56,Data!$D$23:$D$108,0))</f>
        <v>0</v>
      </c>
      <c r="R56" s="115">
        <f>INDEX(Data!N$23:N$108,MATCH($G56,Data!$D$23:$D$108,0))</f>
        <v>0</v>
      </c>
      <c r="S56" s="115">
        <f>INDEX(Data!O$23:O$108,MATCH($G56,Data!$D$23:$D$108,0))</f>
        <v>0</v>
      </c>
      <c r="T56" s="115">
        <f>INDEX(Data!P$23:P$108,MATCH($G56,Data!$D$23:$D$108,0))</f>
        <v>0</v>
      </c>
      <c r="U56" s="115">
        <f>INDEX(Data!Q$23:Q$108,MATCH($G56,Data!$D$23:$D$108,0))</f>
        <v>0</v>
      </c>
      <c r="V56" s="115">
        <f>INDEX(Data!R$23:R$108,MATCH($G56,Data!$D$23:$D$108,0))</f>
        <v>0</v>
      </c>
      <c r="W56" s="115">
        <f>INDEX(Data!S$23:S$108,MATCH($G56,Data!$D$23:$D$108,0))</f>
        <v>0</v>
      </c>
      <c r="X56" s="115">
        <f>INDEX(Data!T$23:T$108,MATCH($G56,Data!$D$23:$D$108,0))</f>
        <v>0</v>
      </c>
      <c r="Y56" s="115">
        <f>INDEX(Data!U$23:U$108,MATCH($G56,Data!$D$23:$D$108,0))</f>
        <v>0</v>
      </c>
      <c r="Z56" s="115">
        <f>INDEX(Data!V$23:V$108,MATCH($G56,Data!$D$23:$D$108,0))</f>
        <v>0</v>
      </c>
      <c r="AA56" s="115">
        <f>INDEX(Data!W$23:W$108,MATCH($G56,Data!$D$23:$D$108,0))</f>
        <v>0</v>
      </c>
      <c r="AB56" s="115">
        <f>INDEX(Data!X$23:X$108,MATCH($G56,Data!$D$23:$D$108,0))</f>
        <v>0</v>
      </c>
      <c r="AC56" s="115">
        <f>INDEX(Data!Y$23:Y$108,MATCH($G56,Data!$D$23:$D$108,0))</f>
        <v>0</v>
      </c>
      <c r="AD56" s="115">
        <f>INDEX(Data!Z$23:Z$108,MATCH($G56,Data!$D$23:$D$108,0))</f>
        <v>0</v>
      </c>
      <c r="AE56" s="115">
        <f>INDEX(Data!AA$23:AA$108,MATCH($G56,Data!$D$23:$D$108,0))</f>
        <v>0</v>
      </c>
      <c r="AF56" s="115">
        <f>INDEX(Data!AB$23:AB$108,MATCH($G56,Data!$D$23:$D$108,0))</f>
        <v>0</v>
      </c>
      <c r="AG56" s="115">
        <f>INDEX(Data!AC$23:AC$108,MATCH($G56,Data!$D$23:$D$108,0))</f>
        <v>0</v>
      </c>
      <c r="AH56" s="115">
        <f>INDEX(Data!AD$23:AD$108,MATCH($G56,Data!$D$23:$D$108,0))</f>
        <v>0</v>
      </c>
      <c r="AI56" s="115">
        <f>INDEX(Data!AE$23:AE$108,MATCH($G56,Data!$D$23:$D$108,0))</f>
        <v>0</v>
      </c>
      <c r="AJ56" s="115">
        <f>INDEX(Data!AF$23:AF$108,MATCH($G56,Data!$D$23:$D$108,0))</f>
        <v>0</v>
      </c>
      <c r="AK56" s="115">
        <f>INDEX(Data!AG$23:AG$108,MATCH($G56,Data!$D$23:$D$108,0))</f>
        <v>0</v>
      </c>
      <c r="AL56" s="115">
        <f>INDEX(Data!AH$23:AH$108,MATCH($G56,Data!$D$23:$D$108,0))</f>
        <v>0</v>
      </c>
      <c r="AM56" s="115">
        <f>INDEX(Data!AI$23:AI$108,MATCH($G56,Data!$D$23:$D$108,0))</f>
        <v>0</v>
      </c>
      <c r="AN56" s="115">
        <f>INDEX(Data!AJ$23:AJ$108,MATCH($G56,Data!$D$23:$D$108,0))</f>
        <v>0</v>
      </c>
      <c r="AO56" s="115">
        <f>INDEX(Data!AK$23:AK$108,MATCH($G56,Data!$D$23:$D$108,0))</f>
        <v>0</v>
      </c>
      <c r="AP56" s="115">
        <f>INDEX(Data!AL$23:AL$108,MATCH($G56,Data!$D$23:$D$108,0))</f>
        <v>0</v>
      </c>
      <c r="AQ56" s="115">
        <f>INDEX(Data!AM$23:AM$108,MATCH($G56,Data!$D$23:$D$108,0))</f>
        <v>0</v>
      </c>
      <c r="AR56" s="115">
        <f>INDEX(Data!AN$23:AN$108,MATCH($G56,Data!$D$23:$D$108,0))</f>
        <v>0</v>
      </c>
      <c r="AS56" s="115">
        <f>INDEX(Data!AO$23:AO$108,MATCH($G56,Data!$D$23:$D$108,0))</f>
        <v>0</v>
      </c>
      <c r="AT56" s="115">
        <f>INDEX(Data!AP$23:AP$108,MATCH($G56,Data!$D$23:$D$108,0))</f>
        <v>0</v>
      </c>
      <c r="AU56" s="115">
        <f>INDEX(Data!AQ$23:AQ$108,MATCH($G56,Data!$D$23:$D$108,0))</f>
        <v>0</v>
      </c>
      <c r="AV56" s="115">
        <f>INDEX(Data!AR$23:AR$108,MATCH($G56,Data!$D$23:$D$108,0))</f>
        <v>0</v>
      </c>
      <c r="AW56" s="115">
        <f>INDEX(Data!AS$23:AS$108,MATCH($G56,Data!$D$23:$D$108,0))</f>
        <v>0</v>
      </c>
      <c r="AX56" s="115">
        <f>INDEX(Data!AT$23:AT$108,MATCH($G56,Data!$D$23:$D$108,0))</f>
        <v>0</v>
      </c>
      <c r="AY56" s="115">
        <f>INDEX(Data!AU$23:AU$108,MATCH($G56,Data!$D$23:$D$108,0))</f>
        <v>0</v>
      </c>
      <c r="AZ56" s="115">
        <f>INDEX(Data!AV$23:AV$108,MATCH($G56,Data!$D$23:$D$108,0))</f>
        <v>0</v>
      </c>
      <c r="BA56" s="115">
        <f>INDEX(Data!AW$23:AW$108,MATCH($G56,Data!$D$23:$D$108,0))</f>
        <v>0</v>
      </c>
      <c r="BB56" s="115">
        <f>INDEX(Data!AX$23:AX$108,MATCH($G56,Data!$D$23:$D$108,0))</f>
        <v>0</v>
      </c>
      <c r="BC56" s="115">
        <f>INDEX(Data!AY$23:AY$108,MATCH($G56,Data!$D$23:$D$108,0))</f>
        <v>0</v>
      </c>
      <c r="BD56" s="115">
        <f>INDEX(Data!AZ$23:AZ$108,MATCH($G56,Data!$D$23:$D$108,0))</f>
        <v>0</v>
      </c>
      <c r="BE56" s="115">
        <f>INDEX(Data!BA$23:BA$108,MATCH($G56,Data!$D$23:$D$108,0))</f>
        <v>0</v>
      </c>
      <c r="BF56" s="115">
        <f>INDEX(Data!BB$23:BB$108,MATCH($G56,Data!$D$23:$D$108,0))</f>
        <v>0</v>
      </c>
      <c r="BG56" s="115">
        <f>INDEX(Data!BC$23:BC$108,MATCH($G56,Data!$D$23:$D$108,0))</f>
        <v>0</v>
      </c>
      <c r="BH56" s="115">
        <f>INDEX(Data!BD$23:BD$108,MATCH($G56,Data!$D$23:$D$108,0))</f>
        <v>0</v>
      </c>
    </row>
    <row r="57" spans="2:60" hidden="1" outlineLevel="1" x14ac:dyDescent="0.2">
      <c r="B57" s="51" t="s">
        <v>196</v>
      </c>
      <c r="C57" s="89" t="s">
        <v>256</v>
      </c>
      <c r="D57" s="9" t="s">
        <v>85</v>
      </c>
      <c r="E57" s="9" t="s">
        <v>107</v>
      </c>
      <c r="F57" s="26" t="s">
        <v>198</v>
      </c>
      <c r="G57" s="87">
        <v>20</v>
      </c>
      <c r="H57" s="87"/>
      <c r="I57" s="115">
        <f>INDEX(Data!E$23:E$108,MATCH($G57,Data!$D$23:$D$108,0))</f>
        <v>0</v>
      </c>
      <c r="J57" s="115">
        <f>INDEX(Data!F$23:F$108,MATCH($G57,Data!$D$23:$D$108,0))</f>
        <v>0</v>
      </c>
      <c r="K57" s="115">
        <f>INDEX(Data!G$23:G$108,MATCH($G57,Data!$D$23:$D$108,0))</f>
        <v>3.3372407879999999</v>
      </c>
      <c r="L57" s="115">
        <f>INDEX(Data!H$23:H$108,MATCH($G57,Data!$D$23:$D$108,0))</f>
        <v>4.2872919105000005</v>
      </c>
      <c r="M57" s="115">
        <f>INDEX(Data!I$23:I$108,MATCH($G57,Data!$D$23:$D$108,0))</f>
        <v>4.2403779078000001</v>
      </c>
      <c r="N57" s="115">
        <f>INDEX(Data!J$23:J$108,MATCH($G57,Data!$D$23:$D$108,0))</f>
        <v>4.1496654051000004</v>
      </c>
      <c r="O57" s="115">
        <f>INDEX(Data!K$23:K$108,MATCH($G57,Data!$D$23:$D$108,0))</f>
        <v>2.6349579598499999</v>
      </c>
      <c r="P57" s="115">
        <f>INDEX(Data!L$23:L$108,MATCH($G57,Data!$D$23:$D$108,0))</f>
        <v>0</v>
      </c>
      <c r="Q57" s="115">
        <f>INDEX(Data!M$23:M$108,MATCH($G57,Data!$D$23:$D$108,0))</f>
        <v>0</v>
      </c>
      <c r="R57" s="115">
        <f>INDEX(Data!N$23:N$108,MATCH($G57,Data!$D$23:$D$108,0))</f>
        <v>0</v>
      </c>
      <c r="S57" s="115">
        <f>INDEX(Data!O$23:O$108,MATCH($G57,Data!$D$23:$D$108,0))</f>
        <v>0</v>
      </c>
      <c r="T57" s="115">
        <f>INDEX(Data!P$23:P$108,MATCH($G57,Data!$D$23:$D$108,0))</f>
        <v>0</v>
      </c>
      <c r="U57" s="115">
        <f>INDEX(Data!Q$23:Q$108,MATCH($G57,Data!$D$23:$D$108,0))</f>
        <v>0</v>
      </c>
      <c r="V57" s="115">
        <f>INDEX(Data!R$23:R$108,MATCH($G57,Data!$D$23:$D$108,0))</f>
        <v>0</v>
      </c>
      <c r="W57" s="115">
        <f>INDEX(Data!S$23:S$108,MATCH($G57,Data!$D$23:$D$108,0))</f>
        <v>0</v>
      </c>
      <c r="X57" s="115">
        <f>INDEX(Data!T$23:T$108,MATCH($G57,Data!$D$23:$D$108,0))</f>
        <v>0</v>
      </c>
      <c r="Y57" s="115">
        <f>INDEX(Data!U$23:U$108,MATCH($G57,Data!$D$23:$D$108,0))</f>
        <v>0</v>
      </c>
      <c r="Z57" s="115">
        <f>INDEX(Data!V$23:V$108,MATCH($G57,Data!$D$23:$D$108,0))</f>
        <v>0</v>
      </c>
      <c r="AA57" s="115">
        <f>INDEX(Data!W$23:W$108,MATCH($G57,Data!$D$23:$D$108,0))</f>
        <v>0</v>
      </c>
      <c r="AB57" s="115">
        <f>INDEX(Data!X$23:X$108,MATCH($G57,Data!$D$23:$D$108,0))</f>
        <v>0</v>
      </c>
      <c r="AC57" s="115">
        <f>INDEX(Data!Y$23:Y$108,MATCH($G57,Data!$D$23:$D$108,0))</f>
        <v>0</v>
      </c>
      <c r="AD57" s="115">
        <f>INDEX(Data!Z$23:Z$108,MATCH($G57,Data!$D$23:$D$108,0))</f>
        <v>0</v>
      </c>
      <c r="AE57" s="115">
        <f>INDEX(Data!AA$23:AA$108,MATCH($G57,Data!$D$23:$D$108,0))</f>
        <v>0</v>
      </c>
      <c r="AF57" s="115">
        <f>INDEX(Data!AB$23:AB$108,MATCH($G57,Data!$D$23:$D$108,0))</f>
        <v>0</v>
      </c>
      <c r="AG57" s="115">
        <f>INDEX(Data!AC$23:AC$108,MATCH($G57,Data!$D$23:$D$108,0))</f>
        <v>0</v>
      </c>
      <c r="AH57" s="115">
        <f>INDEX(Data!AD$23:AD$108,MATCH($G57,Data!$D$23:$D$108,0))</f>
        <v>0</v>
      </c>
      <c r="AI57" s="115">
        <f>INDEX(Data!AE$23:AE$108,MATCH($G57,Data!$D$23:$D$108,0))</f>
        <v>0</v>
      </c>
      <c r="AJ57" s="115">
        <f>INDEX(Data!AF$23:AF$108,MATCH($G57,Data!$D$23:$D$108,0))</f>
        <v>0</v>
      </c>
      <c r="AK57" s="115">
        <f>INDEX(Data!AG$23:AG$108,MATCH($G57,Data!$D$23:$D$108,0))</f>
        <v>0</v>
      </c>
      <c r="AL57" s="115">
        <f>INDEX(Data!AH$23:AH$108,MATCH($G57,Data!$D$23:$D$108,0))</f>
        <v>0</v>
      </c>
      <c r="AM57" s="115">
        <f>INDEX(Data!AI$23:AI$108,MATCH($G57,Data!$D$23:$D$108,0))</f>
        <v>0</v>
      </c>
      <c r="AN57" s="115">
        <f>INDEX(Data!AJ$23:AJ$108,MATCH($G57,Data!$D$23:$D$108,0))</f>
        <v>0</v>
      </c>
      <c r="AO57" s="115">
        <f>INDEX(Data!AK$23:AK$108,MATCH($G57,Data!$D$23:$D$108,0))</f>
        <v>0</v>
      </c>
      <c r="AP57" s="115">
        <f>INDEX(Data!AL$23:AL$108,MATCH($G57,Data!$D$23:$D$108,0))</f>
        <v>0</v>
      </c>
      <c r="AQ57" s="115">
        <f>INDEX(Data!AM$23:AM$108,MATCH($G57,Data!$D$23:$D$108,0))</f>
        <v>0</v>
      </c>
      <c r="AR57" s="115">
        <f>INDEX(Data!AN$23:AN$108,MATCH($G57,Data!$D$23:$D$108,0))</f>
        <v>0</v>
      </c>
      <c r="AS57" s="115">
        <f>INDEX(Data!AO$23:AO$108,MATCH($G57,Data!$D$23:$D$108,0))</f>
        <v>0</v>
      </c>
      <c r="AT57" s="115">
        <f>INDEX(Data!AP$23:AP$108,MATCH($G57,Data!$D$23:$D$108,0))</f>
        <v>0</v>
      </c>
      <c r="AU57" s="115">
        <f>INDEX(Data!AQ$23:AQ$108,MATCH($G57,Data!$D$23:$D$108,0))</f>
        <v>0</v>
      </c>
      <c r="AV57" s="115">
        <f>INDEX(Data!AR$23:AR$108,MATCH($G57,Data!$D$23:$D$108,0))</f>
        <v>0</v>
      </c>
      <c r="AW57" s="115">
        <f>INDEX(Data!AS$23:AS$108,MATCH($G57,Data!$D$23:$D$108,0))</f>
        <v>0</v>
      </c>
      <c r="AX57" s="115">
        <f>INDEX(Data!AT$23:AT$108,MATCH($G57,Data!$D$23:$D$108,0))</f>
        <v>0</v>
      </c>
      <c r="AY57" s="115">
        <f>INDEX(Data!AU$23:AU$108,MATCH($G57,Data!$D$23:$D$108,0))</f>
        <v>0</v>
      </c>
      <c r="AZ57" s="115">
        <f>INDEX(Data!AV$23:AV$108,MATCH($G57,Data!$D$23:$D$108,0))</f>
        <v>0</v>
      </c>
      <c r="BA57" s="115">
        <f>INDEX(Data!AW$23:AW$108,MATCH($G57,Data!$D$23:$D$108,0))</f>
        <v>0</v>
      </c>
      <c r="BB57" s="115">
        <f>INDEX(Data!AX$23:AX$108,MATCH($G57,Data!$D$23:$D$108,0))</f>
        <v>0</v>
      </c>
      <c r="BC57" s="115">
        <f>INDEX(Data!AY$23:AY$108,MATCH($G57,Data!$D$23:$D$108,0))</f>
        <v>0</v>
      </c>
      <c r="BD57" s="115">
        <f>INDEX(Data!AZ$23:AZ$108,MATCH($G57,Data!$D$23:$D$108,0))</f>
        <v>0</v>
      </c>
      <c r="BE57" s="115">
        <f>INDEX(Data!BA$23:BA$108,MATCH($G57,Data!$D$23:$D$108,0))</f>
        <v>0</v>
      </c>
      <c r="BF57" s="115">
        <f>INDEX(Data!BB$23:BB$108,MATCH($G57,Data!$D$23:$D$108,0))</f>
        <v>0</v>
      </c>
      <c r="BG57" s="115">
        <f>INDEX(Data!BC$23:BC$108,MATCH($G57,Data!$D$23:$D$108,0))</f>
        <v>0</v>
      </c>
      <c r="BH57" s="115">
        <f>INDEX(Data!BD$23:BD$108,MATCH($G57,Data!$D$23:$D$108,0))</f>
        <v>0</v>
      </c>
    </row>
    <row r="58" spans="2:60" hidden="1" outlineLevel="1" x14ac:dyDescent="0.2">
      <c r="B58" s="51" t="s">
        <v>196</v>
      </c>
      <c r="C58" s="89" t="s">
        <v>256</v>
      </c>
      <c r="D58" s="9" t="s">
        <v>85</v>
      </c>
      <c r="E58" s="9" t="s">
        <v>108</v>
      </c>
      <c r="F58" s="26" t="s">
        <v>198</v>
      </c>
      <c r="G58" s="87">
        <v>21</v>
      </c>
      <c r="H58" s="87"/>
      <c r="I58" s="115">
        <f>INDEX(Data!E$23:E$108,MATCH($G58,Data!$D$23:$D$108,0))</f>
        <v>0</v>
      </c>
      <c r="J58" s="115">
        <f>INDEX(Data!F$23:F$108,MATCH($G58,Data!$D$23:$D$108,0))</f>
        <v>0</v>
      </c>
      <c r="K58" s="115">
        <f>INDEX(Data!G$23:G$108,MATCH($G58,Data!$D$23:$D$108,0))</f>
        <v>7.3945002383999991</v>
      </c>
      <c r="L58" s="115">
        <f>INDEX(Data!H$23:H$108,MATCH($G58,Data!$D$23:$D$108,0))</f>
        <v>8.1985400639999995</v>
      </c>
      <c r="M58" s="115">
        <f>INDEX(Data!I$23:I$108,MATCH($G58,Data!$D$23:$D$108,0))</f>
        <v>8.7264172185000017</v>
      </c>
      <c r="N58" s="115">
        <f>INDEX(Data!J$23:J$108,MATCH($G58,Data!$D$23:$D$108,0))</f>
        <v>9.2207234423000006</v>
      </c>
      <c r="O58" s="115">
        <f>INDEX(Data!K$23:K$108,MATCH($G58,Data!$D$23:$D$108,0))</f>
        <v>5.0993122944000007</v>
      </c>
      <c r="P58" s="115">
        <f>INDEX(Data!L$23:L$108,MATCH($G58,Data!$D$23:$D$108,0))</f>
        <v>10.573155312000001</v>
      </c>
      <c r="Q58" s="115">
        <f>INDEX(Data!M$23:M$108,MATCH($G58,Data!$D$23:$D$108,0))</f>
        <v>0</v>
      </c>
      <c r="R58" s="115">
        <f>INDEX(Data!N$23:N$108,MATCH($G58,Data!$D$23:$D$108,0))</f>
        <v>0</v>
      </c>
      <c r="S58" s="115">
        <f>INDEX(Data!O$23:O$108,MATCH($G58,Data!$D$23:$D$108,0))</f>
        <v>0</v>
      </c>
      <c r="T58" s="115">
        <f>INDEX(Data!P$23:P$108,MATCH($G58,Data!$D$23:$D$108,0))</f>
        <v>0</v>
      </c>
      <c r="U58" s="115">
        <f>INDEX(Data!Q$23:Q$108,MATCH($G58,Data!$D$23:$D$108,0))</f>
        <v>0</v>
      </c>
      <c r="V58" s="115">
        <f>INDEX(Data!R$23:R$108,MATCH($G58,Data!$D$23:$D$108,0))</f>
        <v>0</v>
      </c>
      <c r="W58" s="115">
        <f>INDEX(Data!S$23:S$108,MATCH($G58,Data!$D$23:$D$108,0))</f>
        <v>0</v>
      </c>
      <c r="X58" s="115">
        <f>INDEX(Data!T$23:T$108,MATCH($G58,Data!$D$23:$D$108,0))</f>
        <v>0</v>
      </c>
      <c r="Y58" s="115">
        <f>INDEX(Data!U$23:U$108,MATCH($G58,Data!$D$23:$D$108,0))</f>
        <v>0</v>
      </c>
      <c r="Z58" s="115">
        <f>INDEX(Data!V$23:V$108,MATCH($G58,Data!$D$23:$D$108,0))</f>
        <v>0</v>
      </c>
      <c r="AA58" s="115">
        <f>INDEX(Data!W$23:W$108,MATCH($G58,Data!$D$23:$D$108,0))</f>
        <v>0</v>
      </c>
      <c r="AB58" s="115">
        <f>INDEX(Data!X$23:X$108,MATCH($G58,Data!$D$23:$D$108,0))</f>
        <v>0</v>
      </c>
      <c r="AC58" s="115">
        <f>INDEX(Data!Y$23:Y$108,MATCH($G58,Data!$D$23:$D$108,0))</f>
        <v>0</v>
      </c>
      <c r="AD58" s="115">
        <f>INDEX(Data!Z$23:Z$108,MATCH($G58,Data!$D$23:$D$108,0))</f>
        <v>0</v>
      </c>
      <c r="AE58" s="115">
        <f>INDEX(Data!AA$23:AA$108,MATCH($G58,Data!$D$23:$D$108,0))</f>
        <v>0</v>
      </c>
      <c r="AF58" s="115">
        <f>INDEX(Data!AB$23:AB$108,MATCH($G58,Data!$D$23:$D$108,0))</f>
        <v>0</v>
      </c>
      <c r="AG58" s="115">
        <f>INDEX(Data!AC$23:AC$108,MATCH($G58,Data!$D$23:$D$108,0))</f>
        <v>0</v>
      </c>
      <c r="AH58" s="115">
        <f>INDEX(Data!AD$23:AD$108,MATCH($G58,Data!$D$23:$D$108,0))</f>
        <v>0</v>
      </c>
      <c r="AI58" s="115">
        <f>INDEX(Data!AE$23:AE$108,MATCH($G58,Data!$D$23:$D$108,0))</f>
        <v>0</v>
      </c>
      <c r="AJ58" s="115">
        <f>INDEX(Data!AF$23:AF$108,MATCH($G58,Data!$D$23:$D$108,0))</f>
        <v>0</v>
      </c>
      <c r="AK58" s="115">
        <f>INDEX(Data!AG$23:AG$108,MATCH($G58,Data!$D$23:$D$108,0))</f>
        <v>0</v>
      </c>
      <c r="AL58" s="115">
        <f>INDEX(Data!AH$23:AH$108,MATCH($G58,Data!$D$23:$D$108,0))</f>
        <v>0</v>
      </c>
      <c r="AM58" s="115">
        <f>INDEX(Data!AI$23:AI$108,MATCH($G58,Data!$D$23:$D$108,0))</f>
        <v>0</v>
      </c>
      <c r="AN58" s="115">
        <f>INDEX(Data!AJ$23:AJ$108,MATCH($G58,Data!$D$23:$D$108,0))</f>
        <v>0</v>
      </c>
      <c r="AO58" s="115">
        <f>INDEX(Data!AK$23:AK$108,MATCH($G58,Data!$D$23:$D$108,0))</f>
        <v>0</v>
      </c>
      <c r="AP58" s="115">
        <f>INDEX(Data!AL$23:AL$108,MATCH($G58,Data!$D$23:$D$108,0))</f>
        <v>0</v>
      </c>
      <c r="AQ58" s="115">
        <f>INDEX(Data!AM$23:AM$108,MATCH($G58,Data!$D$23:$D$108,0))</f>
        <v>0</v>
      </c>
      <c r="AR58" s="115">
        <f>INDEX(Data!AN$23:AN$108,MATCH($G58,Data!$D$23:$D$108,0))</f>
        <v>0</v>
      </c>
      <c r="AS58" s="115">
        <f>INDEX(Data!AO$23:AO$108,MATCH($G58,Data!$D$23:$D$108,0))</f>
        <v>0</v>
      </c>
      <c r="AT58" s="115">
        <f>INDEX(Data!AP$23:AP$108,MATCH($G58,Data!$D$23:$D$108,0))</f>
        <v>0</v>
      </c>
      <c r="AU58" s="115">
        <f>INDEX(Data!AQ$23:AQ$108,MATCH($G58,Data!$D$23:$D$108,0))</f>
        <v>0</v>
      </c>
      <c r="AV58" s="115">
        <f>INDEX(Data!AR$23:AR$108,MATCH($G58,Data!$D$23:$D$108,0))</f>
        <v>0</v>
      </c>
      <c r="AW58" s="115">
        <f>INDEX(Data!AS$23:AS$108,MATCH($G58,Data!$D$23:$D$108,0))</f>
        <v>0</v>
      </c>
      <c r="AX58" s="115">
        <f>INDEX(Data!AT$23:AT$108,MATCH($G58,Data!$D$23:$D$108,0))</f>
        <v>0</v>
      </c>
      <c r="AY58" s="115">
        <f>INDEX(Data!AU$23:AU$108,MATCH($G58,Data!$D$23:$D$108,0))</f>
        <v>0</v>
      </c>
      <c r="AZ58" s="115">
        <f>INDEX(Data!AV$23:AV$108,MATCH($G58,Data!$D$23:$D$108,0))</f>
        <v>0</v>
      </c>
      <c r="BA58" s="115">
        <f>INDEX(Data!AW$23:AW$108,MATCH($G58,Data!$D$23:$D$108,0))</f>
        <v>0</v>
      </c>
      <c r="BB58" s="115">
        <f>INDEX(Data!AX$23:AX$108,MATCH($G58,Data!$D$23:$D$108,0))</f>
        <v>0</v>
      </c>
      <c r="BC58" s="115">
        <f>INDEX(Data!AY$23:AY$108,MATCH($G58,Data!$D$23:$D$108,0))</f>
        <v>0</v>
      </c>
      <c r="BD58" s="115">
        <f>INDEX(Data!AZ$23:AZ$108,MATCH($G58,Data!$D$23:$D$108,0))</f>
        <v>0</v>
      </c>
      <c r="BE58" s="115">
        <f>INDEX(Data!BA$23:BA$108,MATCH($G58,Data!$D$23:$D$108,0))</f>
        <v>0</v>
      </c>
      <c r="BF58" s="115">
        <f>INDEX(Data!BB$23:BB$108,MATCH($G58,Data!$D$23:$D$108,0))</f>
        <v>0</v>
      </c>
      <c r="BG58" s="115">
        <f>INDEX(Data!BC$23:BC$108,MATCH($G58,Data!$D$23:$D$108,0))</f>
        <v>0</v>
      </c>
      <c r="BH58" s="115">
        <f>INDEX(Data!BD$23:BD$108,MATCH($G58,Data!$D$23:$D$108,0))</f>
        <v>0</v>
      </c>
    </row>
    <row r="59" spans="2:60" hidden="1" outlineLevel="1" x14ac:dyDescent="0.2">
      <c r="B59" s="51" t="s">
        <v>196</v>
      </c>
      <c r="C59" s="89" t="s">
        <v>256</v>
      </c>
      <c r="D59" s="9" t="s">
        <v>85</v>
      </c>
      <c r="E59" s="9" t="s">
        <v>109</v>
      </c>
      <c r="F59" s="26" t="s">
        <v>198</v>
      </c>
      <c r="G59" s="87">
        <v>22</v>
      </c>
      <c r="H59" s="87"/>
      <c r="I59" s="115">
        <f>INDEX(Data!E$23:E$108,MATCH($G59,Data!$D$23:$D$108,0))</f>
        <v>0</v>
      </c>
      <c r="J59" s="115">
        <f>INDEX(Data!F$23:F$108,MATCH($G59,Data!$D$23:$D$108,0))</f>
        <v>0</v>
      </c>
      <c r="K59" s="115">
        <f>INDEX(Data!G$23:G$108,MATCH($G59,Data!$D$23:$D$108,0))</f>
        <v>0</v>
      </c>
      <c r="L59" s="115">
        <f>INDEX(Data!H$23:H$108,MATCH($G59,Data!$D$23:$D$108,0))</f>
        <v>0.21084122920000001</v>
      </c>
      <c r="M59" s="115">
        <f>INDEX(Data!I$23:I$108,MATCH($G59,Data!$D$23:$D$108,0))</f>
        <v>9.9873834199999997E-2</v>
      </c>
      <c r="N59" s="115">
        <f>INDEX(Data!J$23:J$108,MATCH($G59,Data!$D$23:$D$108,0))</f>
        <v>5.00575641E-2</v>
      </c>
      <c r="O59" s="115">
        <f>INDEX(Data!K$23:K$108,MATCH($G59,Data!$D$23:$D$108,0))</f>
        <v>0</v>
      </c>
      <c r="P59" s="115">
        <f>INDEX(Data!L$23:L$108,MATCH($G59,Data!$D$23:$D$108,0))</f>
        <v>0</v>
      </c>
      <c r="Q59" s="115">
        <f>INDEX(Data!M$23:M$108,MATCH($G59,Data!$D$23:$D$108,0))</f>
        <v>0</v>
      </c>
      <c r="R59" s="115">
        <f>INDEX(Data!N$23:N$108,MATCH($G59,Data!$D$23:$D$108,0))</f>
        <v>0</v>
      </c>
      <c r="S59" s="115">
        <f>INDEX(Data!O$23:O$108,MATCH($G59,Data!$D$23:$D$108,0))</f>
        <v>0</v>
      </c>
      <c r="T59" s="115">
        <f>INDEX(Data!P$23:P$108,MATCH($G59,Data!$D$23:$D$108,0))</f>
        <v>0</v>
      </c>
      <c r="U59" s="115">
        <f>INDEX(Data!Q$23:Q$108,MATCH($G59,Data!$D$23:$D$108,0))</f>
        <v>0</v>
      </c>
      <c r="V59" s="115">
        <f>INDEX(Data!R$23:R$108,MATCH($G59,Data!$D$23:$D$108,0))</f>
        <v>0</v>
      </c>
      <c r="W59" s="115">
        <f>INDEX(Data!S$23:S$108,MATCH($G59,Data!$D$23:$D$108,0))</f>
        <v>0</v>
      </c>
      <c r="X59" s="115">
        <f>INDEX(Data!T$23:T$108,MATCH($G59,Data!$D$23:$D$108,0))</f>
        <v>0</v>
      </c>
      <c r="Y59" s="115">
        <f>INDEX(Data!U$23:U$108,MATCH($G59,Data!$D$23:$D$108,0))</f>
        <v>0</v>
      </c>
      <c r="Z59" s="115">
        <f>INDEX(Data!V$23:V$108,MATCH($G59,Data!$D$23:$D$108,0))</f>
        <v>0</v>
      </c>
      <c r="AA59" s="115">
        <f>INDEX(Data!W$23:W$108,MATCH($G59,Data!$D$23:$D$108,0))</f>
        <v>0</v>
      </c>
      <c r="AB59" s="115">
        <f>INDEX(Data!X$23:X$108,MATCH($G59,Data!$D$23:$D$108,0))</f>
        <v>0</v>
      </c>
      <c r="AC59" s="115">
        <f>INDEX(Data!Y$23:Y$108,MATCH($G59,Data!$D$23:$D$108,0))</f>
        <v>0</v>
      </c>
      <c r="AD59" s="115">
        <f>INDEX(Data!Z$23:Z$108,MATCH($G59,Data!$D$23:$D$108,0))</f>
        <v>0</v>
      </c>
      <c r="AE59" s="115">
        <f>INDEX(Data!AA$23:AA$108,MATCH($G59,Data!$D$23:$D$108,0))</f>
        <v>0</v>
      </c>
      <c r="AF59" s="115">
        <f>INDEX(Data!AB$23:AB$108,MATCH($G59,Data!$D$23:$D$108,0))</f>
        <v>0</v>
      </c>
      <c r="AG59" s="115">
        <f>INDEX(Data!AC$23:AC$108,MATCH($G59,Data!$D$23:$D$108,0))</f>
        <v>0</v>
      </c>
      <c r="AH59" s="115">
        <f>INDEX(Data!AD$23:AD$108,MATCH($G59,Data!$D$23:$D$108,0))</f>
        <v>0</v>
      </c>
      <c r="AI59" s="115">
        <f>INDEX(Data!AE$23:AE$108,MATCH($G59,Data!$D$23:$D$108,0))</f>
        <v>0</v>
      </c>
      <c r="AJ59" s="115">
        <f>INDEX(Data!AF$23:AF$108,MATCH($G59,Data!$D$23:$D$108,0))</f>
        <v>0</v>
      </c>
      <c r="AK59" s="115">
        <f>INDEX(Data!AG$23:AG$108,MATCH($G59,Data!$D$23:$D$108,0))</f>
        <v>0</v>
      </c>
      <c r="AL59" s="115">
        <f>INDEX(Data!AH$23:AH$108,MATCH($G59,Data!$D$23:$D$108,0))</f>
        <v>0</v>
      </c>
      <c r="AM59" s="115">
        <f>INDEX(Data!AI$23:AI$108,MATCH($G59,Data!$D$23:$D$108,0))</f>
        <v>0</v>
      </c>
      <c r="AN59" s="115">
        <f>INDEX(Data!AJ$23:AJ$108,MATCH($G59,Data!$D$23:$D$108,0))</f>
        <v>0</v>
      </c>
      <c r="AO59" s="115">
        <f>INDEX(Data!AK$23:AK$108,MATCH($G59,Data!$D$23:$D$108,0))</f>
        <v>0</v>
      </c>
      <c r="AP59" s="115">
        <f>INDEX(Data!AL$23:AL$108,MATCH($G59,Data!$D$23:$D$108,0))</f>
        <v>0</v>
      </c>
      <c r="AQ59" s="115">
        <f>INDEX(Data!AM$23:AM$108,MATCH($G59,Data!$D$23:$D$108,0))</f>
        <v>0</v>
      </c>
      <c r="AR59" s="115">
        <f>INDEX(Data!AN$23:AN$108,MATCH($G59,Data!$D$23:$D$108,0))</f>
        <v>0</v>
      </c>
      <c r="AS59" s="115">
        <f>INDEX(Data!AO$23:AO$108,MATCH($G59,Data!$D$23:$D$108,0))</f>
        <v>0</v>
      </c>
      <c r="AT59" s="115">
        <f>INDEX(Data!AP$23:AP$108,MATCH($G59,Data!$D$23:$D$108,0))</f>
        <v>0</v>
      </c>
      <c r="AU59" s="115">
        <f>INDEX(Data!AQ$23:AQ$108,MATCH($G59,Data!$D$23:$D$108,0))</f>
        <v>0</v>
      </c>
      <c r="AV59" s="115">
        <f>INDEX(Data!AR$23:AR$108,MATCH($G59,Data!$D$23:$D$108,0))</f>
        <v>0</v>
      </c>
      <c r="AW59" s="115">
        <f>INDEX(Data!AS$23:AS$108,MATCH($G59,Data!$D$23:$D$108,0))</f>
        <v>0</v>
      </c>
      <c r="AX59" s="115">
        <f>INDEX(Data!AT$23:AT$108,MATCH($G59,Data!$D$23:$D$108,0))</f>
        <v>0</v>
      </c>
      <c r="AY59" s="115">
        <f>INDEX(Data!AU$23:AU$108,MATCH($G59,Data!$D$23:$D$108,0))</f>
        <v>0</v>
      </c>
      <c r="AZ59" s="115">
        <f>INDEX(Data!AV$23:AV$108,MATCH($G59,Data!$D$23:$D$108,0))</f>
        <v>0</v>
      </c>
      <c r="BA59" s="115">
        <f>INDEX(Data!AW$23:AW$108,MATCH($G59,Data!$D$23:$D$108,0))</f>
        <v>0</v>
      </c>
      <c r="BB59" s="115">
        <f>INDEX(Data!AX$23:AX$108,MATCH($G59,Data!$D$23:$D$108,0))</f>
        <v>0</v>
      </c>
      <c r="BC59" s="115">
        <f>INDEX(Data!AY$23:AY$108,MATCH($G59,Data!$D$23:$D$108,0))</f>
        <v>0</v>
      </c>
      <c r="BD59" s="115">
        <f>INDEX(Data!AZ$23:AZ$108,MATCH($G59,Data!$D$23:$D$108,0))</f>
        <v>0</v>
      </c>
      <c r="BE59" s="115">
        <f>INDEX(Data!BA$23:BA$108,MATCH($G59,Data!$D$23:$D$108,0))</f>
        <v>0</v>
      </c>
      <c r="BF59" s="115">
        <f>INDEX(Data!BB$23:BB$108,MATCH($G59,Data!$D$23:$D$108,0))</f>
        <v>0</v>
      </c>
      <c r="BG59" s="115">
        <f>INDEX(Data!BC$23:BC$108,MATCH($G59,Data!$D$23:$D$108,0))</f>
        <v>0</v>
      </c>
      <c r="BH59" s="115">
        <f>INDEX(Data!BD$23:BD$108,MATCH($G59,Data!$D$23:$D$108,0))</f>
        <v>0</v>
      </c>
    </row>
    <row r="60" spans="2:60" hidden="1" outlineLevel="1" x14ac:dyDescent="0.2">
      <c r="B60" s="51" t="s">
        <v>196</v>
      </c>
      <c r="C60" s="89" t="s">
        <v>258</v>
      </c>
      <c r="D60" s="89" t="s">
        <v>259</v>
      </c>
      <c r="E60" s="9" t="s">
        <v>121</v>
      </c>
      <c r="F60" s="26" t="s">
        <v>198</v>
      </c>
      <c r="G60" s="87">
        <v>23</v>
      </c>
      <c r="H60" s="87"/>
      <c r="I60" s="115">
        <f>INDEX(Data!E$23:E$108,MATCH($G60,Data!$D$23:$D$108,0))</f>
        <v>0</v>
      </c>
      <c r="J60" s="115">
        <f>INDEX(Data!F$23:F$108,MATCH($G60,Data!$D$23:$D$108,0))</f>
        <v>0</v>
      </c>
      <c r="K60" s="115">
        <f>INDEX(Data!G$23:G$108,MATCH($G60,Data!$D$23:$D$108,0))</f>
        <v>1.18156145</v>
      </c>
      <c r="L60" s="115">
        <f>INDEX(Data!H$23:H$108,MATCH($G60,Data!$D$23:$D$108,0))</f>
        <v>1.190797632</v>
      </c>
      <c r="M60" s="115">
        <f>INDEX(Data!I$23:I$108,MATCH($G60,Data!$D$23:$D$108,0))</f>
        <v>1.177739259</v>
      </c>
      <c r="N60" s="115">
        <f>INDEX(Data!J$23:J$108,MATCH($G60,Data!$D$23:$D$108,0))</f>
        <v>1.1445845940000001</v>
      </c>
      <c r="O60" s="115">
        <f>INDEX(Data!K$23:K$108,MATCH($G60,Data!$D$23:$D$108,0))</f>
        <v>1.1437545771288511</v>
      </c>
      <c r="P60" s="115">
        <f>INDEX(Data!L$23:L$108,MATCH($G60,Data!$D$23:$D$108,0))</f>
        <v>0.89376038326163465</v>
      </c>
      <c r="Q60" s="115">
        <f>INDEX(Data!M$23:M$108,MATCH($G60,Data!$D$23:$D$108,0))</f>
        <v>0</v>
      </c>
      <c r="R60" s="115">
        <f>INDEX(Data!N$23:N$108,MATCH($G60,Data!$D$23:$D$108,0))</f>
        <v>0</v>
      </c>
      <c r="S60" s="115">
        <f>INDEX(Data!O$23:O$108,MATCH($G60,Data!$D$23:$D$108,0))</f>
        <v>0</v>
      </c>
      <c r="T60" s="115">
        <f>INDEX(Data!P$23:P$108,MATCH($G60,Data!$D$23:$D$108,0))</f>
        <v>0</v>
      </c>
      <c r="U60" s="115">
        <f>INDEX(Data!Q$23:Q$108,MATCH($G60,Data!$D$23:$D$108,0))</f>
        <v>0</v>
      </c>
      <c r="V60" s="115">
        <f>INDEX(Data!R$23:R$108,MATCH($G60,Data!$D$23:$D$108,0))</f>
        <v>0</v>
      </c>
      <c r="W60" s="115">
        <f>INDEX(Data!S$23:S$108,MATCH($G60,Data!$D$23:$D$108,0))</f>
        <v>0</v>
      </c>
      <c r="X60" s="115">
        <f>INDEX(Data!T$23:T$108,MATCH($G60,Data!$D$23:$D$108,0))</f>
        <v>0</v>
      </c>
      <c r="Y60" s="115">
        <f>INDEX(Data!U$23:U$108,MATCH($G60,Data!$D$23:$D$108,0))</f>
        <v>0</v>
      </c>
      <c r="Z60" s="115">
        <f>INDEX(Data!V$23:V$108,MATCH($G60,Data!$D$23:$D$108,0))</f>
        <v>0</v>
      </c>
      <c r="AA60" s="115">
        <f>INDEX(Data!W$23:W$108,MATCH($G60,Data!$D$23:$D$108,0))</f>
        <v>0</v>
      </c>
      <c r="AB60" s="115">
        <f>INDEX(Data!X$23:X$108,MATCH($G60,Data!$D$23:$D$108,0))</f>
        <v>0</v>
      </c>
      <c r="AC60" s="115">
        <f>INDEX(Data!Y$23:Y$108,MATCH($G60,Data!$D$23:$D$108,0))</f>
        <v>0</v>
      </c>
      <c r="AD60" s="115">
        <f>INDEX(Data!Z$23:Z$108,MATCH($G60,Data!$D$23:$D$108,0))</f>
        <v>0</v>
      </c>
      <c r="AE60" s="115">
        <f>INDEX(Data!AA$23:AA$108,MATCH($G60,Data!$D$23:$D$108,0))</f>
        <v>0</v>
      </c>
      <c r="AF60" s="115">
        <f>INDEX(Data!AB$23:AB$108,MATCH($G60,Data!$D$23:$D$108,0))</f>
        <v>0</v>
      </c>
      <c r="AG60" s="115">
        <f>INDEX(Data!AC$23:AC$108,MATCH($G60,Data!$D$23:$D$108,0))</f>
        <v>0</v>
      </c>
      <c r="AH60" s="115">
        <f>INDEX(Data!AD$23:AD$108,MATCH($G60,Data!$D$23:$D$108,0))</f>
        <v>0</v>
      </c>
      <c r="AI60" s="115">
        <f>INDEX(Data!AE$23:AE$108,MATCH($G60,Data!$D$23:$D$108,0))</f>
        <v>0</v>
      </c>
      <c r="AJ60" s="115">
        <f>INDEX(Data!AF$23:AF$108,MATCH($G60,Data!$D$23:$D$108,0))</f>
        <v>0</v>
      </c>
      <c r="AK60" s="115">
        <f>INDEX(Data!AG$23:AG$108,MATCH($G60,Data!$D$23:$D$108,0))</f>
        <v>0</v>
      </c>
      <c r="AL60" s="115">
        <f>INDEX(Data!AH$23:AH$108,MATCH($G60,Data!$D$23:$D$108,0))</f>
        <v>0</v>
      </c>
      <c r="AM60" s="115">
        <f>INDEX(Data!AI$23:AI$108,MATCH($G60,Data!$D$23:$D$108,0))</f>
        <v>0</v>
      </c>
      <c r="AN60" s="115">
        <f>INDEX(Data!AJ$23:AJ$108,MATCH($G60,Data!$D$23:$D$108,0))</f>
        <v>0</v>
      </c>
      <c r="AO60" s="115">
        <f>INDEX(Data!AK$23:AK$108,MATCH($G60,Data!$D$23:$D$108,0))</f>
        <v>0</v>
      </c>
      <c r="AP60" s="115">
        <f>INDEX(Data!AL$23:AL$108,MATCH($G60,Data!$D$23:$D$108,0))</f>
        <v>0</v>
      </c>
      <c r="AQ60" s="115">
        <f>INDEX(Data!AM$23:AM$108,MATCH($G60,Data!$D$23:$D$108,0))</f>
        <v>0</v>
      </c>
      <c r="AR60" s="115">
        <f>INDEX(Data!AN$23:AN$108,MATCH($G60,Data!$D$23:$D$108,0))</f>
        <v>0</v>
      </c>
      <c r="AS60" s="115">
        <f>INDEX(Data!AO$23:AO$108,MATCH($G60,Data!$D$23:$D$108,0))</f>
        <v>0</v>
      </c>
      <c r="AT60" s="115">
        <f>INDEX(Data!AP$23:AP$108,MATCH($G60,Data!$D$23:$D$108,0))</f>
        <v>0</v>
      </c>
      <c r="AU60" s="115">
        <f>INDEX(Data!AQ$23:AQ$108,MATCH($G60,Data!$D$23:$D$108,0))</f>
        <v>0</v>
      </c>
      <c r="AV60" s="115">
        <f>INDEX(Data!AR$23:AR$108,MATCH($G60,Data!$D$23:$D$108,0))</f>
        <v>0</v>
      </c>
      <c r="AW60" s="115">
        <f>INDEX(Data!AS$23:AS$108,MATCH($G60,Data!$D$23:$D$108,0))</f>
        <v>0</v>
      </c>
      <c r="AX60" s="115">
        <f>INDEX(Data!AT$23:AT$108,MATCH($G60,Data!$D$23:$D$108,0))</f>
        <v>0</v>
      </c>
      <c r="AY60" s="115">
        <f>INDEX(Data!AU$23:AU$108,MATCH($G60,Data!$D$23:$D$108,0))</f>
        <v>0</v>
      </c>
      <c r="AZ60" s="115">
        <f>INDEX(Data!AV$23:AV$108,MATCH($G60,Data!$D$23:$D$108,0))</f>
        <v>0</v>
      </c>
      <c r="BA60" s="115">
        <f>INDEX(Data!AW$23:AW$108,MATCH($G60,Data!$D$23:$D$108,0))</f>
        <v>0</v>
      </c>
      <c r="BB60" s="115">
        <f>INDEX(Data!AX$23:AX$108,MATCH($G60,Data!$D$23:$D$108,0))</f>
        <v>0</v>
      </c>
      <c r="BC60" s="115">
        <f>INDEX(Data!AY$23:AY$108,MATCH($G60,Data!$D$23:$D$108,0))</f>
        <v>0</v>
      </c>
      <c r="BD60" s="115">
        <f>INDEX(Data!AZ$23:AZ$108,MATCH($G60,Data!$D$23:$D$108,0))</f>
        <v>0</v>
      </c>
      <c r="BE60" s="115">
        <f>INDEX(Data!BA$23:BA$108,MATCH($G60,Data!$D$23:$D$108,0))</f>
        <v>0</v>
      </c>
      <c r="BF60" s="115">
        <f>INDEX(Data!BB$23:BB$108,MATCH($G60,Data!$D$23:$D$108,0))</f>
        <v>0</v>
      </c>
      <c r="BG60" s="115">
        <f>INDEX(Data!BC$23:BC$108,MATCH($G60,Data!$D$23:$D$108,0))</f>
        <v>0</v>
      </c>
      <c r="BH60" s="115">
        <f>INDEX(Data!BD$23:BD$108,MATCH($G60,Data!$D$23:$D$108,0))</f>
        <v>0</v>
      </c>
    </row>
    <row r="61" spans="2:60" hidden="1" outlineLevel="1" x14ac:dyDescent="0.2">
      <c r="B61" s="51" t="s">
        <v>196</v>
      </c>
      <c r="C61" s="89" t="s">
        <v>258</v>
      </c>
      <c r="D61" s="89" t="s">
        <v>259</v>
      </c>
      <c r="E61" s="9" t="s">
        <v>122</v>
      </c>
      <c r="F61" s="26" t="s">
        <v>198</v>
      </c>
      <c r="G61" s="87">
        <v>24</v>
      </c>
      <c r="H61" s="87"/>
      <c r="I61" s="115">
        <f>INDEX(Data!E$23:E$108,MATCH($G61,Data!$D$23:$D$108,0))</f>
        <v>0</v>
      </c>
      <c r="J61" s="115">
        <f>INDEX(Data!F$23:F$108,MATCH($G61,Data!$D$23:$D$108,0))</f>
        <v>0</v>
      </c>
      <c r="K61" s="115">
        <f>INDEX(Data!G$23:G$108,MATCH($G61,Data!$D$23:$D$108,0))</f>
        <v>2.8544551199999999</v>
      </c>
      <c r="L61" s="115">
        <f>INDEX(Data!H$23:H$108,MATCH($G61,Data!$D$23:$D$108,0))</f>
        <v>2.8926063050000002</v>
      </c>
      <c r="M61" s="115">
        <f>INDEX(Data!I$23:I$108,MATCH($G61,Data!$D$23:$D$108,0))</f>
        <v>2.1942331320000004</v>
      </c>
      <c r="N61" s="115">
        <f>INDEX(Data!J$23:J$108,MATCH($G61,Data!$D$23:$D$108,0))</f>
        <v>2.2701536739999999</v>
      </c>
      <c r="O61" s="115">
        <f>INDEX(Data!K$23:K$108,MATCH($G61,Data!$D$23:$D$108,0))</f>
        <v>2.1309960618113832</v>
      </c>
      <c r="P61" s="115">
        <f>INDEX(Data!L$23:L$108,MATCH($G61,Data!$D$23:$D$108,0))</f>
        <v>1.772822834320342</v>
      </c>
      <c r="Q61" s="115">
        <f>INDEX(Data!M$23:M$108,MATCH($G61,Data!$D$23:$D$108,0))</f>
        <v>0</v>
      </c>
      <c r="R61" s="115">
        <f>INDEX(Data!N$23:N$108,MATCH($G61,Data!$D$23:$D$108,0))</f>
        <v>0</v>
      </c>
      <c r="S61" s="115">
        <f>INDEX(Data!O$23:O$108,MATCH($G61,Data!$D$23:$D$108,0))</f>
        <v>0</v>
      </c>
      <c r="T61" s="115">
        <f>INDEX(Data!P$23:P$108,MATCH($G61,Data!$D$23:$D$108,0))</f>
        <v>0</v>
      </c>
      <c r="U61" s="115">
        <f>INDEX(Data!Q$23:Q$108,MATCH($G61,Data!$D$23:$D$108,0))</f>
        <v>0</v>
      </c>
      <c r="V61" s="115">
        <f>INDEX(Data!R$23:R$108,MATCH($G61,Data!$D$23:$D$108,0))</f>
        <v>0</v>
      </c>
      <c r="W61" s="115">
        <f>INDEX(Data!S$23:S$108,MATCH($G61,Data!$D$23:$D$108,0))</f>
        <v>0</v>
      </c>
      <c r="X61" s="115">
        <f>INDEX(Data!T$23:T$108,MATCH($G61,Data!$D$23:$D$108,0))</f>
        <v>0</v>
      </c>
      <c r="Y61" s="115">
        <f>INDEX(Data!U$23:U$108,MATCH($G61,Data!$D$23:$D$108,0))</f>
        <v>0</v>
      </c>
      <c r="Z61" s="115">
        <f>INDEX(Data!V$23:V$108,MATCH($G61,Data!$D$23:$D$108,0))</f>
        <v>0</v>
      </c>
      <c r="AA61" s="115">
        <f>INDEX(Data!W$23:W$108,MATCH($G61,Data!$D$23:$D$108,0))</f>
        <v>0</v>
      </c>
      <c r="AB61" s="115">
        <f>INDEX(Data!X$23:X$108,MATCH($G61,Data!$D$23:$D$108,0))</f>
        <v>0</v>
      </c>
      <c r="AC61" s="115">
        <f>INDEX(Data!Y$23:Y$108,MATCH($G61,Data!$D$23:$D$108,0))</f>
        <v>0</v>
      </c>
      <c r="AD61" s="115">
        <f>INDEX(Data!Z$23:Z$108,MATCH($G61,Data!$D$23:$D$108,0))</f>
        <v>0</v>
      </c>
      <c r="AE61" s="115">
        <f>INDEX(Data!AA$23:AA$108,MATCH($G61,Data!$D$23:$D$108,0))</f>
        <v>0</v>
      </c>
      <c r="AF61" s="115">
        <f>INDEX(Data!AB$23:AB$108,MATCH($G61,Data!$D$23:$D$108,0))</f>
        <v>0</v>
      </c>
      <c r="AG61" s="115">
        <f>INDEX(Data!AC$23:AC$108,MATCH($G61,Data!$D$23:$D$108,0))</f>
        <v>0</v>
      </c>
      <c r="AH61" s="115">
        <f>INDEX(Data!AD$23:AD$108,MATCH($G61,Data!$D$23:$D$108,0))</f>
        <v>0</v>
      </c>
      <c r="AI61" s="115">
        <f>INDEX(Data!AE$23:AE$108,MATCH($G61,Data!$D$23:$D$108,0))</f>
        <v>0</v>
      </c>
      <c r="AJ61" s="115">
        <f>INDEX(Data!AF$23:AF$108,MATCH($G61,Data!$D$23:$D$108,0))</f>
        <v>0</v>
      </c>
      <c r="AK61" s="115">
        <f>INDEX(Data!AG$23:AG$108,MATCH($G61,Data!$D$23:$D$108,0))</f>
        <v>0</v>
      </c>
      <c r="AL61" s="115">
        <f>INDEX(Data!AH$23:AH$108,MATCH($G61,Data!$D$23:$D$108,0))</f>
        <v>0</v>
      </c>
      <c r="AM61" s="115">
        <f>INDEX(Data!AI$23:AI$108,MATCH($G61,Data!$D$23:$D$108,0))</f>
        <v>0</v>
      </c>
      <c r="AN61" s="115">
        <f>INDEX(Data!AJ$23:AJ$108,MATCH($G61,Data!$D$23:$D$108,0))</f>
        <v>0</v>
      </c>
      <c r="AO61" s="115">
        <f>INDEX(Data!AK$23:AK$108,MATCH($G61,Data!$D$23:$D$108,0))</f>
        <v>0</v>
      </c>
      <c r="AP61" s="115">
        <f>INDEX(Data!AL$23:AL$108,MATCH($G61,Data!$D$23:$D$108,0))</f>
        <v>0</v>
      </c>
      <c r="AQ61" s="115">
        <f>INDEX(Data!AM$23:AM$108,MATCH($G61,Data!$D$23:$D$108,0))</f>
        <v>0</v>
      </c>
      <c r="AR61" s="115">
        <f>INDEX(Data!AN$23:AN$108,MATCH($G61,Data!$D$23:$D$108,0))</f>
        <v>0</v>
      </c>
      <c r="AS61" s="115">
        <f>INDEX(Data!AO$23:AO$108,MATCH($G61,Data!$D$23:$D$108,0))</f>
        <v>0</v>
      </c>
      <c r="AT61" s="115">
        <f>INDEX(Data!AP$23:AP$108,MATCH($G61,Data!$D$23:$D$108,0))</f>
        <v>0</v>
      </c>
      <c r="AU61" s="115">
        <f>INDEX(Data!AQ$23:AQ$108,MATCH($G61,Data!$D$23:$D$108,0))</f>
        <v>0</v>
      </c>
      <c r="AV61" s="115">
        <f>INDEX(Data!AR$23:AR$108,MATCH($G61,Data!$D$23:$D$108,0))</f>
        <v>0</v>
      </c>
      <c r="AW61" s="115">
        <f>INDEX(Data!AS$23:AS$108,MATCH($G61,Data!$D$23:$D$108,0))</f>
        <v>0</v>
      </c>
      <c r="AX61" s="115">
        <f>INDEX(Data!AT$23:AT$108,MATCH($G61,Data!$D$23:$D$108,0))</f>
        <v>0</v>
      </c>
      <c r="AY61" s="115">
        <f>INDEX(Data!AU$23:AU$108,MATCH($G61,Data!$D$23:$D$108,0))</f>
        <v>0</v>
      </c>
      <c r="AZ61" s="115">
        <f>INDEX(Data!AV$23:AV$108,MATCH($G61,Data!$D$23:$D$108,0))</f>
        <v>0</v>
      </c>
      <c r="BA61" s="115">
        <f>INDEX(Data!AW$23:AW$108,MATCH($G61,Data!$D$23:$D$108,0))</f>
        <v>0</v>
      </c>
      <c r="BB61" s="115">
        <f>INDEX(Data!AX$23:AX$108,MATCH($G61,Data!$D$23:$D$108,0))</f>
        <v>0</v>
      </c>
      <c r="BC61" s="115">
        <f>INDEX(Data!AY$23:AY$108,MATCH($G61,Data!$D$23:$D$108,0))</f>
        <v>0</v>
      </c>
      <c r="BD61" s="115">
        <f>INDEX(Data!AZ$23:AZ$108,MATCH($G61,Data!$D$23:$D$108,0))</f>
        <v>0</v>
      </c>
      <c r="BE61" s="115">
        <f>INDEX(Data!BA$23:BA$108,MATCH($G61,Data!$D$23:$D$108,0))</f>
        <v>0</v>
      </c>
      <c r="BF61" s="115">
        <f>INDEX(Data!BB$23:BB$108,MATCH($G61,Data!$D$23:$D$108,0))</f>
        <v>0</v>
      </c>
      <c r="BG61" s="115">
        <f>INDEX(Data!BC$23:BC$108,MATCH($G61,Data!$D$23:$D$108,0))</f>
        <v>0</v>
      </c>
      <c r="BH61" s="115">
        <f>INDEX(Data!BD$23:BD$108,MATCH($G61,Data!$D$23:$D$108,0))</f>
        <v>0</v>
      </c>
    </row>
    <row r="62" spans="2:60" hidden="1" outlineLevel="1" x14ac:dyDescent="0.2">
      <c r="B62" s="51" t="s">
        <v>196</v>
      </c>
      <c r="C62" s="89" t="s">
        <v>258</v>
      </c>
      <c r="D62" s="89" t="s">
        <v>259</v>
      </c>
      <c r="E62" s="9" t="s">
        <v>123</v>
      </c>
      <c r="F62" s="26" t="s">
        <v>198</v>
      </c>
      <c r="G62" s="87">
        <v>25</v>
      </c>
      <c r="H62" s="87"/>
      <c r="I62" s="115">
        <f>INDEX(Data!E$23:E$108,MATCH($G62,Data!$D$23:$D$108,0))</f>
        <v>0</v>
      </c>
      <c r="J62" s="115">
        <f>INDEX(Data!F$23:F$108,MATCH($G62,Data!$D$23:$D$108,0))</f>
        <v>0</v>
      </c>
      <c r="K62" s="115">
        <f>INDEX(Data!G$23:G$108,MATCH($G62,Data!$D$23:$D$108,0))</f>
        <v>0</v>
      </c>
      <c r="L62" s="115">
        <f>INDEX(Data!H$23:H$108,MATCH($G62,Data!$D$23:$D$108,0))</f>
        <v>1.9073026000000003E-2</v>
      </c>
      <c r="M62" s="115">
        <f>INDEX(Data!I$23:I$108,MATCH($G62,Data!$D$23:$D$108,0))</f>
        <v>1.9858111000000001E-2</v>
      </c>
      <c r="N62" s="115">
        <f>INDEX(Data!J$23:J$108,MATCH($G62,Data!$D$23:$D$108,0))</f>
        <v>0</v>
      </c>
      <c r="O62" s="115">
        <f>INDEX(Data!K$23:K$108,MATCH($G62,Data!$D$23:$D$108,0))</f>
        <v>1.9253981456318441E-2</v>
      </c>
      <c r="P62" s="115">
        <f>INDEX(Data!L$23:L$108,MATCH($G62,Data!$D$23:$D$108,0))</f>
        <v>0</v>
      </c>
      <c r="Q62" s="115">
        <f>INDEX(Data!M$23:M$108,MATCH($G62,Data!$D$23:$D$108,0))</f>
        <v>0</v>
      </c>
      <c r="R62" s="115">
        <f>INDEX(Data!N$23:N$108,MATCH($G62,Data!$D$23:$D$108,0))</f>
        <v>0</v>
      </c>
      <c r="S62" s="115">
        <f>INDEX(Data!O$23:O$108,MATCH($G62,Data!$D$23:$D$108,0))</f>
        <v>0</v>
      </c>
      <c r="T62" s="115">
        <f>INDEX(Data!P$23:P$108,MATCH($G62,Data!$D$23:$D$108,0))</f>
        <v>0</v>
      </c>
      <c r="U62" s="115">
        <f>INDEX(Data!Q$23:Q$108,MATCH($G62,Data!$D$23:$D$108,0))</f>
        <v>0</v>
      </c>
      <c r="V62" s="115">
        <f>INDEX(Data!R$23:R$108,MATCH($G62,Data!$D$23:$D$108,0))</f>
        <v>0</v>
      </c>
      <c r="W62" s="115">
        <f>INDEX(Data!S$23:S$108,MATCH($G62,Data!$D$23:$D$108,0))</f>
        <v>0</v>
      </c>
      <c r="X62" s="115">
        <f>INDEX(Data!T$23:T$108,MATCH($G62,Data!$D$23:$D$108,0))</f>
        <v>0</v>
      </c>
      <c r="Y62" s="115">
        <f>INDEX(Data!U$23:U$108,MATCH($G62,Data!$D$23:$D$108,0))</f>
        <v>0</v>
      </c>
      <c r="Z62" s="115">
        <f>INDEX(Data!V$23:V$108,MATCH($G62,Data!$D$23:$D$108,0))</f>
        <v>0</v>
      </c>
      <c r="AA62" s="115">
        <f>INDEX(Data!W$23:W$108,MATCH($G62,Data!$D$23:$D$108,0))</f>
        <v>0</v>
      </c>
      <c r="AB62" s="115">
        <f>INDEX(Data!X$23:X$108,MATCH($G62,Data!$D$23:$D$108,0))</f>
        <v>0</v>
      </c>
      <c r="AC62" s="115">
        <f>INDEX(Data!Y$23:Y$108,MATCH($G62,Data!$D$23:$D$108,0))</f>
        <v>0</v>
      </c>
      <c r="AD62" s="115">
        <f>INDEX(Data!Z$23:Z$108,MATCH($G62,Data!$D$23:$D$108,0))</f>
        <v>0</v>
      </c>
      <c r="AE62" s="115">
        <f>INDEX(Data!AA$23:AA$108,MATCH($G62,Data!$D$23:$D$108,0))</f>
        <v>0</v>
      </c>
      <c r="AF62" s="115">
        <f>INDEX(Data!AB$23:AB$108,MATCH($G62,Data!$D$23:$D$108,0))</f>
        <v>0</v>
      </c>
      <c r="AG62" s="115">
        <f>INDEX(Data!AC$23:AC$108,MATCH($G62,Data!$D$23:$D$108,0))</f>
        <v>0</v>
      </c>
      <c r="AH62" s="115">
        <f>INDEX(Data!AD$23:AD$108,MATCH($G62,Data!$D$23:$D$108,0))</f>
        <v>0</v>
      </c>
      <c r="AI62" s="115">
        <f>INDEX(Data!AE$23:AE$108,MATCH($G62,Data!$D$23:$D$108,0))</f>
        <v>0</v>
      </c>
      <c r="AJ62" s="115">
        <f>INDEX(Data!AF$23:AF$108,MATCH($G62,Data!$D$23:$D$108,0))</f>
        <v>0</v>
      </c>
      <c r="AK62" s="115">
        <f>INDEX(Data!AG$23:AG$108,MATCH($G62,Data!$D$23:$D$108,0))</f>
        <v>0</v>
      </c>
      <c r="AL62" s="115">
        <f>INDEX(Data!AH$23:AH$108,MATCH($G62,Data!$D$23:$D$108,0))</f>
        <v>0</v>
      </c>
      <c r="AM62" s="115">
        <f>INDEX(Data!AI$23:AI$108,MATCH($G62,Data!$D$23:$D$108,0))</f>
        <v>0</v>
      </c>
      <c r="AN62" s="115">
        <f>INDEX(Data!AJ$23:AJ$108,MATCH($G62,Data!$D$23:$D$108,0))</f>
        <v>0</v>
      </c>
      <c r="AO62" s="115">
        <f>INDEX(Data!AK$23:AK$108,MATCH($G62,Data!$D$23:$D$108,0))</f>
        <v>0</v>
      </c>
      <c r="AP62" s="115">
        <f>INDEX(Data!AL$23:AL$108,MATCH($G62,Data!$D$23:$D$108,0))</f>
        <v>0</v>
      </c>
      <c r="AQ62" s="115">
        <f>INDEX(Data!AM$23:AM$108,MATCH($G62,Data!$D$23:$D$108,0))</f>
        <v>0</v>
      </c>
      <c r="AR62" s="115">
        <f>INDEX(Data!AN$23:AN$108,MATCH($G62,Data!$D$23:$D$108,0))</f>
        <v>0</v>
      </c>
      <c r="AS62" s="115">
        <f>INDEX(Data!AO$23:AO$108,MATCH($G62,Data!$D$23:$D$108,0))</f>
        <v>0</v>
      </c>
      <c r="AT62" s="115">
        <f>INDEX(Data!AP$23:AP$108,MATCH($G62,Data!$D$23:$D$108,0))</f>
        <v>0</v>
      </c>
      <c r="AU62" s="115">
        <f>INDEX(Data!AQ$23:AQ$108,MATCH($G62,Data!$D$23:$D$108,0))</f>
        <v>0</v>
      </c>
      <c r="AV62" s="115">
        <f>INDEX(Data!AR$23:AR$108,MATCH($G62,Data!$D$23:$D$108,0))</f>
        <v>0</v>
      </c>
      <c r="AW62" s="115">
        <f>INDEX(Data!AS$23:AS$108,MATCH($G62,Data!$D$23:$D$108,0))</f>
        <v>0</v>
      </c>
      <c r="AX62" s="115">
        <f>INDEX(Data!AT$23:AT$108,MATCH($G62,Data!$D$23:$D$108,0))</f>
        <v>0</v>
      </c>
      <c r="AY62" s="115">
        <f>INDEX(Data!AU$23:AU$108,MATCH($G62,Data!$D$23:$D$108,0))</f>
        <v>0</v>
      </c>
      <c r="AZ62" s="115">
        <f>INDEX(Data!AV$23:AV$108,MATCH($G62,Data!$D$23:$D$108,0))</f>
        <v>0</v>
      </c>
      <c r="BA62" s="115">
        <f>INDEX(Data!AW$23:AW$108,MATCH($G62,Data!$D$23:$D$108,0))</f>
        <v>0</v>
      </c>
      <c r="BB62" s="115">
        <f>INDEX(Data!AX$23:AX$108,MATCH($G62,Data!$D$23:$D$108,0))</f>
        <v>0</v>
      </c>
      <c r="BC62" s="115">
        <f>INDEX(Data!AY$23:AY$108,MATCH($G62,Data!$D$23:$D$108,0))</f>
        <v>0</v>
      </c>
      <c r="BD62" s="115">
        <f>INDEX(Data!AZ$23:AZ$108,MATCH($G62,Data!$D$23:$D$108,0))</f>
        <v>0</v>
      </c>
      <c r="BE62" s="115">
        <f>INDEX(Data!BA$23:BA$108,MATCH($G62,Data!$D$23:$D$108,0))</f>
        <v>0</v>
      </c>
      <c r="BF62" s="115">
        <f>INDEX(Data!BB$23:BB$108,MATCH($G62,Data!$D$23:$D$108,0))</f>
        <v>0</v>
      </c>
      <c r="BG62" s="115">
        <f>INDEX(Data!BC$23:BC$108,MATCH($G62,Data!$D$23:$D$108,0))</f>
        <v>0</v>
      </c>
      <c r="BH62" s="115">
        <f>INDEX(Data!BD$23:BD$108,MATCH($G62,Data!$D$23:$D$108,0))</f>
        <v>0</v>
      </c>
    </row>
    <row r="63" spans="2:60" hidden="1" outlineLevel="1" x14ac:dyDescent="0.2">
      <c r="B63" s="51" t="s">
        <v>196</v>
      </c>
      <c r="C63" s="89" t="s">
        <v>258</v>
      </c>
      <c r="D63" s="89" t="s">
        <v>259</v>
      </c>
      <c r="E63" s="9" t="s">
        <v>111</v>
      </c>
      <c r="F63" s="26" t="s">
        <v>198</v>
      </c>
      <c r="G63" s="87">
        <v>26</v>
      </c>
      <c r="H63" s="87"/>
      <c r="I63" s="115">
        <f>INDEX(Data!E$23:E$108,MATCH($G63,Data!$D$23:$D$108,0))</f>
        <v>0</v>
      </c>
      <c r="J63" s="115">
        <f>INDEX(Data!F$23:F$108,MATCH($G63,Data!$D$23:$D$108,0))</f>
        <v>0</v>
      </c>
      <c r="K63" s="115">
        <f>INDEX(Data!G$23:G$108,MATCH($G63,Data!$D$23:$D$108,0))</f>
        <v>0.72703829999999992</v>
      </c>
      <c r="L63" s="115">
        <f>INDEX(Data!H$23:H$108,MATCH($G63,Data!$D$23:$D$108,0))</f>
        <v>0.80415521999999995</v>
      </c>
      <c r="M63" s="115">
        <f>INDEX(Data!I$23:I$108,MATCH($G63,Data!$D$23:$D$108,0))</f>
        <v>0.83155328000000006</v>
      </c>
      <c r="N63" s="115">
        <f>INDEX(Data!J$23:J$108,MATCH($G63,Data!$D$23:$D$108,0))</f>
        <v>1.0643678325000001</v>
      </c>
      <c r="O63" s="115">
        <f>INDEX(Data!K$23:K$108,MATCH($G63,Data!$D$23:$D$108,0))</f>
        <v>0.80252400497512422</v>
      </c>
      <c r="P63" s="115">
        <f>INDEX(Data!L$23:L$108,MATCH($G63,Data!$D$23:$D$108,0))</f>
        <v>0.83151572334079049</v>
      </c>
      <c r="Q63" s="115">
        <f>INDEX(Data!M$23:M$108,MATCH($G63,Data!$D$23:$D$108,0))</f>
        <v>0</v>
      </c>
      <c r="R63" s="115">
        <f>INDEX(Data!N$23:N$108,MATCH($G63,Data!$D$23:$D$108,0))</f>
        <v>0</v>
      </c>
      <c r="S63" s="115">
        <f>INDEX(Data!O$23:O$108,MATCH($G63,Data!$D$23:$D$108,0))</f>
        <v>0</v>
      </c>
      <c r="T63" s="115">
        <f>INDEX(Data!P$23:P$108,MATCH($G63,Data!$D$23:$D$108,0))</f>
        <v>0</v>
      </c>
      <c r="U63" s="115">
        <f>INDEX(Data!Q$23:Q$108,MATCH($G63,Data!$D$23:$D$108,0))</f>
        <v>0</v>
      </c>
      <c r="V63" s="115">
        <f>INDEX(Data!R$23:R$108,MATCH($G63,Data!$D$23:$D$108,0))</f>
        <v>0</v>
      </c>
      <c r="W63" s="115">
        <f>INDEX(Data!S$23:S$108,MATCH($G63,Data!$D$23:$D$108,0))</f>
        <v>0</v>
      </c>
      <c r="X63" s="115">
        <f>INDEX(Data!T$23:T$108,MATCH($G63,Data!$D$23:$D$108,0))</f>
        <v>0</v>
      </c>
      <c r="Y63" s="115">
        <f>INDEX(Data!U$23:U$108,MATCH($G63,Data!$D$23:$D$108,0))</f>
        <v>0</v>
      </c>
      <c r="Z63" s="115">
        <f>INDEX(Data!V$23:V$108,MATCH($G63,Data!$D$23:$D$108,0))</f>
        <v>0</v>
      </c>
      <c r="AA63" s="115">
        <f>INDEX(Data!W$23:W$108,MATCH($G63,Data!$D$23:$D$108,0))</f>
        <v>0</v>
      </c>
      <c r="AB63" s="115">
        <f>INDEX(Data!X$23:X$108,MATCH($G63,Data!$D$23:$D$108,0))</f>
        <v>0</v>
      </c>
      <c r="AC63" s="115">
        <f>INDEX(Data!Y$23:Y$108,MATCH($G63,Data!$D$23:$D$108,0))</f>
        <v>0</v>
      </c>
      <c r="AD63" s="115">
        <f>INDEX(Data!Z$23:Z$108,MATCH($G63,Data!$D$23:$D$108,0))</f>
        <v>0</v>
      </c>
      <c r="AE63" s="115">
        <f>INDEX(Data!AA$23:AA$108,MATCH($G63,Data!$D$23:$D$108,0))</f>
        <v>0</v>
      </c>
      <c r="AF63" s="115">
        <f>INDEX(Data!AB$23:AB$108,MATCH($G63,Data!$D$23:$D$108,0))</f>
        <v>0</v>
      </c>
      <c r="AG63" s="115">
        <f>INDEX(Data!AC$23:AC$108,MATCH($G63,Data!$D$23:$D$108,0))</f>
        <v>0</v>
      </c>
      <c r="AH63" s="115">
        <f>INDEX(Data!AD$23:AD$108,MATCH($G63,Data!$D$23:$D$108,0))</f>
        <v>0</v>
      </c>
      <c r="AI63" s="115">
        <f>INDEX(Data!AE$23:AE$108,MATCH($G63,Data!$D$23:$D$108,0))</f>
        <v>0</v>
      </c>
      <c r="AJ63" s="115">
        <f>INDEX(Data!AF$23:AF$108,MATCH($G63,Data!$D$23:$D$108,0))</f>
        <v>0</v>
      </c>
      <c r="AK63" s="115">
        <f>INDEX(Data!AG$23:AG$108,MATCH($G63,Data!$D$23:$D$108,0))</f>
        <v>0</v>
      </c>
      <c r="AL63" s="115">
        <f>INDEX(Data!AH$23:AH$108,MATCH($G63,Data!$D$23:$D$108,0))</f>
        <v>0</v>
      </c>
      <c r="AM63" s="115">
        <f>INDEX(Data!AI$23:AI$108,MATCH($G63,Data!$D$23:$D$108,0))</f>
        <v>0</v>
      </c>
      <c r="AN63" s="115">
        <f>INDEX(Data!AJ$23:AJ$108,MATCH($G63,Data!$D$23:$D$108,0))</f>
        <v>0</v>
      </c>
      <c r="AO63" s="115">
        <f>INDEX(Data!AK$23:AK$108,MATCH($G63,Data!$D$23:$D$108,0))</f>
        <v>0</v>
      </c>
      <c r="AP63" s="115">
        <f>INDEX(Data!AL$23:AL$108,MATCH($G63,Data!$D$23:$D$108,0))</f>
        <v>0</v>
      </c>
      <c r="AQ63" s="115">
        <f>INDEX(Data!AM$23:AM$108,MATCH($G63,Data!$D$23:$D$108,0))</f>
        <v>0</v>
      </c>
      <c r="AR63" s="115">
        <f>INDEX(Data!AN$23:AN$108,MATCH($G63,Data!$D$23:$D$108,0))</f>
        <v>0</v>
      </c>
      <c r="AS63" s="115">
        <f>INDEX(Data!AO$23:AO$108,MATCH($G63,Data!$D$23:$D$108,0))</f>
        <v>0</v>
      </c>
      <c r="AT63" s="115">
        <f>INDEX(Data!AP$23:AP$108,MATCH($G63,Data!$D$23:$D$108,0))</f>
        <v>0</v>
      </c>
      <c r="AU63" s="115">
        <f>INDEX(Data!AQ$23:AQ$108,MATCH($G63,Data!$D$23:$D$108,0))</f>
        <v>0</v>
      </c>
      <c r="AV63" s="115">
        <f>INDEX(Data!AR$23:AR$108,MATCH($G63,Data!$D$23:$D$108,0))</f>
        <v>0</v>
      </c>
      <c r="AW63" s="115">
        <f>INDEX(Data!AS$23:AS$108,MATCH($G63,Data!$D$23:$D$108,0))</f>
        <v>0</v>
      </c>
      <c r="AX63" s="115">
        <f>INDEX(Data!AT$23:AT$108,MATCH($G63,Data!$D$23:$D$108,0))</f>
        <v>0</v>
      </c>
      <c r="AY63" s="115">
        <f>INDEX(Data!AU$23:AU$108,MATCH($G63,Data!$D$23:$D$108,0))</f>
        <v>0</v>
      </c>
      <c r="AZ63" s="115">
        <f>INDEX(Data!AV$23:AV$108,MATCH($G63,Data!$D$23:$D$108,0))</f>
        <v>0</v>
      </c>
      <c r="BA63" s="115">
        <f>INDEX(Data!AW$23:AW$108,MATCH($G63,Data!$D$23:$D$108,0))</f>
        <v>0</v>
      </c>
      <c r="BB63" s="115">
        <f>INDEX(Data!AX$23:AX$108,MATCH($G63,Data!$D$23:$D$108,0))</f>
        <v>0</v>
      </c>
      <c r="BC63" s="115">
        <f>INDEX(Data!AY$23:AY$108,MATCH($G63,Data!$D$23:$D$108,0))</f>
        <v>0</v>
      </c>
      <c r="BD63" s="115">
        <f>INDEX(Data!AZ$23:AZ$108,MATCH($G63,Data!$D$23:$D$108,0))</f>
        <v>0</v>
      </c>
      <c r="BE63" s="115">
        <f>INDEX(Data!BA$23:BA$108,MATCH($G63,Data!$D$23:$D$108,0))</f>
        <v>0</v>
      </c>
      <c r="BF63" s="115">
        <f>INDEX(Data!BB$23:BB$108,MATCH($G63,Data!$D$23:$D$108,0))</f>
        <v>0</v>
      </c>
      <c r="BG63" s="115">
        <f>INDEX(Data!BC$23:BC$108,MATCH($G63,Data!$D$23:$D$108,0))</f>
        <v>0</v>
      </c>
      <c r="BH63" s="115">
        <f>INDEX(Data!BD$23:BD$108,MATCH($G63,Data!$D$23:$D$108,0))</f>
        <v>0</v>
      </c>
    </row>
    <row r="64" spans="2:60" hidden="1" outlineLevel="1" x14ac:dyDescent="0.2">
      <c r="B64" s="51" t="s">
        <v>196</v>
      </c>
      <c r="C64" s="89" t="s">
        <v>258</v>
      </c>
      <c r="D64" s="9" t="s">
        <v>87</v>
      </c>
      <c r="E64" s="9" t="s">
        <v>112</v>
      </c>
      <c r="F64" s="26" t="s">
        <v>198</v>
      </c>
      <c r="G64" s="87">
        <v>27</v>
      </c>
      <c r="H64" s="87"/>
      <c r="I64" s="115">
        <f>INDEX(Data!E$23:E$108,MATCH($G64,Data!$D$23:$D$108,0))</f>
        <v>0</v>
      </c>
      <c r="J64" s="115">
        <f>INDEX(Data!F$23:F$108,MATCH($G64,Data!$D$23:$D$108,0))</f>
        <v>0</v>
      </c>
      <c r="K64" s="115">
        <f>INDEX(Data!G$23:G$108,MATCH($G64,Data!$D$23:$D$108,0))</f>
        <v>8.7999999999999995E-2</v>
      </c>
      <c r="L64" s="115">
        <f>INDEX(Data!H$23:H$108,MATCH($G64,Data!$D$23:$D$108,0))</f>
        <v>0.1089560795</v>
      </c>
      <c r="M64" s="115">
        <f>INDEX(Data!I$23:I$108,MATCH($G64,Data!$D$23:$D$108,0))</f>
        <v>5.0557001400000003E-2</v>
      </c>
      <c r="N64" s="115">
        <f>INDEX(Data!J$23:J$108,MATCH($G64,Data!$D$23:$D$108,0))</f>
        <v>5.3900000000000003E-2</v>
      </c>
      <c r="O64" s="115">
        <f>INDEX(Data!K$23:K$108,MATCH($G64,Data!$D$23:$D$108,0))</f>
        <v>0.1</v>
      </c>
      <c r="P64" s="115">
        <f>INDEX(Data!L$23:L$108,MATCH($G64,Data!$D$23:$D$108,0))</f>
        <v>0.2</v>
      </c>
      <c r="Q64" s="115">
        <f>INDEX(Data!M$23:M$108,MATCH($G64,Data!$D$23:$D$108,0))</f>
        <v>0</v>
      </c>
      <c r="R64" s="115">
        <f>INDEX(Data!N$23:N$108,MATCH($G64,Data!$D$23:$D$108,0))</f>
        <v>0</v>
      </c>
      <c r="S64" s="115">
        <f>INDEX(Data!O$23:O$108,MATCH($G64,Data!$D$23:$D$108,0))</f>
        <v>0</v>
      </c>
      <c r="T64" s="115">
        <f>INDEX(Data!P$23:P$108,MATCH($G64,Data!$D$23:$D$108,0))</f>
        <v>0</v>
      </c>
      <c r="U64" s="115">
        <f>INDEX(Data!Q$23:Q$108,MATCH($G64,Data!$D$23:$D$108,0))</f>
        <v>0</v>
      </c>
      <c r="V64" s="115">
        <f>INDEX(Data!R$23:R$108,MATCH($G64,Data!$D$23:$D$108,0))</f>
        <v>0</v>
      </c>
      <c r="W64" s="115">
        <f>INDEX(Data!S$23:S$108,MATCH($G64,Data!$D$23:$D$108,0))</f>
        <v>0</v>
      </c>
      <c r="X64" s="115">
        <f>INDEX(Data!T$23:T$108,MATCH($G64,Data!$D$23:$D$108,0))</f>
        <v>0</v>
      </c>
      <c r="Y64" s="115">
        <f>INDEX(Data!U$23:U$108,MATCH($G64,Data!$D$23:$D$108,0))</f>
        <v>0</v>
      </c>
      <c r="Z64" s="115">
        <f>INDEX(Data!V$23:V$108,MATCH($G64,Data!$D$23:$D$108,0))</f>
        <v>0</v>
      </c>
      <c r="AA64" s="115">
        <f>INDEX(Data!W$23:W$108,MATCH($G64,Data!$D$23:$D$108,0))</f>
        <v>0</v>
      </c>
      <c r="AB64" s="115">
        <f>INDEX(Data!X$23:X$108,MATCH($G64,Data!$D$23:$D$108,0))</f>
        <v>0</v>
      </c>
      <c r="AC64" s="115">
        <f>INDEX(Data!Y$23:Y$108,MATCH($G64,Data!$D$23:$D$108,0))</f>
        <v>0</v>
      </c>
      <c r="AD64" s="115">
        <f>INDEX(Data!Z$23:Z$108,MATCH($G64,Data!$D$23:$D$108,0))</f>
        <v>0</v>
      </c>
      <c r="AE64" s="115">
        <f>INDEX(Data!AA$23:AA$108,MATCH($G64,Data!$D$23:$D$108,0))</f>
        <v>0</v>
      </c>
      <c r="AF64" s="115">
        <f>INDEX(Data!AB$23:AB$108,MATCH($G64,Data!$D$23:$D$108,0))</f>
        <v>0</v>
      </c>
      <c r="AG64" s="115">
        <f>INDEX(Data!AC$23:AC$108,MATCH($G64,Data!$D$23:$D$108,0))</f>
        <v>0</v>
      </c>
      <c r="AH64" s="115">
        <f>INDEX(Data!AD$23:AD$108,MATCH($G64,Data!$D$23:$D$108,0))</f>
        <v>0</v>
      </c>
      <c r="AI64" s="115">
        <f>INDEX(Data!AE$23:AE$108,MATCH($G64,Data!$D$23:$D$108,0))</f>
        <v>0</v>
      </c>
      <c r="AJ64" s="115">
        <f>INDEX(Data!AF$23:AF$108,MATCH($G64,Data!$D$23:$D$108,0))</f>
        <v>0</v>
      </c>
      <c r="AK64" s="115">
        <f>INDEX(Data!AG$23:AG$108,MATCH($G64,Data!$D$23:$D$108,0))</f>
        <v>0</v>
      </c>
      <c r="AL64" s="115">
        <f>INDEX(Data!AH$23:AH$108,MATCH($G64,Data!$D$23:$D$108,0))</f>
        <v>0</v>
      </c>
      <c r="AM64" s="115">
        <f>INDEX(Data!AI$23:AI$108,MATCH($G64,Data!$D$23:$D$108,0))</f>
        <v>0</v>
      </c>
      <c r="AN64" s="115">
        <f>INDEX(Data!AJ$23:AJ$108,MATCH($G64,Data!$D$23:$D$108,0))</f>
        <v>0</v>
      </c>
      <c r="AO64" s="115">
        <f>INDEX(Data!AK$23:AK$108,MATCH($G64,Data!$D$23:$D$108,0))</f>
        <v>0</v>
      </c>
      <c r="AP64" s="115">
        <f>INDEX(Data!AL$23:AL$108,MATCH($G64,Data!$D$23:$D$108,0))</f>
        <v>0</v>
      </c>
      <c r="AQ64" s="115">
        <f>INDEX(Data!AM$23:AM$108,MATCH($G64,Data!$D$23:$D$108,0))</f>
        <v>0</v>
      </c>
      <c r="AR64" s="115">
        <f>INDEX(Data!AN$23:AN$108,MATCH($G64,Data!$D$23:$D$108,0))</f>
        <v>0</v>
      </c>
      <c r="AS64" s="115">
        <f>INDEX(Data!AO$23:AO$108,MATCH($G64,Data!$D$23:$D$108,0))</f>
        <v>0</v>
      </c>
      <c r="AT64" s="115">
        <f>INDEX(Data!AP$23:AP$108,MATCH($G64,Data!$D$23:$D$108,0))</f>
        <v>0</v>
      </c>
      <c r="AU64" s="115">
        <f>INDEX(Data!AQ$23:AQ$108,MATCH($G64,Data!$D$23:$D$108,0))</f>
        <v>0</v>
      </c>
      <c r="AV64" s="115">
        <f>INDEX(Data!AR$23:AR$108,MATCH($G64,Data!$D$23:$D$108,0))</f>
        <v>0</v>
      </c>
      <c r="AW64" s="115">
        <f>INDEX(Data!AS$23:AS$108,MATCH($G64,Data!$D$23:$D$108,0))</f>
        <v>0</v>
      </c>
      <c r="AX64" s="115">
        <f>INDEX(Data!AT$23:AT$108,MATCH($G64,Data!$D$23:$D$108,0))</f>
        <v>0</v>
      </c>
      <c r="AY64" s="115">
        <f>INDEX(Data!AU$23:AU$108,MATCH($G64,Data!$D$23:$D$108,0))</f>
        <v>0</v>
      </c>
      <c r="AZ64" s="115">
        <f>INDEX(Data!AV$23:AV$108,MATCH($G64,Data!$D$23:$D$108,0))</f>
        <v>0</v>
      </c>
      <c r="BA64" s="115">
        <f>INDEX(Data!AW$23:AW$108,MATCH($G64,Data!$D$23:$D$108,0))</f>
        <v>0</v>
      </c>
      <c r="BB64" s="115">
        <f>INDEX(Data!AX$23:AX$108,MATCH($G64,Data!$D$23:$D$108,0))</f>
        <v>0</v>
      </c>
      <c r="BC64" s="115">
        <f>INDEX(Data!AY$23:AY$108,MATCH($G64,Data!$D$23:$D$108,0))</f>
        <v>0</v>
      </c>
      <c r="BD64" s="115">
        <f>INDEX(Data!AZ$23:AZ$108,MATCH($G64,Data!$D$23:$D$108,0))</f>
        <v>0</v>
      </c>
      <c r="BE64" s="115">
        <f>INDEX(Data!BA$23:BA$108,MATCH($G64,Data!$D$23:$D$108,0))</f>
        <v>0</v>
      </c>
      <c r="BF64" s="115">
        <f>INDEX(Data!BB$23:BB$108,MATCH($G64,Data!$D$23:$D$108,0))</f>
        <v>0</v>
      </c>
      <c r="BG64" s="115">
        <f>INDEX(Data!BC$23:BC$108,MATCH($G64,Data!$D$23:$D$108,0))</f>
        <v>0</v>
      </c>
      <c r="BH64" s="115">
        <f>INDEX(Data!BD$23:BD$108,MATCH($G64,Data!$D$23:$D$108,0))</f>
        <v>0</v>
      </c>
    </row>
    <row r="65" spans="2:60" hidden="1" outlineLevel="1" x14ac:dyDescent="0.2">
      <c r="B65" s="51" t="s">
        <v>196</v>
      </c>
      <c r="C65" s="89" t="s">
        <v>258</v>
      </c>
      <c r="D65" s="9" t="s">
        <v>88</v>
      </c>
      <c r="E65" s="9" t="s">
        <v>113</v>
      </c>
      <c r="F65" s="26" t="s">
        <v>198</v>
      </c>
      <c r="G65" s="87">
        <v>28</v>
      </c>
      <c r="H65" s="87"/>
      <c r="I65" s="115">
        <f>INDEX(Data!E$23:E$108,MATCH($G65,Data!$D$23:$D$108,0))</f>
        <v>0</v>
      </c>
      <c r="J65" s="115">
        <f>INDEX(Data!F$23:F$108,MATCH($G65,Data!$D$23:$D$108,0))</f>
        <v>0</v>
      </c>
      <c r="K65" s="115">
        <f>INDEX(Data!G$23:G$108,MATCH($G65,Data!$D$23:$D$108,0))</f>
        <v>0</v>
      </c>
      <c r="L65" s="115">
        <f>INDEX(Data!H$23:H$108,MATCH($G65,Data!$D$23:$D$108,0))</f>
        <v>0</v>
      </c>
      <c r="M65" s="115">
        <f>INDEX(Data!I$23:I$108,MATCH($G65,Data!$D$23:$D$108,0))</f>
        <v>0</v>
      </c>
      <c r="N65" s="115">
        <f>INDEX(Data!J$23:J$108,MATCH($G65,Data!$D$23:$D$108,0))</f>
        <v>0</v>
      </c>
      <c r="O65" s="115">
        <f>INDEX(Data!K$23:K$108,MATCH($G65,Data!$D$23:$D$108,0))</f>
        <v>0</v>
      </c>
      <c r="P65" s="115">
        <f>INDEX(Data!L$23:L$108,MATCH($G65,Data!$D$23:$D$108,0))</f>
        <v>0</v>
      </c>
      <c r="Q65" s="115">
        <f>INDEX(Data!M$23:M$108,MATCH($G65,Data!$D$23:$D$108,0))</f>
        <v>0</v>
      </c>
      <c r="R65" s="115">
        <f>INDEX(Data!N$23:N$108,MATCH($G65,Data!$D$23:$D$108,0))</f>
        <v>0</v>
      </c>
      <c r="S65" s="115">
        <f>INDEX(Data!O$23:O$108,MATCH($G65,Data!$D$23:$D$108,0))</f>
        <v>0</v>
      </c>
      <c r="T65" s="115">
        <f>INDEX(Data!P$23:P$108,MATCH($G65,Data!$D$23:$D$108,0))</f>
        <v>0</v>
      </c>
      <c r="U65" s="115">
        <f>INDEX(Data!Q$23:Q$108,MATCH($G65,Data!$D$23:$D$108,0))</f>
        <v>0</v>
      </c>
      <c r="V65" s="115">
        <f>INDEX(Data!R$23:R$108,MATCH($G65,Data!$D$23:$D$108,0))</f>
        <v>0</v>
      </c>
      <c r="W65" s="115">
        <f>INDEX(Data!S$23:S$108,MATCH($G65,Data!$D$23:$D$108,0))</f>
        <v>0</v>
      </c>
      <c r="X65" s="115">
        <f>INDEX(Data!T$23:T$108,MATCH($G65,Data!$D$23:$D$108,0))</f>
        <v>0</v>
      </c>
      <c r="Y65" s="115">
        <f>INDEX(Data!U$23:U$108,MATCH($G65,Data!$D$23:$D$108,0))</f>
        <v>0</v>
      </c>
      <c r="Z65" s="115">
        <f>INDEX(Data!V$23:V$108,MATCH($G65,Data!$D$23:$D$108,0))</f>
        <v>0</v>
      </c>
      <c r="AA65" s="115">
        <f>INDEX(Data!W$23:W$108,MATCH($G65,Data!$D$23:$D$108,0))</f>
        <v>0</v>
      </c>
      <c r="AB65" s="115">
        <f>INDEX(Data!X$23:X$108,MATCH($G65,Data!$D$23:$D$108,0))</f>
        <v>0</v>
      </c>
      <c r="AC65" s="115">
        <f>INDEX(Data!Y$23:Y$108,MATCH($G65,Data!$D$23:$D$108,0))</f>
        <v>0</v>
      </c>
      <c r="AD65" s="115">
        <f>INDEX(Data!Z$23:Z$108,MATCH($G65,Data!$D$23:$D$108,0))</f>
        <v>0</v>
      </c>
      <c r="AE65" s="115">
        <f>INDEX(Data!AA$23:AA$108,MATCH($G65,Data!$D$23:$D$108,0))</f>
        <v>0</v>
      </c>
      <c r="AF65" s="115">
        <f>INDEX(Data!AB$23:AB$108,MATCH($G65,Data!$D$23:$D$108,0))</f>
        <v>0</v>
      </c>
      <c r="AG65" s="115">
        <f>INDEX(Data!AC$23:AC$108,MATCH($G65,Data!$D$23:$D$108,0))</f>
        <v>0</v>
      </c>
      <c r="AH65" s="115">
        <f>INDEX(Data!AD$23:AD$108,MATCH($G65,Data!$D$23:$D$108,0))</f>
        <v>0</v>
      </c>
      <c r="AI65" s="115">
        <f>INDEX(Data!AE$23:AE$108,MATCH($G65,Data!$D$23:$D$108,0))</f>
        <v>0</v>
      </c>
      <c r="AJ65" s="115">
        <f>INDEX(Data!AF$23:AF$108,MATCH($G65,Data!$D$23:$D$108,0))</f>
        <v>0</v>
      </c>
      <c r="AK65" s="115">
        <f>INDEX(Data!AG$23:AG$108,MATCH($G65,Data!$D$23:$D$108,0))</f>
        <v>0</v>
      </c>
      <c r="AL65" s="115">
        <f>INDEX(Data!AH$23:AH$108,MATCH($G65,Data!$D$23:$D$108,0))</f>
        <v>0</v>
      </c>
      <c r="AM65" s="115">
        <f>INDEX(Data!AI$23:AI$108,MATCH($G65,Data!$D$23:$D$108,0))</f>
        <v>0</v>
      </c>
      <c r="AN65" s="115">
        <f>INDEX(Data!AJ$23:AJ$108,MATCH($G65,Data!$D$23:$D$108,0))</f>
        <v>0</v>
      </c>
      <c r="AO65" s="115">
        <f>INDEX(Data!AK$23:AK$108,MATCH($G65,Data!$D$23:$D$108,0))</f>
        <v>0</v>
      </c>
      <c r="AP65" s="115">
        <f>INDEX(Data!AL$23:AL$108,MATCH($G65,Data!$D$23:$D$108,0))</f>
        <v>0</v>
      </c>
      <c r="AQ65" s="115">
        <f>INDEX(Data!AM$23:AM$108,MATCH($G65,Data!$D$23:$D$108,0))</f>
        <v>0</v>
      </c>
      <c r="AR65" s="115">
        <f>INDEX(Data!AN$23:AN$108,MATCH($G65,Data!$D$23:$D$108,0))</f>
        <v>0</v>
      </c>
      <c r="AS65" s="115">
        <f>INDEX(Data!AO$23:AO$108,MATCH($G65,Data!$D$23:$D$108,0))</f>
        <v>0</v>
      </c>
      <c r="AT65" s="115">
        <f>INDEX(Data!AP$23:AP$108,MATCH($G65,Data!$D$23:$D$108,0))</f>
        <v>0</v>
      </c>
      <c r="AU65" s="115">
        <f>INDEX(Data!AQ$23:AQ$108,MATCH($G65,Data!$D$23:$D$108,0))</f>
        <v>0</v>
      </c>
      <c r="AV65" s="115">
        <f>INDEX(Data!AR$23:AR$108,MATCH($G65,Data!$D$23:$D$108,0))</f>
        <v>0</v>
      </c>
      <c r="AW65" s="115">
        <f>INDEX(Data!AS$23:AS$108,MATCH($G65,Data!$D$23:$D$108,0))</f>
        <v>0</v>
      </c>
      <c r="AX65" s="115">
        <f>INDEX(Data!AT$23:AT$108,MATCH($G65,Data!$D$23:$D$108,0))</f>
        <v>0</v>
      </c>
      <c r="AY65" s="115">
        <f>INDEX(Data!AU$23:AU$108,MATCH($G65,Data!$D$23:$D$108,0))</f>
        <v>0</v>
      </c>
      <c r="AZ65" s="115">
        <f>INDEX(Data!AV$23:AV$108,MATCH($G65,Data!$D$23:$D$108,0))</f>
        <v>0</v>
      </c>
      <c r="BA65" s="115">
        <f>INDEX(Data!AW$23:AW$108,MATCH($G65,Data!$D$23:$D$108,0))</f>
        <v>0</v>
      </c>
      <c r="BB65" s="115">
        <f>INDEX(Data!AX$23:AX$108,MATCH($G65,Data!$D$23:$D$108,0))</f>
        <v>0</v>
      </c>
      <c r="BC65" s="115">
        <f>INDEX(Data!AY$23:AY$108,MATCH($G65,Data!$D$23:$D$108,0))</f>
        <v>0</v>
      </c>
      <c r="BD65" s="115">
        <f>INDEX(Data!AZ$23:AZ$108,MATCH($G65,Data!$D$23:$D$108,0))</f>
        <v>0</v>
      </c>
      <c r="BE65" s="115">
        <f>INDEX(Data!BA$23:BA$108,MATCH($G65,Data!$D$23:$D$108,0))</f>
        <v>0</v>
      </c>
      <c r="BF65" s="115">
        <f>INDEX(Data!BB$23:BB$108,MATCH($G65,Data!$D$23:$D$108,0))</f>
        <v>0</v>
      </c>
      <c r="BG65" s="115">
        <f>INDEX(Data!BC$23:BC$108,MATCH($G65,Data!$D$23:$D$108,0))</f>
        <v>0</v>
      </c>
      <c r="BH65" s="115">
        <f>INDEX(Data!BD$23:BD$108,MATCH($G65,Data!$D$23:$D$108,0))</f>
        <v>0</v>
      </c>
    </row>
    <row r="66" spans="2:60" hidden="1" outlineLevel="1" x14ac:dyDescent="0.2">
      <c r="B66" s="51" t="s">
        <v>196</v>
      </c>
      <c r="C66" s="89" t="s">
        <v>258</v>
      </c>
      <c r="D66" s="9" t="s">
        <v>88</v>
      </c>
      <c r="E66" s="9" t="s">
        <v>114</v>
      </c>
      <c r="F66" s="26" t="s">
        <v>198</v>
      </c>
      <c r="G66" s="87">
        <v>29</v>
      </c>
      <c r="H66" s="87"/>
      <c r="I66" s="115">
        <f>INDEX(Data!E$23:E$108,MATCH($G66,Data!$D$23:$D$108,0))</f>
        <v>0</v>
      </c>
      <c r="J66" s="115">
        <f>INDEX(Data!F$23:F$108,MATCH($G66,Data!$D$23:$D$108,0))</f>
        <v>0</v>
      </c>
      <c r="K66" s="115">
        <f>INDEX(Data!G$23:G$108,MATCH($G66,Data!$D$23:$D$108,0))</f>
        <v>0</v>
      </c>
      <c r="L66" s="115">
        <f>INDEX(Data!H$23:H$108,MATCH($G66,Data!$D$23:$D$108,0))</f>
        <v>0</v>
      </c>
      <c r="M66" s="115">
        <f>INDEX(Data!I$23:I$108,MATCH($G66,Data!$D$23:$D$108,0))</f>
        <v>0</v>
      </c>
      <c r="N66" s="115">
        <f>INDEX(Data!J$23:J$108,MATCH($G66,Data!$D$23:$D$108,0))</f>
        <v>0</v>
      </c>
      <c r="O66" s="115">
        <f>INDEX(Data!K$23:K$108,MATCH($G66,Data!$D$23:$D$108,0))</f>
        <v>0</v>
      </c>
      <c r="P66" s="115">
        <f>INDEX(Data!L$23:L$108,MATCH($G66,Data!$D$23:$D$108,0))</f>
        <v>0</v>
      </c>
      <c r="Q66" s="115">
        <f>INDEX(Data!M$23:M$108,MATCH($G66,Data!$D$23:$D$108,0))</f>
        <v>0</v>
      </c>
      <c r="R66" s="115">
        <f>INDEX(Data!N$23:N$108,MATCH($G66,Data!$D$23:$D$108,0))</f>
        <v>0</v>
      </c>
      <c r="S66" s="115">
        <f>INDEX(Data!O$23:O$108,MATCH($G66,Data!$D$23:$D$108,0))</f>
        <v>0</v>
      </c>
      <c r="T66" s="115">
        <f>INDEX(Data!P$23:P$108,MATCH($G66,Data!$D$23:$D$108,0))</f>
        <v>0</v>
      </c>
      <c r="U66" s="115">
        <f>INDEX(Data!Q$23:Q$108,MATCH($G66,Data!$D$23:$D$108,0))</f>
        <v>0</v>
      </c>
      <c r="V66" s="115">
        <f>INDEX(Data!R$23:R$108,MATCH($G66,Data!$D$23:$D$108,0))</f>
        <v>0</v>
      </c>
      <c r="W66" s="115">
        <f>INDEX(Data!S$23:S$108,MATCH($G66,Data!$D$23:$D$108,0))</f>
        <v>0</v>
      </c>
      <c r="X66" s="115">
        <f>INDEX(Data!T$23:T$108,MATCH($G66,Data!$D$23:$D$108,0))</f>
        <v>0</v>
      </c>
      <c r="Y66" s="115">
        <f>INDEX(Data!U$23:U$108,MATCH($G66,Data!$D$23:$D$108,0))</f>
        <v>0</v>
      </c>
      <c r="Z66" s="115">
        <f>INDEX(Data!V$23:V$108,MATCH($G66,Data!$D$23:$D$108,0))</f>
        <v>0</v>
      </c>
      <c r="AA66" s="115">
        <f>INDEX(Data!W$23:W$108,MATCH($G66,Data!$D$23:$D$108,0))</f>
        <v>0</v>
      </c>
      <c r="AB66" s="115">
        <f>INDEX(Data!X$23:X$108,MATCH($G66,Data!$D$23:$D$108,0))</f>
        <v>0</v>
      </c>
      <c r="AC66" s="115">
        <f>INDEX(Data!Y$23:Y$108,MATCH($G66,Data!$D$23:$D$108,0))</f>
        <v>0</v>
      </c>
      <c r="AD66" s="115">
        <f>INDEX(Data!Z$23:Z$108,MATCH($G66,Data!$D$23:$D$108,0))</f>
        <v>0</v>
      </c>
      <c r="AE66" s="115">
        <f>INDEX(Data!AA$23:AA$108,MATCH($G66,Data!$D$23:$D$108,0))</f>
        <v>0</v>
      </c>
      <c r="AF66" s="115">
        <f>INDEX(Data!AB$23:AB$108,MATCH($G66,Data!$D$23:$D$108,0))</f>
        <v>0</v>
      </c>
      <c r="AG66" s="115">
        <f>INDEX(Data!AC$23:AC$108,MATCH($G66,Data!$D$23:$D$108,0))</f>
        <v>0</v>
      </c>
      <c r="AH66" s="115">
        <f>INDEX(Data!AD$23:AD$108,MATCH($G66,Data!$D$23:$D$108,0))</f>
        <v>0</v>
      </c>
      <c r="AI66" s="115">
        <f>INDEX(Data!AE$23:AE$108,MATCH($G66,Data!$D$23:$D$108,0))</f>
        <v>0</v>
      </c>
      <c r="AJ66" s="115">
        <f>INDEX(Data!AF$23:AF$108,MATCH($G66,Data!$D$23:$D$108,0))</f>
        <v>0</v>
      </c>
      <c r="AK66" s="115">
        <f>INDEX(Data!AG$23:AG$108,MATCH($G66,Data!$D$23:$D$108,0))</f>
        <v>0</v>
      </c>
      <c r="AL66" s="115">
        <f>INDEX(Data!AH$23:AH$108,MATCH($G66,Data!$D$23:$D$108,0))</f>
        <v>0</v>
      </c>
      <c r="AM66" s="115">
        <f>INDEX(Data!AI$23:AI$108,MATCH($G66,Data!$D$23:$D$108,0))</f>
        <v>0</v>
      </c>
      <c r="AN66" s="115">
        <f>INDEX(Data!AJ$23:AJ$108,MATCH($G66,Data!$D$23:$D$108,0))</f>
        <v>0</v>
      </c>
      <c r="AO66" s="115">
        <f>INDEX(Data!AK$23:AK$108,MATCH($G66,Data!$D$23:$D$108,0))</f>
        <v>0</v>
      </c>
      <c r="AP66" s="115">
        <f>INDEX(Data!AL$23:AL$108,MATCH($G66,Data!$D$23:$D$108,0))</f>
        <v>0</v>
      </c>
      <c r="AQ66" s="115">
        <f>INDEX(Data!AM$23:AM$108,MATCH($G66,Data!$D$23:$D$108,0))</f>
        <v>0</v>
      </c>
      <c r="AR66" s="115">
        <f>INDEX(Data!AN$23:AN$108,MATCH($G66,Data!$D$23:$D$108,0))</f>
        <v>0</v>
      </c>
      <c r="AS66" s="115">
        <f>INDEX(Data!AO$23:AO$108,MATCH($G66,Data!$D$23:$D$108,0))</f>
        <v>0</v>
      </c>
      <c r="AT66" s="115">
        <f>INDEX(Data!AP$23:AP$108,MATCH($G66,Data!$D$23:$D$108,0))</f>
        <v>0</v>
      </c>
      <c r="AU66" s="115">
        <f>INDEX(Data!AQ$23:AQ$108,MATCH($G66,Data!$D$23:$D$108,0))</f>
        <v>0</v>
      </c>
      <c r="AV66" s="115">
        <f>INDEX(Data!AR$23:AR$108,MATCH($G66,Data!$D$23:$D$108,0))</f>
        <v>0</v>
      </c>
      <c r="AW66" s="115">
        <f>INDEX(Data!AS$23:AS$108,MATCH($G66,Data!$D$23:$D$108,0))</f>
        <v>0</v>
      </c>
      <c r="AX66" s="115">
        <f>INDEX(Data!AT$23:AT$108,MATCH($G66,Data!$D$23:$D$108,0))</f>
        <v>0</v>
      </c>
      <c r="AY66" s="115">
        <f>INDEX(Data!AU$23:AU$108,MATCH($G66,Data!$D$23:$D$108,0))</f>
        <v>0</v>
      </c>
      <c r="AZ66" s="115">
        <f>INDEX(Data!AV$23:AV$108,MATCH($G66,Data!$D$23:$D$108,0))</f>
        <v>0</v>
      </c>
      <c r="BA66" s="115">
        <f>INDEX(Data!AW$23:AW$108,MATCH($G66,Data!$D$23:$D$108,0))</f>
        <v>0</v>
      </c>
      <c r="BB66" s="115">
        <f>INDEX(Data!AX$23:AX$108,MATCH($G66,Data!$D$23:$D$108,0))</f>
        <v>0</v>
      </c>
      <c r="BC66" s="115">
        <f>INDEX(Data!AY$23:AY$108,MATCH($G66,Data!$D$23:$D$108,0))</f>
        <v>0</v>
      </c>
      <c r="BD66" s="115">
        <f>INDEX(Data!AZ$23:AZ$108,MATCH($G66,Data!$D$23:$D$108,0))</f>
        <v>0</v>
      </c>
      <c r="BE66" s="115">
        <f>INDEX(Data!BA$23:BA$108,MATCH($G66,Data!$D$23:$D$108,0))</f>
        <v>0</v>
      </c>
      <c r="BF66" s="115">
        <f>INDEX(Data!BB$23:BB$108,MATCH($G66,Data!$D$23:$D$108,0))</f>
        <v>0</v>
      </c>
      <c r="BG66" s="115">
        <f>INDEX(Data!BC$23:BC$108,MATCH($G66,Data!$D$23:$D$108,0))</f>
        <v>0</v>
      </c>
      <c r="BH66" s="115">
        <f>INDEX(Data!BD$23:BD$108,MATCH($G66,Data!$D$23:$D$108,0))</f>
        <v>0</v>
      </c>
    </row>
    <row r="67" spans="2:60" hidden="1" outlineLevel="1" x14ac:dyDescent="0.2">
      <c r="B67" s="51" t="s">
        <v>196</v>
      </c>
      <c r="C67" s="89" t="s">
        <v>258</v>
      </c>
      <c r="D67" s="9" t="s">
        <v>89</v>
      </c>
      <c r="E67" s="9" t="s">
        <v>115</v>
      </c>
      <c r="F67" s="26" t="s">
        <v>198</v>
      </c>
      <c r="G67" s="87">
        <v>30</v>
      </c>
      <c r="H67" s="87"/>
      <c r="I67" s="115">
        <f>INDEX(Data!E$23:E$108,MATCH($G67,Data!$D$23:$D$108,0))</f>
        <v>0</v>
      </c>
      <c r="J67" s="115">
        <f>INDEX(Data!F$23:F$108,MATCH($G67,Data!$D$23:$D$108,0))</f>
        <v>0</v>
      </c>
      <c r="K67" s="115">
        <f>INDEX(Data!G$23:G$108,MATCH($G67,Data!$D$23:$D$108,0))</f>
        <v>0</v>
      </c>
      <c r="L67" s="115">
        <f>INDEX(Data!H$23:H$108,MATCH($G67,Data!$D$23:$D$108,0))</f>
        <v>1.5159000000000001E-2</v>
      </c>
      <c r="M67" s="115">
        <f>INDEX(Data!I$23:I$108,MATCH($G67,Data!$D$23:$D$108,0))</f>
        <v>5.2584799999999994E-3</v>
      </c>
      <c r="N67" s="115">
        <f>INDEX(Data!J$23:J$108,MATCH($G67,Data!$D$23:$D$108,0))</f>
        <v>0</v>
      </c>
      <c r="O67" s="115">
        <f>INDEX(Data!K$23:K$108,MATCH($G67,Data!$D$23:$D$108,0))</f>
        <v>0</v>
      </c>
      <c r="P67" s="115">
        <f>INDEX(Data!L$23:L$108,MATCH($G67,Data!$D$23:$D$108,0))</f>
        <v>0</v>
      </c>
      <c r="Q67" s="115">
        <f>INDEX(Data!M$23:M$108,MATCH($G67,Data!$D$23:$D$108,0))</f>
        <v>0</v>
      </c>
      <c r="R67" s="115">
        <f>INDEX(Data!N$23:N$108,MATCH($G67,Data!$D$23:$D$108,0))</f>
        <v>0</v>
      </c>
      <c r="S67" s="115">
        <f>INDEX(Data!O$23:O$108,MATCH($G67,Data!$D$23:$D$108,0))</f>
        <v>0</v>
      </c>
      <c r="T67" s="115">
        <f>INDEX(Data!P$23:P$108,MATCH($G67,Data!$D$23:$D$108,0))</f>
        <v>0</v>
      </c>
      <c r="U67" s="115">
        <f>INDEX(Data!Q$23:Q$108,MATCH($G67,Data!$D$23:$D$108,0))</f>
        <v>0</v>
      </c>
      <c r="V67" s="115">
        <f>INDEX(Data!R$23:R$108,MATCH($G67,Data!$D$23:$D$108,0))</f>
        <v>0</v>
      </c>
      <c r="W67" s="115">
        <f>INDEX(Data!S$23:S$108,MATCH($G67,Data!$D$23:$D$108,0))</f>
        <v>0</v>
      </c>
      <c r="X67" s="115">
        <f>INDEX(Data!T$23:T$108,MATCH($G67,Data!$D$23:$D$108,0))</f>
        <v>0</v>
      </c>
      <c r="Y67" s="115">
        <f>INDEX(Data!U$23:U$108,MATCH($G67,Data!$D$23:$D$108,0))</f>
        <v>0</v>
      </c>
      <c r="Z67" s="115">
        <f>INDEX(Data!V$23:V$108,MATCH($G67,Data!$D$23:$D$108,0))</f>
        <v>0</v>
      </c>
      <c r="AA67" s="115">
        <f>INDEX(Data!W$23:W$108,MATCH($G67,Data!$D$23:$D$108,0))</f>
        <v>0</v>
      </c>
      <c r="AB67" s="115">
        <f>INDEX(Data!X$23:X$108,MATCH($G67,Data!$D$23:$D$108,0))</f>
        <v>0</v>
      </c>
      <c r="AC67" s="115">
        <f>INDEX(Data!Y$23:Y$108,MATCH($G67,Data!$D$23:$D$108,0))</f>
        <v>0</v>
      </c>
      <c r="AD67" s="115">
        <f>INDEX(Data!Z$23:Z$108,MATCH($G67,Data!$D$23:$D$108,0))</f>
        <v>0</v>
      </c>
      <c r="AE67" s="115">
        <f>INDEX(Data!AA$23:AA$108,MATCH($G67,Data!$D$23:$D$108,0))</f>
        <v>0</v>
      </c>
      <c r="AF67" s="115">
        <f>INDEX(Data!AB$23:AB$108,MATCH($G67,Data!$D$23:$D$108,0))</f>
        <v>0</v>
      </c>
      <c r="AG67" s="115">
        <f>INDEX(Data!AC$23:AC$108,MATCH($G67,Data!$D$23:$D$108,0))</f>
        <v>0</v>
      </c>
      <c r="AH67" s="115">
        <f>INDEX(Data!AD$23:AD$108,MATCH($G67,Data!$D$23:$D$108,0))</f>
        <v>0</v>
      </c>
      <c r="AI67" s="115">
        <f>INDEX(Data!AE$23:AE$108,MATCH($G67,Data!$D$23:$D$108,0))</f>
        <v>0</v>
      </c>
      <c r="AJ67" s="115">
        <f>INDEX(Data!AF$23:AF$108,MATCH($G67,Data!$D$23:$D$108,0))</f>
        <v>0</v>
      </c>
      <c r="AK67" s="115">
        <f>INDEX(Data!AG$23:AG$108,MATCH($G67,Data!$D$23:$D$108,0))</f>
        <v>0</v>
      </c>
      <c r="AL67" s="115">
        <f>INDEX(Data!AH$23:AH$108,MATCH($G67,Data!$D$23:$D$108,0))</f>
        <v>0</v>
      </c>
      <c r="AM67" s="115">
        <f>INDEX(Data!AI$23:AI$108,MATCH($G67,Data!$D$23:$D$108,0))</f>
        <v>0</v>
      </c>
      <c r="AN67" s="115">
        <f>INDEX(Data!AJ$23:AJ$108,MATCH($G67,Data!$D$23:$D$108,0))</f>
        <v>0</v>
      </c>
      <c r="AO67" s="115">
        <f>INDEX(Data!AK$23:AK$108,MATCH($G67,Data!$D$23:$D$108,0))</f>
        <v>0</v>
      </c>
      <c r="AP67" s="115">
        <f>INDEX(Data!AL$23:AL$108,MATCH($G67,Data!$D$23:$D$108,0))</f>
        <v>0</v>
      </c>
      <c r="AQ67" s="115">
        <f>INDEX(Data!AM$23:AM$108,MATCH($G67,Data!$D$23:$D$108,0))</f>
        <v>0</v>
      </c>
      <c r="AR67" s="115">
        <f>INDEX(Data!AN$23:AN$108,MATCH($G67,Data!$D$23:$D$108,0))</f>
        <v>0</v>
      </c>
      <c r="AS67" s="115">
        <f>INDEX(Data!AO$23:AO$108,MATCH($G67,Data!$D$23:$D$108,0))</f>
        <v>0</v>
      </c>
      <c r="AT67" s="115">
        <f>INDEX(Data!AP$23:AP$108,MATCH($G67,Data!$D$23:$D$108,0))</f>
        <v>0</v>
      </c>
      <c r="AU67" s="115">
        <f>INDEX(Data!AQ$23:AQ$108,MATCH($G67,Data!$D$23:$D$108,0))</f>
        <v>0</v>
      </c>
      <c r="AV67" s="115">
        <f>INDEX(Data!AR$23:AR$108,MATCH($G67,Data!$D$23:$D$108,0))</f>
        <v>0</v>
      </c>
      <c r="AW67" s="115">
        <f>INDEX(Data!AS$23:AS$108,MATCH($G67,Data!$D$23:$D$108,0))</f>
        <v>0</v>
      </c>
      <c r="AX67" s="115">
        <f>INDEX(Data!AT$23:AT$108,MATCH($G67,Data!$D$23:$D$108,0))</f>
        <v>0</v>
      </c>
      <c r="AY67" s="115">
        <f>INDEX(Data!AU$23:AU$108,MATCH($G67,Data!$D$23:$D$108,0))</f>
        <v>0</v>
      </c>
      <c r="AZ67" s="115">
        <f>INDEX(Data!AV$23:AV$108,MATCH($G67,Data!$D$23:$D$108,0))</f>
        <v>0</v>
      </c>
      <c r="BA67" s="115">
        <f>INDEX(Data!AW$23:AW$108,MATCH($G67,Data!$D$23:$D$108,0))</f>
        <v>0</v>
      </c>
      <c r="BB67" s="115">
        <f>INDEX(Data!AX$23:AX$108,MATCH($G67,Data!$D$23:$D$108,0))</f>
        <v>0</v>
      </c>
      <c r="BC67" s="115">
        <f>INDEX(Data!AY$23:AY$108,MATCH($G67,Data!$D$23:$D$108,0))</f>
        <v>0</v>
      </c>
      <c r="BD67" s="115">
        <f>INDEX(Data!AZ$23:AZ$108,MATCH($G67,Data!$D$23:$D$108,0))</f>
        <v>0</v>
      </c>
      <c r="BE67" s="115">
        <f>INDEX(Data!BA$23:BA$108,MATCH($G67,Data!$D$23:$D$108,0))</f>
        <v>0</v>
      </c>
      <c r="BF67" s="115">
        <f>INDEX(Data!BB$23:BB$108,MATCH($G67,Data!$D$23:$D$108,0))</f>
        <v>0</v>
      </c>
      <c r="BG67" s="115">
        <f>INDEX(Data!BC$23:BC$108,MATCH($G67,Data!$D$23:$D$108,0))</f>
        <v>0</v>
      </c>
      <c r="BH67" s="115">
        <f>INDEX(Data!BD$23:BD$108,MATCH($G67,Data!$D$23:$D$108,0))</f>
        <v>0</v>
      </c>
    </row>
    <row r="68" spans="2:60" hidden="1" outlineLevel="1" x14ac:dyDescent="0.2">
      <c r="B68" s="51" t="s">
        <v>196</v>
      </c>
      <c r="C68" s="89" t="s">
        <v>258</v>
      </c>
      <c r="D68" s="9" t="s">
        <v>89</v>
      </c>
      <c r="E68" s="9" t="s">
        <v>116</v>
      </c>
      <c r="F68" s="26" t="s">
        <v>198</v>
      </c>
      <c r="G68" s="87">
        <v>31</v>
      </c>
      <c r="H68" s="87"/>
      <c r="I68" s="115">
        <f>INDEX(Data!E$23:E$108,MATCH($G68,Data!$D$23:$D$108,0))</f>
        <v>0</v>
      </c>
      <c r="J68" s="115">
        <f>INDEX(Data!F$23:F$108,MATCH($G68,Data!$D$23:$D$108,0))</f>
        <v>0</v>
      </c>
      <c r="K68" s="115">
        <f>INDEX(Data!G$23:G$108,MATCH($G68,Data!$D$23:$D$108,0))</f>
        <v>6.3348000000000002E-2</v>
      </c>
      <c r="L68" s="115">
        <f>INDEX(Data!H$23:H$108,MATCH($G68,Data!$D$23:$D$108,0))</f>
        <v>9.1663999999999995E-2</v>
      </c>
      <c r="M68" s="115">
        <f>INDEX(Data!I$23:I$108,MATCH($G68,Data!$D$23:$D$108,0))</f>
        <v>2.5250759999999997E-2</v>
      </c>
      <c r="N68" s="115">
        <f>INDEX(Data!J$23:J$108,MATCH($G68,Data!$D$23:$D$108,0))</f>
        <v>0</v>
      </c>
      <c r="O68" s="115">
        <f>INDEX(Data!K$23:K$108,MATCH($G68,Data!$D$23:$D$108,0))</f>
        <v>0</v>
      </c>
      <c r="P68" s="115">
        <f>INDEX(Data!L$23:L$108,MATCH($G68,Data!$D$23:$D$108,0))</f>
        <v>0</v>
      </c>
      <c r="Q68" s="115">
        <f>INDEX(Data!M$23:M$108,MATCH($G68,Data!$D$23:$D$108,0))</f>
        <v>0</v>
      </c>
      <c r="R68" s="115">
        <f>INDEX(Data!N$23:N$108,MATCH($G68,Data!$D$23:$D$108,0))</f>
        <v>0</v>
      </c>
      <c r="S68" s="115">
        <f>INDEX(Data!O$23:O$108,MATCH($G68,Data!$D$23:$D$108,0))</f>
        <v>0</v>
      </c>
      <c r="T68" s="115">
        <f>INDEX(Data!P$23:P$108,MATCH($G68,Data!$D$23:$D$108,0))</f>
        <v>0</v>
      </c>
      <c r="U68" s="115">
        <f>INDEX(Data!Q$23:Q$108,MATCH($G68,Data!$D$23:$D$108,0))</f>
        <v>0</v>
      </c>
      <c r="V68" s="115">
        <f>INDEX(Data!R$23:R$108,MATCH($G68,Data!$D$23:$D$108,0))</f>
        <v>0</v>
      </c>
      <c r="W68" s="115">
        <f>INDEX(Data!S$23:S$108,MATCH($G68,Data!$D$23:$D$108,0))</f>
        <v>0</v>
      </c>
      <c r="X68" s="115">
        <f>INDEX(Data!T$23:T$108,MATCH($G68,Data!$D$23:$D$108,0))</f>
        <v>0</v>
      </c>
      <c r="Y68" s="115">
        <f>INDEX(Data!U$23:U$108,MATCH($G68,Data!$D$23:$D$108,0))</f>
        <v>0</v>
      </c>
      <c r="Z68" s="115">
        <f>INDEX(Data!V$23:V$108,MATCH($G68,Data!$D$23:$D$108,0))</f>
        <v>0</v>
      </c>
      <c r="AA68" s="115">
        <f>INDEX(Data!W$23:W$108,MATCH($G68,Data!$D$23:$D$108,0))</f>
        <v>0</v>
      </c>
      <c r="AB68" s="115">
        <f>INDEX(Data!X$23:X$108,MATCH($G68,Data!$D$23:$D$108,0))</f>
        <v>0</v>
      </c>
      <c r="AC68" s="115">
        <f>INDEX(Data!Y$23:Y$108,MATCH($G68,Data!$D$23:$D$108,0))</f>
        <v>0</v>
      </c>
      <c r="AD68" s="115">
        <f>INDEX(Data!Z$23:Z$108,MATCH($G68,Data!$D$23:$D$108,0))</f>
        <v>0</v>
      </c>
      <c r="AE68" s="115">
        <f>INDEX(Data!AA$23:AA$108,MATCH($G68,Data!$D$23:$D$108,0))</f>
        <v>0</v>
      </c>
      <c r="AF68" s="115">
        <f>INDEX(Data!AB$23:AB$108,MATCH($G68,Data!$D$23:$D$108,0))</f>
        <v>0</v>
      </c>
      <c r="AG68" s="115">
        <f>INDEX(Data!AC$23:AC$108,MATCH($G68,Data!$D$23:$D$108,0))</f>
        <v>0</v>
      </c>
      <c r="AH68" s="115">
        <f>INDEX(Data!AD$23:AD$108,MATCH($G68,Data!$D$23:$D$108,0))</f>
        <v>0</v>
      </c>
      <c r="AI68" s="115">
        <f>INDEX(Data!AE$23:AE$108,MATCH($G68,Data!$D$23:$D$108,0))</f>
        <v>0</v>
      </c>
      <c r="AJ68" s="115">
        <f>INDEX(Data!AF$23:AF$108,MATCH($G68,Data!$D$23:$D$108,0))</f>
        <v>0</v>
      </c>
      <c r="AK68" s="115">
        <f>INDEX(Data!AG$23:AG$108,MATCH($G68,Data!$D$23:$D$108,0))</f>
        <v>0</v>
      </c>
      <c r="AL68" s="115">
        <f>INDEX(Data!AH$23:AH$108,MATCH($G68,Data!$D$23:$D$108,0))</f>
        <v>0</v>
      </c>
      <c r="AM68" s="115">
        <f>INDEX(Data!AI$23:AI$108,MATCH($G68,Data!$D$23:$D$108,0))</f>
        <v>0</v>
      </c>
      <c r="AN68" s="115">
        <f>INDEX(Data!AJ$23:AJ$108,MATCH($G68,Data!$D$23:$D$108,0))</f>
        <v>0</v>
      </c>
      <c r="AO68" s="115">
        <f>INDEX(Data!AK$23:AK$108,MATCH($G68,Data!$D$23:$D$108,0))</f>
        <v>0</v>
      </c>
      <c r="AP68" s="115">
        <f>INDEX(Data!AL$23:AL$108,MATCH($G68,Data!$D$23:$D$108,0))</f>
        <v>0</v>
      </c>
      <c r="AQ68" s="115">
        <f>INDEX(Data!AM$23:AM$108,MATCH($G68,Data!$D$23:$D$108,0))</f>
        <v>0</v>
      </c>
      <c r="AR68" s="115">
        <f>INDEX(Data!AN$23:AN$108,MATCH($G68,Data!$D$23:$D$108,0))</f>
        <v>0</v>
      </c>
      <c r="AS68" s="115">
        <f>INDEX(Data!AO$23:AO$108,MATCH($G68,Data!$D$23:$D$108,0))</f>
        <v>0</v>
      </c>
      <c r="AT68" s="115">
        <f>INDEX(Data!AP$23:AP$108,MATCH($G68,Data!$D$23:$D$108,0))</f>
        <v>0</v>
      </c>
      <c r="AU68" s="115">
        <f>INDEX(Data!AQ$23:AQ$108,MATCH($G68,Data!$D$23:$D$108,0))</f>
        <v>0</v>
      </c>
      <c r="AV68" s="115">
        <f>INDEX(Data!AR$23:AR$108,MATCH($G68,Data!$D$23:$D$108,0))</f>
        <v>0</v>
      </c>
      <c r="AW68" s="115">
        <f>INDEX(Data!AS$23:AS$108,MATCH($G68,Data!$D$23:$D$108,0))</f>
        <v>0</v>
      </c>
      <c r="AX68" s="115">
        <f>INDEX(Data!AT$23:AT$108,MATCH($G68,Data!$D$23:$D$108,0))</f>
        <v>0</v>
      </c>
      <c r="AY68" s="115">
        <f>INDEX(Data!AU$23:AU$108,MATCH($G68,Data!$D$23:$D$108,0))</f>
        <v>0</v>
      </c>
      <c r="AZ68" s="115">
        <f>INDEX(Data!AV$23:AV$108,MATCH($G68,Data!$D$23:$D$108,0))</f>
        <v>0</v>
      </c>
      <c r="BA68" s="115">
        <f>INDEX(Data!AW$23:AW$108,MATCH($G68,Data!$D$23:$D$108,0))</f>
        <v>0</v>
      </c>
      <c r="BB68" s="115">
        <f>INDEX(Data!AX$23:AX$108,MATCH($G68,Data!$D$23:$D$108,0))</f>
        <v>0</v>
      </c>
      <c r="BC68" s="115">
        <f>INDEX(Data!AY$23:AY$108,MATCH($G68,Data!$D$23:$D$108,0))</f>
        <v>0</v>
      </c>
      <c r="BD68" s="115">
        <f>INDEX(Data!AZ$23:AZ$108,MATCH($G68,Data!$D$23:$D$108,0))</f>
        <v>0</v>
      </c>
      <c r="BE68" s="115">
        <f>INDEX(Data!BA$23:BA$108,MATCH($G68,Data!$D$23:$D$108,0))</f>
        <v>0</v>
      </c>
      <c r="BF68" s="115">
        <f>INDEX(Data!BB$23:BB$108,MATCH($G68,Data!$D$23:$D$108,0))</f>
        <v>0</v>
      </c>
      <c r="BG68" s="115">
        <f>INDEX(Data!BC$23:BC$108,MATCH($G68,Data!$D$23:$D$108,0))</f>
        <v>0</v>
      </c>
      <c r="BH68" s="115">
        <f>INDEX(Data!BD$23:BD$108,MATCH($G68,Data!$D$23:$D$108,0))</f>
        <v>0</v>
      </c>
    </row>
    <row r="69" spans="2:60" hidden="1" outlineLevel="1" x14ac:dyDescent="0.2">
      <c r="B69" s="51" t="s">
        <v>196</v>
      </c>
      <c r="C69" s="89" t="s">
        <v>258</v>
      </c>
      <c r="D69" s="9" t="s">
        <v>89</v>
      </c>
      <c r="E69" s="9" t="s">
        <v>201</v>
      </c>
      <c r="F69" s="26" t="s">
        <v>198</v>
      </c>
      <c r="G69" s="87">
        <v>32</v>
      </c>
      <c r="H69" s="87"/>
      <c r="I69" s="115">
        <f>INDEX(Data!E$23:E$108,MATCH($G69,Data!$D$23:$D$108,0))</f>
        <v>0</v>
      </c>
      <c r="J69" s="115">
        <f>INDEX(Data!F$23:F$108,MATCH($G69,Data!$D$23:$D$108,0))</f>
        <v>0</v>
      </c>
      <c r="K69" s="115">
        <f>INDEX(Data!G$23:G$108,MATCH($G69,Data!$D$23:$D$108,0))</f>
        <v>0</v>
      </c>
      <c r="L69" s="115">
        <f>INDEX(Data!H$23:H$108,MATCH($G69,Data!$D$23:$D$108,0))</f>
        <v>0</v>
      </c>
      <c r="M69" s="115">
        <f>INDEX(Data!I$23:I$108,MATCH($G69,Data!$D$23:$D$108,0))</f>
        <v>0</v>
      </c>
      <c r="N69" s="115">
        <f>INDEX(Data!J$23:J$108,MATCH($G69,Data!$D$23:$D$108,0))</f>
        <v>0</v>
      </c>
      <c r="O69" s="115">
        <f>INDEX(Data!K$23:K$108,MATCH($G69,Data!$D$23:$D$108,0))</f>
        <v>0</v>
      </c>
      <c r="P69" s="115">
        <f>INDEX(Data!L$23:L$108,MATCH($G69,Data!$D$23:$D$108,0))</f>
        <v>0</v>
      </c>
      <c r="Q69" s="115">
        <f>INDEX(Data!M$23:M$108,MATCH($G69,Data!$D$23:$D$108,0))</f>
        <v>0</v>
      </c>
      <c r="R69" s="115">
        <f>INDEX(Data!N$23:N$108,MATCH($G69,Data!$D$23:$D$108,0))</f>
        <v>0</v>
      </c>
      <c r="S69" s="115">
        <f>INDEX(Data!O$23:O$108,MATCH($G69,Data!$D$23:$D$108,0))</f>
        <v>0</v>
      </c>
      <c r="T69" s="115">
        <f>INDEX(Data!P$23:P$108,MATCH($G69,Data!$D$23:$D$108,0))</f>
        <v>0</v>
      </c>
      <c r="U69" s="115">
        <f>INDEX(Data!Q$23:Q$108,MATCH($G69,Data!$D$23:$D$108,0))</f>
        <v>0</v>
      </c>
      <c r="V69" s="115">
        <f>INDEX(Data!R$23:R$108,MATCH($G69,Data!$D$23:$D$108,0))</f>
        <v>0</v>
      </c>
      <c r="W69" s="115">
        <f>INDEX(Data!S$23:S$108,MATCH($G69,Data!$D$23:$D$108,0))</f>
        <v>0</v>
      </c>
      <c r="X69" s="115">
        <f>INDEX(Data!T$23:T$108,MATCH($G69,Data!$D$23:$D$108,0))</f>
        <v>0</v>
      </c>
      <c r="Y69" s="115">
        <f>INDEX(Data!U$23:U$108,MATCH($G69,Data!$D$23:$D$108,0))</f>
        <v>0</v>
      </c>
      <c r="Z69" s="115">
        <f>INDEX(Data!V$23:V$108,MATCH($G69,Data!$D$23:$D$108,0))</f>
        <v>0</v>
      </c>
      <c r="AA69" s="115">
        <f>INDEX(Data!W$23:W$108,MATCH($G69,Data!$D$23:$D$108,0))</f>
        <v>0</v>
      </c>
      <c r="AB69" s="115">
        <f>INDEX(Data!X$23:X$108,MATCH($G69,Data!$D$23:$D$108,0))</f>
        <v>0</v>
      </c>
      <c r="AC69" s="115">
        <f>INDEX(Data!Y$23:Y$108,MATCH($G69,Data!$D$23:$D$108,0))</f>
        <v>0</v>
      </c>
      <c r="AD69" s="115">
        <f>INDEX(Data!Z$23:Z$108,MATCH($G69,Data!$D$23:$D$108,0))</f>
        <v>0</v>
      </c>
      <c r="AE69" s="115">
        <f>INDEX(Data!AA$23:AA$108,MATCH($G69,Data!$D$23:$D$108,0))</f>
        <v>0</v>
      </c>
      <c r="AF69" s="115">
        <f>INDEX(Data!AB$23:AB$108,MATCH($G69,Data!$D$23:$D$108,0))</f>
        <v>0</v>
      </c>
      <c r="AG69" s="115">
        <f>INDEX(Data!AC$23:AC$108,MATCH($G69,Data!$D$23:$D$108,0))</f>
        <v>0</v>
      </c>
      <c r="AH69" s="115">
        <f>INDEX(Data!AD$23:AD$108,MATCH($G69,Data!$D$23:$D$108,0))</f>
        <v>0</v>
      </c>
      <c r="AI69" s="115">
        <f>INDEX(Data!AE$23:AE$108,MATCH($G69,Data!$D$23:$D$108,0))</f>
        <v>0</v>
      </c>
      <c r="AJ69" s="115">
        <f>INDEX(Data!AF$23:AF$108,MATCH($G69,Data!$D$23:$D$108,0))</f>
        <v>0</v>
      </c>
      <c r="AK69" s="115">
        <f>INDEX(Data!AG$23:AG$108,MATCH($G69,Data!$D$23:$D$108,0))</f>
        <v>0</v>
      </c>
      <c r="AL69" s="115">
        <f>INDEX(Data!AH$23:AH$108,MATCH($G69,Data!$D$23:$D$108,0))</f>
        <v>0</v>
      </c>
      <c r="AM69" s="115">
        <f>INDEX(Data!AI$23:AI$108,MATCH($G69,Data!$D$23:$D$108,0))</f>
        <v>0</v>
      </c>
      <c r="AN69" s="115">
        <f>INDEX(Data!AJ$23:AJ$108,MATCH($G69,Data!$D$23:$D$108,0))</f>
        <v>0</v>
      </c>
      <c r="AO69" s="115">
        <f>INDEX(Data!AK$23:AK$108,MATCH($G69,Data!$D$23:$D$108,0))</f>
        <v>0</v>
      </c>
      <c r="AP69" s="115">
        <f>INDEX(Data!AL$23:AL$108,MATCH($G69,Data!$D$23:$D$108,0))</f>
        <v>0</v>
      </c>
      <c r="AQ69" s="115">
        <f>INDEX(Data!AM$23:AM$108,MATCH($G69,Data!$D$23:$D$108,0))</f>
        <v>0</v>
      </c>
      <c r="AR69" s="115">
        <f>INDEX(Data!AN$23:AN$108,MATCH($G69,Data!$D$23:$D$108,0))</f>
        <v>0</v>
      </c>
      <c r="AS69" s="115">
        <f>INDEX(Data!AO$23:AO$108,MATCH($G69,Data!$D$23:$D$108,0))</f>
        <v>0</v>
      </c>
      <c r="AT69" s="115">
        <f>INDEX(Data!AP$23:AP$108,MATCH($G69,Data!$D$23:$D$108,0))</f>
        <v>0</v>
      </c>
      <c r="AU69" s="115">
        <f>INDEX(Data!AQ$23:AQ$108,MATCH($G69,Data!$D$23:$D$108,0))</f>
        <v>0</v>
      </c>
      <c r="AV69" s="115">
        <f>INDEX(Data!AR$23:AR$108,MATCH($G69,Data!$D$23:$D$108,0))</f>
        <v>0</v>
      </c>
      <c r="AW69" s="115">
        <f>INDEX(Data!AS$23:AS$108,MATCH($G69,Data!$D$23:$D$108,0))</f>
        <v>0</v>
      </c>
      <c r="AX69" s="115">
        <f>INDEX(Data!AT$23:AT$108,MATCH($G69,Data!$D$23:$D$108,0))</f>
        <v>0</v>
      </c>
      <c r="AY69" s="115">
        <f>INDEX(Data!AU$23:AU$108,MATCH($G69,Data!$D$23:$D$108,0))</f>
        <v>0</v>
      </c>
      <c r="AZ69" s="115">
        <f>INDEX(Data!AV$23:AV$108,MATCH($G69,Data!$D$23:$D$108,0))</f>
        <v>0</v>
      </c>
      <c r="BA69" s="115">
        <f>INDEX(Data!AW$23:AW$108,MATCH($G69,Data!$D$23:$D$108,0))</f>
        <v>0</v>
      </c>
      <c r="BB69" s="115">
        <f>INDEX(Data!AX$23:AX$108,MATCH($G69,Data!$D$23:$D$108,0))</f>
        <v>0</v>
      </c>
      <c r="BC69" s="115">
        <f>INDEX(Data!AY$23:AY$108,MATCH($G69,Data!$D$23:$D$108,0))</f>
        <v>0</v>
      </c>
      <c r="BD69" s="115">
        <f>INDEX(Data!AZ$23:AZ$108,MATCH($G69,Data!$D$23:$D$108,0))</f>
        <v>0</v>
      </c>
      <c r="BE69" s="115">
        <f>INDEX(Data!BA$23:BA$108,MATCH($G69,Data!$D$23:$D$108,0))</f>
        <v>0</v>
      </c>
      <c r="BF69" s="115">
        <f>INDEX(Data!BB$23:BB$108,MATCH($G69,Data!$D$23:$D$108,0))</f>
        <v>0</v>
      </c>
      <c r="BG69" s="115">
        <f>INDEX(Data!BC$23:BC$108,MATCH($G69,Data!$D$23:$D$108,0))</f>
        <v>0</v>
      </c>
      <c r="BH69" s="115">
        <f>INDEX(Data!BD$23:BD$108,MATCH($G69,Data!$D$23:$D$108,0))</f>
        <v>0</v>
      </c>
    </row>
    <row r="70" spans="2:60" hidden="1" outlineLevel="1" x14ac:dyDescent="0.2">
      <c r="B70" s="51" t="s">
        <v>196</v>
      </c>
      <c r="C70" s="89" t="s">
        <v>260</v>
      </c>
      <c r="D70" s="89" t="s">
        <v>90</v>
      </c>
      <c r="E70" s="9"/>
      <c r="F70" s="26" t="s">
        <v>198</v>
      </c>
      <c r="G70" s="87">
        <v>33</v>
      </c>
      <c r="H70" s="87"/>
      <c r="I70" s="115">
        <f>INDEX(Data!E$23:E$108,MATCH($G70,Data!$D$23:$D$108,0))</f>
        <v>0</v>
      </c>
      <c r="J70" s="115">
        <f>INDEX(Data!F$23:F$108,MATCH($G70,Data!$D$23:$D$108,0))</f>
        <v>0</v>
      </c>
      <c r="K70" s="115">
        <f>INDEX(Data!G$23:G$108,MATCH($G70,Data!$D$23:$D$108,0))</f>
        <v>5.800000000000001E-2</v>
      </c>
      <c r="L70" s="115">
        <f>INDEX(Data!H$23:H$108,MATCH($G70,Data!$D$23:$D$108,0))</f>
        <v>0</v>
      </c>
      <c r="M70" s="115">
        <f>INDEX(Data!I$23:I$108,MATCH($G70,Data!$D$23:$D$108,0))</f>
        <v>0</v>
      </c>
      <c r="N70" s="115">
        <f>INDEX(Data!J$23:J$108,MATCH($G70,Data!$D$23:$D$108,0))</f>
        <v>0</v>
      </c>
      <c r="O70" s="115">
        <f>INDEX(Data!K$23:K$108,MATCH($G70,Data!$D$23:$D$108,0))</f>
        <v>0</v>
      </c>
      <c r="P70" s="115">
        <f>INDEX(Data!L$23:L$108,MATCH($G70,Data!$D$23:$D$108,0))</f>
        <v>0</v>
      </c>
      <c r="Q70" s="115">
        <f>INDEX(Data!M$23:M$108,MATCH($G70,Data!$D$23:$D$108,0))</f>
        <v>0</v>
      </c>
      <c r="R70" s="115">
        <f>INDEX(Data!N$23:N$108,MATCH($G70,Data!$D$23:$D$108,0))</f>
        <v>0</v>
      </c>
      <c r="S70" s="115">
        <f>INDEX(Data!O$23:O$108,MATCH($G70,Data!$D$23:$D$108,0))</f>
        <v>0</v>
      </c>
      <c r="T70" s="115">
        <f>INDEX(Data!P$23:P$108,MATCH($G70,Data!$D$23:$D$108,0))</f>
        <v>0</v>
      </c>
      <c r="U70" s="115">
        <f>INDEX(Data!Q$23:Q$108,MATCH($G70,Data!$D$23:$D$108,0))</f>
        <v>0</v>
      </c>
      <c r="V70" s="115">
        <f>INDEX(Data!R$23:R$108,MATCH($G70,Data!$D$23:$D$108,0))</f>
        <v>0</v>
      </c>
      <c r="W70" s="115">
        <f>INDEX(Data!S$23:S$108,MATCH($G70,Data!$D$23:$D$108,0))</f>
        <v>0</v>
      </c>
      <c r="X70" s="115">
        <f>INDEX(Data!T$23:T$108,MATCH($G70,Data!$D$23:$D$108,0))</f>
        <v>0</v>
      </c>
      <c r="Y70" s="115">
        <f>INDEX(Data!U$23:U$108,MATCH($G70,Data!$D$23:$D$108,0))</f>
        <v>0</v>
      </c>
      <c r="Z70" s="115">
        <f>INDEX(Data!V$23:V$108,MATCH($G70,Data!$D$23:$D$108,0))</f>
        <v>0</v>
      </c>
      <c r="AA70" s="115">
        <f>INDEX(Data!W$23:W$108,MATCH($G70,Data!$D$23:$D$108,0))</f>
        <v>0</v>
      </c>
      <c r="AB70" s="115">
        <f>INDEX(Data!X$23:X$108,MATCH($G70,Data!$D$23:$D$108,0))</f>
        <v>0</v>
      </c>
      <c r="AC70" s="115">
        <f>INDEX(Data!Y$23:Y$108,MATCH($G70,Data!$D$23:$D$108,0))</f>
        <v>0</v>
      </c>
      <c r="AD70" s="115">
        <f>INDEX(Data!Z$23:Z$108,MATCH($G70,Data!$D$23:$D$108,0))</f>
        <v>0</v>
      </c>
      <c r="AE70" s="115">
        <f>INDEX(Data!AA$23:AA$108,MATCH($G70,Data!$D$23:$D$108,0))</f>
        <v>0</v>
      </c>
      <c r="AF70" s="115">
        <f>INDEX(Data!AB$23:AB$108,MATCH($G70,Data!$D$23:$D$108,0))</f>
        <v>0</v>
      </c>
      <c r="AG70" s="115">
        <f>INDEX(Data!AC$23:AC$108,MATCH($G70,Data!$D$23:$D$108,0))</f>
        <v>0</v>
      </c>
      <c r="AH70" s="115">
        <f>INDEX(Data!AD$23:AD$108,MATCH($G70,Data!$D$23:$D$108,0))</f>
        <v>0</v>
      </c>
      <c r="AI70" s="115">
        <f>INDEX(Data!AE$23:AE$108,MATCH($G70,Data!$D$23:$D$108,0))</f>
        <v>0</v>
      </c>
      <c r="AJ70" s="115">
        <f>INDEX(Data!AF$23:AF$108,MATCH($G70,Data!$D$23:$D$108,0))</f>
        <v>0</v>
      </c>
      <c r="AK70" s="115">
        <f>INDEX(Data!AG$23:AG$108,MATCH($G70,Data!$D$23:$D$108,0))</f>
        <v>0</v>
      </c>
      <c r="AL70" s="115">
        <f>INDEX(Data!AH$23:AH$108,MATCH($G70,Data!$D$23:$D$108,0))</f>
        <v>0</v>
      </c>
      <c r="AM70" s="115">
        <f>INDEX(Data!AI$23:AI$108,MATCH($G70,Data!$D$23:$D$108,0))</f>
        <v>0</v>
      </c>
      <c r="AN70" s="115">
        <f>INDEX(Data!AJ$23:AJ$108,MATCH($G70,Data!$D$23:$D$108,0))</f>
        <v>0</v>
      </c>
      <c r="AO70" s="115">
        <f>INDEX(Data!AK$23:AK$108,MATCH($G70,Data!$D$23:$D$108,0))</f>
        <v>0</v>
      </c>
      <c r="AP70" s="115">
        <f>INDEX(Data!AL$23:AL$108,MATCH($G70,Data!$D$23:$D$108,0))</f>
        <v>0</v>
      </c>
      <c r="AQ70" s="115">
        <f>INDEX(Data!AM$23:AM$108,MATCH($G70,Data!$D$23:$D$108,0))</f>
        <v>0</v>
      </c>
      <c r="AR70" s="115">
        <f>INDEX(Data!AN$23:AN$108,MATCH($G70,Data!$D$23:$D$108,0))</f>
        <v>0</v>
      </c>
      <c r="AS70" s="115">
        <f>INDEX(Data!AO$23:AO$108,MATCH($G70,Data!$D$23:$D$108,0))</f>
        <v>0</v>
      </c>
      <c r="AT70" s="115">
        <f>INDEX(Data!AP$23:AP$108,MATCH($G70,Data!$D$23:$D$108,0))</f>
        <v>0</v>
      </c>
      <c r="AU70" s="115">
        <f>INDEX(Data!AQ$23:AQ$108,MATCH($G70,Data!$D$23:$D$108,0))</f>
        <v>0</v>
      </c>
      <c r="AV70" s="115">
        <f>INDEX(Data!AR$23:AR$108,MATCH($G70,Data!$D$23:$D$108,0))</f>
        <v>0</v>
      </c>
      <c r="AW70" s="115">
        <f>INDEX(Data!AS$23:AS$108,MATCH($G70,Data!$D$23:$D$108,0))</f>
        <v>0</v>
      </c>
      <c r="AX70" s="115">
        <f>INDEX(Data!AT$23:AT$108,MATCH($G70,Data!$D$23:$D$108,0))</f>
        <v>0</v>
      </c>
      <c r="AY70" s="115">
        <f>INDEX(Data!AU$23:AU$108,MATCH($G70,Data!$D$23:$D$108,0))</f>
        <v>0</v>
      </c>
      <c r="AZ70" s="115">
        <f>INDEX(Data!AV$23:AV$108,MATCH($G70,Data!$D$23:$D$108,0))</f>
        <v>0</v>
      </c>
      <c r="BA70" s="115">
        <f>INDEX(Data!AW$23:AW$108,MATCH($G70,Data!$D$23:$D$108,0))</f>
        <v>0</v>
      </c>
      <c r="BB70" s="115">
        <f>INDEX(Data!AX$23:AX$108,MATCH($G70,Data!$D$23:$D$108,0))</f>
        <v>0</v>
      </c>
      <c r="BC70" s="115">
        <f>INDEX(Data!AY$23:AY$108,MATCH($G70,Data!$D$23:$D$108,0))</f>
        <v>0</v>
      </c>
      <c r="BD70" s="115">
        <f>INDEX(Data!AZ$23:AZ$108,MATCH($G70,Data!$D$23:$D$108,0))</f>
        <v>0</v>
      </c>
      <c r="BE70" s="115">
        <f>INDEX(Data!BA$23:BA$108,MATCH($G70,Data!$D$23:$D$108,0))</f>
        <v>0</v>
      </c>
      <c r="BF70" s="115">
        <f>INDEX(Data!BB$23:BB$108,MATCH($G70,Data!$D$23:$D$108,0))</f>
        <v>0</v>
      </c>
      <c r="BG70" s="115">
        <f>INDEX(Data!BC$23:BC$108,MATCH($G70,Data!$D$23:$D$108,0))</f>
        <v>0</v>
      </c>
      <c r="BH70" s="115">
        <f>INDEX(Data!BD$23:BD$108,MATCH($G70,Data!$D$23:$D$108,0))</f>
        <v>0</v>
      </c>
    </row>
    <row r="71" spans="2:60" hidden="1" outlineLevel="1" x14ac:dyDescent="0.2">
      <c r="B71" s="51" t="s">
        <v>196</v>
      </c>
      <c r="C71" s="89" t="s">
        <v>260</v>
      </c>
      <c r="D71" s="89" t="s">
        <v>91</v>
      </c>
      <c r="E71" s="9"/>
      <c r="F71" s="26" t="s">
        <v>198</v>
      </c>
      <c r="G71" s="87">
        <v>34</v>
      </c>
      <c r="H71" s="87"/>
      <c r="I71" s="115">
        <f>INDEX(Data!E$23:E$108,MATCH($G71,Data!$D$23:$D$108,0))</f>
        <v>0</v>
      </c>
      <c r="J71" s="115">
        <f>INDEX(Data!F$23:F$108,MATCH($G71,Data!$D$23:$D$108,0))</f>
        <v>0</v>
      </c>
      <c r="K71" s="115">
        <f>INDEX(Data!G$23:G$108,MATCH($G71,Data!$D$23:$D$108,0))</f>
        <v>0</v>
      </c>
      <c r="L71" s="115">
        <f>INDEX(Data!H$23:H$108,MATCH($G71,Data!$D$23:$D$108,0))</f>
        <v>0</v>
      </c>
      <c r="M71" s="115">
        <f>INDEX(Data!I$23:I$108,MATCH($G71,Data!$D$23:$D$108,0))</f>
        <v>0</v>
      </c>
      <c r="N71" s="115">
        <f>INDEX(Data!J$23:J$108,MATCH($G71,Data!$D$23:$D$108,0))</f>
        <v>2.0044799999999999E-3</v>
      </c>
      <c r="O71" s="115">
        <f>INDEX(Data!K$23:K$108,MATCH($G71,Data!$D$23:$D$108,0))</f>
        <v>0</v>
      </c>
      <c r="P71" s="115">
        <f>INDEX(Data!L$23:L$108,MATCH($G71,Data!$D$23:$D$108,0))</f>
        <v>0</v>
      </c>
      <c r="Q71" s="115">
        <f>INDEX(Data!M$23:M$108,MATCH($G71,Data!$D$23:$D$108,0))</f>
        <v>0</v>
      </c>
      <c r="R71" s="115">
        <f>INDEX(Data!N$23:N$108,MATCH($G71,Data!$D$23:$D$108,0))</f>
        <v>0</v>
      </c>
      <c r="S71" s="115">
        <f>INDEX(Data!O$23:O$108,MATCH($G71,Data!$D$23:$D$108,0))</f>
        <v>0</v>
      </c>
      <c r="T71" s="115">
        <f>INDEX(Data!P$23:P$108,MATCH($G71,Data!$D$23:$D$108,0))</f>
        <v>0</v>
      </c>
      <c r="U71" s="115">
        <f>INDEX(Data!Q$23:Q$108,MATCH($G71,Data!$D$23:$D$108,0))</f>
        <v>0</v>
      </c>
      <c r="V71" s="115">
        <f>INDEX(Data!R$23:R$108,MATCH($G71,Data!$D$23:$D$108,0))</f>
        <v>0</v>
      </c>
      <c r="W71" s="115">
        <f>INDEX(Data!S$23:S$108,MATCH($G71,Data!$D$23:$D$108,0))</f>
        <v>0</v>
      </c>
      <c r="X71" s="115">
        <f>INDEX(Data!T$23:T$108,MATCH($G71,Data!$D$23:$D$108,0))</f>
        <v>0</v>
      </c>
      <c r="Y71" s="115">
        <f>INDEX(Data!U$23:U$108,MATCH($G71,Data!$D$23:$D$108,0))</f>
        <v>0</v>
      </c>
      <c r="Z71" s="115">
        <f>INDEX(Data!V$23:V$108,MATCH($G71,Data!$D$23:$D$108,0))</f>
        <v>0</v>
      </c>
      <c r="AA71" s="115">
        <f>INDEX(Data!W$23:W$108,MATCH($G71,Data!$D$23:$D$108,0))</f>
        <v>0</v>
      </c>
      <c r="AB71" s="115">
        <f>INDEX(Data!X$23:X$108,MATCH($G71,Data!$D$23:$D$108,0))</f>
        <v>0</v>
      </c>
      <c r="AC71" s="115">
        <f>INDEX(Data!Y$23:Y$108,MATCH($G71,Data!$D$23:$D$108,0))</f>
        <v>0</v>
      </c>
      <c r="AD71" s="115">
        <f>INDEX(Data!Z$23:Z$108,MATCH($G71,Data!$D$23:$D$108,0))</f>
        <v>0</v>
      </c>
      <c r="AE71" s="115">
        <f>INDEX(Data!AA$23:AA$108,MATCH($G71,Data!$D$23:$D$108,0))</f>
        <v>0</v>
      </c>
      <c r="AF71" s="115">
        <f>INDEX(Data!AB$23:AB$108,MATCH($G71,Data!$D$23:$D$108,0))</f>
        <v>0</v>
      </c>
      <c r="AG71" s="115">
        <f>INDEX(Data!AC$23:AC$108,MATCH($G71,Data!$D$23:$D$108,0))</f>
        <v>0</v>
      </c>
      <c r="AH71" s="115">
        <f>INDEX(Data!AD$23:AD$108,MATCH($G71,Data!$D$23:$D$108,0))</f>
        <v>0</v>
      </c>
      <c r="AI71" s="115">
        <f>INDEX(Data!AE$23:AE$108,MATCH($G71,Data!$D$23:$D$108,0))</f>
        <v>0</v>
      </c>
      <c r="AJ71" s="115">
        <f>INDEX(Data!AF$23:AF$108,MATCH($G71,Data!$D$23:$D$108,0))</f>
        <v>0</v>
      </c>
      <c r="AK71" s="115">
        <f>INDEX(Data!AG$23:AG$108,MATCH($G71,Data!$D$23:$D$108,0))</f>
        <v>0</v>
      </c>
      <c r="AL71" s="115">
        <f>INDEX(Data!AH$23:AH$108,MATCH($G71,Data!$D$23:$D$108,0))</f>
        <v>0</v>
      </c>
      <c r="AM71" s="115">
        <f>INDEX(Data!AI$23:AI$108,MATCH($G71,Data!$D$23:$D$108,0))</f>
        <v>0</v>
      </c>
      <c r="AN71" s="115">
        <f>INDEX(Data!AJ$23:AJ$108,MATCH($G71,Data!$D$23:$D$108,0))</f>
        <v>0</v>
      </c>
      <c r="AO71" s="115">
        <f>INDEX(Data!AK$23:AK$108,MATCH($G71,Data!$D$23:$D$108,0))</f>
        <v>0</v>
      </c>
      <c r="AP71" s="115">
        <f>INDEX(Data!AL$23:AL$108,MATCH($G71,Data!$D$23:$D$108,0))</f>
        <v>0</v>
      </c>
      <c r="AQ71" s="115">
        <f>INDEX(Data!AM$23:AM$108,MATCH($G71,Data!$D$23:$D$108,0))</f>
        <v>0</v>
      </c>
      <c r="AR71" s="115">
        <f>INDEX(Data!AN$23:AN$108,MATCH($G71,Data!$D$23:$D$108,0))</f>
        <v>0</v>
      </c>
      <c r="AS71" s="115">
        <f>INDEX(Data!AO$23:AO$108,MATCH($G71,Data!$D$23:$D$108,0))</f>
        <v>0</v>
      </c>
      <c r="AT71" s="115">
        <f>INDEX(Data!AP$23:AP$108,MATCH($G71,Data!$D$23:$D$108,0))</f>
        <v>0</v>
      </c>
      <c r="AU71" s="115">
        <f>INDEX(Data!AQ$23:AQ$108,MATCH($G71,Data!$D$23:$D$108,0))</f>
        <v>0</v>
      </c>
      <c r="AV71" s="115">
        <f>INDEX(Data!AR$23:AR$108,MATCH($G71,Data!$D$23:$D$108,0))</f>
        <v>0</v>
      </c>
      <c r="AW71" s="115">
        <f>INDEX(Data!AS$23:AS$108,MATCH($G71,Data!$D$23:$D$108,0))</f>
        <v>0</v>
      </c>
      <c r="AX71" s="115">
        <f>INDEX(Data!AT$23:AT$108,MATCH($G71,Data!$D$23:$D$108,0))</f>
        <v>0</v>
      </c>
      <c r="AY71" s="115">
        <f>INDEX(Data!AU$23:AU$108,MATCH($G71,Data!$D$23:$D$108,0))</f>
        <v>0</v>
      </c>
      <c r="AZ71" s="115">
        <f>INDEX(Data!AV$23:AV$108,MATCH($G71,Data!$D$23:$D$108,0))</f>
        <v>0</v>
      </c>
      <c r="BA71" s="115">
        <f>INDEX(Data!AW$23:AW$108,MATCH($G71,Data!$D$23:$D$108,0))</f>
        <v>0</v>
      </c>
      <c r="BB71" s="115">
        <f>INDEX(Data!AX$23:AX$108,MATCH($G71,Data!$D$23:$D$108,0))</f>
        <v>0</v>
      </c>
      <c r="BC71" s="115">
        <f>INDEX(Data!AY$23:AY$108,MATCH($G71,Data!$D$23:$D$108,0))</f>
        <v>0</v>
      </c>
      <c r="BD71" s="115">
        <f>INDEX(Data!AZ$23:AZ$108,MATCH($G71,Data!$D$23:$D$108,0))</f>
        <v>0</v>
      </c>
      <c r="BE71" s="115">
        <f>INDEX(Data!BA$23:BA$108,MATCH($G71,Data!$D$23:$D$108,0))</f>
        <v>0</v>
      </c>
      <c r="BF71" s="115">
        <f>INDEX(Data!BB$23:BB$108,MATCH($G71,Data!$D$23:$D$108,0))</f>
        <v>0</v>
      </c>
      <c r="BG71" s="115">
        <f>INDEX(Data!BC$23:BC$108,MATCH($G71,Data!$D$23:$D$108,0))</f>
        <v>0</v>
      </c>
      <c r="BH71" s="115">
        <f>INDEX(Data!BD$23:BD$108,MATCH($G71,Data!$D$23:$D$108,0))</f>
        <v>0</v>
      </c>
    </row>
    <row r="72" spans="2:60" hidden="1" outlineLevel="1" x14ac:dyDescent="0.2">
      <c r="B72" s="51" t="s">
        <v>196</v>
      </c>
      <c r="C72" s="89" t="s">
        <v>260</v>
      </c>
      <c r="D72" s="89" t="s">
        <v>92</v>
      </c>
      <c r="E72" s="9" t="s">
        <v>119</v>
      </c>
      <c r="F72" s="26" t="s">
        <v>198</v>
      </c>
      <c r="G72" s="87">
        <v>35</v>
      </c>
      <c r="H72" s="87"/>
      <c r="I72" s="115">
        <f>INDEX(Data!E$23:E$108,MATCH($G72,Data!$D$23:$D$108,0))</f>
        <v>0</v>
      </c>
      <c r="J72" s="115">
        <f>INDEX(Data!F$23:F$108,MATCH($G72,Data!$D$23:$D$108,0))</f>
        <v>0</v>
      </c>
      <c r="K72" s="115">
        <f>INDEX(Data!G$23:G$108,MATCH($G72,Data!$D$23:$D$108,0))</f>
        <v>0</v>
      </c>
      <c r="L72" s="115">
        <f>INDEX(Data!H$23:H$108,MATCH($G72,Data!$D$23:$D$108,0))</f>
        <v>0</v>
      </c>
      <c r="M72" s="115">
        <f>INDEX(Data!I$23:I$108,MATCH($G72,Data!$D$23:$D$108,0))</f>
        <v>0</v>
      </c>
      <c r="N72" s="115">
        <f>INDEX(Data!J$23:J$108,MATCH($G72,Data!$D$23:$D$108,0))</f>
        <v>0</v>
      </c>
      <c r="O72" s="115">
        <f>INDEX(Data!K$23:K$108,MATCH($G72,Data!$D$23:$D$108,0))</f>
        <v>0</v>
      </c>
      <c r="P72" s="115">
        <f>INDEX(Data!L$23:L$108,MATCH($G72,Data!$D$23:$D$108,0))</f>
        <v>0</v>
      </c>
      <c r="Q72" s="115">
        <f>INDEX(Data!M$23:M$108,MATCH($G72,Data!$D$23:$D$108,0))</f>
        <v>0</v>
      </c>
      <c r="R72" s="115">
        <f>INDEX(Data!N$23:N$108,MATCH($G72,Data!$D$23:$D$108,0))</f>
        <v>0</v>
      </c>
      <c r="S72" s="115">
        <f>INDEX(Data!O$23:O$108,MATCH($G72,Data!$D$23:$D$108,0))</f>
        <v>0</v>
      </c>
      <c r="T72" s="115">
        <f>INDEX(Data!P$23:P$108,MATCH($G72,Data!$D$23:$D$108,0))</f>
        <v>0</v>
      </c>
      <c r="U72" s="115">
        <f>INDEX(Data!Q$23:Q$108,MATCH($G72,Data!$D$23:$D$108,0))</f>
        <v>0</v>
      </c>
      <c r="V72" s="115">
        <f>INDEX(Data!R$23:R$108,MATCH($G72,Data!$D$23:$D$108,0))</f>
        <v>0</v>
      </c>
      <c r="W72" s="115">
        <f>INDEX(Data!S$23:S$108,MATCH($G72,Data!$D$23:$D$108,0))</f>
        <v>0</v>
      </c>
      <c r="X72" s="115">
        <f>INDEX(Data!T$23:T$108,MATCH($G72,Data!$D$23:$D$108,0))</f>
        <v>0</v>
      </c>
      <c r="Y72" s="115">
        <f>INDEX(Data!U$23:U$108,MATCH($G72,Data!$D$23:$D$108,0))</f>
        <v>0</v>
      </c>
      <c r="Z72" s="115">
        <f>INDEX(Data!V$23:V$108,MATCH($G72,Data!$D$23:$D$108,0))</f>
        <v>0</v>
      </c>
      <c r="AA72" s="115">
        <f>INDEX(Data!W$23:W$108,MATCH($G72,Data!$D$23:$D$108,0))</f>
        <v>0</v>
      </c>
      <c r="AB72" s="115">
        <f>INDEX(Data!X$23:X$108,MATCH($G72,Data!$D$23:$D$108,0))</f>
        <v>0</v>
      </c>
      <c r="AC72" s="115">
        <f>INDEX(Data!Y$23:Y$108,MATCH($G72,Data!$D$23:$D$108,0))</f>
        <v>0</v>
      </c>
      <c r="AD72" s="115">
        <f>INDEX(Data!Z$23:Z$108,MATCH($G72,Data!$D$23:$D$108,0))</f>
        <v>0</v>
      </c>
      <c r="AE72" s="115">
        <f>INDEX(Data!AA$23:AA$108,MATCH($G72,Data!$D$23:$D$108,0))</f>
        <v>0</v>
      </c>
      <c r="AF72" s="115">
        <f>INDEX(Data!AB$23:AB$108,MATCH($G72,Data!$D$23:$D$108,0))</f>
        <v>0</v>
      </c>
      <c r="AG72" s="115">
        <f>INDEX(Data!AC$23:AC$108,MATCH($G72,Data!$D$23:$D$108,0))</f>
        <v>0</v>
      </c>
      <c r="AH72" s="115">
        <f>INDEX(Data!AD$23:AD$108,MATCH($G72,Data!$D$23:$D$108,0))</f>
        <v>0</v>
      </c>
      <c r="AI72" s="115">
        <f>INDEX(Data!AE$23:AE$108,MATCH($G72,Data!$D$23:$D$108,0))</f>
        <v>0</v>
      </c>
      <c r="AJ72" s="115">
        <f>INDEX(Data!AF$23:AF$108,MATCH($G72,Data!$D$23:$D$108,0))</f>
        <v>0</v>
      </c>
      <c r="AK72" s="115">
        <f>INDEX(Data!AG$23:AG$108,MATCH($G72,Data!$D$23:$D$108,0))</f>
        <v>0</v>
      </c>
      <c r="AL72" s="115">
        <f>INDEX(Data!AH$23:AH$108,MATCH($G72,Data!$D$23:$D$108,0))</f>
        <v>0</v>
      </c>
      <c r="AM72" s="115">
        <f>INDEX(Data!AI$23:AI$108,MATCH($G72,Data!$D$23:$D$108,0))</f>
        <v>0</v>
      </c>
      <c r="AN72" s="115">
        <f>INDEX(Data!AJ$23:AJ$108,MATCH($G72,Data!$D$23:$D$108,0))</f>
        <v>0</v>
      </c>
      <c r="AO72" s="115">
        <f>INDEX(Data!AK$23:AK$108,MATCH($G72,Data!$D$23:$D$108,0))</f>
        <v>0</v>
      </c>
      <c r="AP72" s="115">
        <f>INDEX(Data!AL$23:AL$108,MATCH($G72,Data!$D$23:$D$108,0))</f>
        <v>0</v>
      </c>
      <c r="AQ72" s="115">
        <f>INDEX(Data!AM$23:AM$108,MATCH($G72,Data!$D$23:$D$108,0))</f>
        <v>0</v>
      </c>
      <c r="AR72" s="115">
        <f>INDEX(Data!AN$23:AN$108,MATCH($G72,Data!$D$23:$D$108,0))</f>
        <v>0</v>
      </c>
      <c r="AS72" s="115">
        <f>INDEX(Data!AO$23:AO$108,MATCH($G72,Data!$D$23:$D$108,0))</f>
        <v>0</v>
      </c>
      <c r="AT72" s="115">
        <f>INDEX(Data!AP$23:AP$108,MATCH($G72,Data!$D$23:$D$108,0))</f>
        <v>0</v>
      </c>
      <c r="AU72" s="115">
        <f>INDEX(Data!AQ$23:AQ$108,MATCH($G72,Data!$D$23:$D$108,0))</f>
        <v>0</v>
      </c>
      <c r="AV72" s="115">
        <f>INDEX(Data!AR$23:AR$108,MATCH($G72,Data!$D$23:$D$108,0))</f>
        <v>0</v>
      </c>
      <c r="AW72" s="115">
        <f>INDEX(Data!AS$23:AS$108,MATCH($G72,Data!$D$23:$D$108,0))</f>
        <v>0</v>
      </c>
      <c r="AX72" s="115">
        <f>INDEX(Data!AT$23:AT$108,MATCH($G72,Data!$D$23:$D$108,0))</f>
        <v>0</v>
      </c>
      <c r="AY72" s="115">
        <f>INDEX(Data!AU$23:AU$108,MATCH($G72,Data!$D$23:$D$108,0))</f>
        <v>0</v>
      </c>
      <c r="AZ72" s="115">
        <f>INDEX(Data!AV$23:AV$108,MATCH($G72,Data!$D$23:$D$108,0))</f>
        <v>0</v>
      </c>
      <c r="BA72" s="115">
        <f>INDEX(Data!AW$23:AW$108,MATCH($G72,Data!$D$23:$D$108,0))</f>
        <v>0</v>
      </c>
      <c r="BB72" s="115">
        <f>INDEX(Data!AX$23:AX$108,MATCH($G72,Data!$D$23:$D$108,0))</f>
        <v>0</v>
      </c>
      <c r="BC72" s="115">
        <f>INDEX(Data!AY$23:AY$108,MATCH($G72,Data!$D$23:$D$108,0))</f>
        <v>0</v>
      </c>
      <c r="BD72" s="115">
        <f>INDEX(Data!AZ$23:AZ$108,MATCH($G72,Data!$D$23:$D$108,0))</f>
        <v>0</v>
      </c>
      <c r="BE72" s="115">
        <f>INDEX(Data!BA$23:BA$108,MATCH($G72,Data!$D$23:$D$108,0))</f>
        <v>0</v>
      </c>
      <c r="BF72" s="115">
        <f>INDEX(Data!BB$23:BB$108,MATCH($G72,Data!$D$23:$D$108,0))</f>
        <v>0</v>
      </c>
      <c r="BG72" s="115">
        <f>INDEX(Data!BC$23:BC$108,MATCH($G72,Data!$D$23:$D$108,0))</f>
        <v>0</v>
      </c>
      <c r="BH72" s="115">
        <f>INDEX(Data!BD$23:BD$108,MATCH($G72,Data!$D$23:$D$108,0))</f>
        <v>0</v>
      </c>
    </row>
    <row r="73" spans="2:60" hidden="1" outlineLevel="1" x14ac:dyDescent="0.2">
      <c r="B73" s="51" t="s">
        <v>196</v>
      </c>
      <c r="C73" s="89" t="s">
        <v>260</v>
      </c>
      <c r="D73" s="89" t="s">
        <v>92</v>
      </c>
      <c r="E73" s="9" t="s">
        <v>120</v>
      </c>
      <c r="F73" s="26" t="s">
        <v>198</v>
      </c>
      <c r="G73" s="87">
        <v>36</v>
      </c>
      <c r="H73" s="87"/>
      <c r="I73" s="115">
        <f>INDEX(Data!E$23:E$108,MATCH($G73,Data!$D$23:$D$108,0))</f>
        <v>0</v>
      </c>
      <c r="J73" s="115">
        <f>INDEX(Data!F$23:F$108,MATCH($G73,Data!$D$23:$D$108,0))</f>
        <v>0</v>
      </c>
      <c r="K73" s="115">
        <f>INDEX(Data!G$23:G$108,MATCH($G73,Data!$D$23:$D$108,0))</f>
        <v>0</v>
      </c>
      <c r="L73" s="115">
        <f>INDEX(Data!H$23:H$108,MATCH($G73,Data!$D$23:$D$108,0))</f>
        <v>0</v>
      </c>
      <c r="M73" s="115">
        <f>INDEX(Data!I$23:I$108,MATCH($G73,Data!$D$23:$D$108,0))</f>
        <v>0</v>
      </c>
      <c r="N73" s="115">
        <f>INDEX(Data!J$23:J$108,MATCH($G73,Data!$D$23:$D$108,0))</f>
        <v>0</v>
      </c>
      <c r="O73" s="115">
        <f>INDEX(Data!K$23:K$108,MATCH($G73,Data!$D$23:$D$108,0))</f>
        <v>0</v>
      </c>
      <c r="P73" s="115">
        <f>INDEX(Data!L$23:L$108,MATCH($G73,Data!$D$23:$D$108,0))</f>
        <v>0</v>
      </c>
      <c r="Q73" s="115">
        <f>INDEX(Data!M$23:M$108,MATCH($G73,Data!$D$23:$D$108,0))</f>
        <v>0</v>
      </c>
      <c r="R73" s="115">
        <f>INDEX(Data!N$23:N$108,MATCH($G73,Data!$D$23:$D$108,0))</f>
        <v>0</v>
      </c>
      <c r="S73" s="115">
        <f>INDEX(Data!O$23:O$108,MATCH($G73,Data!$D$23:$D$108,0))</f>
        <v>0</v>
      </c>
      <c r="T73" s="115">
        <f>INDEX(Data!P$23:P$108,MATCH($G73,Data!$D$23:$D$108,0))</f>
        <v>0</v>
      </c>
      <c r="U73" s="115">
        <f>INDEX(Data!Q$23:Q$108,MATCH($G73,Data!$D$23:$D$108,0))</f>
        <v>0</v>
      </c>
      <c r="V73" s="115">
        <f>INDEX(Data!R$23:R$108,MATCH($G73,Data!$D$23:$D$108,0))</f>
        <v>0</v>
      </c>
      <c r="W73" s="115">
        <f>INDEX(Data!S$23:S$108,MATCH($G73,Data!$D$23:$D$108,0))</f>
        <v>0</v>
      </c>
      <c r="X73" s="115">
        <f>INDEX(Data!T$23:T$108,MATCH($G73,Data!$D$23:$D$108,0))</f>
        <v>0</v>
      </c>
      <c r="Y73" s="115">
        <f>INDEX(Data!U$23:U$108,MATCH($G73,Data!$D$23:$D$108,0))</f>
        <v>0</v>
      </c>
      <c r="Z73" s="115">
        <f>INDEX(Data!V$23:V$108,MATCH($G73,Data!$D$23:$D$108,0))</f>
        <v>0</v>
      </c>
      <c r="AA73" s="115">
        <f>INDEX(Data!W$23:W$108,MATCH($G73,Data!$D$23:$D$108,0))</f>
        <v>0</v>
      </c>
      <c r="AB73" s="115">
        <f>INDEX(Data!X$23:X$108,MATCH($G73,Data!$D$23:$D$108,0))</f>
        <v>0</v>
      </c>
      <c r="AC73" s="115">
        <f>INDEX(Data!Y$23:Y$108,MATCH($G73,Data!$D$23:$D$108,0))</f>
        <v>0</v>
      </c>
      <c r="AD73" s="115">
        <f>INDEX(Data!Z$23:Z$108,MATCH($G73,Data!$D$23:$D$108,0))</f>
        <v>0</v>
      </c>
      <c r="AE73" s="115">
        <f>INDEX(Data!AA$23:AA$108,MATCH($G73,Data!$D$23:$D$108,0))</f>
        <v>0</v>
      </c>
      <c r="AF73" s="115">
        <f>INDEX(Data!AB$23:AB$108,MATCH($G73,Data!$D$23:$D$108,0))</f>
        <v>0</v>
      </c>
      <c r="AG73" s="115">
        <f>INDEX(Data!AC$23:AC$108,MATCH($G73,Data!$D$23:$D$108,0))</f>
        <v>0</v>
      </c>
      <c r="AH73" s="115">
        <f>INDEX(Data!AD$23:AD$108,MATCH($G73,Data!$D$23:$D$108,0))</f>
        <v>0</v>
      </c>
      <c r="AI73" s="115">
        <f>INDEX(Data!AE$23:AE$108,MATCH($G73,Data!$D$23:$D$108,0))</f>
        <v>0</v>
      </c>
      <c r="AJ73" s="115">
        <f>INDEX(Data!AF$23:AF$108,MATCH($G73,Data!$D$23:$D$108,0))</f>
        <v>0</v>
      </c>
      <c r="AK73" s="115">
        <f>INDEX(Data!AG$23:AG$108,MATCH($G73,Data!$D$23:$D$108,0))</f>
        <v>0</v>
      </c>
      <c r="AL73" s="115">
        <f>INDEX(Data!AH$23:AH$108,MATCH($G73,Data!$D$23:$D$108,0))</f>
        <v>0</v>
      </c>
      <c r="AM73" s="115">
        <f>INDEX(Data!AI$23:AI$108,MATCH($G73,Data!$D$23:$D$108,0))</f>
        <v>0</v>
      </c>
      <c r="AN73" s="115">
        <f>INDEX(Data!AJ$23:AJ$108,MATCH($G73,Data!$D$23:$D$108,0))</f>
        <v>0</v>
      </c>
      <c r="AO73" s="115">
        <f>INDEX(Data!AK$23:AK$108,MATCH($G73,Data!$D$23:$D$108,0))</f>
        <v>0</v>
      </c>
      <c r="AP73" s="115">
        <f>INDEX(Data!AL$23:AL$108,MATCH($G73,Data!$D$23:$D$108,0))</f>
        <v>0</v>
      </c>
      <c r="AQ73" s="115">
        <f>INDEX(Data!AM$23:AM$108,MATCH($G73,Data!$D$23:$D$108,0))</f>
        <v>0</v>
      </c>
      <c r="AR73" s="115">
        <f>INDEX(Data!AN$23:AN$108,MATCH($G73,Data!$D$23:$D$108,0))</f>
        <v>0</v>
      </c>
      <c r="AS73" s="115">
        <f>INDEX(Data!AO$23:AO$108,MATCH($G73,Data!$D$23:$D$108,0))</f>
        <v>0</v>
      </c>
      <c r="AT73" s="115">
        <f>INDEX(Data!AP$23:AP$108,MATCH($G73,Data!$D$23:$D$108,0))</f>
        <v>0</v>
      </c>
      <c r="AU73" s="115">
        <f>INDEX(Data!AQ$23:AQ$108,MATCH($G73,Data!$D$23:$D$108,0))</f>
        <v>0</v>
      </c>
      <c r="AV73" s="115">
        <f>INDEX(Data!AR$23:AR$108,MATCH($G73,Data!$D$23:$D$108,0))</f>
        <v>0</v>
      </c>
      <c r="AW73" s="115">
        <f>INDEX(Data!AS$23:AS$108,MATCH($G73,Data!$D$23:$D$108,0))</f>
        <v>0</v>
      </c>
      <c r="AX73" s="115">
        <f>INDEX(Data!AT$23:AT$108,MATCH($G73,Data!$D$23:$D$108,0))</f>
        <v>0</v>
      </c>
      <c r="AY73" s="115">
        <f>INDEX(Data!AU$23:AU$108,MATCH($G73,Data!$D$23:$D$108,0))</f>
        <v>0</v>
      </c>
      <c r="AZ73" s="115">
        <f>INDEX(Data!AV$23:AV$108,MATCH($G73,Data!$D$23:$D$108,0))</f>
        <v>0</v>
      </c>
      <c r="BA73" s="115">
        <f>INDEX(Data!AW$23:AW$108,MATCH($G73,Data!$D$23:$D$108,0))</f>
        <v>0</v>
      </c>
      <c r="BB73" s="115">
        <f>INDEX(Data!AX$23:AX$108,MATCH($G73,Data!$D$23:$D$108,0))</f>
        <v>0</v>
      </c>
      <c r="BC73" s="115">
        <f>INDEX(Data!AY$23:AY$108,MATCH($G73,Data!$D$23:$D$108,0))</f>
        <v>0</v>
      </c>
      <c r="BD73" s="115">
        <f>INDEX(Data!AZ$23:AZ$108,MATCH($G73,Data!$D$23:$D$108,0))</f>
        <v>0</v>
      </c>
      <c r="BE73" s="115">
        <f>INDEX(Data!BA$23:BA$108,MATCH($G73,Data!$D$23:$D$108,0))</f>
        <v>0</v>
      </c>
      <c r="BF73" s="115">
        <f>INDEX(Data!BB$23:BB$108,MATCH($G73,Data!$D$23:$D$108,0))</f>
        <v>0</v>
      </c>
      <c r="BG73" s="115">
        <f>INDEX(Data!BC$23:BC$108,MATCH($G73,Data!$D$23:$D$108,0))</f>
        <v>0</v>
      </c>
      <c r="BH73" s="115">
        <f>INDEX(Data!BD$23:BD$108,MATCH($G73,Data!$D$23:$D$108,0))</f>
        <v>0</v>
      </c>
    </row>
    <row r="74" spans="2:60" hidden="1" outlineLevel="1" x14ac:dyDescent="0.2">
      <c r="B74" s="51" t="s">
        <v>196</v>
      </c>
      <c r="C74" s="89" t="s">
        <v>303</v>
      </c>
      <c r="D74" s="89" t="s">
        <v>262</v>
      </c>
      <c r="E74" s="73"/>
      <c r="F74" s="26" t="s">
        <v>198</v>
      </c>
      <c r="G74" s="87">
        <v>37</v>
      </c>
      <c r="H74" s="87"/>
      <c r="I74" s="115">
        <f>INDEX(Data!E$23:E$108,MATCH($G74,Data!$D$23:$D$108,0))</f>
        <v>0</v>
      </c>
      <c r="J74" s="115">
        <f>INDEX(Data!F$23:F$108,MATCH($G74,Data!$D$23:$D$108,0))</f>
        <v>0</v>
      </c>
      <c r="K74" s="115">
        <f>INDEX(Data!G$23:G$108,MATCH($G74,Data!$D$23:$D$108,0))</f>
        <v>0</v>
      </c>
      <c r="L74" s="115">
        <f>INDEX(Data!H$23:H$108,MATCH($G74,Data!$D$23:$D$108,0))</f>
        <v>0</v>
      </c>
      <c r="M74" s="115">
        <f>INDEX(Data!I$23:I$108,MATCH($G74,Data!$D$23:$D$108,0))</f>
        <v>0</v>
      </c>
      <c r="N74" s="115">
        <f>INDEX(Data!J$23:J$108,MATCH($G74,Data!$D$23:$D$108,0))</f>
        <v>0</v>
      </c>
      <c r="O74" s="115">
        <f>INDEX(Data!K$23:K$108,MATCH($G74,Data!$D$23:$D$108,0))</f>
        <v>0</v>
      </c>
      <c r="P74" s="115">
        <f>INDEX(Data!L$23:L$108,MATCH($G74,Data!$D$23:$D$108,0))</f>
        <v>0</v>
      </c>
      <c r="Q74" s="115">
        <f>INDEX(Data!M$23:M$108,MATCH($G74,Data!$D$23:$D$108,0))</f>
        <v>0</v>
      </c>
      <c r="R74" s="115">
        <f>INDEX(Data!N$23:N$108,MATCH($G74,Data!$D$23:$D$108,0))</f>
        <v>0</v>
      </c>
      <c r="S74" s="115">
        <f>INDEX(Data!O$23:O$108,MATCH($G74,Data!$D$23:$D$108,0))</f>
        <v>0</v>
      </c>
      <c r="T74" s="115">
        <f>INDEX(Data!P$23:P$108,MATCH($G74,Data!$D$23:$D$108,0))</f>
        <v>0</v>
      </c>
      <c r="U74" s="115">
        <f>INDEX(Data!Q$23:Q$108,MATCH($G74,Data!$D$23:$D$108,0))</f>
        <v>0</v>
      </c>
      <c r="V74" s="115">
        <f>INDEX(Data!R$23:R$108,MATCH($G74,Data!$D$23:$D$108,0))</f>
        <v>0</v>
      </c>
      <c r="W74" s="115">
        <f>INDEX(Data!S$23:S$108,MATCH($G74,Data!$D$23:$D$108,0))</f>
        <v>0</v>
      </c>
      <c r="X74" s="115">
        <f>INDEX(Data!T$23:T$108,MATCH($G74,Data!$D$23:$D$108,0))</f>
        <v>0</v>
      </c>
      <c r="Y74" s="115">
        <f>INDEX(Data!U$23:U$108,MATCH($G74,Data!$D$23:$D$108,0))</f>
        <v>0</v>
      </c>
      <c r="Z74" s="115">
        <f>INDEX(Data!V$23:V$108,MATCH($G74,Data!$D$23:$D$108,0))</f>
        <v>0</v>
      </c>
      <c r="AA74" s="115">
        <f>INDEX(Data!W$23:W$108,MATCH($G74,Data!$D$23:$D$108,0))</f>
        <v>0</v>
      </c>
      <c r="AB74" s="115">
        <f>INDEX(Data!X$23:X$108,MATCH($G74,Data!$D$23:$D$108,0))</f>
        <v>0</v>
      </c>
      <c r="AC74" s="115">
        <f>INDEX(Data!Y$23:Y$108,MATCH($G74,Data!$D$23:$D$108,0))</f>
        <v>0</v>
      </c>
      <c r="AD74" s="115">
        <f>INDEX(Data!Z$23:Z$108,MATCH($G74,Data!$D$23:$D$108,0))</f>
        <v>0</v>
      </c>
      <c r="AE74" s="115">
        <f>INDEX(Data!AA$23:AA$108,MATCH($G74,Data!$D$23:$D$108,0))</f>
        <v>0</v>
      </c>
      <c r="AF74" s="115">
        <f>INDEX(Data!AB$23:AB$108,MATCH($G74,Data!$D$23:$D$108,0))</f>
        <v>0</v>
      </c>
      <c r="AG74" s="115">
        <f>INDEX(Data!AC$23:AC$108,MATCH($G74,Data!$D$23:$D$108,0))</f>
        <v>0</v>
      </c>
      <c r="AH74" s="115">
        <f>INDEX(Data!AD$23:AD$108,MATCH($G74,Data!$D$23:$D$108,0))</f>
        <v>0</v>
      </c>
      <c r="AI74" s="115">
        <f>INDEX(Data!AE$23:AE$108,MATCH($G74,Data!$D$23:$D$108,0))</f>
        <v>0</v>
      </c>
      <c r="AJ74" s="115">
        <f>INDEX(Data!AF$23:AF$108,MATCH($G74,Data!$D$23:$D$108,0))</f>
        <v>0</v>
      </c>
      <c r="AK74" s="115">
        <f>INDEX(Data!AG$23:AG$108,MATCH($G74,Data!$D$23:$D$108,0))</f>
        <v>0</v>
      </c>
      <c r="AL74" s="115">
        <f>INDEX(Data!AH$23:AH$108,MATCH($G74,Data!$D$23:$D$108,0))</f>
        <v>0</v>
      </c>
      <c r="AM74" s="115">
        <f>INDEX(Data!AI$23:AI$108,MATCH($G74,Data!$D$23:$D$108,0))</f>
        <v>0</v>
      </c>
      <c r="AN74" s="115">
        <f>INDEX(Data!AJ$23:AJ$108,MATCH($G74,Data!$D$23:$D$108,0))</f>
        <v>0</v>
      </c>
      <c r="AO74" s="115">
        <f>INDEX(Data!AK$23:AK$108,MATCH($G74,Data!$D$23:$D$108,0))</f>
        <v>0</v>
      </c>
      <c r="AP74" s="115">
        <f>INDEX(Data!AL$23:AL$108,MATCH($G74,Data!$D$23:$D$108,0))</f>
        <v>0</v>
      </c>
      <c r="AQ74" s="115">
        <f>INDEX(Data!AM$23:AM$108,MATCH($G74,Data!$D$23:$D$108,0))</f>
        <v>0</v>
      </c>
      <c r="AR74" s="115">
        <f>INDEX(Data!AN$23:AN$108,MATCH($G74,Data!$D$23:$D$108,0))</f>
        <v>0</v>
      </c>
      <c r="AS74" s="115">
        <f>INDEX(Data!AO$23:AO$108,MATCH($G74,Data!$D$23:$D$108,0))</f>
        <v>0</v>
      </c>
      <c r="AT74" s="115">
        <f>INDEX(Data!AP$23:AP$108,MATCH($G74,Data!$D$23:$D$108,0))</f>
        <v>0</v>
      </c>
      <c r="AU74" s="115">
        <f>INDEX(Data!AQ$23:AQ$108,MATCH($G74,Data!$D$23:$D$108,0))</f>
        <v>0</v>
      </c>
      <c r="AV74" s="115">
        <f>INDEX(Data!AR$23:AR$108,MATCH($G74,Data!$D$23:$D$108,0))</f>
        <v>0</v>
      </c>
      <c r="AW74" s="115">
        <f>INDEX(Data!AS$23:AS$108,MATCH($G74,Data!$D$23:$D$108,0))</f>
        <v>0</v>
      </c>
      <c r="AX74" s="115">
        <f>INDEX(Data!AT$23:AT$108,MATCH($G74,Data!$D$23:$D$108,0))</f>
        <v>0</v>
      </c>
      <c r="AY74" s="115">
        <f>INDEX(Data!AU$23:AU$108,MATCH($G74,Data!$D$23:$D$108,0))</f>
        <v>0</v>
      </c>
      <c r="AZ74" s="115">
        <f>INDEX(Data!AV$23:AV$108,MATCH($G74,Data!$D$23:$D$108,0))</f>
        <v>0</v>
      </c>
      <c r="BA74" s="115">
        <f>INDEX(Data!AW$23:AW$108,MATCH($G74,Data!$D$23:$D$108,0))</f>
        <v>0</v>
      </c>
      <c r="BB74" s="115">
        <f>INDEX(Data!AX$23:AX$108,MATCH($G74,Data!$D$23:$D$108,0))</f>
        <v>0</v>
      </c>
      <c r="BC74" s="115">
        <f>INDEX(Data!AY$23:AY$108,MATCH($G74,Data!$D$23:$D$108,0))</f>
        <v>0</v>
      </c>
      <c r="BD74" s="115">
        <f>INDEX(Data!AZ$23:AZ$108,MATCH($G74,Data!$D$23:$D$108,0))</f>
        <v>0</v>
      </c>
      <c r="BE74" s="115">
        <f>INDEX(Data!BA$23:BA$108,MATCH($G74,Data!$D$23:$D$108,0))</f>
        <v>0</v>
      </c>
      <c r="BF74" s="115">
        <f>INDEX(Data!BB$23:BB$108,MATCH($G74,Data!$D$23:$D$108,0))</f>
        <v>0</v>
      </c>
      <c r="BG74" s="115">
        <f>INDEX(Data!BC$23:BC$108,MATCH($G74,Data!$D$23:$D$108,0))</f>
        <v>0</v>
      </c>
      <c r="BH74" s="115">
        <f>INDEX(Data!BD$23:BD$108,MATCH($G74,Data!$D$23:$D$108,0))</f>
        <v>0</v>
      </c>
    </row>
    <row r="75" spans="2:60" hidden="1" outlineLevel="1" x14ac:dyDescent="0.2">
      <c r="B75" s="51" t="s">
        <v>196</v>
      </c>
      <c r="C75" s="89" t="s">
        <v>303</v>
      </c>
      <c r="D75" s="89" t="s">
        <v>263</v>
      </c>
      <c r="E75" s="58"/>
      <c r="F75" s="26" t="s">
        <v>198</v>
      </c>
      <c r="G75" s="87">
        <v>38</v>
      </c>
      <c r="H75" s="87"/>
      <c r="I75" s="115">
        <f>INDEX(Data!E$23:E$108,MATCH($G75,Data!$D$23:$D$108,0))</f>
        <v>0</v>
      </c>
      <c r="J75" s="115">
        <f>INDEX(Data!F$23:F$108,MATCH($G75,Data!$D$23:$D$108,0))</f>
        <v>0</v>
      </c>
      <c r="K75" s="115">
        <f>INDEX(Data!G$23:G$108,MATCH($G75,Data!$D$23:$D$108,0))</f>
        <v>0</v>
      </c>
      <c r="L75" s="115">
        <f>INDEX(Data!H$23:H$108,MATCH($G75,Data!$D$23:$D$108,0))</f>
        <v>0</v>
      </c>
      <c r="M75" s="115">
        <f>INDEX(Data!I$23:I$108,MATCH($G75,Data!$D$23:$D$108,0))</f>
        <v>0</v>
      </c>
      <c r="N75" s="115">
        <f>INDEX(Data!J$23:J$108,MATCH($G75,Data!$D$23:$D$108,0))</f>
        <v>0</v>
      </c>
      <c r="O75" s="115">
        <f>INDEX(Data!K$23:K$108,MATCH($G75,Data!$D$23:$D$108,0))</f>
        <v>0</v>
      </c>
      <c r="P75" s="115">
        <f>INDEX(Data!L$23:L$108,MATCH($G75,Data!$D$23:$D$108,0))</f>
        <v>0</v>
      </c>
      <c r="Q75" s="115">
        <f>INDEX(Data!M$23:M$108,MATCH($G75,Data!$D$23:$D$108,0))</f>
        <v>0</v>
      </c>
      <c r="R75" s="115">
        <f>INDEX(Data!N$23:N$108,MATCH($G75,Data!$D$23:$D$108,0))</f>
        <v>0</v>
      </c>
      <c r="S75" s="115">
        <f>INDEX(Data!O$23:O$108,MATCH($G75,Data!$D$23:$D$108,0))</f>
        <v>0</v>
      </c>
      <c r="T75" s="115">
        <f>INDEX(Data!P$23:P$108,MATCH($G75,Data!$D$23:$D$108,0))</f>
        <v>0</v>
      </c>
      <c r="U75" s="115">
        <f>INDEX(Data!Q$23:Q$108,MATCH($G75,Data!$D$23:$D$108,0))</f>
        <v>0</v>
      </c>
      <c r="V75" s="115">
        <f>INDEX(Data!R$23:R$108,MATCH($G75,Data!$D$23:$D$108,0))</f>
        <v>0</v>
      </c>
      <c r="W75" s="115">
        <f>INDEX(Data!S$23:S$108,MATCH($G75,Data!$D$23:$D$108,0))</f>
        <v>0</v>
      </c>
      <c r="X75" s="115">
        <f>INDEX(Data!T$23:T$108,MATCH($G75,Data!$D$23:$D$108,0))</f>
        <v>0</v>
      </c>
      <c r="Y75" s="115">
        <f>INDEX(Data!U$23:U$108,MATCH($G75,Data!$D$23:$D$108,0))</f>
        <v>0</v>
      </c>
      <c r="Z75" s="115">
        <f>INDEX(Data!V$23:V$108,MATCH($G75,Data!$D$23:$D$108,0))</f>
        <v>0</v>
      </c>
      <c r="AA75" s="115">
        <f>INDEX(Data!W$23:W$108,MATCH($G75,Data!$D$23:$D$108,0))</f>
        <v>0</v>
      </c>
      <c r="AB75" s="115">
        <f>INDEX(Data!X$23:X$108,MATCH($G75,Data!$D$23:$D$108,0))</f>
        <v>0</v>
      </c>
      <c r="AC75" s="115">
        <f>INDEX(Data!Y$23:Y$108,MATCH($G75,Data!$D$23:$D$108,0))</f>
        <v>0</v>
      </c>
      <c r="AD75" s="115">
        <f>INDEX(Data!Z$23:Z$108,MATCH($G75,Data!$D$23:$D$108,0))</f>
        <v>0</v>
      </c>
      <c r="AE75" s="115">
        <f>INDEX(Data!AA$23:AA$108,MATCH($G75,Data!$D$23:$D$108,0))</f>
        <v>0</v>
      </c>
      <c r="AF75" s="115">
        <f>INDEX(Data!AB$23:AB$108,MATCH($G75,Data!$D$23:$D$108,0))</f>
        <v>0</v>
      </c>
      <c r="AG75" s="115">
        <f>INDEX(Data!AC$23:AC$108,MATCH($G75,Data!$D$23:$D$108,0))</f>
        <v>0</v>
      </c>
      <c r="AH75" s="115">
        <f>INDEX(Data!AD$23:AD$108,MATCH($G75,Data!$D$23:$D$108,0))</f>
        <v>0</v>
      </c>
      <c r="AI75" s="115">
        <f>INDEX(Data!AE$23:AE$108,MATCH($G75,Data!$D$23:$D$108,0))</f>
        <v>0</v>
      </c>
      <c r="AJ75" s="115">
        <f>INDEX(Data!AF$23:AF$108,MATCH($G75,Data!$D$23:$D$108,0))</f>
        <v>0</v>
      </c>
      <c r="AK75" s="115">
        <f>INDEX(Data!AG$23:AG$108,MATCH($G75,Data!$D$23:$D$108,0))</f>
        <v>0</v>
      </c>
      <c r="AL75" s="115">
        <f>INDEX(Data!AH$23:AH$108,MATCH($G75,Data!$D$23:$D$108,0))</f>
        <v>0</v>
      </c>
      <c r="AM75" s="115">
        <f>INDEX(Data!AI$23:AI$108,MATCH($G75,Data!$D$23:$D$108,0))</f>
        <v>0</v>
      </c>
      <c r="AN75" s="115">
        <f>INDEX(Data!AJ$23:AJ$108,MATCH($G75,Data!$D$23:$D$108,0))</f>
        <v>0</v>
      </c>
      <c r="AO75" s="115">
        <f>INDEX(Data!AK$23:AK$108,MATCH($G75,Data!$D$23:$D$108,0))</f>
        <v>0</v>
      </c>
      <c r="AP75" s="115">
        <f>INDEX(Data!AL$23:AL$108,MATCH($G75,Data!$D$23:$D$108,0))</f>
        <v>0</v>
      </c>
      <c r="AQ75" s="115">
        <f>INDEX(Data!AM$23:AM$108,MATCH($G75,Data!$D$23:$D$108,0))</f>
        <v>0</v>
      </c>
      <c r="AR75" s="115">
        <f>INDEX(Data!AN$23:AN$108,MATCH($G75,Data!$D$23:$D$108,0))</f>
        <v>0</v>
      </c>
      <c r="AS75" s="115">
        <f>INDEX(Data!AO$23:AO$108,MATCH($G75,Data!$D$23:$D$108,0))</f>
        <v>0</v>
      </c>
      <c r="AT75" s="115">
        <f>INDEX(Data!AP$23:AP$108,MATCH($G75,Data!$D$23:$D$108,0))</f>
        <v>0</v>
      </c>
      <c r="AU75" s="115">
        <f>INDEX(Data!AQ$23:AQ$108,MATCH($G75,Data!$D$23:$D$108,0))</f>
        <v>0</v>
      </c>
      <c r="AV75" s="115">
        <f>INDEX(Data!AR$23:AR$108,MATCH($G75,Data!$D$23:$D$108,0))</f>
        <v>0</v>
      </c>
      <c r="AW75" s="115">
        <f>INDEX(Data!AS$23:AS$108,MATCH($G75,Data!$D$23:$D$108,0))</f>
        <v>0</v>
      </c>
      <c r="AX75" s="115">
        <f>INDEX(Data!AT$23:AT$108,MATCH($G75,Data!$D$23:$D$108,0))</f>
        <v>0</v>
      </c>
      <c r="AY75" s="115">
        <f>INDEX(Data!AU$23:AU$108,MATCH($G75,Data!$D$23:$D$108,0))</f>
        <v>0</v>
      </c>
      <c r="AZ75" s="115">
        <f>INDEX(Data!AV$23:AV$108,MATCH($G75,Data!$D$23:$D$108,0))</f>
        <v>0</v>
      </c>
      <c r="BA75" s="115">
        <f>INDEX(Data!AW$23:AW$108,MATCH($G75,Data!$D$23:$D$108,0))</f>
        <v>0</v>
      </c>
      <c r="BB75" s="115">
        <f>INDEX(Data!AX$23:AX$108,MATCH($G75,Data!$D$23:$D$108,0))</f>
        <v>0</v>
      </c>
      <c r="BC75" s="115">
        <f>INDEX(Data!AY$23:AY$108,MATCH($G75,Data!$D$23:$D$108,0))</f>
        <v>0</v>
      </c>
      <c r="BD75" s="115">
        <f>INDEX(Data!AZ$23:AZ$108,MATCH($G75,Data!$D$23:$D$108,0))</f>
        <v>0</v>
      </c>
      <c r="BE75" s="115">
        <f>INDEX(Data!BA$23:BA$108,MATCH($G75,Data!$D$23:$D$108,0))</f>
        <v>0</v>
      </c>
      <c r="BF75" s="115">
        <f>INDEX(Data!BB$23:BB$108,MATCH($G75,Data!$D$23:$D$108,0))</f>
        <v>0</v>
      </c>
      <c r="BG75" s="115">
        <f>INDEX(Data!BC$23:BC$108,MATCH($G75,Data!$D$23:$D$108,0))</f>
        <v>0</v>
      </c>
      <c r="BH75" s="115">
        <f>INDEX(Data!BD$23:BD$108,MATCH($G75,Data!$D$23:$D$108,0))</f>
        <v>0</v>
      </c>
    </row>
    <row r="76" spans="2:60" hidden="1" outlineLevel="1" x14ac:dyDescent="0.2">
      <c r="B76" s="51" t="s">
        <v>196</v>
      </c>
      <c r="C76" s="89" t="s">
        <v>303</v>
      </c>
      <c r="D76" s="89" t="s">
        <v>264</v>
      </c>
      <c r="E76" s="58"/>
      <c r="F76" s="26" t="s">
        <v>198</v>
      </c>
      <c r="G76" s="87">
        <v>39</v>
      </c>
      <c r="H76" s="87"/>
      <c r="I76" s="115">
        <f>INDEX(Data!E$23:E$108,MATCH($G76,Data!$D$23:$D$108,0))</f>
        <v>0</v>
      </c>
      <c r="J76" s="115">
        <f>INDEX(Data!F$23:F$108,MATCH($G76,Data!$D$23:$D$108,0))</f>
        <v>0</v>
      </c>
      <c r="K76" s="115">
        <f>INDEX(Data!G$23:G$108,MATCH($G76,Data!$D$23:$D$108,0))</f>
        <v>0</v>
      </c>
      <c r="L76" s="115">
        <f>INDEX(Data!H$23:H$108,MATCH($G76,Data!$D$23:$D$108,0))</f>
        <v>0</v>
      </c>
      <c r="M76" s="115">
        <f>INDEX(Data!I$23:I$108,MATCH($G76,Data!$D$23:$D$108,0))</f>
        <v>0</v>
      </c>
      <c r="N76" s="115">
        <f>INDEX(Data!J$23:J$108,MATCH($G76,Data!$D$23:$D$108,0))</f>
        <v>0</v>
      </c>
      <c r="O76" s="115">
        <f>INDEX(Data!K$23:K$108,MATCH($G76,Data!$D$23:$D$108,0))</f>
        <v>0</v>
      </c>
      <c r="P76" s="115">
        <f>INDEX(Data!L$23:L$108,MATCH($G76,Data!$D$23:$D$108,0))</f>
        <v>0</v>
      </c>
      <c r="Q76" s="115">
        <f>INDEX(Data!M$23:M$108,MATCH($G76,Data!$D$23:$D$108,0))</f>
        <v>0</v>
      </c>
      <c r="R76" s="115">
        <f>INDEX(Data!N$23:N$108,MATCH($G76,Data!$D$23:$D$108,0))</f>
        <v>0</v>
      </c>
      <c r="S76" s="115">
        <f>INDEX(Data!O$23:O$108,MATCH($G76,Data!$D$23:$D$108,0))</f>
        <v>0</v>
      </c>
      <c r="T76" s="115">
        <f>INDEX(Data!P$23:P$108,MATCH($G76,Data!$D$23:$D$108,0))</f>
        <v>0</v>
      </c>
      <c r="U76" s="115">
        <f>INDEX(Data!Q$23:Q$108,MATCH($G76,Data!$D$23:$D$108,0))</f>
        <v>0</v>
      </c>
      <c r="V76" s="115">
        <f>INDEX(Data!R$23:R$108,MATCH($G76,Data!$D$23:$D$108,0))</f>
        <v>0</v>
      </c>
      <c r="W76" s="115">
        <f>INDEX(Data!S$23:S$108,MATCH($G76,Data!$D$23:$D$108,0))</f>
        <v>0</v>
      </c>
      <c r="X76" s="115">
        <f>INDEX(Data!T$23:T$108,MATCH($G76,Data!$D$23:$D$108,0))</f>
        <v>0</v>
      </c>
      <c r="Y76" s="115">
        <f>INDEX(Data!U$23:U$108,MATCH($G76,Data!$D$23:$D$108,0))</f>
        <v>0</v>
      </c>
      <c r="Z76" s="115">
        <f>INDEX(Data!V$23:V$108,MATCH($G76,Data!$D$23:$D$108,0))</f>
        <v>0</v>
      </c>
      <c r="AA76" s="115">
        <f>INDEX(Data!W$23:W$108,MATCH($G76,Data!$D$23:$D$108,0))</f>
        <v>0</v>
      </c>
      <c r="AB76" s="115">
        <f>INDEX(Data!X$23:X$108,MATCH($G76,Data!$D$23:$D$108,0))</f>
        <v>0</v>
      </c>
      <c r="AC76" s="115">
        <f>INDEX(Data!Y$23:Y$108,MATCH($G76,Data!$D$23:$D$108,0))</f>
        <v>0</v>
      </c>
      <c r="AD76" s="115">
        <f>INDEX(Data!Z$23:Z$108,MATCH($G76,Data!$D$23:$D$108,0))</f>
        <v>0</v>
      </c>
      <c r="AE76" s="115">
        <f>INDEX(Data!AA$23:AA$108,MATCH($G76,Data!$D$23:$D$108,0))</f>
        <v>0</v>
      </c>
      <c r="AF76" s="115">
        <f>INDEX(Data!AB$23:AB$108,MATCH($G76,Data!$D$23:$D$108,0))</f>
        <v>0</v>
      </c>
      <c r="AG76" s="115">
        <f>INDEX(Data!AC$23:AC$108,MATCH($G76,Data!$D$23:$D$108,0))</f>
        <v>0</v>
      </c>
      <c r="AH76" s="115">
        <f>INDEX(Data!AD$23:AD$108,MATCH($G76,Data!$D$23:$D$108,0))</f>
        <v>0</v>
      </c>
      <c r="AI76" s="115">
        <f>INDEX(Data!AE$23:AE$108,MATCH($G76,Data!$D$23:$D$108,0))</f>
        <v>0</v>
      </c>
      <c r="AJ76" s="115">
        <f>INDEX(Data!AF$23:AF$108,MATCH($G76,Data!$D$23:$D$108,0))</f>
        <v>0</v>
      </c>
      <c r="AK76" s="115">
        <f>INDEX(Data!AG$23:AG$108,MATCH($G76,Data!$D$23:$D$108,0))</f>
        <v>0</v>
      </c>
      <c r="AL76" s="115">
        <f>INDEX(Data!AH$23:AH$108,MATCH($G76,Data!$D$23:$D$108,0))</f>
        <v>0</v>
      </c>
      <c r="AM76" s="115">
        <f>INDEX(Data!AI$23:AI$108,MATCH($G76,Data!$D$23:$D$108,0))</f>
        <v>0</v>
      </c>
      <c r="AN76" s="115">
        <f>INDEX(Data!AJ$23:AJ$108,MATCH($G76,Data!$D$23:$D$108,0))</f>
        <v>0</v>
      </c>
      <c r="AO76" s="115">
        <f>INDEX(Data!AK$23:AK$108,MATCH($G76,Data!$D$23:$D$108,0))</f>
        <v>0</v>
      </c>
      <c r="AP76" s="115">
        <f>INDEX(Data!AL$23:AL$108,MATCH($G76,Data!$D$23:$D$108,0))</f>
        <v>0</v>
      </c>
      <c r="AQ76" s="115">
        <f>INDEX(Data!AM$23:AM$108,MATCH($G76,Data!$D$23:$D$108,0))</f>
        <v>0</v>
      </c>
      <c r="AR76" s="115">
        <f>INDEX(Data!AN$23:AN$108,MATCH($G76,Data!$D$23:$D$108,0))</f>
        <v>0</v>
      </c>
      <c r="AS76" s="115">
        <f>INDEX(Data!AO$23:AO$108,MATCH($G76,Data!$D$23:$D$108,0))</f>
        <v>0</v>
      </c>
      <c r="AT76" s="115">
        <f>INDEX(Data!AP$23:AP$108,MATCH($G76,Data!$D$23:$D$108,0))</f>
        <v>0</v>
      </c>
      <c r="AU76" s="115">
        <f>INDEX(Data!AQ$23:AQ$108,MATCH($G76,Data!$D$23:$D$108,0))</f>
        <v>0</v>
      </c>
      <c r="AV76" s="115">
        <f>INDEX(Data!AR$23:AR$108,MATCH($G76,Data!$D$23:$D$108,0))</f>
        <v>0</v>
      </c>
      <c r="AW76" s="115">
        <f>INDEX(Data!AS$23:AS$108,MATCH($G76,Data!$D$23:$D$108,0))</f>
        <v>0</v>
      </c>
      <c r="AX76" s="115">
        <f>INDEX(Data!AT$23:AT$108,MATCH($G76,Data!$D$23:$D$108,0))</f>
        <v>0</v>
      </c>
      <c r="AY76" s="115">
        <f>INDEX(Data!AU$23:AU$108,MATCH($G76,Data!$D$23:$D$108,0))</f>
        <v>0</v>
      </c>
      <c r="AZ76" s="115">
        <f>INDEX(Data!AV$23:AV$108,MATCH($G76,Data!$D$23:$D$108,0))</f>
        <v>0</v>
      </c>
      <c r="BA76" s="115">
        <f>INDEX(Data!AW$23:AW$108,MATCH($G76,Data!$D$23:$D$108,0))</f>
        <v>0</v>
      </c>
      <c r="BB76" s="115">
        <f>INDEX(Data!AX$23:AX$108,MATCH($G76,Data!$D$23:$D$108,0))</f>
        <v>0</v>
      </c>
      <c r="BC76" s="115">
        <f>INDEX(Data!AY$23:AY$108,MATCH($G76,Data!$D$23:$D$108,0))</f>
        <v>0</v>
      </c>
      <c r="BD76" s="115">
        <f>INDEX(Data!AZ$23:AZ$108,MATCH($G76,Data!$D$23:$D$108,0))</f>
        <v>0</v>
      </c>
      <c r="BE76" s="115">
        <f>INDEX(Data!BA$23:BA$108,MATCH($G76,Data!$D$23:$D$108,0))</f>
        <v>0</v>
      </c>
      <c r="BF76" s="115">
        <f>INDEX(Data!BB$23:BB$108,MATCH($G76,Data!$D$23:$D$108,0))</f>
        <v>0</v>
      </c>
      <c r="BG76" s="115">
        <f>INDEX(Data!BC$23:BC$108,MATCH($G76,Data!$D$23:$D$108,0))</f>
        <v>0</v>
      </c>
      <c r="BH76" s="115">
        <f>INDEX(Data!BD$23:BD$108,MATCH($G76,Data!$D$23:$D$108,0))</f>
        <v>0</v>
      </c>
    </row>
    <row r="77" spans="2:60" hidden="1" outlineLevel="1" x14ac:dyDescent="0.2">
      <c r="B77" s="51" t="s">
        <v>196</v>
      </c>
      <c r="C77" s="89" t="s">
        <v>303</v>
      </c>
      <c r="D77" s="89" t="s">
        <v>265</v>
      </c>
      <c r="E77" s="58"/>
      <c r="F77" s="26" t="s">
        <v>198</v>
      </c>
      <c r="G77" s="87">
        <v>40</v>
      </c>
      <c r="H77" s="87"/>
      <c r="I77" s="115">
        <f>INDEX(Data!E$23:E$108,MATCH($G77,Data!$D$23:$D$108,0))</f>
        <v>0</v>
      </c>
      <c r="J77" s="115">
        <f>INDEX(Data!F$23:F$108,MATCH($G77,Data!$D$23:$D$108,0))</f>
        <v>0</v>
      </c>
      <c r="K77" s="115">
        <f>INDEX(Data!G$23:G$108,MATCH($G77,Data!$D$23:$D$108,0))</f>
        <v>0</v>
      </c>
      <c r="L77" s="115">
        <f>INDEX(Data!H$23:H$108,MATCH($G77,Data!$D$23:$D$108,0))</f>
        <v>0</v>
      </c>
      <c r="M77" s="115">
        <f>INDEX(Data!I$23:I$108,MATCH($G77,Data!$D$23:$D$108,0))</f>
        <v>0</v>
      </c>
      <c r="N77" s="115">
        <f>INDEX(Data!J$23:J$108,MATCH($G77,Data!$D$23:$D$108,0))</f>
        <v>0</v>
      </c>
      <c r="O77" s="115">
        <f>INDEX(Data!K$23:K$108,MATCH($G77,Data!$D$23:$D$108,0))</f>
        <v>0</v>
      </c>
      <c r="P77" s="115">
        <f>INDEX(Data!L$23:L$108,MATCH($G77,Data!$D$23:$D$108,0))</f>
        <v>0</v>
      </c>
      <c r="Q77" s="115">
        <f>INDEX(Data!M$23:M$108,MATCH($G77,Data!$D$23:$D$108,0))</f>
        <v>0</v>
      </c>
      <c r="R77" s="115">
        <f>INDEX(Data!N$23:N$108,MATCH($G77,Data!$D$23:$D$108,0))</f>
        <v>0</v>
      </c>
      <c r="S77" s="115">
        <f>INDEX(Data!O$23:O$108,MATCH($G77,Data!$D$23:$D$108,0))</f>
        <v>0</v>
      </c>
      <c r="T77" s="115">
        <f>INDEX(Data!P$23:P$108,MATCH($G77,Data!$D$23:$D$108,0))</f>
        <v>0</v>
      </c>
      <c r="U77" s="115">
        <f>INDEX(Data!Q$23:Q$108,MATCH($G77,Data!$D$23:$D$108,0))</f>
        <v>0</v>
      </c>
      <c r="V77" s="115">
        <f>INDEX(Data!R$23:R$108,MATCH($G77,Data!$D$23:$D$108,0))</f>
        <v>0</v>
      </c>
      <c r="W77" s="115">
        <f>INDEX(Data!S$23:S$108,MATCH($G77,Data!$D$23:$D$108,0))</f>
        <v>0</v>
      </c>
      <c r="X77" s="115">
        <f>INDEX(Data!T$23:T$108,MATCH($G77,Data!$D$23:$D$108,0))</f>
        <v>0</v>
      </c>
      <c r="Y77" s="115">
        <f>INDEX(Data!U$23:U$108,MATCH($G77,Data!$D$23:$D$108,0))</f>
        <v>0</v>
      </c>
      <c r="Z77" s="115">
        <f>INDEX(Data!V$23:V$108,MATCH($G77,Data!$D$23:$D$108,0))</f>
        <v>0</v>
      </c>
      <c r="AA77" s="115">
        <f>INDEX(Data!W$23:W$108,MATCH($G77,Data!$D$23:$D$108,0))</f>
        <v>0</v>
      </c>
      <c r="AB77" s="115">
        <f>INDEX(Data!X$23:X$108,MATCH($G77,Data!$D$23:$D$108,0))</f>
        <v>0</v>
      </c>
      <c r="AC77" s="115">
        <f>INDEX(Data!Y$23:Y$108,MATCH($G77,Data!$D$23:$D$108,0))</f>
        <v>0</v>
      </c>
      <c r="AD77" s="115">
        <f>INDEX(Data!Z$23:Z$108,MATCH($G77,Data!$D$23:$D$108,0))</f>
        <v>0</v>
      </c>
      <c r="AE77" s="115">
        <f>INDEX(Data!AA$23:AA$108,MATCH($G77,Data!$D$23:$D$108,0))</f>
        <v>0</v>
      </c>
      <c r="AF77" s="115">
        <f>INDEX(Data!AB$23:AB$108,MATCH($G77,Data!$D$23:$D$108,0))</f>
        <v>0</v>
      </c>
      <c r="AG77" s="115">
        <f>INDEX(Data!AC$23:AC$108,MATCH($G77,Data!$D$23:$D$108,0))</f>
        <v>0</v>
      </c>
      <c r="AH77" s="115">
        <f>INDEX(Data!AD$23:AD$108,MATCH($G77,Data!$D$23:$D$108,0))</f>
        <v>0</v>
      </c>
      <c r="AI77" s="115">
        <f>INDEX(Data!AE$23:AE$108,MATCH($G77,Data!$D$23:$D$108,0))</f>
        <v>0</v>
      </c>
      <c r="AJ77" s="115">
        <f>INDEX(Data!AF$23:AF$108,MATCH($G77,Data!$D$23:$D$108,0))</f>
        <v>0</v>
      </c>
      <c r="AK77" s="115">
        <f>INDEX(Data!AG$23:AG$108,MATCH($G77,Data!$D$23:$D$108,0))</f>
        <v>0</v>
      </c>
      <c r="AL77" s="115">
        <f>INDEX(Data!AH$23:AH$108,MATCH($G77,Data!$D$23:$D$108,0))</f>
        <v>0</v>
      </c>
      <c r="AM77" s="115">
        <f>INDEX(Data!AI$23:AI$108,MATCH($G77,Data!$D$23:$D$108,0))</f>
        <v>0</v>
      </c>
      <c r="AN77" s="115">
        <f>INDEX(Data!AJ$23:AJ$108,MATCH($G77,Data!$D$23:$D$108,0))</f>
        <v>0</v>
      </c>
      <c r="AO77" s="115">
        <f>INDEX(Data!AK$23:AK$108,MATCH($G77,Data!$D$23:$D$108,0))</f>
        <v>0</v>
      </c>
      <c r="AP77" s="115">
        <f>INDEX(Data!AL$23:AL$108,MATCH($G77,Data!$D$23:$D$108,0))</f>
        <v>0</v>
      </c>
      <c r="AQ77" s="115">
        <f>INDEX(Data!AM$23:AM$108,MATCH($G77,Data!$D$23:$D$108,0))</f>
        <v>0</v>
      </c>
      <c r="AR77" s="115">
        <f>INDEX(Data!AN$23:AN$108,MATCH($G77,Data!$D$23:$D$108,0))</f>
        <v>0</v>
      </c>
      <c r="AS77" s="115">
        <f>INDEX(Data!AO$23:AO$108,MATCH($G77,Data!$D$23:$D$108,0))</f>
        <v>0</v>
      </c>
      <c r="AT77" s="115">
        <f>INDEX(Data!AP$23:AP$108,MATCH($G77,Data!$D$23:$D$108,0))</f>
        <v>0</v>
      </c>
      <c r="AU77" s="115">
        <f>INDEX(Data!AQ$23:AQ$108,MATCH($G77,Data!$D$23:$D$108,0))</f>
        <v>0</v>
      </c>
      <c r="AV77" s="115">
        <f>INDEX(Data!AR$23:AR$108,MATCH($G77,Data!$D$23:$D$108,0))</f>
        <v>0</v>
      </c>
      <c r="AW77" s="115">
        <f>INDEX(Data!AS$23:AS$108,MATCH($G77,Data!$D$23:$D$108,0))</f>
        <v>0</v>
      </c>
      <c r="AX77" s="115">
        <f>INDEX(Data!AT$23:AT$108,MATCH($G77,Data!$D$23:$D$108,0))</f>
        <v>0</v>
      </c>
      <c r="AY77" s="115">
        <f>INDEX(Data!AU$23:AU$108,MATCH($G77,Data!$D$23:$D$108,0))</f>
        <v>0</v>
      </c>
      <c r="AZ77" s="115">
        <f>INDEX(Data!AV$23:AV$108,MATCH($G77,Data!$D$23:$D$108,0))</f>
        <v>0</v>
      </c>
      <c r="BA77" s="115">
        <f>INDEX(Data!AW$23:AW$108,MATCH($G77,Data!$D$23:$D$108,0))</f>
        <v>0</v>
      </c>
      <c r="BB77" s="115">
        <f>INDEX(Data!AX$23:AX$108,MATCH($G77,Data!$D$23:$D$108,0))</f>
        <v>0</v>
      </c>
      <c r="BC77" s="115">
        <f>INDEX(Data!AY$23:AY$108,MATCH($G77,Data!$D$23:$D$108,0))</f>
        <v>0</v>
      </c>
      <c r="BD77" s="115">
        <f>INDEX(Data!AZ$23:AZ$108,MATCH($G77,Data!$D$23:$D$108,0))</f>
        <v>0</v>
      </c>
      <c r="BE77" s="115">
        <f>INDEX(Data!BA$23:BA$108,MATCH($G77,Data!$D$23:$D$108,0))</f>
        <v>0</v>
      </c>
      <c r="BF77" s="115">
        <f>INDEX(Data!BB$23:BB$108,MATCH($G77,Data!$D$23:$D$108,0))</f>
        <v>0</v>
      </c>
      <c r="BG77" s="115">
        <f>INDEX(Data!BC$23:BC$108,MATCH($G77,Data!$D$23:$D$108,0))</f>
        <v>0</v>
      </c>
      <c r="BH77" s="115">
        <f>INDEX(Data!BD$23:BD$108,MATCH($G77,Data!$D$23:$D$108,0))</f>
        <v>0</v>
      </c>
    </row>
    <row r="78" spans="2:60" hidden="1" outlineLevel="1" x14ac:dyDescent="0.2">
      <c r="B78" s="51" t="s">
        <v>196</v>
      </c>
      <c r="C78" s="89" t="s">
        <v>303</v>
      </c>
      <c r="D78" s="89" t="s">
        <v>266</v>
      </c>
      <c r="E78" s="58"/>
      <c r="F78" s="26" t="s">
        <v>198</v>
      </c>
      <c r="G78" s="87">
        <v>41</v>
      </c>
      <c r="H78" s="87"/>
      <c r="I78" s="115">
        <f>INDEX(Data!E$23:E$108,MATCH($G78,Data!$D$23:$D$108,0))</f>
        <v>0</v>
      </c>
      <c r="J78" s="115">
        <f>INDEX(Data!F$23:F$108,MATCH($G78,Data!$D$23:$D$108,0))</f>
        <v>0</v>
      </c>
      <c r="K78" s="115">
        <f>INDEX(Data!G$23:G$108,MATCH($G78,Data!$D$23:$D$108,0))</f>
        <v>0</v>
      </c>
      <c r="L78" s="115">
        <f>INDEX(Data!H$23:H$108,MATCH($G78,Data!$D$23:$D$108,0))</f>
        <v>0</v>
      </c>
      <c r="M78" s="115">
        <f>INDEX(Data!I$23:I$108,MATCH($G78,Data!$D$23:$D$108,0))</f>
        <v>0</v>
      </c>
      <c r="N78" s="115">
        <f>INDEX(Data!J$23:J$108,MATCH($G78,Data!$D$23:$D$108,0))</f>
        <v>0</v>
      </c>
      <c r="O78" s="115">
        <f>INDEX(Data!K$23:K$108,MATCH($G78,Data!$D$23:$D$108,0))</f>
        <v>0</v>
      </c>
      <c r="P78" s="115">
        <f>INDEX(Data!L$23:L$108,MATCH($G78,Data!$D$23:$D$108,0))</f>
        <v>0</v>
      </c>
      <c r="Q78" s="115">
        <f>INDEX(Data!M$23:M$108,MATCH($G78,Data!$D$23:$D$108,0))</f>
        <v>0</v>
      </c>
      <c r="R78" s="115">
        <f>INDEX(Data!N$23:N$108,MATCH($G78,Data!$D$23:$D$108,0))</f>
        <v>0</v>
      </c>
      <c r="S78" s="115">
        <f>INDEX(Data!O$23:O$108,MATCH($G78,Data!$D$23:$D$108,0))</f>
        <v>0</v>
      </c>
      <c r="T78" s="115">
        <f>INDEX(Data!P$23:P$108,MATCH($G78,Data!$D$23:$D$108,0))</f>
        <v>0</v>
      </c>
      <c r="U78" s="115">
        <f>INDEX(Data!Q$23:Q$108,MATCH($G78,Data!$D$23:$D$108,0))</f>
        <v>0</v>
      </c>
      <c r="V78" s="115">
        <f>INDEX(Data!R$23:R$108,MATCH($G78,Data!$D$23:$D$108,0))</f>
        <v>0</v>
      </c>
      <c r="W78" s="115">
        <f>INDEX(Data!S$23:S$108,MATCH($G78,Data!$D$23:$D$108,0))</f>
        <v>0</v>
      </c>
      <c r="X78" s="115">
        <f>INDEX(Data!T$23:T$108,MATCH($G78,Data!$D$23:$D$108,0))</f>
        <v>0</v>
      </c>
      <c r="Y78" s="115">
        <f>INDEX(Data!U$23:U$108,MATCH($G78,Data!$D$23:$D$108,0))</f>
        <v>0</v>
      </c>
      <c r="Z78" s="115">
        <f>INDEX(Data!V$23:V$108,MATCH($G78,Data!$D$23:$D$108,0))</f>
        <v>0</v>
      </c>
      <c r="AA78" s="115">
        <f>INDEX(Data!W$23:W$108,MATCH($G78,Data!$D$23:$D$108,0))</f>
        <v>0</v>
      </c>
      <c r="AB78" s="115">
        <f>INDEX(Data!X$23:X$108,MATCH($G78,Data!$D$23:$D$108,0))</f>
        <v>0</v>
      </c>
      <c r="AC78" s="115">
        <f>INDEX(Data!Y$23:Y$108,MATCH($G78,Data!$D$23:$D$108,0))</f>
        <v>0</v>
      </c>
      <c r="AD78" s="115">
        <f>INDEX(Data!Z$23:Z$108,MATCH($G78,Data!$D$23:$D$108,0))</f>
        <v>0</v>
      </c>
      <c r="AE78" s="115">
        <f>INDEX(Data!AA$23:AA$108,MATCH($G78,Data!$D$23:$D$108,0))</f>
        <v>0</v>
      </c>
      <c r="AF78" s="115">
        <f>INDEX(Data!AB$23:AB$108,MATCH($G78,Data!$D$23:$D$108,0))</f>
        <v>0</v>
      </c>
      <c r="AG78" s="115">
        <f>INDEX(Data!AC$23:AC$108,MATCH($G78,Data!$D$23:$D$108,0))</f>
        <v>0</v>
      </c>
      <c r="AH78" s="115">
        <f>INDEX(Data!AD$23:AD$108,MATCH($G78,Data!$D$23:$D$108,0))</f>
        <v>0</v>
      </c>
      <c r="AI78" s="115">
        <f>INDEX(Data!AE$23:AE$108,MATCH($G78,Data!$D$23:$D$108,0))</f>
        <v>0</v>
      </c>
      <c r="AJ78" s="115">
        <f>INDEX(Data!AF$23:AF$108,MATCH($G78,Data!$D$23:$D$108,0))</f>
        <v>0</v>
      </c>
      <c r="AK78" s="115">
        <f>INDEX(Data!AG$23:AG$108,MATCH($G78,Data!$D$23:$D$108,0))</f>
        <v>0</v>
      </c>
      <c r="AL78" s="115">
        <f>INDEX(Data!AH$23:AH$108,MATCH($G78,Data!$D$23:$D$108,0))</f>
        <v>0</v>
      </c>
      <c r="AM78" s="115">
        <f>INDEX(Data!AI$23:AI$108,MATCH($G78,Data!$D$23:$D$108,0))</f>
        <v>0</v>
      </c>
      <c r="AN78" s="115">
        <f>INDEX(Data!AJ$23:AJ$108,MATCH($G78,Data!$D$23:$D$108,0))</f>
        <v>0</v>
      </c>
      <c r="AO78" s="115">
        <f>INDEX(Data!AK$23:AK$108,MATCH($G78,Data!$D$23:$D$108,0))</f>
        <v>0</v>
      </c>
      <c r="AP78" s="115">
        <f>INDEX(Data!AL$23:AL$108,MATCH($G78,Data!$D$23:$D$108,0))</f>
        <v>0</v>
      </c>
      <c r="AQ78" s="115">
        <f>INDEX(Data!AM$23:AM$108,MATCH($G78,Data!$D$23:$D$108,0))</f>
        <v>0</v>
      </c>
      <c r="AR78" s="115">
        <f>INDEX(Data!AN$23:AN$108,MATCH($G78,Data!$D$23:$D$108,0))</f>
        <v>0</v>
      </c>
      <c r="AS78" s="115">
        <f>INDEX(Data!AO$23:AO$108,MATCH($G78,Data!$D$23:$D$108,0))</f>
        <v>0</v>
      </c>
      <c r="AT78" s="115">
        <f>INDEX(Data!AP$23:AP$108,MATCH($G78,Data!$D$23:$D$108,0))</f>
        <v>0</v>
      </c>
      <c r="AU78" s="115">
        <f>INDEX(Data!AQ$23:AQ$108,MATCH($G78,Data!$D$23:$D$108,0))</f>
        <v>0</v>
      </c>
      <c r="AV78" s="115">
        <f>INDEX(Data!AR$23:AR$108,MATCH($G78,Data!$D$23:$D$108,0))</f>
        <v>0</v>
      </c>
      <c r="AW78" s="115">
        <f>INDEX(Data!AS$23:AS$108,MATCH($G78,Data!$D$23:$D$108,0))</f>
        <v>0</v>
      </c>
      <c r="AX78" s="115">
        <f>INDEX(Data!AT$23:AT$108,MATCH($G78,Data!$D$23:$D$108,0))</f>
        <v>0</v>
      </c>
      <c r="AY78" s="115">
        <f>INDEX(Data!AU$23:AU$108,MATCH($G78,Data!$D$23:$D$108,0))</f>
        <v>0</v>
      </c>
      <c r="AZ78" s="115">
        <f>INDEX(Data!AV$23:AV$108,MATCH($G78,Data!$D$23:$D$108,0))</f>
        <v>0</v>
      </c>
      <c r="BA78" s="115">
        <f>INDEX(Data!AW$23:AW$108,MATCH($G78,Data!$D$23:$D$108,0))</f>
        <v>0</v>
      </c>
      <c r="BB78" s="115">
        <f>INDEX(Data!AX$23:AX$108,MATCH($G78,Data!$D$23:$D$108,0))</f>
        <v>0</v>
      </c>
      <c r="BC78" s="115">
        <f>INDEX(Data!AY$23:AY$108,MATCH($G78,Data!$D$23:$D$108,0))</f>
        <v>0</v>
      </c>
      <c r="BD78" s="115">
        <f>INDEX(Data!AZ$23:AZ$108,MATCH($G78,Data!$D$23:$D$108,0))</f>
        <v>0</v>
      </c>
      <c r="BE78" s="115">
        <f>INDEX(Data!BA$23:BA$108,MATCH($G78,Data!$D$23:$D$108,0))</f>
        <v>0</v>
      </c>
      <c r="BF78" s="115">
        <f>INDEX(Data!BB$23:BB$108,MATCH($G78,Data!$D$23:$D$108,0))</f>
        <v>0</v>
      </c>
      <c r="BG78" s="115">
        <f>INDEX(Data!BC$23:BC$108,MATCH($G78,Data!$D$23:$D$108,0))</f>
        <v>0</v>
      </c>
      <c r="BH78" s="115">
        <f>INDEX(Data!BD$23:BD$108,MATCH($G78,Data!$D$23:$D$108,0))</f>
        <v>0</v>
      </c>
    </row>
    <row r="79" spans="2:60" hidden="1" outlineLevel="1" x14ac:dyDescent="0.2">
      <c r="B79" s="51" t="s">
        <v>196</v>
      </c>
      <c r="C79" s="89" t="s">
        <v>101</v>
      </c>
      <c r="D79" s="58"/>
      <c r="E79" s="58"/>
      <c r="F79" s="26" t="s">
        <v>198</v>
      </c>
      <c r="G79" s="87">
        <v>42</v>
      </c>
      <c r="H79" s="87"/>
      <c r="I79" s="115">
        <f>INDEX(Data!E$23:E$108,MATCH($G79,Data!$D$23:$D$108,0))</f>
        <v>0</v>
      </c>
      <c r="J79" s="115">
        <f>INDEX(Data!F$23:F$108,MATCH($G79,Data!$D$23:$D$108,0))</f>
        <v>0</v>
      </c>
      <c r="K79" s="115">
        <f>INDEX(Data!G$23:G$108,MATCH($G79,Data!$D$23:$D$108,0))</f>
        <v>5.3076426699999999</v>
      </c>
      <c r="L79" s="115">
        <f>INDEX(Data!H$23:H$108,MATCH($G79,Data!$D$23:$D$108,0))</f>
        <v>4.7915585699999994</v>
      </c>
      <c r="M79" s="115">
        <f>INDEX(Data!I$23:I$108,MATCH($G79,Data!$D$23:$D$108,0))</f>
        <v>12.586524109999999</v>
      </c>
      <c r="N79" s="115">
        <f>INDEX(Data!J$23:J$108,MATCH($G79,Data!$D$23:$D$108,0))</f>
        <v>2.6895614000000001</v>
      </c>
      <c r="O79" s="115">
        <f>INDEX(Data!K$23:K$108,MATCH($G79,Data!$D$23:$D$108,0))</f>
        <v>-2.9167259999999997</v>
      </c>
      <c r="P79" s="115">
        <f>INDEX(Data!L$23:L$108,MATCH($G79,Data!$D$23:$D$108,0))</f>
        <v>-2.2147181631695236</v>
      </c>
      <c r="Q79" s="115">
        <f>INDEX(Data!M$23:M$108,MATCH($G79,Data!$D$23:$D$108,0))</f>
        <v>0</v>
      </c>
      <c r="R79" s="115">
        <f>INDEX(Data!N$23:N$108,MATCH($G79,Data!$D$23:$D$108,0))</f>
        <v>0</v>
      </c>
      <c r="S79" s="115">
        <f>INDEX(Data!O$23:O$108,MATCH($G79,Data!$D$23:$D$108,0))</f>
        <v>0</v>
      </c>
      <c r="T79" s="115">
        <f>INDEX(Data!P$23:P$108,MATCH($G79,Data!$D$23:$D$108,0))</f>
        <v>0</v>
      </c>
      <c r="U79" s="115">
        <f>INDEX(Data!Q$23:Q$108,MATCH($G79,Data!$D$23:$D$108,0))</f>
        <v>0</v>
      </c>
      <c r="V79" s="115">
        <f>INDEX(Data!R$23:R$108,MATCH($G79,Data!$D$23:$D$108,0))</f>
        <v>0</v>
      </c>
      <c r="W79" s="115">
        <f>INDEX(Data!S$23:S$108,MATCH($G79,Data!$D$23:$D$108,0))</f>
        <v>0</v>
      </c>
      <c r="X79" s="115">
        <f>INDEX(Data!T$23:T$108,MATCH($G79,Data!$D$23:$D$108,0))</f>
        <v>0</v>
      </c>
      <c r="Y79" s="115">
        <f>INDEX(Data!U$23:U$108,MATCH($G79,Data!$D$23:$D$108,0))</f>
        <v>0</v>
      </c>
      <c r="Z79" s="115">
        <f>INDEX(Data!V$23:V$108,MATCH($G79,Data!$D$23:$D$108,0))</f>
        <v>0</v>
      </c>
      <c r="AA79" s="115">
        <f>INDEX(Data!W$23:W$108,MATCH($G79,Data!$D$23:$D$108,0))</f>
        <v>0</v>
      </c>
      <c r="AB79" s="115">
        <f>INDEX(Data!X$23:X$108,MATCH($G79,Data!$D$23:$D$108,0))</f>
        <v>0</v>
      </c>
      <c r="AC79" s="115">
        <f>INDEX(Data!Y$23:Y$108,MATCH($G79,Data!$D$23:$D$108,0))</f>
        <v>0</v>
      </c>
      <c r="AD79" s="115">
        <f>INDEX(Data!Z$23:Z$108,MATCH($G79,Data!$D$23:$D$108,0))</f>
        <v>0</v>
      </c>
      <c r="AE79" s="115">
        <f>INDEX(Data!AA$23:AA$108,MATCH($G79,Data!$D$23:$D$108,0))</f>
        <v>0</v>
      </c>
      <c r="AF79" s="115">
        <f>INDEX(Data!AB$23:AB$108,MATCH($G79,Data!$D$23:$D$108,0))</f>
        <v>0</v>
      </c>
      <c r="AG79" s="115">
        <f>INDEX(Data!AC$23:AC$108,MATCH($G79,Data!$D$23:$D$108,0))</f>
        <v>0</v>
      </c>
      <c r="AH79" s="115">
        <f>INDEX(Data!AD$23:AD$108,MATCH($G79,Data!$D$23:$D$108,0))</f>
        <v>0</v>
      </c>
      <c r="AI79" s="115">
        <f>INDEX(Data!AE$23:AE$108,MATCH($G79,Data!$D$23:$D$108,0))</f>
        <v>0</v>
      </c>
      <c r="AJ79" s="115">
        <f>INDEX(Data!AF$23:AF$108,MATCH($G79,Data!$D$23:$D$108,0))</f>
        <v>0</v>
      </c>
      <c r="AK79" s="115">
        <f>INDEX(Data!AG$23:AG$108,MATCH($G79,Data!$D$23:$D$108,0))</f>
        <v>0</v>
      </c>
      <c r="AL79" s="115">
        <f>INDEX(Data!AH$23:AH$108,MATCH($G79,Data!$D$23:$D$108,0))</f>
        <v>0</v>
      </c>
      <c r="AM79" s="115">
        <f>INDEX(Data!AI$23:AI$108,MATCH($G79,Data!$D$23:$D$108,0))</f>
        <v>0</v>
      </c>
      <c r="AN79" s="115">
        <f>INDEX(Data!AJ$23:AJ$108,MATCH($G79,Data!$D$23:$D$108,0))</f>
        <v>0</v>
      </c>
      <c r="AO79" s="115">
        <f>INDEX(Data!AK$23:AK$108,MATCH($G79,Data!$D$23:$D$108,0))</f>
        <v>0</v>
      </c>
      <c r="AP79" s="115">
        <f>INDEX(Data!AL$23:AL$108,MATCH($G79,Data!$D$23:$D$108,0))</f>
        <v>0</v>
      </c>
      <c r="AQ79" s="115">
        <f>INDEX(Data!AM$23:AM$108,MATCH($G79,Data!$D$23:$D$108,0))</f>
        <v>0</v>
      </c>
      <c r="AR79" s="115">
        <f>INDEX(Data!AN$23:AN$108,MATCH($G79,Data!$D$23:$D$108,0))</f>
        <v>0</v>
      </c>
      <c r="AS79" s="115">
        <f>INDEX(Data!AO$23:AO$108,MATCH($G79,Data!$D$23:$D$108,0))</f>
        <v>0</v>
      </c>
      <c r="AT79" s="115">
        <f>INDEX(Data!AP$23:AP$108,MATCH($G79,Data!$D$23:$D$108,0))</f>
        <v>0</v>
      </c>
      <c r="AU79" s="115">
        <f>INDEX(Data!AQ$23:AQ$108,MATCH($G79,Data!$D$23:$D$108,0))</f>
        <v>0</v>
      </c>
      <c r="AV79" s="115">
        <f>INDEX(Data!AR$23:AR$108,MATCH($G79,Data!$D$23:$D$108,0))</f>
        <v>0</v>
      </c>
      <c r="AW79" s="115">
        <f>INDEX(Data!AS$23:AS$108,MATCH($G79,Data!$D$23:$D$108,0))</f>
        <v>0</v>
      </c>
      <c r="AX79" s="115">
        <f>INDEX(Data!AT$23:AT$108,MATCH($G79,Data!$D$23:$D$108,0))</f>
        <v>0</v>
      </c>
      <c r="AY79" s="115">
        <f>INDEX(Data!AU$23:AU$108,MATCH($G79,Data!$D$23:$D$108,0))</f>
        <v>0</v>
      </c>
      <c r="AZ79" s="115">
        <f>INDEX(Data!AV$23:AV$108,MATCH($G79,Data!$D$23:$D$108,0))</f>
        <v>0</v>
      </c>
      <c r="BA79" s="115">
        <f>INDEX(Data!AW$23:AW$108,MATCH($G79,Data!$D$23:$D$108,0))</f>
        <v>0</v>
      </c>
      <c r="BB79" s="115">
        <f>INDEX(Data!AX$23:AX$108,MATCH($G79,Data!$D$23:$D$108,0))</f>
        <v>0</v>
      </c>
      <c r="BC79" s="115">
        <f>INDEX(Data!AY$23:AY$108,MATCH($G79,Data!$D$23:$D$108,0))</f>
        <v>0</v>
      </c>
      <c r="BD79" s="115">
        <f>INDEX(Data!AZ$23:AZ$108,MATCH($G79,Data!$D$23:$D$108,0))</f>
        <v>0</v>
      </c>
      <c r="BE79" s="115">
        <f>INDEX(Data!BA$23:BA$108,MATCH($G79,Data!$D$23:$D$108,0))</f>
        <v>0</v>
      </c>
      <c r="BF79" s="115">
        <f>INDEX(Data!BB$23:BB$108,MATCH($G79,Data!$D$23:$D$108,0))</f>
        <v>0</v>
      </c>
      <c r="BG79" s="115">
        <f>INDEX(Data!BC$23:BC$108,MATCH($G79,Data!$D$23:$D$108,0))</f>
        <v>0</v>
      </c>
      <c r="BH79" s="115">
        <f>INDEX(Data!BD$23:BD$108,MATCH($G79,Data!$D$23:$D$108,0))</f>
        <v>0</v>
      </c>
    </row>
    <row r="80" spans="2:60" hidden="1" outlineLevel="1" x14ac:dyDescent="0.2">
      <c r="B80" s="51" t="s">
        <v>267</v>
      </c>
      <c r="C80" s="58"/>
      <c r="D80" s="73"/>
      <c r="E80" s="73"/>
      <c r="F80" s="26" t="s">
        <v>198</v>
      </c>
      <c r="G80" s="87">
        <v>43</v>
      </c>
      <c r="H80" s="87"/>
      <c r="I80" s="115">
        <f>INDEX(Data!E$23:E$108,MATCH($G80,Data!$D$23:$D$108,0))</f>
        <v>0</v>
      </c>
      <c r="J80" s="115">
        <f>INDEX(Data!F$23:F$108,MATCH($G80,Data!$D$23:$D$108,0))</f>
        <v>0</v>
      </c>
      <c r="K80" s="115">
        <f>INDEX(Data!G$23:G$108,MATCH($G80,Data!$D$23:$D$108,0))</f>
        <v>97.457959090000017</v>
      </c>
      <c r="L80" s="115">
        <f>INDEX(Data!H$23:H$108,MATCH($G80,Data!$D$23:$D$108,0))</f>
        <v>179.57727817000006</v>
      </c>
      <c r="M80" s="115">
        <f>INDEX(Data!I$23:I$108,MATCH($G80,Data!$D$23:$D$108,0))</f>
        <v>192.66661423000008</v>
      </c>
      <c r="N80" s="115">
        <f>INDEX(Data!J$23:J$108,MATCH($G80,Data!$D$23:$D$108,0))</f>
        <v>203.82524236</v>
      </c>
      <c r="O80" s="115">
        <f>INDEX(Data!K$23:K$108,MATCH($G80,Data!$D$23:$D$108,0))</f>
        <v>195.28632640377069</v>
      </c>
      <c r="P80" s="115">
        <f>INDEX(Data!L$23:L$108,MATCH($G80,Data!$D$23:$D$108,0))</f>
        <v>195.96868910316951</v>
      </c>
      <c r="Q80" s="115">
        <f>INDEX(Data!M$23:M$108,MATCH($G80,Data!$D$23:$D$108,0))</f>
        <v>0</v>
      </c>
      <c r="R80" s="115">
        <f>INDEX(Data!N$23:N$108,MATCH($G80,Data!$D$23:$D$108,0))</f>
        <v>0</v>
      </c>
      <c r="S80" s="115">
        <f>INDEX(Data!O$23:O$108,MATCH($G80,Data!$D$23:$D$108,0))</f>
        <v>0</v>
      </c>
      <c r="T80" s="115">
        <f>INDEX(Data!P$23:P$108,MATCH($G80,Data!$D$23:$D$108,0))</f>
        <v>0</v>
      </c>
      <c r="U80" s="115">
        <f>INDEX(Data!Q$23:Q$108,MATCH($G80,Data!$D$23:$D$108,0))</f>
        <v>0</v>
      </c>
      <c r="V80" s="115">
        <f>INDEX(Data!R$23:R$108,MATCH($G80,Data!$D$23:$D$108,0))</f>
        <v>0</v>
      </c>
      <c r="W80" s="115">
        <f>INDEX(Data!S$23:S$108,MATCH($G80,Data!$D$23:$D$108,0))</f>
        <v>0</v>
      </c>
      <c r="X80" s="115">
        <f>INDEX(Data!T$23:T$108,MATCH($G80,Data!$D$23:$D$108,0))</f>
        <v>0</v>
      </c>
      <c r="Y80" s="115">
        <f>INDEX(Data!U$23:U$108,MATCH($G80,Data!$D$23:$D$108,0))</f>
        <v>0</v>
      </c>
      <c r="Z80" s="115">
        <f>INDEX(Data!V$23:V$108,MATCH($G80,Data!$D$23:$D$108,0))</f>
        <v>0</v>
      </c>
      <c r="AA80" s="115">
        <f>INDEX(Data!W$23:W$108,MATCH($G80,Data!$D$23:$D$108,0))</f>
        <v>0</v>
      </c>
      <c r="AB80" s="115">
        <f>INDEX(Data!X$23:X$108,MATCH($G80,Data!$D$23:$D$108,0))</f>
        <v>0</v>
      </c>
      <c r="AC80" s="115">
        <f>INDEX(Data!Y$23:Y$108,MATCH($G80,Data!$D$23:$D$108,0))</f>
        <v>0</v>
      </c>
      <c r="AD80" s="115">
        <f>INDEX(Data!Z$23:Z$108,MATCH($G80,Data!$D$23:$D$108,0))</f>
        <v>0</v>
      </c>
      <c r="AE80" s="115">
        <f>INDEX(Data!AA$23:AA$108,MATCH($G80,Data!$D$23:$D$108,0))</f>
        <v>0</v>
      </c>
      <c r="AF80" s="115">
        <f>INDEX(Data!AB$23:AB$108,MATCH($G80,Data!$D$23:$D$108,0))</f>
        <v>0</v>
      </c>
      <c r="AG80" s="115">
        <f>INDEX(Data!AC$23:AC$108,MATCH($G80,Data!$D$23:$D$108,0))</f>
        <v>0</v>
      </c>
      <c r="AH80" s="115">
        <f>INDEX(Data!AD$23:AD$108,MATCH($G80,Data!$D$23:$D$108,0))</f>
        <v>0</v>
      </c>
      <c r="AI80" s="115">
        <f>INDEX(Data!AE$23:AE$108,MATCH($G80,Data!$D$23:$D$108,0))</f>
        <v>0</v>
      </c>
      <c r="AJ80" s="115">
        <f>INDEX(Data!AF$23:AF$108,MATCH($G80,Data!$D$23:$D$108,0))</f>
        <v>0</v>
      </c>
      <c r="AK80" s="115">
        <f>INDEX(Data!AG$23:AG$108,MATCH($G80,Data!$D$23:$D$108,0))</f>
        <v>0</v>
      </c>
      <c r="AL80" s="115">
        <f>INDEX(Data!AH$23:AH$108,MATCH($G80,Data!$D$23:$D$108,0))</f>
        <v>0</v>
      </c>
      <c r="AM80" s="115">
        <f>INDEX(Data!AI$23:AI$108,MATCH($G80,Data!$D$23:$D$108,0))</f>
        <v>0</v>
      </c>
      <c r="AN80" s="115">
        <f>INDEX(Data!AJ$23:AJ$108,MATCH($G80,Data!$D$23:$D$108,0))</f>
        <v>0</v>
      </c>
      <c r="AO80" s="115">
        <f>INDEX(Data!AK$23:AK$108,MATCH($G80,Data!$D$23:$D$108,0))</f>
        <v>0</v>
      </c>
      <c r="AP80" s="115">
        <f>INDEX(Data!AL$23:AL$108,MATCH($G80,Data!$D$23:$D$108,0))</f>
        <v>0</v>
      </c>
      <c r="AQ80" s="115">
        <f>INDEX(Data!AM$23:AM$108,MATCH($G80,Data!$D$23:$D$108,0))</f>
        <v>0</v>
      </c>
      <c r="AR80" s="115">
        <f>INDEX(Data!AN$23:AN$108,MATCH($G80,Data!$D$23:$D$108,0))</f>
        <v>0</v>
      </c>
      <c r="AS80" s="115">
        <f>INDEX(Data!AO$23:AO$108,MATCH($G80,Data!$D$23:$D$108,0))</f>
        <v>0</v>
      </c>
      <c r="AT80" s="115">
        <f>INDEX(Data!AP$23:AP$108,MATCH($G80,Data!$D$23:$D$108,0))</f>
        <v>0</v>
      </c>
      <c r="AU80" s="115">
        <f>INDEX(Data!AQ$23:AQ$108,MATCH($G80,Data!$D$23:$D$108,0))</f>
        <v>0</v>
      </c>
      <c r="AV80" s="115">
        <f>INDEX(Data!AR$23:AR$108,MATCH($G80,Data!$D$23:$D$108,0))</f>
        <v>0</v>
      </c>
      <c r="AW80" s="115">
        <f>INDEX(Data!AS$23:AS$108,MATCH($G80,Data!$D$23:$D$108,0))</f>
        <v>0</v>
      </c>
      <c r="AX80" s="115">
        <f>INDEX(Data!AT$23:AT$108,MATCH($G80,Data!$D$23:$D$108,0))</f>
        <v>0</v>
      </c>
      <c r="AY80" s="115">
        <f>INDEX(Data!AU$23:AU$108,MATCH($G80,Data!$D$23:$D$108,0))</f>
        <v>0</v>
      </c>
      <c r="AZ80" s="115">
        <f>INDEX(Data!AV$23:AV$108,MATCH($G80,Data!$D$23:$D$108,0))</f>
        <v>0</v>
      </c>
      <c r="BA80" s="115">
        <f>INDEX(Data!AW$23:AW$108,MATCH($G80,Data!$D$23:$D$108,0))</f>
        <v>0</v>
      </c>
      <c r="BB80" s="115">
        <f>INDEX(Data!AX$23:AX$108,MATCH($G80,Data!$D$23:$D$108,0))</f>
        <v>0</v>
      </c>
      <c r="BC80" s="115">
        <f>INDEX(Data!AY$23:AY$108,MATCH($G80,Data!$D$23:$D$108,0))</f>
        <v>0</v>
      </c>
      <c r="BD80" s="115">
        <f>INDEX(Data!AZ$23:AZ$108,MATCH($G80,Data!$D$23:$D$108,0))</f>
        <v>0</v>
      </c>
      <c r="BE80" s="115">
        <f>INDEX(Data!BA$23:BA$108,MATCH($G80,Data!$D$23:$D$108,0))</f>
        <v>0</v>
      </c>
      <c r="BF80" s="115">
        <f>INDEX(Data!BB$23:BB$108,MATCH($G80,Data!$D$23:$D$108,0))</f>
        <v>0</v>
      </c>
      <c r="BG80" s="115">
        <f>INDEX(Data!BC$23:BC$108,MATCH($G80,Data!$D$23:$D$108,0))</f>
        <v>0</v>
      </c>
      <c r="BH80" s="115">
        <f>INDEX(Data!BD$23:BD$108,MATCH($G80,Data!$D$23:$D$108,0))</f>
        <v>0</v>
      </c>
    </row>
    <row r="81" spans="1:60" hidden="1" outlineLevel="1" x14ac:dyDescent="0.2">
      <c r="B81" s="72"/>
      <c r="C81" s="72"/>
      <c r="D81" s="72"/>
      <c r="E81" s="72"/>
    </row>
    <row r="82" spans="1:60" hidden="1" outlineLevel="1" x14ac:dyDescent="0.2">
      <c r="B82" s="68" t="s">
        <v>216</v>
      </c>
      <c r="C82" s="112"/>
      <c r="D82" s="113"/>
      <c r="E82" s="113"/>
      <c r="F82" s="69" t="s">
        <v>198</v>
      </c>
      <c r="G82" s="114"/>
      <c r="H82" s="114"/>
      <c r="I82" s="117">
        <f t="shared" ref="I82:BH82" si="7">SUM(I38:I80)</f>
        <v>0</v>
      </c>
      <c r="J82" s="117">
        <f t="shared" si="7"/>
        <v>0</v>
      </c>
      <c r="K82" s="117">
        <f t="shared" si="7"/>
        <v>430.60324471939009</v>
      </c>
      <c r="L82" s="117">
        <f t="shared" si="7"/>
        <v>543.09182159670013</v>
      </c>
      <c r="M82" s="117">
        <f t="shared" si="7"/>
        <v>562.63473619270007</v>
      </c>
      <c r="N82" s="117">
        <f t="shared" si="7"/>
        <v>556.67214045390006</v>
      </c>
      <c r="O82" s="117">
        <f t="shared" si="7"/>
        <v>557.65032972631525</v>
      </c>
      <c r="P82" s="117">
        <f t="shared" si="7"/>
        <v>604.19161076510852</v>
      </c>
      <c r="Q82" s="117">
        <f t="shared" si="7"/>
        <v>0</v>
      </c>
      <c r="R82" s="117">
        <f t="shared" si="7"/>
        <v>0</v>
      </c>
      <c r="S82" s="117">
        <f t="shared" si="7"/>
        <v>0</v>
      </c>
      <c r="T82" s="117">
        <f t="shared" si="7"/>
        <v>0</v>
      </c>
      <c r="U82" s="117">
        <f t="shared" si="7"/>
        <v>0</v>
      </c>
      <c r="V82" s="117">
        <f t="shared" si="7"/>
        <v>0</v>
      </c>
      <c r="W82" s="117">
        <f t="shared" si="7"/>
        <v>0</v>
      </c>
      <c r="X82" s="117">
        <f t="shared" si="7"/>
        <v>0</v>
      </c>
      <c r="Y82" s="117">
        <f t="shared" si="7"/>
        <v>0</v>
      </c>
      <c r="Z82" s="117">
        <f t="shared" si="7"/>
        <v>0</v>
      </c>
      <c r="AA82" s="117">
        <f t="shared" si="7"/>
        <v>0</v>
      </c>
      <c r="AB82" s="117">
        <f t="shared" si="7"/>
        <v>0</v>
      </c>
      <c r="AC82" s="117">
        <f t="shared" si="7"/>
        <v>0</v>
      </c>
      <c r="AD82" s="117">
        <f t="shared" si="7"/>
        <v>0</v>
      </c>
      <c r="AE82" s="117">
        <f t="shared" si="7"/>
        <v>0</v>
      </c>
      <c r="AF82" s="117">
        <f t="shared" si="7"/>
        <v>0</v>
      </c>
      <c r="AG82" s="117">
        <f t="shared" si="7"/>
        <v>0</v>
      </c>
      <c r="AH82" s="117">
        <f t="shared" si="7"/>
        <v>0</v>
      </c>
      <c r="AI82" s="117">
        <f t="shared" si="7"/>
        <v>0</v>
      </c>
      <c r="AJ82" s="117">
        <f t="shared" si="7"/>
        <v>0</v>
      </c>
      <c r="AK82" s="117">
        <f t="shared" si="7"/>
        <v>0</v>
      </c>
      <c r="AL82" s="117">
        <f t="shared" si="7"/>
        <v>0</v>
      </c>
      <c r="AM82" s="117">
        <f t="shared" si="7"/>
        <v>0</v>
      </c>
      <c r="AN82" s="117">
        <f t="shared" si="7"/>
        <v>0</v>
      </c>
      <c r="AO82" s="117">
        <f t="shared" si="7"/>
        <v>0</v>
      </c>
      <c r="AP82" s="117">
        <f t="shared" si="7"/>
        <v>0</v>
      </c>
      <c r="AQ82" s="117">
        <f t="shared" si="7"/>
        <v>0</v>
      </c>
      <c r="AR82" s="117">
        <f t="shared" si="7"/>
        <v>0</v>
      </c>
      <c r="AS82" s="117">
        <f t="shared" si="7"/>
        <v>0</v>
      </c>
      <c r="AT82" s="117">
        <f t="shared" si="7"/>
        <v>0</v>
      </c>
      <c r="AU82" s="117">
        <f t="shared" si="7"/>
        <v>0</v>
      </c>
      <c r="AV82" s="117">
        <f t="shared" si="7"/>
        <v>0</v>
      </c>
      <c r="AW82" s="117">
        <f t="shared" si="7"/>
        <v>0</v>
      </c>
      <c r="AX82" s="117">
        <f t="shared" si="7"/>
        <v>0</v>
      </c>
      <c r="AY82" s="117">
        <f t="shared" si="7"/>
        <v>0</v>
      </c>
      <c r="AZ82" s="117">
        <f t="shared" si="7"/>
        <v>0</v>
      </c>
      <c r="BA82" s="117">
        <f t="shared" si="7"/>
        <v>0</v>
      </c>
      <c r="BB82" s="117">
        <f t="shared" si="7"/>
        <v>0</v>
      </c>
      <c r="BC82" s="117">
        <f t="shared" si="7"/>
        <v>0</v>
      </c>
      <c r="BD82" s="117">
        <f t="shared" si="7"/>
        <v>0</v>
      </c>
      <c r="BE82" s="117">
        <f t="shared" si="7"/>
        <v>0</v>
      </c>
      <c r="BF82" s="117">
        <f t="shared" si="7"/>
        <v>0</v>
      </c>
      <c r="BG82" s="117">
        <f t="shared" si="7"/>
        <v>0</v>
      </c>
      <c r="BH82" s="117">
        <f t="shared" si="7"/>
        <v>0</v>
      </c>
    </row>
    <row r="83" spans="1:60" hidden="1" outlineLevel="1" x14ac:dyDescent="0.2">
      <c r="A83" s="116">
        <f>SUM(E83:BD83)</f>
        <v>0</v>
      </c>
      <c r="B83"/>
      <c r="F83" s="26"/>
      <c r="H83" s="91" t="s">
        <v>238</v>
      </c>
      <c r="I83" s="116">
        <f>IF(ROUND(Data!E110-I82,6)=0,0,1)</f>
        <v>0</v>
      </c>
      <c r="J83" s="116">
        <f>IF(ROUND(Data!F110-J82,6)=0,0,1)</f>
        <v>0</v>
      </c>
      <c r="K83" s="116">
        <f>IF(ROUND(Data!G110-K82,6)=0,0,1)</f>
        <v>0</v>
      </c>
      <c r="L83" s="116">
        <f>IF(ROUND(Data!H110-L82,6)=0,0,1)</f>
        <v>0</v>
      </c>
      <c r="M83" s="116">
        <f>IF(ROUND(Data!I110-M82,6)=0,0,1)</f>
        <v>0</v>
      </c>
      <c r="N83" s="116">
        <f>IF(ROUND(Data!J110-N82,6)=0,0,1)</f>
        <v>0</v>
      </c>
      <c r="O83" s="116">
        <f>IF(ROUND(Data!K110-O82,6)=0,0,1)</f>
        <v>0</v>
      </c>
      <c r="P83" s="116">
        <f>IF(ROUND(Data!L110-P82,6)=0,0,1)</f>
        <v>0</v>
      </c>
      <c r="Q83" s="116">
        <f>IF(ROUND(Data!M110-Q82,6)=0,0,1)</f>
        <v>0</v>
      </c>
      <c r="R83" s="116">
        <f>IF(ROUND(Data!N110-R82,6)=0,0,1)</f>
        <v>0</v>
      </c>
      <c r="S83" s="116">
        <f>IF(ROUND(Data!O110-S82,6)=0,0,1)</f>
        <v>0</v>
      </c>
      <c r="T83" s="116">
        <f>IF(ROUND(Data!P110-T82,6)=0,0,1)</f>
        <v>0</v>
      </c>
      <c r="U83" s="116">
        <f>IF(ROUND(Data!Q110-U82,6)=0,0,1)</f>
        <v>0</v>
      </c>
      <c r="V83" s="116">
        <f>IF(ROUND(Data!R110-V82,6)=0,0,1)</f>
        <v>0</v>
      </c>
      <c r="W83" s="116">
        <f>IF(ROUND(Data!S110-W82,6)=0,0,1)</f>
        <v>0</v>
      </c>
      <c r="X83" s="116">
        <f>IF(ROUND(Data!T110-X82,6)=0,0,1)</f>
        <v>0</v>
      </c>
      <c r="Y83" s="116">
        <f>IF(ROUND(Data!U110-Y82,6)=0,0,1)</f>
        <v>0</v>
      </c>
      <c r="Z83" s="116">
        <f>IF(ROUND(Data!V110-Z82,6)=0,0,1)</f>
        <v>0</v>
      </c>
      <c r="AA83" s="116">
        <f>IF(ROUND(Data!W110-AA82,6)=0,0,1)</f>
        <v>0</v>
      </c>
      <c r="AB83" s="116">
        <f>IF(ROUND(Data!X110-AB82,6)=0,0,1)</f>
        <v>0</v>
      </c>
      <c r="AC83" s="116">
        <f>IF(ROUND(Data!Y110-AC82,6)=0,0,1)</f>
        <v>0</v>
      </c>
      <c r="AD83" s="116">
        <f>IF(ROUND(Data!Z110-AD82,6)=0,0,1)</f>
        <v>0</v>
      </c>
      <c r="AE83" s="116">
        <f>IF(ROUND(Data!AA110-AE82,6)=0,0,1)</f>
        <v>0</v>
      </c>
      <c r="AF83" s="116">
        <f>IF(ROUND(Data!AB110-AF82,6)=0,0,1)</f>
        <v>0</v>
      </c>
      <c r="AG83" s="116">
        <f>IF(ROUND(Data!AC110-AG82,6)=0,0,1)</f>
        <v>0</v>
      </c>
      <c r="AH83" s="116">
        <f>IF(ROUND(Data!AD110-AH82,6)=0,0,1)</f>
        <v>0</v>
      </c>
      <c r="AI83" s="116">
        <f>IF(ROUND(Data!AE110-AI82,6)=0,0,1)</f>
        <v>0</v>
      </c>
      <c r="AJ83" s="116">
        <f>IF(ROUND(Data!AF110-AJ82,6)=0,0,1)</f>
        <v>0</v>
      </c>
      <c r="AK83" s="116">
        <f>IF(ROUND(Data!AG110-AK82,6)=0,0,1)</f>
        <v>0</v>
      </c>
      <c r="AL83" s="116">
        <f>IF(ROUND(Data!AH110-AL82,6)=0,0,1)</f>
        <v>0</v>
      </c>
      <c r="AM83" s="116">
        <f>IF(ROUND(Data!AI110-AM82,6)=0,0,1)</f>
        <v>0</v>
      </c>
      <c r="AN83" s="116">
        <f>IF(ROUND(Data!AJ110-AN82,6)=0,0,1)</f>
        <v>0</v>
      </c>
      <c r="AO83" s="116">
        <f>IF(ROUND(Data!AK110-AO82,6)=0,0,1)</f>
        <v>0</v>
      </c>
      <c r="AP83" s="116">
        <f>IF(ROUND(Data!AL110-AP82,6)=0,0,1)</f>
        <v>0</v>
      </c>
      <c r="AQ83" s="116">
        <f>IF(ROUND(Data!AM110-AQ82,6)=0,0,1)</f>
        <v>0</v>
      </c>
      <c r="AR83" s="116">
        <f>IF(ROUND(Data!AN110-AR82,6)=0,0,1)</f>
        <v>0</v>
      </c>
      <c r="AS83" s="116">
        <f>IF(ROUND(Data!AO110-AS82,6)=0,0,1)</f>
        <v>0</v>
      </c>
      <c r="AT83" s="116">
        <f>IF(ROUND(Data!AP110-AT82,6)=0,0,1)</f>
        <v>0</v>
      </c>
      <c r="AU83" s="116">
        <f>IF(ROUND(Data!AQ110-AU82,6)=0,0,1)</f>
        <v>0</v>
      </c>
      <c r="AV83" s="116">
        <f>IF(ROUND(Data!AR110-AV82,6)=0,0,1)</f>
        <v>0</v>
      </c>
      <c r="AW83" s="116">
        <f>IF(ROUND(Data!AS110-AW82,6)=0,0,1)</f>
        <v>0</v>
      </c>
      <c r="AX83" s="116">
        <f>IF(ROUND(Data!AT110-AX82,6)=0,0,1)</f>
        <v>0</v>
      </c>
      <c r="AY83" s="116">
        <f>IF(ROUND(Data!AU110-AY82,6)=0,0,1)</f>
        <v>0</v>
      </c>
      <c r="AZ83" s="116">
        <f>IF(ROUND(Data!AV110-AZ82,6)=0,0,1)</f>
        <v>0</v>
      </c>
      <c r="BA83" s="116">
        <f>IF(ROUND(Data!AW110-BA82,6)=0,0,1)</f>
        <v>0</v>
      </c>
      <c r="BB83" s="116">
        <f>IF(ROUND(Data!AX110-BB82,6)=0,0,1)</f>
        <v>0</v>
      </c>
      <c r="BC83" s="116">
        <f>IF(ROUND(Data!AY110-BC82,6)=0,0,1)</f>
        <v>0</v>
      </c>
      <c r="BD83" s="116">
        <f>IF(ROUND(Data!AZ110-BD82,6)=0,0,1)</f>
        <v>0</v>
      </c>
      <c r="BE83" s="116">
        <f>IF(ROUND(Data!BA110-BE82,6)=0,0,1)</f>
        <v>0</v>
      </c>
      <c r="BF83" s="116">
        <f>IF(ROUND(Data!BB110-BF82,6)=0,0,1)</f>
        <v>0</v>
      </c>
      <c r="BG83" s="116">
        <f>IF(ROUND(Data!BC110-BG82,6)=0,0,1)</f>
        <v>0</v>
      </c>
      <c r="BH83" s="116">
        <f>IF(ROUND(Data!BD110-BH82,6)=0,0,1)</f>
        <v>0</v>
      </c>
    </row>
    <row r="84" spans="1:60" hidden="1" outlineLevel="1" x14ac:dyDescent="0.2">
      <c r="B84" s="72"/>
      <c r="C84" s="72"/>
      <c r="D84" s="72"/>
      <c r="E84" s="72"/>
    </row>
    <row r="85" spans="1:60" collapsed="1" x14ac:dyDescent="0.2">
      <c r="A85" s="6">
        <f>MAX($A$1:A84)+Subsection</f>
        <v>8.0399999999999991</v>
      </c>
      <c r="B85" s="6" t="s">
        <v>304</v>
      </c>
      <c r="C85" s="6"/>
      <c r="D85" s="6"/>
      <c r="E85" s="6"/>
      <c r="F85" s="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row>
    <row r="87" spans="1:60" outlineLevel="1" x14ac:dyDescent="0.2">
      <c r="B87" s="53" t="s">
        <v>305</v>
      </c>
    </row>
    <row r="88" spans="1:60" outlineLevel="1" x14ac:dyDescent="0.2"/>
    <row r="89" spans="1:60" outlineLevel="1" x14ac:dyDescent="0.2">
      <c r="B89" s="51" t="s">
        <v>306</v>
      </c>
    </row>
    <row r="90" spans="1:60" outlineLevel="1" x14ac:dyDescent="0.2">
      <c r="B90" s="88" t="str">
        <f>Mapping!H15</f>
        <v>Dedicated Prescribed</v>
      </c>
      <c r="F90" s="26" t="s">
        <v>198</v>
      </c>
      <c r="I90" s="92">
        <f>Data!E195</f>
        <v>0</v>
      </c>
      <c r="J90" s="92">
        <f>Data!F195</f>
        <v>0</v>
      </c>
      <c r="K90" s="92">
        <f>Data!G195</f>
        <v>72.062346612563729</v>
      </c>
      <c r="L90" s="92">
        <f>Data!H195</f>
        <v>49.772466845610595</v>
      </c>
      <c r="M90" s="92">
        <f>Data!I195</f>
        <v>54.590556607168963</v>
      </c>
      <c r="N90" s="92">
        <f>Data!J195</f>
        <v>109.95532890038649</v>
      </c>
      <c r="O90" s="92">
        <f>Data!K195</f>
        <v>78.750051439680433</v>
      </c>
      <c r="P90" s="92">
        <f>Data!L195</f>
        <v>185.04686700569027</v>
      </c>
      <c r="Q90" s="92">
        <f>Data!M195</f>
        <v>0</v>
      </c>
      <c r="R90" s="92">
        <f>Data!N195</f>
        <v>0</v>
      </c>
      <c r="S90" s="92">
        <f>Data!O195</f>
        <v>0</v>
      </c>
      <c r="T90" s="92">
        <f>Data!P195</f>
        <v>0</v>
      </c>
      <c r="U90" s="92">
        <f>Data!Q195</f>
        <v>0</v>
      </c>
      <c r="V90" s="92">
        <f>Data!R195</f>
        <v>0</v>
      </c>
      <c r="W90" s="92">
        <f>Data!S195</f>
        <v>0</v>
      </c>
      <c r="X90" s="92">
        <f>Data!T195</f>
        <v>0</v>
      </c>
      <c r="Y90" s="92">
        <f>Data!U195</f>
        <v>0</v>
      </c>
      <c r="Z90" s="92">
        <f>Data!V195</f>
        <v>0</v>
      </c>
      <c r="AA90" s="92">
        <f>Data!W195</f>
        <v>0</v>
      </c>
      <c r="AB90" s="92">
        <f>Data!X195</f>
        <v>0</v>
      </c>
      <c r="AC90" s="92">
        <f>Data!Y195</f>
        <v>0</v>
      </c>
      <c r="AD90" s="92">
        <f>Data!Z195</f>
        <v>0</v>
      </c>
      <c r="AE90" s="92">
        <f>Data!AA195</f>
        <v>0</v>
      </c>
      <c r="AF90" s="92">
        <f>Data!AB195</f>
        <v>0</v>
      </c>
      <c r="AG90" s="92">
        <f>Data!AC195</f>
        <v>0</v>
      </c>
      <c r="AH90" s="92">
        <f>Data!AD195</f>
        <v>0</v>
      </c>
      <c r="AI90" s="92">
        <f>Data!AE195</f>
        <v>0</v>
      </c>
      <c r="AJ90" s="92">
        <f>Data!AF195</f>
        <v>0</v>
      </c>
      <c r="AK90" s="92">
        <f>Data!AG195</f>
        <v>0</v>
      </c>
      <c r="AL90" s="92">
        <f>Data!AH195</f>
        <v>0</v>
      </c>
      <c r="AM90" s="92">
        <f>Data!AI195</f>
        <v>0</v>
      </c>
      <c r="AN90" s="92">
        <f>Data!AJ195</f>
        <v>0</v>
      </c>
      <c r="AO90" s="92">
        <f>Data!AK195</f>
        <v>0</v>
      </c>
      <c r="AP90" s="92">
        <f>Data!AL195</f>
        <v>0</v>
      </c>
      <c r="AQ90" s="92">
        <f>Data!AM195</f>
        <v>0</v>
      </c>
      <c r="AR90" s="92">
        <f>Data!AN195</f>
        <v>0</v>
      </c>
      <c r="AS90" s="92">
        <f>Data!AO195</f>
        <v>0</v>
      </c>
      <c r="AT90" s="92">
        <f>Data!AP195</f>
        <v>0</v>
      </c>
      <c r="AU90" s="92">
        <f>Data!AQ195</f>
        <v>0</v>
      </c>
      <c r="AV90" s="92">
        <f>Data!AR195</f>
        <v>0</v>
      </c>
      <c r="AW90" s="92">
        <f>Data!AS195</f>
        <v>0</v>
      </c>
      <c r="AX90" s="92">
        <f>Data!AT195</f>
        <v>0</v>
      </c>
      <c r="AY90" s="92">
        <f>Data!AU195</f>
        <v>0</v>
      </c>
      <c r="AZ90" s="92">
        <f>Data!AV195</f>
        <v>0</v>
      </c>
      <c r="BA90" s="92">
        <f>Data!AW195</f>
        <v>0</v>
      </c>
      <c r="BB90" s="92">
        <f>Data!AX195</f>
        <v>0</v>
      </c>
      <c r="BC90" s="92">
        <f>Data!AY195</f>
        <v>0</v>
      </c>
      <c r="BD90" s="92">
        <f>Data!AZ195</f>
        <v>0</v>
      </c>
      <c r="BE90" s="92">
        <f>Data!BA195</f>
        <v>0</v>
      </c>
      <c r="BF90" s="92">
        <f>Data!BB195</f>
        <v>0</v>
      </c>
      <c r="BG90" s="92">
        <f>Data!BC195</f>
        <v>0</v>
      </c>
      <c r="BH90" s="92">
        <f>Data!BD195</f>
        <v>0</v>
      </c>
    </row>
    <row r="91" spans="1:60" outlineLevel="1" x14ac:dyDescent="0.2">
      <c r="B91" s="88" t="str">
        <f>Mapping!I15</f>
        <v>Dedicated Non-prescribed</v>
      </c>
      <c r="F91" s="26" t="s">
        <v>198</v>
      </c>
      <c r="I91" s="92">
        <f>Data!E225</f>
        <v>0</v>
      </c>
      <c r="J91" s="92">
        <f>Data!F225</f>
        <v>0</v>
      </c>
      <c r="K91" s="92">
        <f>Data!G225</f>
        <v>0</v>
      </c>
      <c r="L91" s="92">
        <f>Data!H225</f>
        <v>3.6498759700000001</v>
      </c>
      <c r="M91" s="92">
        <f>Data!I225</f>
        <v>1.6288692173126968</v>
      </c>
      <c r="N91" s="92">
        <f>Data!J225</f>
        <v>1.4395099001327298</v>
      </c>
      <c r="O91" s="92">
        <f>Data!K225</f>
        <v>3.6996068194768226</v>
      </c>
      <c r="P91" s="92">
        <f>Data!L225</f>
        <v>0.96978877684251563</v>
      </c>
      <c r="Q91" s="92">
        <f>Data!M225</f>
        <v>0</v>
      </c>
      <c r="R91" s="92">
        <f>Data!N225</f>
        <v>0</v>
      </c>
      <c r="S91" s="92">
        <f>Data!O225</f>
        <v>0</v>
      </c>
      <c r="T91" s="92">
        <f>Data!P225</f>
        <v>0</v>
      </c>
      <c r="U91" s="92">
        <f>Data!Q225</f>
        <v>0</v>
      </c>
      <c r="V91" s="92">
        <f>Data!R225</f>
        <v>0</v>
      </c>
      <c r="W91" s="92">
        <f>Data!S225</f>
        <v>0</v>
      </c>
      <c r="X91" s="92">
        <f>Data!T225</f>
        <v>0</v>
      </c>
      <c r="Y91" s="92">
        <f>Data!U225</f>
        <v>0</v>
      </c>
      <c r="Z91" s="92">
        <f>Data!V225</f>
        <v>0</v>
      </c>
      <c r="AA91" s="92">
        <f>Data!W225</f>
        <v>0</v>
      </c>
      <c r="AB91" s="92">
        <f>Data!X225</f>
        <v>0</v>
      </c>
      <c r="AC91" s="92">
        <f>Data!Y225</f>
        <v>0</v>
      </c>
      <c r="AD91" s="92">
        <f>Data!Z225</f>
        <v>0</v>
      </c>
      <c r="AE91" s="92">
        <f>Data!AA225</f>
        <v>0</v>
      </c>
      <c r="AF91" s="92">
        <f>Data!AB225</f>
        <v>0</v>
      </c>
      <c r="AG91" s="92">
        <f>Data!AC225</f>
        <v>0</v>
      </c>
      <c r="AH91" s="92">
        <f>Data!AD225</f>
        <v>0</v>
      </c>
      <c r="AI91" s="92">
        <f>Data!AE225</f>
        <v>0</v>
      </c>
      <c r="AJ91" s="92">
        <f>Data!AF225</f>
        <v>0</v>
      </c>
      <c r="AK91" s="92">
        <f>Data!AG225</f>
        <v>0</v>
      </c>
      <c r="AL91" s="92">
        <f>Data!AH225</f>
        <v>0</v>
      </c>
      <c r="AM91" s="92">
        <f>Data!AI225</f>
        <v>0</v>
      </c>
      <c r="AN91" s="92">
        <f>Data!AJ225</f>
        <v>0</v>
      </c>
      <c r="AO91" s="92">
        <f>Data!AK225</f>
        <v>0</v>
      </c>
      <c r="AP91" s="92">
        <f>Data!AL225</f>
        <v>0</v>
      </c>
      <c r="AQ91" s="92">
        <f>Data!AM225</f>
        <v>0</v>
      </c>
      <c r="AR91" s="92">
        <f>Data!AN225</f>
        <v>0</v>
      </c>
      <c r="AS91" s="92">
        <f>Data!AO225</f>
        <v>0</v>
      </c>
      <c r="AT91" s="92">
        <f>Data!AP225</f>
        <v>0</v>
      </c>
      <c r="AU91" s="92">
        <f>Data!AQ225</f>
        <v>0</v>
      </c>
      <c r="AV91" s="92">
        <f>Data!AR225</f>
        <v>0</v>
      </c>
      <c r="AW91" s="92">
        <f>Data!AS225</f>
        <v>0</v>
      </c>
      <c r="AX91" s="92">
        <f>Data!AT225</f>
        <v>0</v>
      </c>
      <c r="AY91" s="92">
        <f>Data!AU225</f>
        <v>0</v>
      </c>
      <c r="AZ91" s="92">
        <f>Data!AV225</f>
        <v>0</v>
      </c>
      <c r="BA91" s="92">
        <f>Data!AW225</f>
        <v>0</v>
      </c>
      <c r="BB91" s="92">
        <f>Data!AX225</f>
        <v>0</v>
      </c>
      <c r="BC91" s="92">
        <f>Data!AY225</f>
        <v>0</v>
      </c>
      <c r="BD91" s="92">
        <f>Data!AZ225</f>
        <v>0</v>
      </c>
      <c r="BE91" s="92">
        <f>Data!BA225</f>
        <v>0</v>
      </c>
      <c r="BF91" s="92">
        <f>Data!BB225</f>
        <v>0</v>
      </c>
      <c r="BG91" s="92">
        <f>Data!BC225</f>
        <v>0</v>
      </c>
      <c r="BH91" s="92">
        <f>Data!BD225</f>
        <v>0</v>
      </c>
    </row>
    <row r="92" spans="1:60" outlineLevel="1" x14ac:dyDescent="0.2">
      <c r="B92" s="88" t="str">
        <f>Mapping!J15</f>
        <v>Shared</v>
      </c>
      <c r="F92" s="26" t="s">
        <v>198</v>
      </c>
      <c r="I92" s="92">
        <f>Data!E219</f>
        <v>0</v>
      </c>
      <c r="J92" s="92">
        <f>Data!F219</f>
        <v>0</v>
      </c>
      <c r="K92" s="92">
        <f>Data!G219</f>
        <v>0.42663650743628018</v>
      </c>
      <c r="L92" s="92">
        <f>Data!H219</f>
        <v>2.1437486743893963</v>
      </c>
      <c r="M92" s="92">
        <f>Data!I219</f>
        <v>4.0882249212349295</v>
      </c>
      <c r="N92" s="92">
        <f>Data!J219</f>
        <v>3.8294575294807718</v>
      </c>
      <c r="O92" s="92">
        <f>Data!K219</f>
        <v>3.2890121580857783</v>
      </c>
      <c r="P92" s="92">
        <f>Data!L219</f>
        <v>1.3772455834044299</v>
      </c>
      <c r="Q92" s="92">
        <f>Data!M219</f>
        <v>0</v>
      </c>
      <c r="R92" s="92">
        <f>Data!N219</f>
        <v>0</v>
      </c>
      <c r="S92" s="92">
        <f>Data!O219</f>
        <v>0</v>
      </c>
      <c r="T92" s="92">
        <f>Data!P219</f>
        <v>0</v>
      </c>
      <c r="U92" s="92">
        <f>Data!Q219</f>
        <v>0</v>
      </c>
      <c r="V92" s="92">
        <f>Data!R219</f>
        <v>0</v>
      </c>
      <c r="W92" s="92">
        <f>Data!S219</f>
        <v>0</v>
      </c>
      <c r="X92" s="92">
        <f>Data!T219</f>
        <v>0</v>
      </c>
      <c r="Y92" s="92">
        <f>Data!U219</f>
        <v>0</v>
      </c>
      <c r="Z92" s="92">
        <f>Data!V219</f>
        <v>0</v>
      </c>
      <c r="AA92" s="92">
        <f>Data!W219</f>
        <v>0</v>
      </c>
      <c r="AB92" s="92">
        <f>Data!X219</f>
        <v>0</v>
      </c>
      <c r="AC92" s="92">
        <f>Data!Y219</f>
        <v>0</v>
      </c>
      <c r="AD92" s="92">
        <f>Data!Z219</f>
        <v>0</v>
      </c>
      <c r="AE92" s="92">
        <f>Data!AA219</f>
        <v>0</v>
      </c>
      <c r="AF92" s="92">
        <f>Data!AB219</f>
        <v>0</v>
      </c>
      <c r="AG92" s="92">
        <f>Data!AC219</f>
        <v>0</v>
      </c>
      <c r="AH92" s="92">
        <f>Data!AD219</f>
        <v>0</v>
      </c>
      <c r="AI92" s="92">
        <f>Data!AE219</f>
        <v>0</v>
      </c>
      <c r="AJ92" s="92">
        <f>Data!AF219</f>
        <v>0</v>
      </c>
      <c r="AK92" s="92">
        <f>Data!AG219</f>
        <v>0</v>
      </c>
      <c r="AL92" s="92">
        <f>Data!AH219</f>
        <v>0</v>
      </c>
      <c r="AM92" s="92">
        <f>Data!AI219</f>
        <v>0</v>
      </c>
      <c r="AN92" s="92">
        <f>Data!AJ219</f>
        <v>0</v>
      </c>
      <c r="AO92" s="92">
        <f>Data!AK219</f>
        <v>0</v>
      </c>
      <c r="AP92" s="92">
        <f>Data!AL219</f>
        <v>0</v>
      </c>
      <c r="AQ92" s="92">
        <f>Data!AM219</f>
        <v>0</v>
      </c>
      <c r="AR92" s="92">
        <f>Data!AN219</f>
        <v>0</v>
      </c>
      <c r="AS92" s="92">
        <f>Data!AO219</f>
        <v>0</v>
      </c>
      <c r="AT92" s="92">
        <f>Data!AP219</f>
        <v>0</v>
      </c>
      <c r="AU92" s="92">
        <f>Data!AQ219</f>
        <v>0</v>
      </c>
      <c r="AV92" s="92">
        <f>Data!AR219</f>
        <v>0</v>
      </c>
      <c r="AW92" s="92">
        <f>Data!AS219</f>
        <v>0</v>
      </c>
      <c r="AX92" s="92">
        <f>Data!AT219</f>
        <v>0</v>
      </c>
      <c r="AY92" s="92">
        <f>Data!AU219</f>
        <v>0</v>
      </c>
      <c r="AZ92" s="92">
        <f>Data!AV219</f>
        <v>0</v>
      </c>
      <c r="BA92" s="92">
        <f>Data!AW219</f>
        <v>0</v>
      </c>
      <c r="BB92" s="92">
        <f>Data!AX219</f>
        <v>0</v>
      </c>
      <c r="BC92" s="92">
        <f>Data!AY219</f>
        <v>0</v>
      </c>
      <c r="BD92" s="92">
        <f>Data!AZ219</f>
        <v>0</v>
      </c>
      <c r="BE92" s="92">
        <f>Data!BA219</f>
        <v>0</v>
      </c>
      <c r="BF92" s="92">
        <f>Data!BB219</f>
        <v>0</v>
      </c>
      <c r="BG92" s="92">
        <f>Data!BC219</f>
        <v>0</v>
      </c>
      <c r="BH92" s="92">
        <f>Data!BD219</f>
        <v>0</v>
      </c>
    </row>
    <row r="93" spans="1:60" outlineLevel="1" x14ac:dyDescent="0.2"/>
    <row r="94" spans="1:60" outlineLevel="1" x14ac:dyDescent="0.2">
      <c r="B94" s="68" t="s">
        <v>307</v>
      </c>
      <c r="C94" s="112"/>
      <c r="D94" s="113"/>
      <c r="E94" s="113"/>
      <c r="F94" s="69" t="s">
        <v>198</v>
      </c>
      <c r="G94" s="114"/>
      <c r="H94" s="114"/>
      <c r="I94" s="117">
        <f>SUM(I90:I92)</f>
        <v>0</v>
      </c>
      <c r="J94" s="117">
        <f>SUM(J90:J92)</f>
        <v>0</v>
      </c>
      <c r="K94" s="117">
        <f>SUM(K90:K92)</f>
        <v>72.488983120000015</v>
      </c>
      <c r="L94" s="117">
        <f t="shared" ref="L94:BH94" si="8">SUM(L90:L92)</f>
        <v>55.566091489999991</v>
      </c>
      <c r="M94" s="117">
        <f t="shared" si="8"/>
        <v>60.307650745716593</v>
      </c>
      <c r="N94" s="117">
        <f t="shared" si="8"/>
        <v>115.22429633</v>
      </c>
      <c r="O94" s="117">
        <f t="shared" si="8"/>
        <v>85.738670417243043</v>
      </c>
      <c r="P94" s="117">
        <f t="shared" si="8"/>
        <v>187.39390136593721</v>
      </c>
      <c r="Q94" s="117">
        <f t="shared" si="8"/>
        <v>0</v>
      </c>
      <c r="R94" s="117">
        <f t="shared" si="8"/>
        <v>0</v>
      </c>
      <c r="S94" s="117">
        <f t="shared" si="8"/>
        <v>0</v>
      </c>
      <c r="T94" s="117">
        <f t="shared" si="8"/>
        <v>0</v>
      </c>
      <c r="U94" s="117">
        <f t="shared" si="8"/>
        <v>0</v>
      </c>
      <c r="V94" s="117">
        <f t="shared" si="8"/>
        <v>0</v>
      </c>
      <c r="W94" s="117">
        <f t="shared" si="8"/>
        <v>0</v>
      </c>
      <c r="X94" s="117">
        <f t="shared" si="8"/>
        <v>0</v>
      </c>
      <c r="Y94" s="117">
        <f t="shared" si="8"/>
        <v>0</v>
      </c>
      <c r="Z94" s="117">
        <f t="shared" si="8"/>
        <v>0</v>
      </c>
      <c r="AA94" s="117">
        <f t="shared" si="8"/>
        <v>0</v>
      </c>
      <c r="AB94" s="117">
        <f t="shared" si="8"/>
        <v>0</v>
      </c>
      <c r="AC94" s="117">
        <f t="shared" si="8"/>
        <v>0</v>
      </c>
      <c r="AD94" s="117">
        <f t="shared" si="8"/>
        <v>0</v>
      </c>
      <c r="AE94" s="117">
        <f t="shared" si="8"/>
        <v>0</v>
      </c>
      <c r="AF94" s="117">
        <f t="shared" si="8"/>
        <v>0</v>
      </c>
      <c r="AG94" s="117">
        <f t="shared" si="8"/>
        <v>0</v>
      </c>
      <c r="AH94" s="117">
        <f t="shared" si="8"/>
        <v>0</v>
      </c>
      <c r="AI94" s="117">
        <f t="shared" si="8"/>
        <v>0</v>
      </c>
      <c r="AJ94" s="117">
        <f t="shared" si="8"/>
        <v>0</v>
      </c>
      <c r="AK94" s="117">
        <f t="shared" si="8"/>
        <v>0</v>
      </c>
      <c r="AL94" s="117">
        <f t="shared" si="8"/>
        <v>0</v>
      </c>
      <c r="AM94" s="117">
        <f t="shared" si="8"/>
        <v>0</v>
      </c>
      <c r="AN94" s="117">
        <f t="shared" si="8"/>
        <v>0</v>
      </c>
      <c r="AO94" s="117">
        <f t="shared" si="8"/>
        <v>0</v>
      </c>
      <c r="AP94" s="117">
        <f t="shared" si="8"/>
        <v>0</v>
      </c>
      <c r="AQ94" s="117">
        <f t="shared" si="8"/>
        <v>0</v>
      </c>
      <c r="AR94" s="117">
        <f t="shared" si="8"/>
        <v>0</v>
      </c>
      <c r="AS94" s="117">
        <f t="shared" si="8"/>
        <v>0</v>
      </c>
      <c r="AT94" s="117">
        <f t="shared" si="8"/>
        <v>0</v>
      </c>
      <c r="AU94" s="117">
        <f t="shared" si="8"/>
        <v>0</v>
      </c>
      <c r="AV94" s="117">
        <f t="shared" si="8"/>
        <v>0</v>
      </c>
      <c r="AW94" s="117">
        <f t="shared" si="8"/>
        <v>0</v>
      </c>
      <c r="AX94" s="117">
        <f t="shared" si="8"/>
        <v>0</v>
      </c>
      <c r="AY94" s="117">
        <f t="shared" si="8"/>
        <v>0</v>
      </c>
      <c r="AZ94" s="117">
        <f t="shared" si="8"/>
        <v>0</v>
      </c>
      <c r="BA94" s="117">
        <f t="shared" si="8"/>
        <v>0</v>
      </c>
      <c r="BB94" s="117">
        <f t="shared" si="8"/>
        <v>0</v>
      </c>
      <c r="BC94" s="117">
        <f t="shared" si="8"/>
        <v>0</v>
      </c>
      <c r="BD94" s="117">
        <f t="shared" si="8"/>
        <v>0</v>
      </c>
      <c r="BE94" s="117">
        <f t="shared" si="8"/>
        <v>0</v>
      </c>
      <c r="BF94" s="117">
        <f t="shared" si="8"/>
        <v>0</v>
      </c>
      <c r="BG94" s="117">
        <f t="shared" si="8"/>
        <v>0</v>
      </c>
      <c r="BH94" s="117">
        <f t="shared" si="8"/>
        <v>0</v>
      </c>
    </row>
    <row r="95" spans="1:60" outlineLevel="1" x14ac:dyDescent="0.2">
      <c r="A95" s="116">
        <f>SUM(E95:BD95)</f>
        <v>0</v>
      </c>
      <c r="B95"/>
      <c r="F95" s="26"/>
      <c r="H95" s="91" t="s">
        <v>238</v>
      </c>
      <c r="I95" s="116">
        <f>IF(ROUND(Data!E227-I94,6)=0,0,1)</f>
        <v>0</v>
      </c>
      <c r="J95" s="116">
        <f>IF(ROUND(Data!F227-J94,6)=0,0,1)</f>
        <v>0</v>
      </c>
      <c r="K95" s="116">
        <f>IF(ROUND(Data!G227-K94,6)=0,0,1)</f>
        <v>0</v>
      </c>
      <c r="L95" s="116">
        <f>IF(ROUND(Data!H227-L94,6)=0,0,1)</f>
        <v>0</v>
      </c>
      <c r="M95" s="116">
        <f>IF(ROUND(Data!I227-M94,6)=0,0,1)</f>
        <v>0</v>
      </c>
      <c r="N95" s="116">
        <f>IF(ROUND(Data!J227-N94,6)=0,0,1)</f>
        <v>0</v>
      </c>
      <c r="O95" s="116">
        <f>IF(ROUND(Data!K227-O94,6)=0,0,1)</f>
        <v>0</v>
      </c>
      <c r="P95" s="116">
        <f>IF(ROUND(Data!L227-P94,6)=0,0,1)</f>
        <v>0</v>
      </c>
      <c r="Q95" s="116">
        <f>IF(ROUND(Data!M227-Q94,6)=0,0,1)</f>
        <v>0</v>
      </c>
      <c r="R95" s="116">
        <f>IF(ROUND(Data!N227-R94,6)=0,0,1)</f>
        <v>0</v>
      </c>
      <c r="S95" s="116">
        <f>IF(ROUND(Data!O227-S94,6)=0,0,1)</f>
        <v>0</v>
      </c>
      <c r="T95" s="116">
        <f>IF(ROUND(Data!P227-T94,6)=0,0,1)</f>
        <v>0</v>
      </c>
      <c r="U95" s="116">
        <f>IF(ROUND(Data!Q227-U94,6)=0,0,1)</f>
        <v>0</v>
      </c>
      <c r="V95" s="116">
        <f>IF(ROUND(Data!R227-V94,6)=0,0,1)</f>
        <v>0</v>
      </c>
      <c r="W95" s="116">
        <f>IF(ROUND(Data!S227-W94,6)=0,0,1)</f>
        <v>0</v>
      </c>
      <c r="X95" s="116">
        <f>IF(ROUND(Data!T227-X94,6)=0,0,1)</f>
        <v>0</v>
      </c>
      <c r="Y95" s="116">
        <f>IF(ROUND(Data!U227-Y94,6)=0,0,1)</f>
        <v>0</v>
      </c>
      <c r="Z95" s="116">
        <f>IF(ROUND(Data!V227-Z94,6)=0,0,1)</f>
        <v>0</v>
      </c>
      <c r="AA95" s="116">
        <f>IF(ROUND(Data!W227-AA94,6)=0,0,1)</f>
        <v>0</v>
      </c>
      <c r="AB95" s="116">
        <f>IF(ROUND(Data!X227-AB94,6)=0,0,1)</f>
        <v>0</v>
      </c>
      <c r="AC95" s="116">
        <f>IF(ROUND(Data!Y227-AC94,6)=0,0,1)</f>
        <v>0</v>
      </c>
      <c r="AD95" s="116">
        <f>IF(ROUND(Data!Z227-AD94,6)=0,0,1)</f>
        <v>0</v>
      </c>
      <c r="AE95" s="116">
        <f>IF(ROUND(Data!AA227-AE94,6)=0,0,1)</f>
        <v>0</v>
      </c>
      <c r="AF95" s="116">
        <f>IF(ROUND(Data!AB227-AF94,6)=0,0,1)</f>
        <v>0</v>
      </c>
      <c r="AG95" s="116">
        <f>IF(ROUND(Data!AC227-AG94,6)=0,0,1)</f>
        <v>0</v>
      </c>
      <c r="AH95" s="116">
        <f>IF(ROUND(Data!AD227-AH94,6)=0,0,1)</f>
        <v>0</v>
      </c>
      <c r="AI95" s="116">
        <f>IF(ROUND(Data!AE227-AI94,6)=0,0,1)</f>
        <v>0</v>
      </c>
      <c r="AJ95" s="116">
        <f>IF(ROUND(Data!AF227-AJ94,6)=0,0,1)</f>
        <v>0</v>
      </c>
      <c r="AK95" s="116">
        <f>IF(ROUND(Data!AG227-AK94,6)=0,0,1)</f>
        <v>0</v>
      </c>
      <c r="AL95" s="116">
        <f>IF(ROUND(Data!AH227-AL94,6)=0,0,1)</f>
        <v>0</v>
      </c>
      <c r="AM95" s="116">
        <f>IF(ROUND(Data!AI227-AM94,6)=0,0,1)</f>
        <v>0</v>
      </c>
      <c r="AN95" s="116">
        <f>IF(ROUND(Data!AJ227-AN94,6)=0,0,1)</f>
        <v>0</v>
      </c>
      <c r="AO95" s="116">
        <f>IF(ROUND(Data!AK227-AO94,6)=0,0,1)</f>
        <v>0</v>
      </c>
      <c r="AP95" s="116">
        <f>IF(ROUND(Data!AL227-AP94,6)=0,0,1)</f>
        <v>0</v>
      </c>
      <c r="AQ95" s="116">
        <f>IF(ROUND(Data!AM227-AQ94,6)=0,0,1)</f>
        <v>0</v>
      </c>
      <c r="AR95" s="116">
        <f>IF(ROUND(Data!AN227-AR94,6)=0,0,1)</f>
        <v>0</v>
      </c>
      <c r="AS95" s="116">
        <f>IF(ROUND(Data!AO227-AS94,6)=0,0,1)</f>
        <v>0</v>
      </c>
      <c r="AT95" s="116">
        <f>IF(ROUND(Data!AP227-AT94,6)=0,0,1)</f>
        <v>0</v>
      </c>
      <c r="AU95" s="116">
        <f>IF(ROUND(Data!AQ227-AU94,6)=0,0,1)</f>
        <v>0</v>
      </c>
      <c r="AV95" s="116">
        <f>IF(ROUND(Data!AR227-AV94,6)=0,0,1)</f>
        <v>0</v>
      </c>
      <c r="AW95" s="116">
        <f>IF(ROUND(Data!AS227-AW94,6)=0,0,1)</f>
        <v>0</v>
      </c>
      <c r="AX95" s="116">
        <f>IF(ROUND(Data!AT227-AX94,6)=0,0,1)</f>
        <v>0</v>
      </c>
      <c r="AY95" s="116">
        <f>IF(ROUND(Data!AU227-AY94,6)=0,0,1)</f>
        <v>0</v>
      </c>
      <c r="AZ95" s="116">
        <f>IF(ROUND(Data!AV227-AZ94,6)=0,0,1)</f>
        <v>0</v>
      </c>
      <c r="BA95" s="116">
        <f>IF(ROUND(Data!AW227-BA94,6)=0,0,1)</f>
        <v>0</v>
      </c>
      <c r="BB95" s="116">
        <f>IF(ROUND(Data!AX227-BB94,6)=0,0,1)</f>
        <v>0</v>
      </c>
      <c r="BC95" s="116">
        <f>IF(ROUND(Data!AY227-BC94,6)=0,0,1)</f>
        <v>0</v>
      </c>
      <c r="BD95" s="116">
        <f>IF(ROUND(Data!AZ227-BD94,6)=0,0,1)</f>
        <v>0</v>
      </c>
      <c r="BE95" s="116">
        <f>IF(ROUND(Data!BA227-BE94,6)=0,0,1)</f>
        <v>0</v>
      </c>
      <c r="BF95" s="116">
        <f>IF(ROUND(Data!BB227-BF94,6)=0,0,1)</f>
        <v>0</v>
      </c>
      <c r="BG95" s="116">
        <f>IF(ROUND(Data!BC227-BG94,6)=0,0,1)</f>
        <v>0</v>
      </c>
      <c r="BH95" s="116">
        <f>IF(ROUND(Data!BD227-BH94,6)=0,0,1)</f>
        <v>0</v>
      </c>
    </row>
    <row r="96" spans="1:60" outlineLevel="1" x14ac:dyDescent="0.2"/>
    <row r="97" spans="1:60" x14ac:dyDescent="0.2">
      <c r="A97" s="6">
        <f>MAX($A$1:A96)+Subsection</f>
        <v>8.0499999999999989</v>
      </c>
      <c r="B97" s="6" t="s">
        <v>308</v>
      </c>
      <c r="C97" s="6"/>
      <c r="D97" s="6"/>
      <c r="E97" s="6"/>
      <c r="F97" s="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row>
    <row r="99" spans="1:60" outlineLevel="1" x14ac:dyDescent="0.2">
      <c r="B99" s="53" t="s">
        <v>309</v>
      </c>
    </row>
    <row r="100" spans="1:60" outlineLevel="1" x14ac:dyDescent="0.2"/>
    <row r="101" spans="1:60" outlineLevel="1" x14ac:dyDescent="0.2">
      <c r="B101" s="51" t="s">
        <v>310</v>
      </c>
    </row>
    <row r="102" spans="1:60" outlineLevel="1" x14ac:dyDescent="0.2">
      <c r="B102" s="88" t="s">
        <v>66</v>
      </c>
      <c r="F102" s="26" t="s">
        <v>198</v>
      </c>
      <c r="I102" s="115">
        <f t="shared" ref="I102:AN102" si="9">SUM(I38:I79)</f>
        <v>0</v>
      </c>
      <c r="J102" s="115">
        <f t="shared" si="9"/>
        <v>0</v>
      </c>
      <c r="K102" s="115">
        <f t="shared" si="9"/>
        <v>333.14528562939006</v>
      </c>
      <c r="L102" s="115">
        <f t="shared" si="9"/>
        <v>363.51454342670002</v>
      </c>
      <c r="M102" s="115">
        <f t="shared" si="9"/>
        <v>369.96812196270002</v>
      </c>
      <c r="N102" s="115">
        <f t="shared" si="9"/>
        <v>352.84689809390005</v>
      </c>
      <c r="O102" s="115">
        <f t="shared" si="9"/>
        <v>362.36400332254459</v>
      </c>
      <c r="P102" s="115">
        <f t="shared" si="9"/>
        <v>408.22292166193898</v>
      </c>
      <c r="Q102" s="115">
        <f t="shared" si="9"/>
        <v>0</v>
      </c>
      <c r="R102" s="115">
        <f t="shared" si="9"/>
        <v>0</v>
      </c>
      <c r="S102" s="115">
        <f t="shared" si="9"/>
        <v>0</v>
      </c>
      <c r="T102" s="115">
        <f t="shared" si="9"/>
        <v>0</v>
      </c>
      <c r="U102" s="115">
        <f t="shared" si="9"/>
        <v>0</v>
      </c>
      <c r="V102" s="115">
        <f t="shared" si="9"/>
        <v>0</v>
      </c>
      <c r="W102" s="115">
        <f t="shared" si="9"/>
        <v>0</v>
      </c>
      <c r="X102" s="115">
        <f t="shared" si="9"/>
        <v>0</v>
      </c>
      <c r="Y102" s="115">
        <f t="shared" si="9"/>
        <v>0</v>
      </c>
      <c r="Z102" s="115">
        <f t="shared" si="9"/>
        <v>0</v>
      </c>
      <c r="AA102" s="115">
        <f t="shared" si="9"/>
        <v>0</v>
      </c>
      <c r="AB102" s="115">
        <f t="shared" si="9"/>
        <v>0</v>
      </c>
      <c r="AC102" s="115">
        <f t="shared" si="9"/>
        <v>0</v>
      </c>
      <c r="AD102" s="115">
        <f t="shared" si="9"/>
        <v>0</v>
      </c>
      <c r="AE102" s="115">
        <f t="shared" si="9"/>
        <v>0</v>
      </c>
      <c r="AF102" s="115">
        <f t="shared" si="9"/>
        <v>0</v>
      </c>
      <c r="AG102" s="115">
        <f t="shared" si="9"/>
        <v>0</v>
      </c>
      <c r="AH102" s="115">
        <f t="shared" si="9"/>
        <v>0</v>
      </c>
      <c r="AI102" s="115">
        <f t="shared" si="9"/>
        <v>0</v>
      </c>
      <c r="AJ102" s="115">
        <f t="shared" si="9"/>
        <v>0</v>
      </c>
      <c r="AK102" s="115">
        <f t="shared" si="9"/>
        <v>0</v>
      </c>
      <c r="AL102" s="115">
        <f t="shared" si="9"/>
        <v>0</v>
      </c>
      <c r="AM102" s="115">
        <f t="shared" si="9"/>
        <v>0</v>
      </c>
      <c r="AN102" s="115">
        <f t="shared" si="9"/>
        <v>0</v>
      </c>
      <c r="AO102" s="115">
        <f t="shared" ref="AO102:BH102" si="10">SUM(AO38:AO79)</f>
        <v>0</v>
      </c>
      <c r="AP102" s="115">
        <f t="shared" si="10"/>
        <v>0</v>
      </c>
      <c r="AQ102" s="115">
        <f t="shared" si="10"/>
        <v>0</v>
      </c>
      <c r="AR102" s="115">
        <f t="shared" si="10"/>
        <v>0</v>
      </c>
      <c r="AS102" s="115">
        <f t="shared" si="10"/>
        <v>0</v>
      </c>
      <c r="AT102" s="115">
        <f t="shared" si="10"/>
        <v>0</v>
      </c>
      <c r="AU102" s="115">
        <f t="shared" si="10"/>
        <v>0</v>
      </c>
      <c r="AV102" s="115">
        <f t="shared" si="10"/>
        <v>0</v>
      </c>
      <c r="AW102" s="115">
        <f t="shared" si="10"/>
        <v>0</v>
      </c>
      <c r="AX102" s="115">
        <f t="shared" si="10"/>
        <v>0</v>
      </c>
      <c r="AY102" s="115">
        <f t="shared" si="10"/>
        <v>0</v>
      </c>
      <c r="AZ102" s="115">
        <f t="shared" si="10"/>
        <v>0</v>
      </c>
      <c r="BA102" s="115">
        <f t="shared" si="10"/>
        <v>0</v>
      </c>
      <c r="BB102" s="115">
        <f t="shared" si="10"/>
        <v>0</v>
      </c>
      <c r="BC102" s="115">
        <f t="shared" si="10"/>
        <v>0</v>
      </c>
      <c r="BD102" s="115">
        <f t="shared" si="10"/>
        <v>0</v>
      </c>
      <c r="BE102" s="115">
        <f t="shared" si="10"/>
        <v>0</v>
      </c>
      <c r="BF102" s="115">
        <f t="shared" si="10"/>
        <v>0</v>
      </c>
      <c r="BG102" s="115">
        <f t="shared" si="10"/>
        <v>0</v>
      </c>
      <c r="BH102" s="115">
        <f t="shared" si="10"/>
        <v>0</v>
      </c>
    </row>
    <row r="103" spans="1:60" outlineLevel="1" x14ac:dyDescent="0.2">
      <c r="B103" s="88" t="s">
        <v>311</v>
      </c>
      <c r="F103" s="26" t="s">
        <v>198</v>
      </c>
      <c r="I103" s="115">
        <f t="shared" ref="I103:AN103" si="11">I80</f>
        <v>0</v>
      </c>
      <c r="J103" s="115">
        <f t="shared" si="11"/>
        <v>0</v>
      </c>
      <c r="K103" s="115">
        <f t="shared" si="11"/>
        <v>97.457959090000017</v>
      </c>
      <c r="L103" s="115">
        <f t="shared" si="11"/>
        <v>179.57727817000006</v>
      </c>
      <c r="M103" s="115">
        <f t="shared" si="11"/>
        <v>192.66661423000008</v>
      </c>
      <c r="N103" s="115">
        <f t="shared" si="11"/>
        <v>203.82524236</v>
      </c>
      <c r="O103" s="115">
        <f t="shared" si="11"/>
        <v>195.28632640377069</v>
      </c>
      <c r="P103" s="115">
        <f t="shared" si="11"/>
        <v>195.96868910316951</v>
      </c>
      <c r="Q103" s="115">
        <f t="shared" si="11"/>
        <v>0</v>
      </c>
      <c r="R103" s="115">
        <f t="shared" si="11"/>
        <v>0</v>
      </c>
      <c r="S103" s="115">
        <f t="shared" si="11"/>
        <v>0</v>
      </c>
      <c r="T103" s="115">
        <f t="shared" si="11"/>
        <v>0</v>
      </c>
      <c r="U103" s="115">
        <f t="shared" si="11"/>
        <v>0</v>
      </c>
      <c r="V103" s="115">
        <f t="shared" si="11"/>
        <v>0</v>
      </c>
      <c r="W103" s="115">
        <f t="shared" si="11"/>
        <v>0</v>
      </c>
      <c r="X103" s="115">
        <f t="shared" si="11"/>
        <v>0</v>
      </c>
      <c r="Y103" s="115">
        <f t="shared" si="11"/>
        <v>0</v>
      </c>
      <c r="Z103" s="115">
        <f t="shared" si="11"/>
        <v>0</v>
      </c>
      <c r="AA103" s="115">
        <f t="shared" si="11"/>
        <v>0</v>
      </c>
      <c r="AB103" s="115">
        <f t="shared" si="11"/>
        <v>0</v>
      </c>
      <c r="AC103" s="115">
        <f t="shared" si="11"/>
        <v>0</v>
      </c>
      <c r="AD103" s="115">
        <f t="shared" si="11"/>
        <v>0</v>
      </c>
      <c r="AE103" s="115">
        <f t="shared" si="11"/>
        <v>0</v>
      </c>
      <c r="AF103" s="115">
        <f t="shared" si="11"/>
        <v>0</v>
      </c>
      <c r="AG103" s="115">
        <f t="shared" si="11"/>
        <v>0</v>
      </c>
      <c r="AH103" s="115">
        <f t="shared" si="11"/>
        <v>0</v>
      </c>
      <c r="AI103" s="115">
        <f t="shared" si="11"/>
        <v>0</v>
      </c>
      <c r="AJ103" s="115">
        <f t="shared" si="11"/>
        <v>0</v>
      </c>
      <c r="AK103" s="115">
        <f t="shared" si="11"/>
        <v>0</v>
      </c>
      <c r="AL103" s="115">
        <f t="shared" si="11"/>
        <v>0</v>
      </c>
      <c r="AM103" s="115">
        <f t="shared" si="11"/>
        <v>0</v>
      </c>
      <c r="AN103" s="115">
        <f t="shared" si="11"/>
        <v>0</v>
      </c>
      <c r="AO103" s="115">
        <f t="shared" ref="AO103:BH103" si="12">AO80</f>
        <v>0</v>
      </c>
      <c r="AP103" s="115">
        <f t="shared" si="12"/>
        <v>0</v>
      </c>
      <c r="AQ103" s="115">
        <f t="shared" si="12"/>
        <v>0</v>
      </c>
      <c r="AR103" s="115">
        <f t="shared" si="12"/>
        <v>0</v>
      </c>
      <c r="AS103" s="115">
        <f t="shared" si="12"/>
        <v>0</v>
      </c>
      <c r="AT103" s="115">
        <f t="shared" si="12"/>
        <v>0</v>
      </c>
      <c r="AU103" s="115">
        <f t="shared" si="12"/>
        <v>0</v>
      </c>
      <c r="AV103" s="115">
        <f t="shared" si="12"/>
        <v>0</v>
      </c>
      <c r="AW103" s="115">
        <f t="shared" si="12"/>
        <v>0</v>
      </c>
      <c r="AX103" s="115">
        <f t="shared" si="12"/>
        <v>0</v>
      </c>
      <c r="AY103" s="115">
        <f t="shared" si="12"/>
        <v>0</v>
      </c>
      <c r="AZ103" s="115">
        <f t="shared" si="12"/>
        <v>0</v>
      </c>
      <c r="BA103" s="115">
        <f t="shared" si="12"/>
        <v>0</v>
      </c>
      <c r="BB103" s="115">
        <f t="shared" si="12"/>
        <v>0</v>
      </c>
      <c r="BC103" s="115">
        <f t="shared" si="12"/>
        <v>0</v>
      </c>
      <c r="BD103" s="115">
        <f t="shared" si="12"/>
        <v>0</v>
      </c>
      <c r="BE103" s="115">
        <f t="shared" si="12"/>
        <v>0</v>
      </c>
      <c r="BF103" s="115">
        <f t="shared" si="12"/>
        <v>0</v>
      </c>
      <c r="BG103" s="115">
        <f t="shared" si="12"/>
        <v>0</v>
      </c>
      <c r="BH103" s="115">
        <f t="shared" si="12"/>
        <v>0</v>
      </c>
    </row>
    <row r="104" spans="1:60" outlineLevel="1" x14ac:dyDescent="0.2"/>
    <row r="105" spans="1:60" outlineLevel="1" x14ac:dyDescent="0.2">
      <c r="B105" s="68" t="s">
        <v>216</v>
      </c>
      <c r="C105" s="112"/>
      <c r="D105" s="113"/>
      <c r="E105" s="113"/>
      <c r="F105" s="69" t="s">
        <v>198</v>
      </c>
      <c r="G105" s="114"/>
      <c r="H105" s="114"/>
      <c r="I105" s="117">
        <f>SUM(I102:I103)</f>
        <v>0</v>
      </c>
      <c r="J105" s="117">
        <f>SUM(J102:J103)</f>
        <v>0</v>
      </c>
      <c r="K105" s="117">
        <f>SUM(K102:K103)</f>
        <v>430.60324471939009</v>
      </c>
      <c r="L105" s="117">
        <f t="shared" ref="L105:BH105" si="13">SUM(L102:L103)</f>
        <v>543.09182159670013</v>
      </c>
      <c r="M105" s="117">
        <f t="shared" si="13"/>
        <v>562.63473619270007</v>
      </c>
      <c r="N105" s="117">
        <f t="shared" si="13"/>
        <v>556.67214045390006</v>
      </c>
      <c r="O105" s="117">
        <f t="shared" si="13"/>
        <v>557.65032972631525</v>
      </c>
      <c r="P105" s="117">
        <f t="shared" si="13"/>
        <v>604.19161076510852</v>
      </c>
      <c r="Q105" s="117">
        <f t="shared" si="13"/>
        <v>0</v>
      </c>
      <c r="R105" s="117">
        <f t="shared" si="13"/>
        <v>0</v>
      </c>
      <c r="S105" s="117">
        <f t="shared" si="13"/>
        <v>0</v>
      </c>
      <c r="T105" s="117">
        <f t="shared" si="13"/>
        <v>0</v>
      </c>
      <c r="U105" s="117">
        <f t="shared" si="13"/>
        <v>0</v>
      </c>
      <c r="V105" s="117">
        <f t="shared" si="13"/>
        <v>0</v>
      </c>
      <c r="W105" s="117">
        <f t="shared" si="13"/>
        <v>0</v>
      </c>
      <c r="X105" s="117">
        <f t="shared" si="13"/>
        <v>0</v>
      </c>
      <c r="Y105" s="117">
        <f t="shared" si="13"/>
        <v>0</v>
      </c>
      <c r="Z105" s="117">
        <f t="shared" si="13"/>
        <v>0</v>
      </c>
      <c r="AA105" s="117">
        <f t="shared" si="13"/>
        <v>0</v>
      </c>
      <c r="AB105" s="117">
        <f t="shared" si="13"/>
        <v>0</v>
      </c>
      <c r="AC105" s="117">
        <f t="shared" si="13"/>
        <v>0</v>
      </c>
      <c r="AD105" s="117">
        <f t="shared" si="13"/>
        <v>0</v>
      </c>
      <c r="AE105" s="117">
        <f t="shared" si="13"/>
        <v>0</v>
      </c>
      <c r="AF105" s="117">
        <f t="shared" si="13"/>
        <v>0</v>
      </c>
      <c r="AG105" s="117">
        <f t="shared" si="13"/>
        <v>0</v>
      </c>
      <c r="AH105" s="117">
        <f t="shared" si="13"/>
        <v>0</v>
      </c>
      <c r="AI105" s="117">
        <f t="shared" si="13"/>
        <v>0</v>
      </c>
      <c r="AJ105" s="117">
        <f t="shared" si="13"/>
        <v>0</v>
      </c>
      <c r="AK105" s="117">
        <f t="shared" si="13"/>
        <v>0</v>
      </c>
      <c r="AL105" s="117">
        <f t="shared" si="13"/>
        <v>0</v>
      </c>
      <c r="AM105" s="117">
        <f t="shared" si="13"/>
        <v>0</v>
      </c>
      <c r="AN105" s="117">
        <f t="shared" si="13"/>
        <v>0</v>
      </c>
      <c r="AO105" s="117">
        <f t="shared" si="13"/>
        <v>0</v>
      </c>
      <c r="AP105" s="117">
        <f t="shared" si="13"/>
        <v>0</v>
      </c>
      <c r="AQ105" s="117">
        <f t="shared" si="13"/>
        <v>0</v>
      </c>
      <c r="AR105" s="117">
        <f t="shared" si="13"/>
        <v>0</v>
      </c>
      <c r="AS105" s="117">
        <f t="shared" si="13"/>
        <v>0</v>
      </c>
      <c r="AT105" s="117">
        <f t="shared" si="13"/>
        <v>0</v>
      </c>
      <c r="AU105" s="117">
        <f t="shared" si="13"/>
        <v>0</v>
      </c>
      <c r="AV105" s="117">
        <f t="shared" si="13"/>
        <v>0</v>
      </c>
      <c r="AW105" s="117">
        <f t="shared" si="13"/>
        <v>0</v>
      </c>
      <c r="AX105" s="117">
        <f t="shared" si="13"/>
        <v>0</v>
      </c>
      <c r="AY105" s="117">
        <f t="shared" si="13"/>
        <v>0</v>
      </c>
      <c r="AZ105" s="117">
        <f t="shared" si="13"/>
        <v>0</v>
      </c>
      <c r="BA105" s="117">
        <f t="shared" si="13"/>
        <v>0</v>
      </c>
      <c r="BB105" s="117">
        <f t="shared" si="13"/>
        <v>0</v>
      </c>
      <c r="BC105" s="117">
        <f t="shared" si="13"/>
        <v>0</v>
      </c>
      <c r="BD105" s="117">
        <f t="shared" si="13"/>
        <v>0</v>
      </c>
      <c r="BE105" s="117">
        <f t="shared" si="13"/>
        <v>0</v>
      </c>
      <c r="BF105" s="117">
        <f t="shared" si="13"/>
        <v>0</v>
      </c>
      <c r="BG105" s="117">
        <f t="shared" si="13"/>
        <v>0</v>
      </c>
      <c r="BH105" s="117">
        <f t="shared" si="13"/>
        <v>0</v>
      </c>
    </row>
    <row r="106" spans="1:60" outlineLevel="1" x14ac:dyDescent="0.2">
      <c r="B106"/>
      <c r="F106" s="26"/>
      <c r="H106" s="91" t="s">
        <v>238</v>
      </c>
      <c r="I106" s="116">
        <f t="shared" ref="I106:AN106" si="14">IF(ROUND(I82-I105,6)=0,0,1)</f>
        <v>0</v>
      </c>
      <c r="J106" s="116">
        <f t="shared" si="14"/>
        <v>0</v>
      </c>
      <c r="K106" s="116">
        <f t="shared" si="14"/>
        <v>0</v>
      </c>
      <c r="L106" s="116">
        <f t="shared" si="14"/>
        <v>0</v>
      </c>
      <c r="M106" s="116">
        <f t="shared" si="14"/>
        <v>0</v>
      </c>
      <c r="N106" s="116">
        <f t="shared" si="14"/>
        <v>0</v>
      </c>
      <c r="O106" s="116">
        <f t="shared" si="14"/>
        <v>0</v>
      </c>
      <c r="P106" s="116">
        <f t="shared" si="14"/>
        <v>0</v>
      </c>
      <c r="Q106" s="116">
        <f t="shared" si="14"/>
        <v>0</v>
      </c>
      <c r="R106" s="116">
        <f t="shared" si="14"/>
        <v>0</v>
      </c>
      <c r="S106" s="116">
        <f t="shared" si="14"/>
        <v>0</v>
      </c>
      <c r="T106" s="116">
        <f t="shared" si="14"/>
        <v>0</v>
      </c>
      <c r="U106" s="116">
        <f t="shared" si="14"/>
        <v>0</v>
      </c>
      <c r="V106" s="116">
        <f t="shared" si="14"/>
        <v>0</v>
      </c>
      <c r="W106" s="116">
        <f t="shared" si="14"/>
        <v>0</v>
      </c>
      <c r="X106" s="116">
        <f t="shared" si="14"/>
        <v>0</v>
      </c>
      <c r="Y106" s="116">
        <f t="shared" si="14"/>
        <v>0</v>
      </c>
      <c r="Z106" s="116">
        <f t="shared" si="14"/>
        <v>0</v>
      </c>
      <c r="AA106" s="116">
        <f t="shared" si="14"/>
        <v>0</v>
      </c>
      <c r="AB106" s="116">
        <f t="shared" si="14"/>
        <v>0</v>
      </c>
      <c r="AC106" s="116">
        <f t="shared" si="14"/>
        <v>0</v>
      </c>
      <c r="AD106" s="116">
        <f t="shared" si="14"/>
        <v>0</v>
      </c>
      <c r="AE106" s="116">
        <f t="shared" si="14"/>
        <v>0</v>
      </c>
      <c r="AF106" s="116">
        <f t="shared" si="14"/>
        <v>0</v>
      </c>
      <c r="AG106" s="116">
        <f t="shared" si="14"/>
        <v>0</v>
      </c>
      <c r="AH106" s="116">
        <f t="shared" si="14"/>
        <v>0</v>
      </c>
      <c r="AI106" s="116">
        <f t="shared" si="14"/>
        <v>0</v>
      </c>
      <c r="AJ106" s="116">
        <f t="shared" si="14"/>
        <v>0</v>
      </c>
      <c r="AK106" s="116">
        <f t="shared" si="14"/>
        <v>0</v>
      </c>
      <c r="AL106" s="116">
        <f t="shared" si="14"/>
        <v>0</v>
      </c>
      <c r="AM106" s="116">
        <f t="shared" si="14"/>
        <v>0</v>
      </c>
      <c r="AN106" s="116">
        <f t="shared" si="14"/>
        <v>0</v>
      </c>
      <c r="AO106" s="116">
        <f t="shared" ref="AO106:BH106" si="15">IF(ROUND(AO82-AO105,6)=0,0,1)</f>
        <v>0</v>
      </c>
      <c r="AP106" s="116">
        <f t="shared" si="15"/>
        <v>0</v>
      </c>
      <c r="AQ106" s="116">
        <f t="shared" si="15"/>
        <v>0</v>
      </c>
      <c r="AR106" s="116">
        <f t="shared" si="15"/>
        <v>0</v>
      </c>
      <c r="AS106" s="116">
        <f t="shared" si="15"/>
        <v>0</v>
      </c>
      <c r="AT106" s="116">
        <f t="shared" si="15"/>
        <v>0</v>
      </c>
      <c r="AU106" s="116">
        <f t="shared" si="15"/>
        <v>0</v>
      </c>
      <c r="AV106" s="116">
        <f t="shared" si="15"/>
        <v>0</v>
      </c>
      <c r="AW106" s="116">
        <f t="shared" si="15"/>
        <v>0</v>
      </c>
      <c r="AX106" s="116">
        <f t="shared" si="15"/>
        <v>0</v>
      </c>
      <c r="AY106" s="116">
        <f t="shared" si="15"/>
        <v>0</v>
      </c>
      <c r="AZ106" s="116">
        <f t="shared" si="15"/>
        <v>0</v>
      </c>
      <c r="BA106" s="116">
        <f t="shared" si="15"/>
        <v>0</v>
      </c>
      <c r="BB106" s="116">
        <f t="shared" si="15"/>
        <v>0</v>
      </c>
      <c r="BC106" s="116">
        <f t="shared" si="15"/>
        <v>0</v>
      </c>
      <c r="BD106" s="116">
        <f t="shared" si="15"/>
        <v>0</v>
      </c>
      <c r="BE106" s="116">
        <f t="shared" si="15"/>
        <v>0</v>
      </c>
      <c r="BF106" s="116">
        <f t="shared" si="15"/>
        <v>0</v>
      </c>
      <c r="BG106" s="116">
        <f t="shared" si="15"/>
        <v>0</v>
      </c>
      <c r="BH106" s="116">
        <f t="shared" si="15"/>
        <v>0</v>
      </c>
    </row>
    <row r="107" spans="1:60" outlineLevel="1" x14ac:dyDescent="0.2"/>
    <row r="108" spans="1:60" outlineLevel="1" x14ac:dyDescent="0.2">
      <c r="B108" s="1" t="s">
        <v>276</v>
      </c>
      <c r="F108" s="26" t="s">
        <v>277</v>
      </c>
      <c r="I108" s="137">
        <f>IFERROR(I102/I105,0)</f>
        <v>0</v>
      </c>
      <c r="J108" s="137">
        <f t="shared" ref="J108:BG108" si="16">IFERROR(J102/J105,0)</f>
        <v>0</v>
      </c>
      <c r="K108" s="137">
        <f t="shared" si="16"/>
        <v>0.77367109912627308</v>
      </c>
      <c r="L108" s="137">
        <f t="shared" si="16"/>
        <v>0.66934269486504228</v>
      </c>
      <c r="M108" s="137">
        <f t="shared" si="16"/>
        <v>0.65756359883899429</v>
      </c>
      <c r="N108" s="137">
        <f t="shared" si="16"/>
        <v>0.63385047041548603</v>
      </c>
      <c r="O108" s="137">
        <f t="shared" si="16"/>
        <v>0.64980505525816923</v>
      </c>
      <c r="P108" s="137">
        <f t="shared" si="16"/>
        <v>0.67565142313874949</v>
      </c>
      <c r="Q108" s="137">
        <f t="shared" si="16"/>
        <v>0</v>
      </c>
      <c r="R108" s="137">
        <f t="shared" si="16"/>
        <v>0</v>
      </c>
      <c r="S108" s="137">
        <f t="shared" si="16"/>
        <v>0</v>
      </c>
      <c r="T108" s="137">
        <f t="shared" si="16"/>
        <v>0</v>
      </c>
      <c r="U108" s="137">
        <f t="shared" si="16"/>
        <v>0</v>
      </c>
      <c r="V108" s="137">
        <f t="shared" si="16"/>
        <v>0</v>
      </c>
      <c r="W108" s="137">
        <f t="shared" si="16"/>
        <v>0</v>
      </c>
      <c r="X108" s="137">
        <f t="shared" si="16"/>
        <v>0</v>
      </c>
      <c r="Y108" s="137">
        <f t="shared" si="16"/>
        <v>0</v>
      </c>
      <c r="Z108" s="137">
        <f t="shared" si="16"/>
        <v>0</v>
      </c>
      <c r="AA108" s="137">
        <f t="shared" si="16"/>
        <v>0</v>
      </c>
      <c r="AB108" s="137">
        <f t="shared" si="16"/>
        <v>0</v>
      </c>
      <c r="AC108" s="137">
        <f t="shared" si="16"/>
        <v>0</v>
      </c>
      <c r="AD108" s="137">
        <f t="shared" si="16"/>
        <v>0</v>
      </c>
      <c r="AE108" s="137">
        <f t="shared" si="16"/>
        <v>0</v>
      </c>
      <c r="AF108" s="137">
        <f t="shared" si="16"/>
        <v>0</v>
      </c>
      <c r="AG108" s="137">
        <f t="shared" si="16"/>
        <v>0</v>
      </c>
      <c r="AH108" s="137">
        <f t="shared" si="16"/>
        <v>0</v>
      </c>
      <c r="AI108" s="137">
        <f t="shared" si="16"/>
        <v>0</v>
      </c>
      <c r="AJ108" s="137">
        <f t="shared" si="16"/>
        <v>0</v>
      </c>
      <c r="AK108" s="137">
        <f t="shared" si="16"/>
        <v>0</v>
      </c>
      <c r="AL108" s="137">
        <f t="shared" si="16"/>
        <v>0</v>
      </c>
      <c r="AM108" s="137">
        <f t="shared" si="16"/>
        <v>0</v>
      </c>
      <c r="AN108" s="137">
        <f t="shared" si="16"/>
        <v>0</v>
      </c>
      <c r="AO108" s="137">
        <f t="shared" si="16"/>
        <v>0</v>
      </c>
      <c r="AP108" s="137">
        <f t="shared" si="16"/>
        <v>0</v>
      </c>
      <c r="AQ108" s="137">
        <f t="shared" si="16"/>
        <v>0</v>
      </c>
      <c r="AR108" s="137">
        <f t="shared" si="16"/>
        <v>0</v>
      </c>
      <c r="AS108" s="137">
        <f t="shared" si="16"/>
        <v>0</v>
      </c>
      <c r="AT108" s="137">
        <f t="shared" si="16"/>
        <v>0</v>
      </c>
      <c r="AU108" s="137">
        <f t="shared" si="16"/>
        <v>0</v>
      </c>
      <c r="AV108" s="137">
        <f t="shared" si="16"/>
        <v>0</v>
      </c>
      <c r="AW108" s="137">
        <f t="shared" si="16"/>
        <v>0</v>
      </c>
      <c r="AX108" s="137">
        <f t="shared" si="16"/>
        <v>0</v>
      </c>
      <c r="AY108" s="137">
        <f t="shared" si="16"/>
        <v>0</v>
      </c>
      <c r="AZ108" s="137">
        <f t="shared" si="16"/>
        <v>0</v>
      </c>
      <c r="BA108" s="137">
        <f t="shared" si="16"/>
        <v>0</v>
      </c>
      <c r="BB108" s="137">
        <f t="shared" si="16"/>
        <v>0</v>
      </c>
      <c r="BC108" s="137">
        <f t="shared" si="16"/>
        <v>0</v>
      </c>
      <c r="BD108" s="137">
        <f t="shared" si="16"/>
        <v>0</v>
      </c>
      <c r="BE108" s="137">
        <f t="shared" si="16"/>
        <v>0</v>
      </c>
      <c r="BF108" s="137">
        <f t="shared" si="16"/>
        <v>0</v>
      </c>
      <c r="BG108" s="137">
        <f t="shared" si="16"/>
        <v>0</v>
      </c>
      <c r="BH108" s="137">
        <f>IFERROR(BH102/BH105,0)</f>
        <v>0</v>
      </c>
    </row>
    <row r="109" spans="1:60" outlineLevel="1" x14ac:dyDescent="0.2"/>
    <row r="110" spans="1:60" outlineLevel="1" x14ac:dyDescent="0.2">
      <c r="B110" s="51" t="str">
        <f>B97</f>
        <v>Step 2: Allocate Shared Capital Expenditure Between Prescribed and Non-Prescribed Services</v>
      </c>
    </row>
    <row r="111" spans="1:60" outlineLevel="1" x14ac:dyDescent="0.2">
      <c r="B111" s="88" t="s">
        <v>312</v>
      </c>
      <c r="F111" s="26" t="s">
        <v>198</v>
      </c>
      <c r="I111" s="115">
        <f>I$92*I108</f>
        <v>0</v>
      </c>
      <c r="J111" s="115">
        <f t="shared" ref="J111:BH111" si="17">J$92*J108</f>
        <v>0</v>
      </c>
      <c r="K111" s="115">
        <f t="shared" si="17"/>
        <v>0.33007633563562128</v>
      </c>
      <c r="L111" s="115">
        <f t="shared" si="17"/>
        <v>1.4349025148291605</v>
      </c>
      <c r="M111" s="115">
        <f t="shared" si="17"/>
        <v>2.6882678920705043</v>
      </c>
      <c r="N111" s="115">
        <f t="shared" si="17"/>
        <v>2.427303456497512</v>
      </c>
      <c r="O111" s="115">
        <f t="shared" si="17"/>
        <v>2.1372167271297196</v>
      </c>
      <c r="P111" s="115">
        <f t="shared" si="17"/>
        <v>0.93053793843876043</v>
      </c>
      <c r="Q111" s="115">
        <f t="shared" si="17"/>
        <v>0</v>
      </c>
      <c r="R111" s="115">
        <f t="shared" si="17"/>
        <v>0</v>
      </c>
      <c r="S111" s="115">
        <f t="shared" si="17"/>
        <v>0</v>
      </c>
      <c r="T111" s="115">
        <f t="shared" si="17"/>
        <v>0</v>
      </c>
      <c r="U111" s="115">
        <f t="shared" si="17"/>
        <v>0</v>
      </c>
      <c r="V111" s="115">
        <f t="shared" si="17"/>
        <v>0</v>
      </c>
      <c r="W111" s="115">
        <f t="shared" si="17"/>
        <v>0</v>
      </c>
      <c r="X111" s="115">
        <f t="shared" si="17"/>
        <v>0</v>
      </c>
      <c r="Y111" s="115">
        <f t="shared" si="17"/>
        <v>0</v>
      </c>
      <c r="Z111" s="115">
        <f t="shared" si="17"/>
        <v>0</v>
      </c>
      <c r="AA111" s="115">
        <f t="shared" si="17"/>
        <v>0</v>
      </c>
      <c r="AB111" s="115">
        <f t="shared" si="17"/>
        <v>0</v>
      </c>
      <c r="AC111" s="115">
        <f t="shared" si="17"/>
        <v>0</v>
      </c>
      <c r="AD111" s="115">
        <f t="shared" si="17"/>
        <v>0</v>
      </c>
      <c r="AE111" s="115">
        <f t="shared" si="17"/>
        <v>0</v>
      </c>
      <c r="AF111" s="115">
        <f t="shared" si="17"/>
        <v>0</v>
      </c>
      <c r="AG111" s="115">
        <f t="shared" si="17"/>
        <v>0</v>
      </c>
      <c r="AH111" s="115">
        <f t="shared" si="17"/>
        <v>0</v>
      </c>
      <c r="AI111" s="115">
        <f t="shared" si="17"/>
        <v>0</v>
      </c>
      <c r="AJ111" s="115">
        <f t="shared" si="17"/>
        <v>0</v>
      </c>
      <c r="AK111" s="115">
        <f t="shared" si="17"/>
        <v>0</v>
      </c>
      <c r="AL111" s="115">
        <f t="shared" si="17"/>
        <v>0</v>
      </c>
      <c r="AM111" s="115">
        <f t="shared" si="17"/>
        <v>0</v>
      </c>
      <c r="AN111" s="115">
        <f t="shared" si="17"/>
        <v>0</v>
      </c>
      <c r="AO111" s="115">
        <f t="shared" si="17"/>
        <v>0</v>
      </c>
      <c r="AP111" s="115">
        <f t="shared" si="17"/>
        <v>0</v>
      </c>
      <c r="AQ111" s="115">
        <f t="shared" si="17"/>
        <v>0</v>
      </c>
      <c r="AR111" s="115">
        <f t="shared" si="17"/>
        <v>0</v>
      </c>
      <c r="AS111" s="115">
        <f t="shared" si="17"/>
        <v>0</v>
      </c>
      <c r="AT111" s="115">
        <f t="shared" si="17"/>
        <v>0</v>
      </c>
      <c r="AU111" s="115">
        <f t="shared" si="17"/>
        <v>0</v>
      </c>
      <c r="AV111" s="115">
        <f t="shared" si="17"/>
        <v>0</v>
      </c>
      <c r="AW111" s="115">
        <f t="shared" si="17"/>
        <v>0</v>
      </c>
      <c r="AX111" s="115">
        <f t="shared" si="17"/>
        <v>0</v>
      </c>
      <c r="AY111" s="115">
        <f t="shared" si="17"/>
        <v>0</v>
      </c>
      <c r="AZ111" s="115">
        <f t="shared" si="17"/>
        <v>0</v>
      </c>
      <c r="BA111" s="115">
        <f t="shared" si="17"/>
        <v>0</v>
      </c>
      <c r="BB111" s="115">
        <f t="shared" si="17"/>
        <v>0</v>
      </c>
      <c r="BC111" s="115">
        <f t="shared" si="17"/>
        <v>0</v>
      </c>
      <c r="BD111" s="115">
        <f t="shared" si="17"/>
        <v>0</v>
      </c>
      <c r="BE111" s="115">
        <f t="shared" si="17"/>
        <v>0</v>
      </c>
      <c r="BF111" s="115">
        <f t="shared" si="17"/>
        <v>0</v>
      </c>
      <c r="BG111" s="115">
        <f t="shared" si="17"/>
        <v>0</v>
      </c>
      <c r="BH111" s="115">
        <f t="shared" si="17"/>
        <v>0</v>
      </c>
    </row>
    <row r="112" spans="1:60" outlineLevel="1" x14ac:dyDescent="0.2">
      <c r="B112" s="88" t="s">
        <v>313</v>
      </c>
      <c r="F112" s="26" t="s">
        <v>198</v>
      </c>
      <c r="I112" s="115">
        <f>I92-I$111</f>
        <v>0</v>
      </c>
      <c r="J112" s="115">
        <f t="shared" ref="J112:BH112" si="18">J92-J$111</f>
        <v>0</v>
      </c>
      <c r="K112" s="115">
        <f t="shared" si="18"/>
        <v>9.65601718006589E-2</v>
      </c>
      <c r="L112" s="115">
        <f t="shared" si="18"/>
        <v>0.70884615956023578</v>
      </c>
      <c r="M112" s="115">
        <f t="shared" si="18"/>
        <v>1.3999570291644252</v>
      </c>
      <c r="N112" s="115">
        <f t="shared" si="18"/>
        <v>1.4021540729832598</v>
      </c>
      <c r="O112" s="115">
        <f t="shared" si="18"/>
        <v>1.1517954309560587</v>
      </c>
      <c r="P112" s="115">
        <f t="shared" si="18"/>
        <v>0.4467076449656695</v>
      </c>
      <c r="Q112" s="115">
        <f t="shared" si="18"/>
        <v>0</v>
      </c>
      <c r="R112" s="115">
        <f t="shared" si="18"/>
        <v>0</v>
      </c>
      <c r="S112" s="115">
        <f t="shared" si="18"/>
        <v>0</v>
      </c>
      <c r="T112" s="115">
        <f t="shared" si="18"/>
        <v>0</v>
      </c>
      <c r="U112" s="115">
        <f t="shared" si="18"/>
        <v>0</v>
      </c>
      <c r="V112" s="115">
        <f t="shared" si="18"/>
        <v>0</v>
      </c>
      <c r="W112" s="115">
        <f t="shared" si="18"/>
        <v>0</v>
      </c>
      <c r="X112" s="115">
        <f t="shared" si="18"/>
        <v>0</v>
      </c>
      <c r="Y112" s="115">
        <f t="shared" si="18"/>
        <v>0</v>
      </c>
      <c r="Z112" s="115">
        <f t="shared" si="18"/>
        <v>0</v>
      </c>
      <c r="AA112" s="115">
        <f t="shared" si="18"/>
        <v>0</v>
      </c>
      <c r="AB112" s="115">
        <f t="shared" si="18"/>
        <v>0</v>
      </c>
      <c r="AC112" s="115">
        <f t="shared" si="18"/>
        <v>0</v>
      </c>
      <c r="AD112" s="115">
        <f t="shared" si="18"/>
        <v>0</v>
      </c>
      <c r="AE112" s="115">
        <f t="shared" si="18"/>
        <v>0</v>
      </c>
      <c r="AF112" s="115">
        <f t="shared" si="18"/>
        <v>0</v>
      </c>
      <c r="AG112" s="115">
        <f t="shared" si="18"/>
        <v>0</v>
      </c>
      <c r="AH112" s="115">
        <f t="shared" si="18"/>
        <v>0</v>
      </c>
      <c r="AI112" s="115">
        <f t="shared" si="18"/>
        <v>0</v>
      </c>
      <c r="AJ112" s="115">
        <f t="shared" si="18"/>
        <v>0</v>
      </c>
      <c r="AK112" s="115">
        <f t="shared" si="18"/>
        <v>0</v>
      </c>
      <c r="AL112" s="115">
        <f t="shared" si="18"/>
        <v>0</v>
      </c>
      <c r="AM112" s="115">
        <f t="shared" si="18"/>
        <v>0</v>
      </c>
      <c r="AN112" s="115">
        <f t="shared" si="18"/>
        <v>0</v>
      </c>
      <c r="AO112" s="115">
        <f t="shared" si="18"/>
        <v>0</v>
      </c>
      <c r="AP112" s="115">
        <f t="shared" si="18"/>
        <v>0</v>
      </c>
      <c r="AQ112" s="115">
        <f t="shared" si="18"/>
        <v>0</v>
      </c>
      <c r="AR112" s="115">
        <f t="shared" si="18"/>
        <v>0</v>
      </c>
      <c r="AS112" s="115">
        <f t="shared" si="18"/>
        <v>0</v>
      </c>
      <c r="AT112" s="115">
        <f t="shared" si="18"/>
        <v>0</v>
      </c>
      <c r="AU112" s="115">
        <f t="shared" si="18"/>
        <v>0</v>
      </c>
      <c r="AV112" s="115">
        <f t="shared" si="18"/>
        <v>0</v>
      </c>
      <c r="AW112" s="115">
        <f t="shared" si="18"/>
        <v>0</v>
      </c>
      <c r="AX112" s="115">
        <f t="shared" si="18"/>
        <v>0</v>
      </c>
      <c r="AY112" s="115">
        <f t="shared" si="18"/>
        <v>0</v>
      </c>
      <c r="AZ112" s="115">
        <f t="shared" si="18"/>
        <v>0</v>
      </c>
      <c r="BA112" s="115">
        <f t="shared" si="18"/>
        <v>0</v>
      </c>
      <c r="BB112" s="115">
        <f t="shared" si="18"/>
        <v>0</v>
      </c>
      <c r="BC112" s="115">
        <f t="shared" si="18"/>
        <v>0</v>
      </c>
      <c r="BD112" s="115">
        <f t="shared" si="18"/>
        <v>0</v>
      </c>
      <c r="BE112" s="115">
        <f t="shared" si="18"/>
        <v>0</v>
      </c>
      <c r="BF112" s="115">
        <f t="shared" si="18"/>
        <v>0</v>
      </c>
      <c r="BG112" s="115">
        <f t="shared" si="18"/>
        <v>0</v>
      </c>
      <c r="BH112" s="115">
        <f t="shared" si="18"/>
        <v>0</v>
      </c>
    </row>
    <row r="113" spans="1:60" outlineLevel="1" x14ac:dyDescent="0.2"/>
    <row r="114" spans="1:60" outlineLevel="1" x14ac:dyDescent="0.2">
      <c r="B114" s="68" t="s">
        <v>314</v>
      </c>
      <c r="C114" s="112"/>
      <c r="D114" s="113"/>
      <c r="E114" s="113"/>
      <c r="F114" s="69" t="s">
        <v>198</v>
      </c>
      <c r="G114" s="114"/>
      <c r="H114" s="114"/>
      <c r="I114" s="117">
        <f t="shared" ref="I114:BH114" si="19">SUM(I111:I112)</f>
        <v>0</v>
      </c>
      <c r="J114" s="117">
        <f t="shared" si="19"/>
        <v>0</v>
      </c>
      <c r="K114" s="117">
        <f t="shared" si="19"/>
        <v>0.42663650743628018</v>
      </c>
      <c r="L114" s="117">
        <f t="shared" si="19"/>
        <v>2.1437486743893963</v>
      </c>
      <c r="M114" s="117">
        <f t="shared" si="19"/>
        <v>4.0882249212349295</v>
      </c>
      <c r="N114" s="117">
        <f t="shared" si="19"/>
        <v>3.8294575294807718</v>
      </c>
      <c r="O114" s="117">
        <f t="shared" si="19"/>
        <v>3.2890121580857783</v>
      </c>
      <c r="P114" s="117">
        <f t="shared" si="19"/>
        <v>1.3772455834044299</v>
      </c>
      <c r="Q114" s="117">
        <f t="shared" si="19"/>
        <v>0</v>
      </c>
      <c r="R114" s="117">
        <f t="shared" si="19"/>
        <v>0</v>
      </c>
      <c r="S114" s="117">
        <f t="shared" si="19"/>
        <v>0</v>
      </c>
      <c r="T114" s="117">
        <f t="shared" si="19"/>
        <v>0</v>
      </c>
      <c r="U114" s="117">
        <f t="shared" si="19"/>
        <v>0</v>
      </c>
      <c r="V114" s="117">
        <f t="shared" si="19"/>
        <v>0</v>
      </c>
      <c r="W114" s="117">
        <f t="shared" si="19"/>
        <v>0</v>
      </c>
      <c r="X114" s="117">
        <f t="shared" si="19"/>
        <v>0</v>
      </c>
      <c r="Y114" s="117">
        <f t="shared" si="19"/>
        <v>0</v>
      </c>
      <c r="Z114" s="117">
        <f t="shared" si="19"/>
        <v>0</v>
      </c>
      <c r="AA114" s="117">
        <f t="shared" si="19"/>
        <v>0</v>
      </c>
      <c r="AB114" s="117">
        <f t="shared" si="19"/>
        <v>0</v>
      </c>
      <c r="AC114" s="117">
        <f t="shared" si="19"/>
        <v>0</v>
      </c>
      <c r="AD114" s="117">
        <f t="shared" si="19"/>
        <v>0</v>
      </c>
      <c r="AE114" s="117">
        <f t="shared" si="19"/>
        <v>0</v>
      </c>
      <c r="AF114" s="117">
        <f t="shared" si="19"/>
        <v>0</v>
      </c>
      <c r="AG114" s="117">
        <f t="shared" si="19"/>
        <v>0</v>
      </c>
      <c r="AH114" s="117">
        <f t="shared" si="19"/>
        <v>0</v>
      </c>
      <c r="AI114" s="117">
        <f t="shared" si="19"/>
        <v>0</v>
      </c>
      <c r="AJ114" s="117">
        <f t="shared" si="19"/>
        <v>0</v>
      </c>
      <c r="AK114" s="117">
        <f t="shared" si="19"/>
        <v>0</v>
      </c>
      <c r="AL114" s="117">
        <f t="shared" si="19"/>
        <v>0</v>
      </c>
      <c r="AM114" s="117">
        <f t="shared" si="19"/>
        <v>0</v>
      </c>
      <c r="AN114" s="117">
        <f t="shared" si="19"/>
        <v>0</v>
      </c>
      <c r="AO114" s="117">
        <f t="shared" si="19"/>
        <v>0</v>
      </c>
      <c r="AP114" s="117">
        <f t="shared" si="19"/>
        <v>0</v>
      </c>
      <c r="AQ114" s="117">
        <f t="shared" si="19"/>
        <v>0</v>
      </c>
      <c r="AR114" s="117">
        <f t="shared" si="19"/>
        <v>0</v>
      </c>
      <c r="AS114" s="117">
        <f t="shared" si="19"/>
        <v>0</v>
      </c>
      <c r="AT114" s="117">
        <f t="shared" si="19"/>
        <v>0</v>
      </c>
      <c r="AU114" s="117">
        <f t="shared" si="19"/>
        <v>0</v>
      </c>
      <c r="AV114" s="117">
        <f t="shared" si="19"/>
        <v>0</v>
      </c>
      <c r="AW114" s="117">
        <f t="shared" si="19"/>
        <v>0</v>
      </c>
      <c r="AX114" s="117">
        <f t="shared" si="19"/>
        <v>0</v>
      </c>
      <c r="AY114" s="117">
        <f t="shared" si="19"/>
        <v>0</v>
      </c>
      <c r="AZ114" s="117">
        <f t="shared" si="19"/>
        <v>0</v>
      </c>
      <c r="BA114" s="117">
        <f t="shared" si="19"/>
        <v>0</v>
      </c>
      <c r="BB114" s="117">
        <f t="shared" si="19"/>
        <v>0</v>
      </c>
      <c r="BC114" s="117">
        <f t="shared" si="19"/>
        <v>0</v>
      </c>
      <c r="BD114" s="117">
        <f t="shared" si="19"/>
        <v>0</v>
      </c>
      <c r="BE114" s="117">
        <f t="shared" si="19"/>
        <v>0</v>
      </c>
      <c r="BF114" s="117">
        <f t="shared" si="19"/>
        <v>0</v>
      </c>
      <c r="BG114" s="117">
        <f t="shared" si="19"/>
        <v>0</v>
      </c>
      <c r="BH114" s="117">
        <f t="shared" si="19"/>
        <v>0</v>
      </c>
    </row>
    <row r="115" spans="1:60" outlineLevel="1" x14ac:dyDescent="0.2">
      <c r="A115" s="116">
        <f>SUM(E115:BD115)</f>
        <v>0</v>
      </c>
      <c r="B115"/>
      <c r="F115" s="26"/>
      <c r="H115" s="91" t="s">
        <v>238</v>
      </c>
      <c r="I115" s="116">
        <f t="shared" ref="I115:AN115" si="20">IF(ROUND(I92-I114,6)=0,0,1)</f>
        <v>0</v>
      </c>
      <c r="J115" s="116">
        <f t="shared" si="20"/>
        <v>0</v>
      </c>
      <c r="K115" s="116">
        <f t="shared" si="20"/>
        <v>0</v>
      </c>
      <c r="L115" s="116">
        <f t="shared" si="20"/>
        <v>0</v>
      </c>
      <c r="M115" s="116">
        <f t="shared" si="20"/>
        <v>0</v>
      </c>
      <c r="N115" s="116">
        <f t="shared" si="20"/>
        <v>0</v>
      </c>
      <c r="O115" s="116">
        <f t="shared" si="20"/>
        <v>0</v>
      </c>
      <c r="P115" s="116">
        <f t="shared" si="20"/>
        <v>0</v>
      </c>
      <c r="Q115" s="116">
        <f t="shared" si="20"/>
        <v>0</v>
      </c>
      <c r="R115" s="116">
        <f t="shared" si="20"/>
        <v>0</v>
      </c>
      <c r="S115" s="116">
        <f t="shared" si="20"/>
        <v>0</v>
      </c>
      <c r="T115" s="116">
        <f t="shared" si="20"/>
        <v>0</v>
      </c>
      <c r="U115" s="116">
        <f t="shared" si="20"/>
        <v>0</v>
      </c>
      <c r="V115" s="116">
        <f t="shared" si="20"/>
        <v>0</v>
      </c>
      <c r="W115" s="116">
        <f t="shared" si="20"/>
        <v>0</v>
      </c>
      <c r="X115" s="116">
        <f t="shared" si="20"/>
        <v>0</v>
      </c>
      <c r="Y115" s="116">
        <f t="shared" si="20"/>
        <v>0</v>
      </c>
      <c r="Z115" s="116">
        <f t="shared" si="20"/>
        <v>0</v>
      </c>
      <c r="AA115" s="116">
        <f t="shared" si="20"/>
        <v>0</v>
      </c>
      <c r="AB115" s="116">
        <f t="shared" si="20"/>
        <v>0</v>
      </c>
      <c r="AC115" s="116">
        <f t="shared" si="20"/>
        <v>0</v>
      </c>
      <c r="AD115" s="116">
        <f t="shared" si="20"/>
        <v>0</v>
      </c>
      <c r="AE115" s="116">
        <f t="shared" si="20"/>
        <v>0</v>
      </c>
      <c r="AF115" s="116">
        <f t="shared" si="20"/>
        <v>0</v>
      </c>
      <c r="AG115" s="116">
        <f t="shared" si="20"/>
        <v>0</v>
      </c>
      <c r="AH115" s="116">
        <f t="shared" si="20"/>
        <v>0</v>
      </c>
      <c r="AI115" s="116">
        <f t="shared" si="20"/>
        <v>0</v>
      </c>
      <c r="AJ115" s="116">
        <f t="shared" si="20"/>
        <v>0</v>
      </c>
      <c r="AK115" s="116">
        <f t="shared" si="20"/>
        <v>0</v>
      </c>
      <c r="AL115" s="116">
        <f t="shared" si="20"/>
        <v>0</v>
      </c>
      <c r="AM115" s="116">
        <f t="shared" si="20"/>
        <v>0</v>
      </c>
      <c r="AN115" s="116">
        <f t="shared" si="20"/>
        <v>0</v>
      </c>
      <c r="AO115" s="116">
        <f t="shared" ref="AO115:BH115" si="21">IF(ROUND(AO92-AO114,6)=0,0,1)</f>
        <v>0</v>
      </c>
      <c r="AP115" s="116">
        <f t="shared" si="21"/>
        <v>0</v>
      </c>
      <c r="AQ115" s="116">
        <f t="shared" si="21"/>
        <v>0</v>
      </c>
      <c r="AR115" s="116">
        <f t="shared" si="21"/>
        <v>0</v>
      </c>
      <c r="AS115" s="116">
        <f t="shared" si="21"/>
        <v>0</v>
      </c>
      <c r="AT115" s="116">
        <f t="shared" si="21"/>
        <v>0</v>
      </c>
      <c r="AU115" s="116">
        <f t="shared" si="21"/>
        <v>0</v>
      </c>
      <c r="AV115" s="116">
        <f t="shared" si="21"/>
        <v>0</v>
      </c>
      <c r="AW115" s="116">
        <f t="shared" si="21"/>
        <v>0</v>
      </c>
      <c r="AX115" s="116">
        <f t="shared" si="21"/>
        <v>0</v>
      </c>
      <c r="AY115" s="116">
        <f t="shared" si="21"/>
        <v>0</v>
      </c>
      <c r="AZ115" s="116">
        <f t="shared" si="21"/>
        <v>0</v>
      </c>
      <c r="BA115" s="116">
        <f t="shared" si="21"/>
        <v>0</v>
      </c>
      <c r="BB115" s="116">
        <f t="shared" si="21"/>
        <v>0</v>
      </c>
      <c r="BC115" s="116">
        <f t="shared" si="21"/>
        <v>0</v>
      </c>
      <c r="BD115" s="116">
        <f t="shared" si="21"/>
        <v>0</v>
      </c>
      <c r="BE115" s="116">
        <f t="shared" si="21"/>
        <v>0</v>
      </c>
      <c r="BF115" s="116">
        <f t="shared" si="21"/>
        <v>0</v>
      </c>
      <c r="BG115" s="116">
        <f t="shared" si="21"/>
        <v>0</v>
      </c>
      <c r="BH115" s="116">
        <f t="shared" si="21"/>
        <v>0</v>
      </c>
    </row>
    <row r="116" spans="1:60" outlineLevel="1" x14ac:dyDescent="0.2">
      <c r="K116" s="91"/>
      <c r="L116" s="91"/>
      <c r="M116" s="91"/>
      <c r="N116" s="91"/>
      <c r="O116" s="91"/>
      <c r="P116" s="91"/>
      <c r="Q116" s="91"/>
      <c r="R116" s="91"/>
    </row>
    <row r="117" spans="1:60" x14ac:dyDescent="0.2">
      <c r="A117" s="6">
        <f>MAX($A$1:A116)+Subsection</f>
        <v>8.0599999999999987</v>
      </c>
      <c r="B117" s="6" t="s">
        <v>315</v>
      </c>
      <c r="C117" s="6"/>
      <c r="D117" s="6"/>
      <c r="E117" s="6"/>
      <c r="F117" s="7"/>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row>
    <row r="118" spans="1:60" x14ac:dyDescent="0.2">
      <c r="F118" s="26"/>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hidden="1" outlineLevel="1" x14ac:dyDescent="0.2">
      <c r="A119" s="160"/>
      <c r="B119" s="163" t="s">
        <v>316</v>
      </c>
      <c r="C119" s="160"/>
      <c r="D119" s="160"/>
      <c r="E119" s="160"/>
      <c r="F119" s="161"/>
      <c r="G119" s="160"/>
      <c r="H119" s="160"/>
      <c r="I119" s="160"/>
      <c r="J119" s="160"/>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hidden="1" outlineLevel="1" x14ac:dyDescent="0.2">
      <c r="K120" s="91"/>
      <c r="L120" s="91"/>
      <c r="M120" s="91"/>
      <c r="N120" s="91"/>
      <c r="O120" s="91"/>
      <c r="P120" s="91"/>
      <c r="Q120" s="91"/>
      <c r="R120" s="91"/>
    </row>
    <row r="121" spans="1:60" hidden="1" outlineLevel="1" x14ac:dyDescent="0.2">
      <c r="B121" s="53" t="s">
        <v>317</v>
      </c>
      <c r="C121" s="53"/>
      <c r="D121" s="53"/>
      <c r="E121" s="53"/>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hidden="1" outlineLevel="1" x14ac:dyDescent="0.2">
      <c r="B122" s="53"/>
      <c r="C122" s="53"/>
      <c r="D122" s="53"/>
      <c r="E122" s="53"/>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hidden="1" outlineLevel="1" x14ac:dyDescent="0.2">
      <c r="F123" s="59"/>
      <c r="G123" s="59" t="s">
        <v>168</v>
      </c>
      <c r="H123" s="77"/>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hidden="1" outlineLevel="1" x14ac:dyDescent="0.2">
      <c r="B124" s="52" t="s">
        <v>169</v>
      </c>
      <c r="C124" s="88"/>
      <c r="D124" s="89"/>
      <c r="E124" s="9"/>
      <c r="F124" s="26" t="s">
        <v>198</v>
      </c>
      <c r="G124" s="87">
        <v>1</v>
      </c>
      <c r="H124" s="87"/>
      <c r="I124" s="115">
        <f>Data!E174+Data!E198*I$108</f>
        <v>0</v>
      </c>
      <c r="J124" s="115">
        <f>Data!F174+Data!F198*J$108</f>
        <v>0</v>
      </c>
      <c r="K124" s="115">
        <f>Data!G174+Data!G198*K$108</f>
        <v>0</v>
      </c>
      <c r="L124" s="115">
        <f>Data!H174+Data!H198*L$108</f>
        <v>0</v>
      </c>
      <c r="M124" s="115">
        <f>Data!I174+Data!I198*M$108</f>
        <v>0</v>
      </c>
      <c r="N124" s="115">
        <f>Data!J174+Data!J198*N$108</f>
        <v>0</v>
      </c>
      <c r="O124" s="115">
        <f>Data!K174+Data!K198*O$108</f>
        <v>0</v>
      </c>
      <c r="P124" s="115">
        <f>Data!L174+Data!L198*P$108</f>
        <v>0</v>
      </c>
      <c r="Q124" s="115">
        <f>Data!M174+Data!M198*Q$108</f>
        <v>0</v>
      </c>
      <c r="R124" s="115">
        <f>Data!N174+Data!N198*R$108</f>
        <v>0</v>
      </c>
      <c r="S124" s="115">
        <f>Data!O174+Data!O198*S$108</f>
        <v>0</v>
      </c>
      <c r="T124" s="115">
        <f>Data!P174+Data!P198*T$108</f>
        <v>0</v>
      </c>
      <c r="U124" s="115">
        <f>Data!Q174+Data!Q198*U$108</f>
        <v>0</v>
      </c>
      <c r="V124" s="115">
        <f>Data!R174+Data!R198*V$108</f>
        <v>0</v>
      </c>
      <c r="W124" s="115">
        <f>Data!S174+Data!S198*W$108</f>
        <v>0</v>
      </c>
      <c r="X124" s="115">
        <f>Data!T174+Data!T198*X$108</f>
        <v>0</v>
      </c>
      <c r="Y124" s="115">
        <f>Data!U174+Data!U198*Y$108</f>
        <v>0</v>
      </c>
      <c r="Z124" s="115">
        <f>Data!V174+Data!V198*Z$108</f>
        <v>0</v>
      </c>
      <c r="AA124" s="115">
        <f>Data!W174+Data!W198*AA$108</f>
        <v>0</v>
      </c>
      <c r="AB124" s="115">
        <f>Data!X174+Data!X198*AB$108</f>
        <v>0</v>
      </c>
      <c r="AC124" s="115">
        <f>Data!Y174+Data!Y198*AC$108</f>
        <v>0</v>
      </c>
      <c r="AD124" s="115">
        <f>Data!Z174+Data!Z198*AD$108</f>
        <v>0</v>
      </c>
      <c r="AE124" s="115">
        <f>Data!AA174+Data!AA198*AE$108</f>
        <v>0</v>
      </c>
      <c r="AF124" s="115">
        <f>Data!AB174+Data!AB198*AF$108</f>
        <v>0</v>
      </c>
      <c r="AG124" s="115">
        <f>Data!AC174+Data!AC198*AG$108</f>
        <v>0</v>
      </c>
      <c r="AH124" s="115">
        <f>Data!AD174+Data!AD198*AH$108</f>
        <v>0</v>
      </c>
      <c r="AI124" s="115">
        <f>Data!AE174+Data!AE198*AI$108</f>
        <v>0</v>
      </c>
      <c r="AJ124" s="115">
        <f>Data!AF174+Data!AF198*AJ$108</f>
        <v>0</v>
      </c>
      <c r="AK124" s="115">
        <f>Data!AG174+Data!AG198*AK$108</f>
        <v>0</v>
      </c>
      <c r="AL124" s="115">
        <f>Data!AH174+Data!AH198*AL$108</f>
        <v>0</v>
      </c>
      <c r="AM124" s="115">
        <f>Data!AI174+Data!AI198*AM$108</f>
        <v>0</v>
      </c>
      <c r="AN124" s="115">
        <f>Data!AJ174+Data!AJ198*AN$108</f>
        <v>0</v>
      </c>
      <c r="AO124" s="115">
        <f>Data!AK174+Data!AK198*AO$108</f>
        <v>0</v>
      </c>
      <c r="AP124" s="115">
        <f>Data!AL174+Data!AL198*AP$108</f>
        <v>0</v>
      </c>
      <c r="AQ124" s="115">
        <f>Data!AM174+Data!AM198*AQ$108</f>
        <v>0</v>
      </c>
      <c r="AR124" s="115">
        <f>Data!AN174+Data!AN198*AR$108</f>
        <v>0</v>
      </c>
      <c r="AS124" s="115">
        <f>Data!AO174+Data!AO198*AS$108</f>
        <v>0</v>
      </c>
      <c r="AT124" s="115">
        <f>Data!AP174+Data!AP198*AT$108</f>
        <v>0</v>
      </c>
      <c r="AU124" s="115">
        <f>Data!AQ174+Data!AQ198*AU$108</f>
        <v>0</v>
      </c>
      <c r="AV124" s="115">
        <f>Data!AR174+Data!AR198*AV$108</f>
        <v>0</v>
      </c>
      <c r="AW124" s="115">
        <f>Data!AS174+Data!AS198*AW$108</f>
        <v>0</v>
      </c>
      <c r="AX124" s="115">
        <f>Data!AT174+Data!AT198*AX$108</f>
        <v>0</v>
      </c>
      <c r="AY124" s="115">
        <f>Data!AU174+Data!AU198*AY$108</f>
        <v>0</v>
      </c>
      <c r="AZ124" s="115">
        <f>Data!AV174+Data!AV198*AZ$108</f>
        <v>0</v>
      </c>
      <c r="BA124" s="115">
        <f>Data!AW174+Data!AW198*BA$108</f>
        <v>0</v>
      </c>
      <c r="BB124" s="115">
        <f>Data!AX174+Data!AX198*BB$108</f>
        <v>0</v>
      </c>
      <c r="BC124" s="115">
        <f>Data!AY174+Data!AY198*BC$108</f>
        <v>0</v>
      </c>
      <c r="BD124" s="115">
        <f>Data!AZ174+Data!AZ198*BD$108</f>
        <v>0</v>
      </c>
      <c r="BE124" s="115">
        <f>Data!BA174+Data!BA198*BE$108</f>
        <v>0</v>
      </c>
      <c r="BF124" s="115">
        <f>Data!BB174+Data!BB198*BF$108</f>
        <v>0</v>
      </c>
      <c r="BG124" s="115">
        <f>Data!BC174+Data!BC198*BG$108</f>
        <v>0</v>
      </c>
      <c r="BH124" s="115">
        <f>Data!BD174+Data!BD198*BH$108</f>
        <v>0</v>
      </c>
    </row>
    <row r="125" spans="1:60" hidden="1" outlineLevel="1" x14ac:dyDescent="0.2">
      <c r="B125" s="52" t="s">
        <v>170</v>
      </c>
      <c r="C125" s="88"/>
      <c r="D125" s="89"/>
      <c r="E125" s="9"/>
      <c r="F125" s="26" t="s">
        <v>198</v>
      </c>
      <c r="G125" s="87">
        <v>2</v>
      </c>
      <c r="H125" s="87"/>
      <c r="I125" s="115">
        <f>Data!E175+Data!E199*I$108</f>
        <v>0</v>
      </c>
      <c r="J125" s="115">
        <f>Data!F175+Data!F199*J$108</f>
        <v>0</v>
      </c>
      <c r="K125" s="115">
        <f>Data!G175+Data!G199*K$108</f>
        <v>5.9538630184825143</v>
      </c>
      <c r="L125" s="115">
        <f>Data!H175+Data!H199*L$108</f>
        <v>4.9592074348908826</v>
      </c>
      <c r="M125" s="115">
        <f>Data!I175+Data!I199*M$108</f>
        <v>0</v>
      </c>
      <c r="N125" s="115">
        <f>Data!J175+Data!J199*N$108</f>
        <v>0</v>
      </c>
      <c r="O125" s="115">
        <f>Data!K175+Data!K199*O$108</f>
        <v>0</v>
      </c>
      <c r="P125" s="115">
        <f>Data!L175+Data!L199*P$108</f>
        <v>3.6348889095587107</v>
      </c>
      <c r="Q125" s="115">
        <f>Data!M175+Data!M199*Q$108</f>
        <v>0</v>
      </c>
      <c r="R125" s="115">
        <f>Data!N175+Data!N199*R$108</f>
        <v>0</v>
      </c>
      <c r="S125" s="115">
        <f>Data!O175+Data!O199*S$108</f>
        <v>0</v>
      </c>
      <c r="T125" s="115">
        <f>Data!P175+Data!P199*T$108</f>
        <v>0</v>
      </c>
      <c r="U125" s="115">
        <f>Data!Q175+Data!Q199*U$108</f>
        <v>0</v>
      </c>
      <c r="V125" s="115">
        <f>Data!R175+Data!R199*V$108</f>
        <v>0</v>
      </c>
      <c r="W125" s="115">
        <f>Data!S175+Data!S199*W$108</f>
        <v>0</v>
      </c>
      <c r="X125" s="115">
        <f>Data!T175+Data!T199*X$108</f>
        <v>0</v>
      </c>
      <c r="Y125" s="115">
        <f>Data!U175+Data!U199*Y$108</f>
        <v>0</v>
      </c>
      <c r="Z125" s="115">
        <f>Data!V175+Data!V199*Z$108</f>
        <v>0</v>
      </c>
      <c r="AA125" s="115">
        <f>Data!W175+Data!W199*AA$108</f>
        <v>0</v>
      </c>
      <c r="AB125" s="115">
        <f>Data!X175+Data!X199*AB$108</f>
        <v>0</v>
      </c>
      <c r="AC125" s="115">
        <f>Data!Y175+Data!Y199*AC$108</f>
        <v>0</v>
      </c>
      <c r="AD125" s="115">
        <f>Data!Z175+Data!Z199*AD$108</f>
        <v>0</v>
      </c>
      <c r="AE125" s="115">
        <f>Data!AA175+Data!AA199*AE$108</f>
        <v>0</v>
      </c>
      <c r="AF125" s="115">
        <f>Data!AB175+Data!AB199*AF$108</f>
        <v>0</v>
      </c>
      <c r="AG125" s="115">
        <f>Data!AC175+Data!AC199*AG$108</f>
        <v>0</v>
      </c>
      <c r="AH125" s="115">
        <f>Data!AD175+Data!AD199*AH$108</f>
        <v>0</v>
      </c>
      <c r="AI125" s="115">
        <f>Data!AE175+Data!AE199*AI$108</f>
        <v>0</v>
      </c>
      <c r="AJ125" s="115">
        <f>Data!AF175+Data!AF199*AJ$108</f>
        <v>0</v>
      </c>
      <c r="AK125" s="115">
        <f>Data!AG175+Data!AG199*AK$108</f>
        <v>0</v>
      </c>
      <c r="AL125" s="115">
        <f>Data!AH175+Data!AH199*AL$108</f>
        <v>0</v>
      </c>
      <c r="AM125" s="115">
        <f>Data!AI175+Data!AI199*AM$108</f>
        <v>0</v>
      </c>
      <c r="AN125" s="115">
        <f>Data!AJ175+Data!AJ199*AN$108</f>
        <v>0</v>
      </c>
      <c r="AO125" s="115">
        <f>Data!AK175+Data!AK199*AO$108</f>
        <v>0</v>
      </c>
      <c r="AP125" s="115">
        <f>Data!AL175+Data!AL199*AP$108</f>
        <v>0</v>
      </c>
      <c r="AQ125" s="115">
        <f>Data!AM175+Data!AM199*AQ$108</f>
        <v>0</v>
      </c>
      <c r="AR125" s="115">
        <f>Data!AN175+Data!AN199*AR$108</f>
        <v>0</v>
      </c>
      <c r="AS125" s="115">
        <f>Data!AO175+Data!AO199*AS$108</f>
        <v>0</v>
      </c>
      <c r="AT125" s="115">
        <f>Data!AP175+Data!AP199*AT$108</f>
        <v>0</v>
      </c>
      <c r="AU125" s="115">
        <f>Data!AQ175+Data!AQ199*AU$108</f>
        <v>0</v>
      </c>
      <c r="AV125" s="115">
        <f>Data!AR175+Data!AR199*AV$108</f>
        <v>0</v>
      </c>
      <c r="AW125" s="115">
        <f>Data!AS175+Data!AS199*AW$108</f>
        <v>0</v>
      </c>
      <c r="AX125" s="115">
        <f>Data!AT175+Data!AT199*AX$108</f>
        <v>0</v>
      </c>
      <c r="AY125" s="115">
        <f>Data!AU175+Data!AU199*AY$108</f>
        <v>0</v>
      </c>
      <c r="AZ125" s="115">
        <f>Data!AV175+Data!AV199*AZ$108</f>
        <v>0</v>
      </c>
      <c r="BA125" s="115">
        <f>Data!AW175+Data!AW199*BA$108</f>
        <v>0</v>
      </c>
      <c r="BB125" s="115">
        <f>Data!AX175+Data!AX199*BB$108</f>
        <v>0</v>
      </c>
      <c r="BC125" s="115">
        <f>Data!AY175+Data!AY199*BC$108</f>
        <v>0</v>
      </c>
      <c r="BD125" s="115">
        <f>Data!AZ175+Data!AZ199*BD$108</f>
        <v>0</v>
      </c>
      <c r="BE125" s="115">
        <f>Data!BA175+Data!BA199*BE$108</f>
        <v>0</v>
      </c>
      <c r="BF125" s="115">
        <f>Data!BB175+Data!BB199*BF$108</f>
        <v>0</v>
      </c>
      <c r="BG125" s="115">
        <f>Data!BC175+Data!BC199*BG$108</f>
        <v>0</v>
      </c>
      <c r="BH125" s="115">
        <f>Data!BD175+Data!BD199*BH$108</f>
        <v>0</v>
      </c>
    </row>
    <row r="126" spans="1:60" hidden="1" outlineLevel="1" x14ac:dyDescent="0.2">
      <c r="B126" s="52" t="s">
        <v>171</v>
      </c>
      <c r="C126" s="89"/>
      <c r="D126" s="89"/>
      <c r="E126" s="9"/>
      <c r="F126" s="26" t="s">
        <v>198</v>
      </c>
      <c r="G126" s="87">
        <v>3</v>
      </c>
      <c r="H126" s="87"/>
      <c r="I126" s="115">
        <f>Data!E176+Data!E200*I$108</f>
        <v>0</v>
      </c>
      <c r="J126" s="115">
        <f>Data!F176+Data!F200*J$108</f>
        <v>0</v>
      </c>
      <c r="K126" s="115">
        <f>Data!G176+Data!G200*K$108</f>
        <v>0</v>
      </c>
      <c r="L126" s="115">
        <f>Data!H176+Data!H200*L$108</f>
        <v>0.30500816589254764</v>
      </c>
      <c r="M126" s="115">
        <f>Data!I176+Data!I200*M$108</f>
        <v>0.60586703622607796</v>
      </c>
      <c r="N126" s="115">
        <f>Data!J176+Data!J200*N$108</f>
        <v>13.645676534679662</v>
      </c>
      <c r="O126" s="115">
        <f>Data!K176+Data!K200*O$108</f>
        <v>0.67014154579367402</v>
      </c>
      <c r="P126" s="115">
        <f>Data!L176+Data!L200*P$108</f>
        <v>0.60286976481099575</v>
      </c>
      <c r="Q126" s="115">
        <f>Data!M176+Data!M200*Q$108</f>
        <v>0</v>
      </c>
      <c r="R126" s="115">
        <f>Data!N176+Data!N200*R$108</f>
        <v>0</v>
      </c>
      <c r="S126" s="115">
        <f>Data!O176+Data!O200*S$108</f>
        <v>0</v>
      </c>
      <c r="T126" s="115">
        <f>Data!P176+Data!P200*T$108</f>
        <v>0</v>
      </c>
      <c r="U126" s="115">
        <f>Data!Q176+Data!Q200*U$108</f>
        <v>0</v>
      </c>
      <c r="V126" s="115">
        <f>Data!R176+Data!R200*V$108</f>
        <v>0</v>
      </c>
      <c r="W126" s="115">
        <f>Data!S176+Data!S200*W$108</f>
        <v>0</v>
      </c>
      <c r="X126" s="115">
        <f>Data!T176+Data!T200*X$108</f>
        <v>0</v>
      </c>
      <c r="Y126" s="115">
        <f>Data!U176+Data!U200*Y$108</f>
        <v>0</v>
      </c>
      <c r="Z126" s="115">
        <f>Data!V176+Data!V200*Z$108</f>
        <v>0</v>
      </c>
      <c r="AA126" s="115">
        <f>Data!W176+Data!W200*AA$108</f>
        <v>0</v>
      </c>
      <c r="AB126" s="115">
        <f>Data!X176+Data!X200*AB$108</f>
        <v>0</v>
      </c>
      <c r="AC126" s="115">
        <f>Data!Y176+Data!Y200*AC$108</f>
        <v>0</v>
      </c>
      <c r="AD126" s="115">
        <f>Data!Z176+Data!Z200*AD$108</f>
        <v>0</v>
      </c>
      <c r="AE126" s="115">
        <f>Data!AA176+Data!AA200*AE$108</f>
        <v>0</v>
      </c>
      <c r="AF126" s="115">
        <f>Data!AB176+Data!AB200*AF$108</f>
        <v>0</v>
      </c>
      <c r="AG126" s="115">
        <f>Data!AC176+Data!AC200*AG$108</f>
        <v>0</v>
      </c>
      <c r="AH126" s="115">
        <f>Data!AD176+Data!AD200*AH$108</f>
        <v>0</v>
      </c>
      <c r="AI126" s="115">
        <f>Data!AE176+Data!AE200*AI$108</f>
        <v>0</v>
      </c>
      <c r="AJ126" s="115">
        <f>Data!AF176+Data!AF200*AJ$108</f>
        <v>0</v>
      </c>
      <c r="AK126" s="115">
        <f>Data!AG176+Data!AG200*AK$108</f>
        <v>0</v>
      </c>
      <c r="AL126" s="115">
        <f>Data!AH176+Data!AH200*AL$108</f>
        <v>0</v>
      </c>
      <c r="AM126" s="115">
        <f>Data!AI176+Data!AI200*AM$108</f>
        <v>0</v>
      </c>
      <c r="AN126" s="115">
        <f>Data!AJ176+Data!AJ200*AN$108</f>
        <v>0</v>
      </c>
      <c r="AO126" s="115">
        <f>Data!AK176+Data!AK200*AO$108</f>
        <v>0</v>
      </c>
      <c r="AP126" s="115">
        <f>Data!AL176+Data!AL200*AP$108</f>
        <v>0</v>
      </c>
      <c r="AQ126" s="115">
        <f>Data!AM176+Data!AM200*AQ$108</f>
        <v>0</v>
      </c>
      <c r="AR126" s="115">
        <f>Data!AN176+Data!AN200*AR$108</f>
        <v>0</v>
      </c>
      <c r="AS126" s="115">
        <f>Data!AO176+Data!AO200*AS$108</f>
        <v>0</v>
      </c>
      <c r="AT126" s="115">
        <f>Data!AP176+Data!AP200*AT$108</f>
        <v>0</v>
      </c>
      <c r="AU126" s="115">
        <f>Data!AQ176+Data!AQ200*AU$108</f>
        <v>0</v>
      </c>
      <c r="AV126" s="115">
        <f>Data!AR176+Data!AR200*AV$108</f>
        <v>0</v>
      </c>
      <c r="AW126" s="115">
        <f>Data!AS176+Data!AS200*AW$108</f>
        <v>0</v>
      </c>
      <c r="AX126" s="115">
        <f>Data!AT176+Data!AT200*AX$108</f>
        <v>0</v>
      </c>
      <c r="AY126" s="115">
        <f>Data!AU176+Data!AU200*AY$108</f>
        <v>0</v>
      </c>
      <c r="AZ126" s="115">
        <f>Data!AV176+Data!AV200*AZ$108</f>
        <v>0</v>
      </c>
      <c r="BA126" s="115">
        <f>Data!AW176+Data!AW200*BA$108</f>
        <v>0</v>
      </c>
      <c r="BB126" s="115">
        <f>Data!AX176+Data!AX200*BB$108</f>
        <v>0</v>
      </c>
      <c r="BC126" s="115">
        <f>Data!AY176+Data!AY200*BC$108</f>
        <v>0</v>
      </c>
      <c r="BD126" s="115">
        <f>Data!AZ176+Data!AZ200*BD$108</f>
        <v>0</v>
      </c>
      <c r="BE126" s="115">
        <f>Data!BA176+Data!BA200*BE$108</f>
        <v>0</v>
      </c>
      <c r="BF126" s="115">
        <f>Data!BB176+Data!BB200*BF$108</f>
        <v>0</v>
      </c>
      <c r="BG126" s="115">
        <f>Data!BC176+Data!BC200*BG$108</f>
        <v>0</v>
      </c>
      <c r="BH126" s="115">
        <f>Data!BD176+Data!BD200*BH$108</f>
        <v>0</v>
      </c>
    </row>
    <row r="127" spans="1:60" hidden="1" outlineLevel="1" x14ac:dyDescent="0.2">
      <c r="B127" s="52" t="s">
        <v>172</v>
      </c>
      <c r="C127" s="89"/>
      <c r="D127" s="89"/>
      <c r="E127" s="9"/>
      <c r="F127" s="26" t="s">
        <v>198</v>
      </c>
      <c r="G127" s="87">
        <v>4</v>
      </c>
      <c r="H127" s="87"/>
      <c r="I127" s="115">
        <f>Data!E177+Data!E201*I$108</f>
        <v>0</v>
      </c>
      <c r="J127" s="115">
        <f>Data!F177+Data!F201*J$108</f>
        <v>0</v>
      </c>
      <c r="K127" s="115">
        <f>Data!G177+Data!G201*K$108</f>
        <v>2.3442039062317908</v>
      </c>
      <c r="L127" s="115">
        <f>Data!H177+Data!H201*L$108</f>
        <v>1.9836982875467402</v>
      </c>
      <c r="M127" s="115">
        <f>Data!I177+Data!I201*M$108</f>
        <v>4.376058470545118</v>
      </c>
      <c r="N127" s="115">
        <f>Data!J177+Data!J201*N$108</f>
        <v>18.98183454254265</v>
      </c>
      <c r="O127" s="115">
        <f>Data!K177+Data!K201*O$108</f>
        <v>0.55526013794332996</v>
      </c>
      <c r="P127" s="115">
        <f>Data!L177+Data!L201*P$108</f>
        <v>6.9116351148700561</v>
      </c>
      <c r="Q127" s="115">
        <f>Data!M177+Data!M201*Q$108</f>
        <v>0</v>
      </c>
      <c r="R127" s="115">
        <f>Data!N177+Data!N201*R$108</f>
        <v>0</v>
      </c>
      <c r="S127" s="115">
        <f>Data!O177+Data!O201*S$108</f>
        <v>0</v>
      </c>
      <c r="T127" s="115">
        <f>Data!P177+Data!P201*T$108</f>
        <v>0</v>
      </c>
      <c r="U127" s="115">
        <f>Data!Q177+Data!Q201*U$108</f>
        <v>0</v>
      </c>
      <c r="V127" s="115">
        <f>Data!R177+Data!R201*V$108</f>
        <v>0</v>
      </c>
      <c r="W127" s="115">
        <f>Data!S177+Data!S201*W$108</f>
        <v>0</v>
      </c>
      <c r="X127" s="115">
        <f>Data!T177+Data!T201*X$108</f>
        <v>0</v>
      </c>
      <c r="Y127" s="115">
        <f>Data!U177+Data!U201*Y$108</f>
        <v>0</v>
      </c>
      <c r="Z127" s="115">
        <f>Data!V177+Data!V201*Z$108</f>
        <v>0</v>
      </c>
      <c r="AA127" s="115">
        <f>Data!W177+Data!W201*AA$108</f>
        <v>0</v>
      </c>
      <c r="AB127" s="115">
        <f>Data!X177+Data!X201*AB$108</f>
        <v>0</v>
      </c>
      <c r="AC127" s="115">
        <f>Data!Y177+Data!Y201*AC$108</f>
        <v>0</v>
      </c>
      <c r="AD127" s="115">
        <f>Data!Z177+Data!Z201*AD$108</f>
        <v>0</v>
      </c>
      <c r="AE127" s="115">
        <f>Data!AA177+Data!AA201*AE$108</f>
        <v>0</v>
      </c>
      <c r="AF127" s="115">
        <f>Data!AB177+Data!AB201*AF$108</f>
        <v>0</v>
      </c>
      <c r="AG127" s="115">
        <f>Data!AC177+Data!AC201*AG$108</f>
        <v>0</v>
      </c>
      <c r="AH127" s="115">
        <f>Data!AD177+Data!AD201*AH$108</f>
        <v>0</v>
      </c>
      <c r="AI127" s="115">
        <f>Data!AE177+Data!AE201*AI$108</f>
        <v>0</v>
      </c>
      <c r="AJ127" s="115">
        <f>Data!AF177+Data!AF201*AJ$108</f>
        <v>0</v>
      </c>
      <c r="AK127" s="115">
        <f>Data!AG177+Data!AG201*AK$108</f>
        <v>0</v>
      </c>
      <c r="AL127" s="115">
        <f>Data!AH177+Data!AH201*AL$108</f>
        <v>0</v>
      </c>
      <c r="AM127" s="115">
        <f>Data!AI177+Data!AI201*AM$108</f>
        <v>0</v>
      </c>
      <c r="AN127" s="115">
        <f>Data!AJ177+Data!AJ201*AN$108</f>
        <v>0</v>
      </c>
      <c r="AO127" s="115">
        <f>Data!AK177+Data!AK201*AO$108</f>
        <v>0</v>
      </c>
      <c r="AP127" s="115">
        <f>Data!AL177+Data!AL201*AP$108</f>
        <v>0</v>
      </c>
      <c r="AQ127" s="115">
        <f>Data!AM177+Data!AM201*AQ$108</f>
        <v>0</v>
      </c>
      <c r="AR127" s="115">
        <f>Data!AN177+Data!AN201*AR$108</f>
        <v>0</v>
      </c>
      <c r="AS127" s="115">
        <f>Data!AO177+Data!AO201*AS$108</f>
        <v>0</v>
      </c>
      <c r="AT127" s="115">
        <f>Data!AP177+Data!AP201*AT$108</f>
        <v>0</v>
      </c>
      <c r="AU127" s="115">
        <f>Data!AQ177+Data!AQ201*AU$108</f>
        <v>0</v>
      </c>
      <c r="AV127" s="115">
        <f>Data!AR177+Data!AR201*AV$108</f>
        <v>0</v>
      </c>
      <c r="AW127" s="115">
        <f>Data!AS177+Data!AS201*AW$108</f>
        <v>0</v>
      </c>
      <c r="AX127" s="115">
        <f>Data!AT177+Data!AT201*AX$108</f>
        <v>0</v>
      </c>
      <c r="AY127" s="115">
        <f>Data!AU177+Data!AU201*AY$108</f>
        <v>0</v>
      </c>
      <c r="AZ127" s="115">
        <f>Data!AV177+Data!AV201*AZ$108</f>
        <v>0</v>
      </c>
      <c r="BA127" s="115">
        <f>Data!AW177+Data!AW201*BA$108</f>
        <v>0</v>
      </c>
      <c r="BB127" s="115">
        <f>Data!AX177+Data!AX201*BB$108</f>
        <v>0</v>
      </c>
      <c r="BC127" s="115">
        <f>Data!AY177+Data!AY201*BC$108</f>
        <v>0</v>
      </c>
      <c r="BD127" s="115">
        <f>Data!AZ177+Data!AZ201*BD$108</f>
        <v>0</v>
      </c>
      <c r="BE127" s="115">
        <f>Data!BA177+Data!BA201*BE$108</f>
        <v>0</v>
      </c>
      <c r="BF127" s="115">
        <f>Data!BB177+Data!BB201*BF$108</f>
        <v>0</v>
      </c>
      <c r="BG127" s="115">
        <f>Data!BC177+Data!BC201*BG$108</f>
        <v>0</v>
      </c>
      <c r="BH127" s="115">
        <f>Data!BD177+Data!BD201*BH$108</f>
        <v>0</v>
      </c>
    </row>
    <row r="128" spans="1:60" hidden="1" outlineLevel="1" x14ac:dyDescent="0.2">
      <c r="B128" s="52" t="s">
        <v>173</v>
      </c>
      <c r="C128" s="89"/>
      <c r="D128" s="89"/>
      <c r="E128" s="9"/>
      <c r="F128" s="26" t="s">
        <v>198</v>
      </c>
      <c r="G128" s="87">
        <v>5</v>
      </c>
      <c r="H128" s="87"/>
      <c r="I128" s="115">
        <f>Data!E178+Data!E202*I$108</f>
        <v>0</v>
      </c>
      <c r="J128" s="115">
        <f>Data!F178+Data!F202*J$108</f>
        <v>0</v>
      </c>
      <c r="K128" s="115">
        <f>Data!G178+Data!G202*K$108</f>
        <v>0</v>
      </c>
      <c r="L128" s="115">
        <f>Data!H178+Data!H202*L$108</f>
        <v>0</v>
      </c>
      <c r="M128" s="115">
        <f>Data!I178+Data!I202*M$108</f>
        <v>0</v>
      </c>
      <c r="N128" s="115">
        <f>Data!J178+Data!J202*N$108</f>
        <v>0</v>
      </c>
      <c r="O128" s="115">
        <f>Data!K178+Data!K202*O$108</f>
        <v>0</v>
      </c>
      <c r="P128" s="115">
        <f>Data!L178+Data!L202*P$108</f>
        <v>0</v>
      </c>
      <c r="Q128" s="115">
        <f>Data!M178+Data!M202*Q$108</f>
        <v>0</v>
      </c>
      <c r="R128" s="115">
        <f>Data!N178+Data!N202*R$108</f>
        <v>0</v>
      </c>
      <c r="S128" s="115">
        <f>Data!O178+Data!O202*S$108</f>
        <v>0</v>
      </c>
      <c r="T128" s="115">
        <f>Data!P178+Data!P202*T$108</f>
        <v>0</v>
      </c>
      <c r="U128" s="115">
        <f>Data!Q178+Data!Q202*U$108</f>
        <v>0</v>
      </c>
      <c r="V128" s="115">
        <f>Data!R178+Data!R202*V$108</f>
        <v>0</v>
      </c>
      <c r="W128" s="115">
        <f>Data!S178+Data!S202*W$108</f>
        <v>0</v>
      </c>
      <c r="X128" s="115">
        <f>Data!T178+Data!T202*X$108</f>
        <v>0</v>
      </c>
      <c r="Y128" s="115">
        <f>Data!U178+Data!U202*Y$108</f>
        <v>0</v>
      </c>
      <c r="Z128" s="115">
        <f>Data!V178+Data!V202*Z$108</f>
        <v>0</v>
      </c>
      <c r="AA128" s="115">
        <f>Data!W178+Data!W202*AA$108</f>
        <v>0</v>
      </c>
      <c r="AB128" s="115">
        <f>Data!X178+Data!X202*AB$108</f>
        <v>0</v>
      </c>
      <c r="AC128" s="115">
        <f>Data!Y178+Data!Y202*AC$108</f>
        <v>0</v>
      </c>
      <c r="AD128" s="115">
        <f>Data!Z178+Data!Z202*AD$108</f>
        <v>0</v>
      </c>
      <c r="AE128" s="115">
        <f>Data!AA178+Data!AA202*AE$108</f>
        <v>0</v>
      </c>
      <c r="AF128" s="115">
        <f>Data!AB178+Data!AB202*AF$108</f>
        <v>0</v>
      </c>
      <c r="AG128" s="115">
        <f>Data!AC178+Data!AC202*AG$108</f>
        <v>0</v>
      </c>
      <c r="AH128" s="115">
        <f>Data!AD178+Data!AD202*AH$108</f>
        <v>0</v>
      </c>
      <c r="AI128" s="115">
        <f>Data!AE178+Data!AE202*AI$108</f>
        <v>0</v>
      </c>
      <c r="AJ128" s="115">
        <f>Data!AF178+Data!AF202*AJ$108</f>
        <v>0</v>
      </c>
      <c r="AK128" s="115">
        <f>Data!AG178+Data!AG202*AK$108</f>
        <v>0</v>
      </c>
      <c r="AL128" s="115">
        <f>Data!AH178+Data!AH202*AL$108</f>
        <v>0</v>
      </c>
      <c r="AM128" s="115">
        <f>Data!AI178+Data!AI202*AM$108</f>
        <v>0</v>
      </c>
      <c r="AN128" s="115">
        <f>Data!AJ178+Data!AJ202*AN$108</f>
        <v>0</v>
      </c>
      <c r="AO128" s="115">
        <f>Data!AK178+Data!AK202*AO$108</f>
        <v>0</v>
      </c>
      <c r="AP128" s="115">
        <f>Data!AL178+Data!AL202*AP$108</f>
        <v>0</v>
      </c>
      <c r="AQ128" s="115">
        <f>Data!AM178+Data!AM202*AQ$108</f>
        <v>0</v>
      </c>
      <c r="AR128" s="115">
        <f>Data!AN178+Data!AN202*AR$108</f>
        <v>0</v>
      </c>
      <c r="AS128" s="115">
        <f>Data!AO178+Data!AO202*AS$108</f>
        <v>0</v>
      </c>
      <c r="AT128" s="115">
        <f>Data!AP178+Data!AP202*AT$108</f>
        <v>0</v>
      </c>
      <c r="AU128" s="115">
        <f>Data!AQ178+Data!AQ202*AU$108</f>
        <v>0</v>
      </c>
      <c r="AV128" s="115">
        <f>Data!AR178+Data!AR202*AV$108</f>
        <v>0</v>
      </c>
      <c r="AW128" s="115">
        <f>Data!AS178+Data!AS202*AW$108</f>
        <v>0</v>
      </c>
      <c r="AX128" s="115">
        <f>Data!AT178+Data!AT202*AX$108</f>
        <v>0</v>
      </c>
      <c r="AY128" s="115">
        <f>Data!AU178+Data!AU202*AY$108</f>
        <v>0</v>
      </c>
      <c r="AZ128" s="115">
        <f>Data!AV178+Data!AV202*AZ$108</f>
        <v>0</v>
      </c>
      <c r="BA128" s="115">
        <f>Data!AW178+Data!AW202*BA$108</f>
        <v>0</v>
      </c>
      <c r="BB128" s="115">
        <f>Data!AX178+Data!AX202*BB$108</f>
        <v>0</v>
      </c>
      <c r="BC128" s="115">
        <f>Data!AY178+Data!AY202*BC$108</f>
        <v>0</v>
      </c>
      <c r="BD128" s="115">
        <f>Data!AZ178+Data!AZ202*BD$108</f>
        <v>0</v>
      </c>
      <c r="BE128" s="115">
        <f>Data!BA178+Data!BA202*BE$108</f>
        <v>0</v>
      </c>
      <c r="BF128" s="115">
        <f>Data!BB178+Data!BB202*BF$108</f>
        <v>0</v>
      </c>
      <c r="BG128" s="115">
        <f>Data!BC178+Data!BC202*BG$108</f>
        <v>0</v>
      </c>
      <c r="BH128" s="115">
        <f>Data!BD178+Data!BD202*BH$108</f>
        <v>0</v>
      </c>
    </row>
    <row r="129" spans="2:60" hidden="1" outlineLevel="1" x14ac:dyDescent="0.2">
      <c r="B129" s="52" t="s">
        <v>174</v>
      </c>
      <c r="C129" s="89"/>
      <c r="D129" s="9"/>
      <c r="E129" s="73"/>
      <c r="F129" s="26" t="s">
        <v>198</v>
      </c>
      <c r="G129" s="87">
        <v>6</v>
      </c>
      <c r="H129" s="87"/>
      <c r="I129" s="115">
        <f>Data!E179+Data!E203*I$108</f>
        <v>0</v>
      </c>
      <c r="J129" s="115">
        <f>Data!F179+Data!F203*J$108</f>
        <v>0</v>
      </c>
      <c r="K129" s="115">
        <f>Data!G179+Data!G203*K$108</f>
        <v>0</v>
      </c>
      <c r="L129" s="115">
        <f>Data!H179+Data!H203*L$108</f>
        <v>0</v>
      </c>
      <c r="M129" s="115">
        <f>Data!I179+Data!I203*M$108</f>
        <v>4.6876603270489127E-2</v>
      </c>
      <c r="N129" s="115">
        <f>Data!J179+Data!J203*N$108</f>
        <v>1.1969545146807816</v>
      </c>
      <c r="O129" s="115">
        <f>Data!K179+Data!K203*O$108</f>
        <v>1.1360494776311807</v>
      </c>
      <c r="P129" s="115">
        <f>Data!L179+Data!L203*P$108</f>
        <v>3.7336348193122357</v>
      </c>
      <c r="Q129" s="115">
        <f>Data!M179+Data!M203*Q$108</f>
        <v>0</v>
      </c>
      <c r="R129" s="115">
        <f>Data!N179+Data!N203*R$108</f>
        <v>0</v>
      </c>
      <c r="S129" s="115">
        <f>Data!O179+Data!O203*S$108</f>
        <v>0</v>
      </c>
      <c r="T129" s="115">
        <f>Data!P179+Data!P203*T$108</f>
        <v>0</v>
      </c>
      <c r="U129" s="115">
        <f>Data!Q179+Data!Q203*U$108</f>
        <v>0</v>
      </c>
      <c r="V129" s="115">
        <f>Data!R179+Data!R203*V$108</f>
        <v>0</v>
      </c>
      <c r="W129" s="115">
        <f>Data!S179+Data!S203*W$108</f>
        <v>0</v>
      </c>
      <c r="X129" s="115">
        <f>Data!T179+Data!T203*X$108</f>
        <v>0</v>
      </c>
      <c r="Y129" s="115">
        <f>Data!U179+Data!U203*Y$108</f>
        <v>0</v>
      </c>
      <c r="Z129" s="115">
        <f>Data!V179+Data!V203*Z$108</f>
        <v>0</v>
      </c>
      <c r="AA129" s="115">
        <f>Data!W179+Data!W203*AA$108</f>
        <v>0</v>
      </c>
      <c r="AB129" s="115">
        <f>Data!X179+Data!X203*AB$108</f>
        <v>0</v>
      </c>
      <c r="AC129" s="115">
        <f>Data!Y179+Data!Y203*AC$108</f>
        <v>0</v>
      </c>
      <c r="AD129" s="115">
        <f>Data!Z179+Data!Z203*AD$108</f>
        <v>0</v>
      </c>
      <c r="AE129" s="115">
        <f>Data!AA179+Data!AA203*AE$108</f>
        <v>0</v>
      </c>
      <c r="AF129" s="115">
        <f>Data!AB179+Data!AB203*AF$108</f>
        <v>0</v>
      </c>
      <c r="AG129" s="115">
        <f>Data!AC179+Data!AC203*AG$108</f>
        <v>0</v>
      </c>
      <c r="AH129" s="115">
        <f>Data!AD179+Data!AD203*AH$108</f>
        <v>0</v>
      </c>
      <c r="AI129" s="115">
        <f>Data!AE179+Data!AE203*AI$108</f>
        <v>0</v>
      </c>
      <c r="AJ129" s="115">
        <f>Data!AF179+Data!AF203*AJ$108</f>
        <v>0</v>
      </c>
      <c r="AK129" s="115">
        <f>Data!AG179+Data!AG203*AK$108</f>
        <v>0</v>
      </c>
      <c r="AL129" s="115">
        <f>Data!AH179+Data!AH203*AL$108</f>
        <v>0</v>
      </c>
      <c r="AM129" s="115">
        <f>Data!AI179+Data!AI203*AM$108</f>
        <v>0</v>
      </c>
      <c r="AN129" s="115">
        <f>Data!AJ179+Data!AJ203*AN$108</f>
        <v>0</v>
      </c>
      <c r="AO129" s="115">
        <f>Data!AK179+Data!AK203*AO$108</f>
        <v>0</v>
      </c>
      <c r="AP129" s="115">
        <f>Data!AL179+Data!AL203*AP$108</f>
        <v>0</v>
      </c>
      <c r="AQ129" s="115">
        <f>Data!AM179+Data!AM203*AQ$108</f>
        <v>0</v>
      </c>
      <c r="AR129" s="115">
        <f>Data!AN179+Data!AN203*AR$108</f>
        <v>0</v>
      </c>
      <c r="AS129" s="115">
        <f>Data!AO179+Data!AO203*AS$108</f>
        <v>0</v>
      </c>
      <c r="AT129" s="115">
        <f>Data!AP179+Data!AP203*AT$108</f>
        <v>0</v>
      </c>
      <c r="AU129" s="115">
        <f>Data!AQ179+Data!AQ203*AU$108</f>
        <v>0</v>
      </c>
      <c r="AV129" s="115">
        <f>Data!AR179+Data!AR203*AV$108</f>
        <v>0</v>
      </c>
      <c r="AW129" s="115">
        <f>Data!AS179+Data!AS203*AW$108</f>
        <v>0</v>
      </c>
      <c r="AX129" s="115">
        <f>Data!AT179+Data!AT203*AX$108</f>
        <v>0</v>
      </c>
      <c r="AY129" s="115">
        <f>Data!AU179+Data!AU203*AY$108</f>
        <v>0</v>
      </c>
      <c r="AZ129" s="115">
        <f>Data!AV179+Data!AV203*AZ$108</f>
        <v>0</v>
      </c>
      <c r="BA129" s="115">
        <f>Data!AW179+Data!AW203*BA$108</f>
        <v>0</v>
      </c>
      <c r="BB129" s="115">
        <f>Data!AX179+Data!AX203*BB$108</f>
        <v>0</v>
      </c>
      <c r="BC129" s="115">
        <f>Data!AY179+Data!AY203*BC$108</f>
        <v>0</v>
      </c>
      <c r="BD129" s="115">
        <f>Data!AZ179+Data!AZ203*BD$108</f>
        <v>0</v>
      </c>
      <c r="BE129" s="115">
        <f>Data!BA179+Data!BA203*BE$108</f>
        <v>0</v>
      </c>
      <c r="BF129" s="115">
        <f>Data!BB179+Data!BB203*BF$108</f>
        <v>0</v>
      </c>
      <c r="BG129" s="115">
        <f>Data!BC179+Data!BC203*BG$108</f>
        <v>0</v>
      </c>
      <c r="BH129" s="115">
        <f>Data!BD179+Data!BD203*BH$108</f>
        <v>0</v>
      </c>
    </row>
    <row r="130" spans="2:60" hidden="1" outlineLevel="1" x14ac:dyDescent="0.2">
      <c r="B130" s="52" t="s">
        <v>175</v>
      </c>
      <c r="C130" s="89"/>
      <c r="D130" s="9"/>
      <c r="E130" s="73"/>
      <c r="F130" s="26" t="s">
        <v>198</v>
      </c>
      <c r="G130" s="87">
        <v>7</v>
      </c>
      <c r="H130" s="87"/>
      <c r="I130" s="115">
        <f>Data!E180+Data!E204*I$108</f>
        <v>0</v>
      </c>
      <c r="J130" s="115">
        <f>Data!F180+Data!F204*J$108</f>
        <v>0</v>
      </c>
      <c r="K130" s="115">
        <f>Data!G180+Data!G204*K$108</f>
        <v>7.9156628418046715E-2</v>
      </c>
      <c r="L130" s="115">
        <f>Data!H180+Data!H204*L$108</f>
        <v>1.4828152949920907</v>
      </c>
      <c r="M130" s="115">
        <f>Data!I180+Data!I204*M$108</f>
        <v>0.23204308505551791</v>
      </c>
      <c r="N130" s="115">
        <f>Data!J180+Data!J204*N$108</f>
        <v>1.4968021998919148</v>
      </c>
      <c r="O130" s="115">
        <f>Data!K180+Data!K204*O$108</f>
        <v>8.0756470692606044</v>
      </c>
      <c r="P130" s="115">
        <f>Data!L180+Data!L204*P$108</f>
        <v>0</v>
      </c>
      <c r="Q130" s="115">
        <f>Data!M180+Data!M204*Q$108</f>
        <v>0</v>
      </c>
      <c r="R130" s="115">
        <f>Data!N180+Data!N204*R$108</f>
        <v>0</v>
      </c>
      <c r="S130" s="115">
        <f>Data!O180+Data!O204*S$108</f>
        <v>0</v>
      </c>
      <c r="T130" s="115">
        <f>Data!P180+Data!P204*T$108</f>
        <v>0</v>
      </c>
      <c r="U130" s="115">
        <f>Data!Q180+Data!Q204*U$108</f>
        <v>0</v>
      </c>
      <c r="V130" s="115">
        <f>Data!R180+Data!R204*V$108</f>
        <v>0</v>
      </c>
      <c r="W130" s="115">
        <f>Data!S180+Data!S204*W$108</f>
        <v>0</v>
      </c>
      <c r="X130" s="115">
        <f>Data!T180+Data!T204*X$108</f>
        <v>0</v>
      </c>
      <c r="Y130" s="115">
        <f>Data!U180+Data!U204*Y$108</f>
        <v>0</v>
      </c>
      <c r="Z130" s="115">
        <f>Data!V180+Data!V204*Z$108</f>
        <v>0</v>
      </c>
      <c r="AA130" s="115">
        <f>Data!W180+Data!W204*AA$108</f>
        <v>0</v>
      </c>
      <c r="AB130" s="115">
        <f>Data!X180+Data!X204*AB$108</f>
        <v>0</v>
      </c>
      <c r="AC130" s="115">
        <f>Data!Y180+Data!Y204*AC$108</f>
        <v>0</v>
      </c>
      <c r="AD130" s="115">
        <f>Data!Z180+Data!Z204*AD$108</f>
        <v>0</v>
      </c>
      <c r="AE130" s="115">
        <f>Data!AA180+Data!AA204*AE$108</f>
        <v>0</v>
      </c>
      <c r="AF130" s="115">
        <f>Data!AB180+Data!AB204*AF$108</f>
        <v>0</v>
      </c>
      <c r="AG130" s="115">
        <f>Data!AC180+Data!AC204*AG$108</f>
        <v>0</v>
      </c>
      <c r="AH130" s="115">
        <f>Data!AD180+Data!AD204*AH$108</f>
        <v>0</v>
      </c>
      <c r="AI130" s="115">
        <f>Data!AE180+Data!AE204*AI$108</f>
        <v>0</v>
      </c>
      <c r="AJ130" s="115">
        <f>Data!AF180+Data!AF204*AJ$108</f>
        <v>0</v>
      </c>
      <c r="AK130" s="115">
        <f>Data!AG180+Data!AG204*AK$108</f>
        <v>0</v>
      </c>
      <c r="AL130" s="115">
        <f>Data!AH180+Data!AH204*AL$108</f>
        <v>0</v>
      </c>
      <c r="AM130" s="115">
        <f>Data!AI180+Data!AI204*AM$108</f>
        <v>0</v>
      </c>
      <c r="AN130" s="115">
        <f>Data!AJ180+Data!AJ204*AN$108</f>
        <v>0</v>
      </c>
      <c r="AO130" s="115">
        <f>Data!AK180+Data!AK204*AO$108</f>
        <v>0</v>
      </c>
      <c r="AP130" s="115">
        <f>Data!AL180+Data!AL204*AP$108</f>
        <v>0</v>
      </c>
      <c r="AQ130" s="115">
        <f>Data!AM180+Data!AM204*AQ$108</f>
        <v>0</v>
      </c>
      <c r="AR130" s="115">
        <f>Data!AN180+Data!AN204*AR$108</f>
        <v>0</v>
      </c>
      <c r="AS130" s="115">
        <f>Data!AO180+Data!AO204*AS$108</f>
        <v>0</v>
      </c>
      <c r="AT130" s="115">
        <f>Data!AP180+Data!AP204*AT$108</f>
        <v>0</v>
      </c>
      <c r="AU130" s="115">
        <f>Data!AQ180+Data!AQ204*AU$108</f>
        <v>0</v>
      </c>
      <c r="AV130" s="115">
        <f>Data!AR180+Data!AR204*AV$108</f>
        <v>0</v>
      </c>
      <c r="AW130" s="115">
        <f>Data!AS180+Data!AS204*AW$108</f>
        <v>0</v>
      </c>
      <c r="AX130" s="115">
        <f>Data!AT180+Data!AT204*AX$108</f>
        <v>0</v>
      </c>
      <c r="AY130" s="115">
        <f>Data!AU180+Data!AU204*AY$108</f>
        <v>0</v>
      </c>
      <c r="AZ130" s="115">
        <f>Data!AV180+Data!AV204*AZ$108</f>
        <v>0</v>
      </c>
      <c r="BA130" s="115">
        <f>Data!AW180+Data!AW204*BA$108</f>
        <v>0</v>
      </c>
      <c r="BB130" s="115">
        <f>Data!AX180+Data!AX204*BB$108</f>
        <v>0</v>
      </c>
      <c r="BC130" s="115">
        <f>Data!AY180+Data!AY204*BC$108</f>
        <v>0</v>
      </c>
      <c r="BD130" s="115">
        <f>Data!AZ180+Data!AZ204*BD$108</f>
        <v>0</v>
      </c>
      <c r="BE130" s="115">
        <f>Data!BA180+Data!BA204*BE$108</f>
        <v>0</v>
      </c>
      <c r="BF130" s="115">
        <f>Data!BB180+Data!BB204*BF$108</f>
        <v>0</v>
      </c>
      <c r="BG130" s="115">
        <f>Data!BC180+Data!BC204*BG$108</f>
        <v>0</v>
      </c>
      <c r="BH130" s="115">
        <f>Data!BD180+Data!BD204*BH$108</f>
        <v>0</v>
      </c>
    </row>
    <row r="131" spans="2:60" hidden="1" outlineLevel="1" x14ac:dyDescent="0.2">
      <c r="B131" s="52" t="s">
        <v>176</v>
      </c>
      <c r="C131" s="89"/>
      <c r="D131" s="9"/>
      <c r="E131" s="58"/>
      <c r="F131" s="26" t="s">
        <v>198</v>
      </c>
      <c r="G131" s="87">
        <v>8</v>
      </c>
      <c r="H131" s="87"/>
      <c r="I131" s="115">
        <f>Data!E181+Data!E205*I$108</f>
        <v>0</v>
      </c>
      <c r="J131" s="115">
        <f>Data!F181+Data!F205*J$108</f>
        <v>0</v>
      </c>
      <c r="K131" s="115">
        <f>Data!G181+Data!G205*K$108</f>
        <v>0.10352842595756534</v>
      </c>
      <c r="L131" s="115">
        <f>Data!H181+Data!H205*L$108</f>
        <v>2.3421437351682779</v>
      </c>
      <c r="M131" s="115">
        <f>Data!I181+Data!I205*M$108</f>
        <v>3.4295128354131168</v>
      </c>
      <c r="N131" s="115">
        <f>Data!J181+Data!J205*N$108</f>
        <v>34.321518600063605</v>
      </c>
      <c r="O131" s="115">
        <f>Data!K181+Data!K205*O$108</f>
        <v>30.169134161587593</v>
      </c>
      <c r="P131" s="115">
        <f>Data!L181+Data!L205*P$108</f>
        <v>73.394156521276145</v>
      </c>
      <c r="Q131" s="115">
        <f>Data!M181+Data!M205*Q$108</f>
        <v>0</v>
      </c>
      <c r="R131" s="115">
        <f>Data!N181+Data!N205*R$108</f>
        <v>0</v>
      </c>
      <c r="S131" s="115">
        <f>Data!O181+Data!O205*S$108</f>
        <v>0</v>
      </c>
      <c r="T131" s="115">
        <f>Data!P181+Data!P205*T$108</f>
        <v>0</v>
      </c>
      <c r="U131" s="115">
        <f>Data!Q181+Data!Q205*U$108</f>
        <v>0</v>
      </c>
      <c r="V131" s="115">
        <f>Data!R181+Data!R205*V$108</f>
        <v>0</v>
      </c>
      <c r="W131" s="115">
        <f>Data!S181+Data!S205*W$108</f>
        <v>0</v>
      </c>
      <c r="X131" s="115">
        <f>Data!T181+Data!T205*X$108</f>
        <v>0</v>
      </c>
      <c r="Y131" s="115">
        <f>Data!U181+Data!U205*Y$108</f>
        <v>0</v>
      </c>
      <c r="Z131" s="115">
        <f>Data!V181+Data!V205*Z$108</f>
        <v>0</v>
      </c>
      <c r="AA131" s="115">
        <f>Data!W181+Data!W205*AA$108</f>
        <v>0</v>
      </c>
      <c r="AB131" s="115">
        <f>Data!X181+Data!X205*AB$108</f>
        <v>0</v>
      </c>
      <c r="AC131" s="115">
        <f>Data!Y181+Data!Y205*AC$108</f>
        <v>0</v>
      </c>
      <c r="AD131" s="115">
        <f>Data!Z181+Data!Z205*AD$108</f>
        <v>0</v>
      </c>
      <c r="AE131" s="115">
        <f>Data!AA181+Data!AA205*AE$108</f>
        <v>0</v>
      </c>
      <c r="AF131" s="115">
        <f>Data!AB181+Data!AB205*AF$108</f>
        <v>0</v>
      </c>
      <c r="AG131" s="115">
        <f>Data!AC181+Data!AC205*AG$108</f>
        <v>0</v>
      </c>
      <c r="AH131" s="115">
        <f>Data!AD181+Data!AD205*AH$108</f>
        <v>0</v>
      </c>
      <c r="AI131" s="115">
        <f>Data!AE181+Data!AE205*AI$108</f>
        <v>0</v>
      </c>
      <c r="AJ131" s="115">
        <f>Data!AF181+Data!AF205*AJ$108</f>
        <v>0</v>
      </c>
      <c r="AK131" s="115">
        <f>Data!AG181+Data!AG205*AK$108</f>
        <v>0</v>
      </c>
      <c r="AL131" s="115">
        <f>Data!AH181+Data!AH205*AL$108</f>
        <v>0</v>
      </c>
      <c r="AM131" s="115">
        <f>Data!AI181+Data!AI205*AM$108</f>
        <v>0</v>
      </c>
      <c r="AN131" s="115">
        <f>Data!AJ181+Data!AJ205*AN$108</f>
        <v>0</v>
      </c>
      <c r="AO131" s="115">
        <f>Data!AK181+Data!AK205*AO$108</f>
        <v>0</v>
      </c>
      <c r="AP131" s="115">
        <f>Data!AL181+Data!AL205*AP$108</f>
        <v>0</v>
      </c>
      <c r="AQ131" s="115">
        <f>Data!AM181+Data!AM205*AQ$108</f>
        <v>0</v>
      </c>
      <c r="AR131" s="115">
        <f>Data!AN181+Data!AN205*AR$108</f>
        <v>0</v>
      </c>
      <c r="AS131" s="115">
        <f>Data!AO181+Data!AO205*AS$108</f>
        <v>0</v>
      </c>
      <c r="AT131" s="115">
        <f>Data!AP181+Data!AP205*AT$108</f>
        <v>0</v>
      </c>
      <c r="AU131" s="115">
        <f>Data!AQ181+Data!AQ205*AU$108</f>
        <v>0</v>
      </c>
      <c r="AV131" s="115">
        <f>Data!AR181+Data!AR205*AV$108</f>
        <v>0</v>
      </c>
      <c r="AW131" s="115">
        <f>Data!AS181+Data!AS205*AW$108</f>
        <v>0</v>
      </c>
      <c r="AX131" s="115">
        <f>Data!AT181+Data!AT205*AX$108</f>
        <v>0</v>
      </c>
      <c r="AY131" s="115">
        <f>Data!AU181+Data!AU205*AY$108</f>
        <v>0</v>
      </c>
      <c r="AZ131" s="115">
        <f>Data!AV181+Data!AV205*AZ$108</f>
        <v>0</v>
      </c>
      <c r="BA131" s="115">
        <f>Data!AW181+Data!AW205*BA$108</f>
        <v>0</v>
      </c>
      <c r="BB131" s="115">
        <f>Data!AX181+Data!AX205*BB$108</f>
        <v>0</v>
      </c>
      <c r="BC131" s="115">
        <f>Data!AY181+Data!AY205*BC$108</f>
        <v>0</v>
      </c>
      <c r="BD131" s="115">
        <f>Data!AZ181+Data!AZ205*BD$108</f>
        <v>0</v>
      </c>
      <c r="BE131" s="115">
        <f>Data!BA181+Data!BA205*BE$108</f>
        <v>0</v>
      </c>
      <c r="BF131" s="115">
        <f>Data!BB181+Data!BB205*BF$108</f>
        <v>0</v>
      </c>
      <c r="BG131" s="115">
        <f>Data!BC181+Data!BC205*BG$108</f>
        <v>0</v>
      </c>
      <c r="BH131" s="115">
        <f>Data!BD181+Data!BD205*BH$108</f>
        <v>0</v>
      </c>
    </row>
    <row r="132" spans="2:60" hidden="1" outlineLevel="1" x14ac:dyDescent="0.2">
      <c r="B132" s="52" t="s">
        <v>177</v>
      </c>
      <c r="C132" s="9"/>
      <c r="D132" s="9"/>
      <c r="E132" s="58"/>
      <c r="F132" s="26" t="s">
        <v>198</v>
      </c>
      <c r="G132" s="87">
        <v>9</v>
      </c>
      <c r="H132" s="87"/>
      <c r="I132" s="115">
        <f>Data!E182+Data!E206*I$108</f>
        <v>0</v>
      </c>
      <c r="J132" s="115">
        <f>Data!F182+Data!F206*J$108</f>
        <v>0</v>
      </c>
      <c r="K132" s="115">
        <f>Data!G182+Data!G206*K$108</f>
        <v>0</v>
      </c>
      <c r="L132" s="115">
        <f>Data!H182+Data!H206*L$108</f>
        <v>0.54428473240866881</v>
      </c>
      <c r="M132" s="115">
        <f>Data!I182+Data!I206*M$108</f>
        <v>1.806010380972821</v>
      </c>
      <c r="N132" s="115">
        <f>Data!J182+Data!J206*N$108</f>
        <v>2.0304371522030986</v>
      </c>
      <c r="O132" s="115">
        <f>Data!K182+Data!K206*O$108</f>
        <v>0</v>
      </c>
      <c r="P132" s="115">
        <f>Data!L182+Data!L206*P$108</f>
        <v>0</v>
      </c>
      <c r="Q132" s="115">
        <f>Data!M182+Data!M206*Q$108</f>
        <v>0</v>
      </c>
      <c r="R132" s="115">
        <f>Data!N182+Data!N206*R$108</f>
        <v>0</v>
      </c>
      <c r="S132" s="115">
        <f>Data!O182+Data!O206*S$108</f>
        <v>0</v>
      </c>
      <c r="T132" s="115">
        <f>Data!P182+Data!P206*T$108</f>
        <v>0</v>
      </c>
      <c r="U132" s="115">
        <f>Data!Q182+Data!Q206*U$108</f>
        <v>0</v>
      </c>
      <c r="V132" s="115">
        <f>Data!R182+Data!R206*V$108</f>
        <v>0</v>
      </c>
      <c r="W132" s="115">
        <f>Data!S182+Data!S206*W$108</f>
        <v>0</v>
      </c>
      <c r="X132" s="115">
        <f>Data!T182+Data!T206*X$108</f>
        <v>0</v>
      </c>
      <c r="Y132" s="115">
        <f>Data!U182+Data!U206*Y$108</f>
        <v>0</v>
      </c>
      <c r="Z132" s="115">
        <f>Data!V182+Data!V206*Z$108</f>
        <v>0</v>
      </c>
      <c r="AA132" s="115">
        <f>Data!W182+Data!W206*AA$108</f>
        <v>0</v>
      </c>
      <c r="AB132" s="115">
        <f>Data!X182+Data!X206*AB$108</f>
        <v>0</v>
      </c>
      <c r="AC132" s="115">
        <f>Data!Y182+Data!Y206*AC$108</f>
        <v>0</v>
      </c>
      <c r="AD132" s="115">
        <f>Data!Z182+Data!Z206*AD$108</f>
        <v>0</v>
      </c>
      <c r="AE132" s="115">
        <f>Data!AA182+Data!AA206*AE$108</f>
        <v>0</v>
      </c>
      <c r="AF132" s="115">
        <f>Data!AB182+Data!AB206*AF$108</f>
        <v>0</v>
      </c>
      <c r="AG132" s="115">
        <f>Data!AC182+Data!AC206*AG$108</f>
        <v>0</v>
      </c>
      <c r="AH132" s="115">
        <f>Data!AD182+Data!AD206*AH$108</f>
        <v>0</v>
      </c>
      <c r="AI132" s="115">
        <f>Data!AE182+Data!AE206*AI$108</f>
        <v>0</v>
      </c>
      <c r="AJ132" s="115">
        <f>Data!AF182+Data!AF206*AJ$108</f>
        <v>0</v>
      </c>
      <c r="AK132" s="115">
        <f>Data!AG182+Data!AG206*AK$108</f>
        <v>0</v>
      </c>
      <c r="AL132" s="115">
        <f>Data!AH182+Data!AH206*AL$108</f>
        <v>0</v>
      </c>
      <c r="AM132" s="115">
        <f>Data!AI182+Data!AI206*AM$108</f>
        <v>0</v>
      </c>
      <c r="AN132" s="115">
        <f>Data!AJ182+Data!AJ206*AN$108</f>
        <v>0</v>
      </c>
      <c r="AO132" s="115">
        <f>Data!AK182+Data!AK206*AO$108</f>
        <v>0</v>
      </c>
      <c r="AP132" s="115">
        <f>Data!AL182+Data!AL206*AP$108</f>
        <v>0</v>
      </c>
      <c r="AQ132" s="115">
        <f>Data!AM182+Data!AM206*AQ$108</f>
        <v>0</v>
      </c>
      <c r="AR132" s="115">
        <f>Data!AN182+Data!AN206*AR$108</f>
        <v>0</v>
      </c>
      <c r="AS132" s="115">
        <f>Data!AO182+Data!AO206*AS$108</f>
        <v>0</v>
      </c>
      <c r="AT132" s="115">
        <f>Data!AP182+Data!AP206*AT$108</f>
        <v>0</v>
      </c>
      <c r="AU132" s="115">
        <f>Data!AQ182+Data!AQ206*AU$108</f>
        <v>0</v>
      </c>
      <c r="AV132" s="115">
        <f>Data!AR182+Data!AR206*AV$108</f>
        <v>0</v>
      </c>
      <c r="AW132" s="115">
        <f>Data!AS182+Data!AS206*AW$108</f>
        <v>0</v>
      </c>
      <c r="AX132" s="115">
        <f>Data!AT182+Data!AT206*AX$108</f>
        <v>0</v>
      </c>
      <c r="AY132" s="115">
        <f>Data!AU182+Data!AU206*AY$108</f>
        <v>0</v>
      </c>
      <c r="AZ132" s="115">
        <f>Data!AV182+Data!AV206*AZ$108</f>
        <v>0</v>
      </c>
      <c r="BA132" s="115">
        <f>Data!AW182+Data!AW206*BA$108</f>
        <v>0</v>
      </c>
      <c r="BB132" s="115">
        <f>Data!AX182+Data!AX206*BB$108</f>
        <v>0</v>
      </c>
      <c r="BC132" s="115">
        <f>Data!AY182+Data!AY206*BC$108</f>
        <v>0</v>
      </c>
      <c r="BD132" s="115">
        <f>Data!AZ182+Data!AZ206*BD$108</f>
        <v>0</v>
      </c>
      <c r="BE132" s="115">
        <f>Data!BA182+Data!BA206*BE$108</f>
        <v>0</v>
      </c>
      <c r="BF132" s="115">
        <f>Data!BB182+Data!BB206*BF$108</f>
        <v>0</v>
      </c>
      <c r="BG132" s="115">
        <f>Data!BC182+Data!BC206*BG$108</f>
        <v>0</v>
      </c>
      <c r="BH132" s="115">
        <f>Data!BD182+Data!BD206*BH$108</f>
        <v>0</v>
      </c>
    </row>
    <row r="133" spans="2:60" hidden="1" outlineLevel="1" x14ac:dyDescent="0.2">
      <c r="B133" s="52" t="s">
        <v>178</v>
      </c>
      <c r="C133" s="9"/>
      <c r="D133" s="9"/>
      <c r="E133" s="58"/>
      <c r="F133" s="26" t="s">
        <v>198</v>
      </c>
      <c r="G133" s="87">
        <v>10</v>
      </c>
      <c r="H133" s="87"/>
      <c r="I133" s="115">
        <f>Data!E183+Data!E207*I$108</f>
        <v>0</v>
      </c>
      <c r="J133" s="115">
        <f>Data!F183+Data!F207*J$108</f>
        <v>0</v>
      </c>
      <c r="K133" s="115">
        <f>Data!G183+Data!G207*K$108</f>
        <v>18.435065147395644</v>
      </c>
      <c r="L133" s="115">
        <f>Data!H183+Data!H207*L$108</f>
        <v>35.090471760743569</v>
      </c>
      <c r="M133" s="115">
        <f>Data!I183+Data!I207*M$108</f>
        <v>42.559854232715686</v>
      </c>
      <c r="N133" s="115">
        <f>Data!J183+Data!J207*N$108</f>
        <v>36.32666233227252</v>
      </c>
      <c r="O133" s="115">
        <f>Data!K183+Data!K207*O$108</f>
        <v>30.535382472114925</v>
      </c>
      <c r="P133" s="115">
        <f>Data!L183+Data!L207*P$108</f>
        <v>84.838639766901579</v>
      </c>
      <c r="Q133" s="115">
        <f>Data!M183+Data!M207*Q$108</f>
        <v>0</v>
      </c>
      <c r="R133" s="115">
        <f>Data!N183+Data!N207*R$108</f>
        <v>0</v>
      </c>
      <c r="S133" s="115">
        <f>Data!O183+Data!O207*S$108</f>
        <v>0</v>
      </c>
      <c r="T133" s="115">
        <f>Data!P183+Data!P207*T$108</f>
        <v>0</v>
      </c>
      <c r="U133" s="115">
        <f>Data!Q183+Data!Q207*U$108</f>
        <v>0</v>
      </c>
      <c r="V133" s="115">
        <f>Data!R183+Data!R207*V$108</f>
        <v>0</v>
      </c>
      <c r="W133" s="115">
        <f>Data!S183+Data!S207*W$108</f>
        <v>0</v>
      </c>
      <c r="X133" s="115">
        <f>Data!T183+Data!T207*X$108</f>
        <v>0</v>
      </c>
      <c r="Y133" s="115">
        <f>Data!U183+Data!U207*Y$108</f>
        <v>0</v>
      </c>
      <c r="Z133" s="115">
        <f>Data!V183+Data!V207*Z$108</f>
        <v>0</v>
      </c>
      <c r="AA133" s="115">
        <f>Data!W183+Data!W207*AA$108</f>
        <v>0</v>
      </c>
      <c r="AB133" s="115">
        <f>Data!X183+Data!X207*AB$108</f>
        <v>0</v>
      </c>
      <c r="AC133" s="115">
        <f>Data!Y183+Data!Y207*AC$108</f>
        <v>0</v>
      </c>
      <c r="AD133" s="115">
        <f>Data!Z183+Data!Z207*AD$108</f>
        <v>0</v>
      </c>
      <c r="AE133" s="115">
        <f>Data!AA183+Data!AA207*AE$108</f>
        <v>0</v>
      </c>
      <c r="AF133" s="115">
        <f>Data!AB183+Data!AB207*AF$108</f>
        <v>0</v>
      </c>
      <c r="AG133" s="115">
        <f>Data!AC183+Data!AC207*AG$108</f>
        <v>0</v>
      </c>
      <c r="AH133" s="115">
        <f>Data!AD183+Data!AD207*AH$108</f>
        <v>0</v>
      </c>
      <c r="AI133" s="115">
        <f>Data!AE183+Data!AE207*AI$108</f>
        <v>0</v>
      </c>
      <c r="AJ133" s="115">
        <f>Data!AF183+Data!AF207*AJ$108</f>
        <v>0</v>
      </c>
      <c r="AK133" s="115">
        <f>Data!AG183+Data!AG207*AK$108</f>
        <v>0</v>
      </c>
      <c r="AL133" s="115">
        <f>Data!AH183+Data!AH207*AL$108</f>
        <v>0</v>
      </c>
      <c r="AM133" s="115">
        <f>Data!AI183+Data!AI207*AM$108</f>
        <v>0</v>
      </c>
      <c r="AN133" s="115">
        <f>Data!AJ183+Data!AJ207*AN$108</f>
        <v>0</v>
      </c>
      <c r="AO133" s="115">
        <f>Data!AK183+Data!AK207*AO$108</f>
        <v>0</v>
      </c>
      <c r="AP133" s="115">
        <f>Data!AL183+Data!AL207*AP$108</f>
        <v>0</v>
      </c>
      <c r="AQ133" s="115">
        <f>Data!AM183+Data!AM207*AQ$108</f>
        <v>0</v>
      </c>
      <c r="AR133" s="115">
        <f>Data!AN183+Data!AN207*AR$108</f>
        <v>0</v>
      </c>
      <c r="AS133" s="115">
        <f>Data!AO183+Data!AO207*AS$108</f>
        <v>0</v>
      </c>
      <c r="AT133" s="115">
        <f>Data!AP183+Data!AP207*AT$108</f>
        <v>0</v>
      </c>
      <c r="AU133" s="115">
        <f>Data!AQ183+Data!AQ207*AU$108</f>
        <v>0</v>
      </c>
      <c r="AV133" s="115">
        <f>Data!AR183+Data!AR207*AV$108</f>
        <v>0</v>
      </c>
      <c r="AW133" s="115">
        <f>Data!AS183+Data!AS207*AW$108</f>
        <v>0</v>
      </c>
      <c r="AX133" s="115">
        <f>Data!AT183+Data!AT207*AX$108</f>
        <v>0</v>
      </c>
      <c r="AY133" s="115">
        <f>Data!AU183+Data!AU207*AY$108</f>
        <v>0</v>
      </c>
      <c r="AZ133" s="115">
        <f>Data!AV183+Data!AV207*AZ$108</f>
        <v>0</v>
      </c>
      <c r="BA133" s="115">
        <f>Data!AW183+Data!AW207*BA$108</f>
        <v>0</v>
      </c>
      <c r="BB133" s="115">
        <f>Data!AX183+Data!AX207*BB$108</f>
        <v>0</v>
      </c>
      <c r="BC133" s="115">
        <f>Data!AY183+Data!AY207*BC$108</f>
        <v>0</v>
      </c>
      <c r="BD133" s="115">
        <f>Data!AZ183+Data!AZ207*BD$108</f>
        <v>0</v>
      </c>
      <c r="BE133" s="115">
        <f>Data!BA183+Data!BA207*BE$108</f>
        <v>0</v>
      </c>
      <c r="BF133" s="115">
        <f>Data!BB183+Data!BB207*BF$108</f>
        <v>0</v>
      </c>
      <c r="BG133" s="115">
        <f>Data!BC183+Data!BC207*BG$108</f>
        <v>0</v>
      </c>
      <c r="BH133" s="115">
        <f>Data!BD183+Data!BD207*BH$108</f>
        <v>0</v>
      </c>
    </row>
    <row r="134" spans="2:60" hidden="1" outlineLevel="1" x14ac:dyDescent="0.2">
      <c r="B134" s="52" t="s">
        <v>179</v>
      </c>
      <c r="C134" s="9"/>
      <c r="D134" s="9"/>
      <c r="E134" s="58"/>
      <c r="F134" s="26" t="s">
        <v>198</v>
      </c>
      <c r="G134" s="87">
        <v>11</v>
      </c>
      <c r="H134" s="87"/>
      <c r="I134" s="115">
        <f>Data!E184+Data!E208*I$108</f>
        <v>0</v>
      </c>
      <c r="J134" s="115">
        <f>Data!F184+Data!F208*J$108</f>
        <v>0</v>
      </c>
      <c r="K134" s="115">
        <f>Data!G184+Data!G208*K$108</f>
        <v>1.0231153756356213</v>
      </c>
      <c r="L134" s="115">
        <f>Data!H184+Data!H208*L$108</f>
        <v>0.82868045128996226</v>
      </c>
      <c r="M134" s="115">
        <f>Data!I184+Data!I208*M$108</f>
        <v>1.2090061738521802</v>
      </c>
      <c r="N134" s="115">
        <f>Data!J184+Data!J208*N$108</f>
        <v>0.98699081369859887</v>
      </c>
      <c r="O134" s="115">
        <f>Data!K184+Data!K208*O$108</f>
        <v>3.317420817743391</v>
      </c>
      <c r="P134" s="115">
        <f>Data!L184+Data!L208*P$108</f>
        <v>3.5135230514651816</v>
      </c>
      <c r="Q134" s="115">
        <f>Data!M184+Data!M208*Q$108</f>
        <v>0</v>
      </c>
      <c r="R134" s="115">
        <f>Data!N184+Data!N208*R$108</f>
        <v>0</v>
      </c>
      <c r="S134" s="115">
        <f>Data!O184+Data!O208*S$108</f>
        <v>0</v>
      </c>
      <c r="T134" s="115">
        <f>Data!P184+Data!P208*T$108</f>
        <v>0</v>
      </c>
      <c r="U134" s="115">
        <f>Data!Q184+Data!Q208*U$108</f>
        <v>0</v>
      </c>
      <c r="V134" s="115">
        <f>Data!R184+Data!R208*V$108</f>
        <v>0</v>
      </c>
      <c r="W134" s="115">
        <f>Data!S184+Data!S208*W$108</f>
        <v>0</v>
      </c>
      <c r="X134" s="115">
        <f>Data!T184+Data!T208*X$108</f>
        <v>0</v>
      </c>
      <c r="Y134" s="115">
        <f>Data!U184+Data!U208*Y$108</f>
        <v>0</v>
      </c>
      <c r="Z134" s="115">
        <f>Data!V184+Data!V208*Z$108</f>
        <v>0</v>
      </c>
      <c r="AA134" s="115">
        <f>Data!W184+Data!W208*AA$108</f>
        <v>0</v>
      </c>
      <c r="AB134" s="115">
        <f>Data!X184+Data!X208*AB$108</f>
        <v>0</v>
      </c>
      <c r="AC134" s="115">
        <f>Data!Y184+Data!Y208*AC$108</f>
        <v>0</v>
      </c>
      <c r="AD134" s="115">
        <f>Data!Z184+Data!Z208*AD$108</f>
        <v>0</v>
      </c>
      <c r="AE134" s="115">
        <f>Data!AA184+Data!AA208*AE$108</f>
        <v>0</v>
      </c>
      <c r="AF134" s="115">
        <f>Data!AB184+Data!AB208*AF$108</f>
        <v>0</v>
      </c>
      <c r="AG134" s="115">
        <f>Data!AC184+Data!AC208*AG$108</f>
        <v>0</v>
      </c>
      <c r="AH134" s="115">
        <f>Data!AD184+Data!AD208*AH$108</f>
        <v>0</v>
      </c>
      <c r="AI134" s="115">
        <f>Data!AE184+Data!AE208*AI$108</f>
        <v>0</v>
      </c>
      <c r="AJ134" s="115">
        <f>Data!AF184+Data!AF208*AJ$108</f>
        <v>0</v>
      </c>
      <c r="AK134" s="115">
        <f>Data!AG184+Data!AG208*AK$108</f>
        <v>0</v>
      </c>
      <c r="AL134" s="115">
        <f>Data!AH184+Data!AH208*AL$108</f>
        <v>0</v>
      </c>
      <c r="AM134" s="115">
        <f>Data!AI184+Data!AI208*AM$108</f>
        <v>0</v>
      </c>
      <c r="AN134" s="115">
        <f>Data!AJ184+Data!AJ208*AN$108</f>
        <v>0</v>
      </c>
      <c r="AO134" s="115">
        <f>Data!AK184+Data!AK208*AO$108</f>
        <v>0</v>
      </c>
      <c r="AP134" s="115">
        <f>Data!AL184+Data!AL208*AP$108</f>
        <v>0</v>
      </c>
      <c r="AQ134" s="115">
        <f>Data!AM184+Data!AM208*AQ$108</f>
        <v>0</v>
      </c>
      <c r="AR134" s="115">
        <f>Data!AN184+Data!AN208*AR$108</f>
        <v>0</v>
      </c>
      <c r="AS134" s="115">
        <f>Data!AO184+Data!AO208*AS$108</f>
        <v>0</v>
      </c>
      <c r="AT134" s="115">
        <f>Data!AP184+Data!AP208*AT$108</f>
        <v>0</v>
      </c>
      <c r="AU134" s="115">
        <f>Data!AQ184+Data!AQ208*AU$108</f>
        <v>0</v>
      </c>
      <c r="AV134" s="115">
        <f>Data!AR184+Data!AR208*AV$108</f>
        <v>0</v>
      </c>
      <c r="AW134" s="115">
        <f>Data!AS184+Data!AS208*AW$108</f>
        <v>0</v>
      </c>
      <c r="AX134" s="115">
        <f>Data!AT184+Data!AT208*AX$108</f>
        <v>0</v>
      </c>
      <c r="AY134" s="115">
        <f>Data!AU184+Data!AU208*AY$108</f>
        <v>0</v>
      </c>
      <c r="AZ134" s="115">
        <f>Data!AV184+Data!AV208*AZ$108</f>
        <v>0</v>
      </c>
      <c r="BA134" s="115">
        <f>Data!AW184+Data!AW208*BA$108</f>
        <v>0</v>
      </c>
      <c r="BB134" s="115">
        <f>Data!AX184+Data!AX208*BB$108</f>
        <v>0</v>
      </c>
      <c r="BC134" s="115">
        <f>Data!AY184+Data!AY208*BC$108</f>
        <v>0</v>
      </c>
      <c r="BD134" s="115">
        <f>Data!AZ184+Data!AZ208*BD$108</f>
        <v>0</v>
      </c>
      <c r="BE134" s="115">
        <f>Data!BA184+Data!BA208*BE$108</f>
        <v>0</v>
      </c>
      <c r="BF134" s="115">
        <f>Data!BB184+Data!BB208*BF$108</f>
        <v>0</v>
      </c>
      <c r="BG134" s="115">
        <f>Data!BC184+Data!BC208*BG$108</f>
        <v>0</v>
      </c>
      <c r="BH134" s="115">
        <f>Data!BD184+Data!BD208*BH$108</f>
        <v>0</v>
      </c>
    </row>
    <row r="135" spans="2:60" hidden="1" outlineLevel="1" x14ac:dyDescent="0.2">
      <c r="B135" s="52" t="s">
        <v>180</v>
      </c>
      <c r="C135" s="9"/>
      <c r="D135" s="9"/>
      <c r="E135" s="58"/>
      <c r="F135" s="26" t="s">
        <v>198</v>
      </c>
      <c r="G135" s="87">
        <v>12</v>
      </c>
      <c r="H135" s="87"/>
      <c r="I135" s="115">
        <f>Data!E185+Data!E209*I$108</f>
        <v>0</v>
      </c>
      <c r="J135" s="115">
        <f>Data!F185+Data!F209*J$108</f>
        <v>0</v>
      </c>
      <c r="K135" s="115">
        <f>Data!G185+Data!G209*K$108</f>
        <v>0</v>
      </c>
      <c r="L135" s="115">
        <f>Data!H185+Data!H209*L$108</f>
        <v>0</v>
      </c>
      <c r="M135" s="115">
        <f>Data!I185+Data!I209*M$108</f>
        <v>0</v>
      </c>
      <c r="N135" s="115">
        <f>Data!J185+Data!J209*N$108</f>
        <v>0</v>
      </c>
      <c r="O135" s="115">
        <f>Data!K185+Data!K209*O$108</f>
        <v>0</v>
      </c>
      <c r="P135" s="115">
        <f>Data!L185+Data!L209*P$108</f>
        <v>0</v>
      </c>
      <c r="Q135" s="115">
        <f>Data!M185+Data!M209*Q$108</f>
        <v>0</v>
      </c>
      <c r="R135" s="115">
        <f>Data!N185+Data!N209*R$108</f>
        <v>0</v>
      </c>
      <c r="S135" s="115">
        <f>Data!O185+Data!O209*S$108</f>
        <v>0</v>
      </c>
      <c r="T135" s="115">
        <f>Data!P185+Data!P209*T$108</f>
        <v>0</v>
      </c>
      <c r="U135" s="115">
        <f>Data!Q185+Data!Q209*U$108</f>
        <v>0</v>
      </c>
      <c r="V135" s="115">
        <f>Data!R185+Data!R209*V$108</f>
        <v>0</v>
      </c>
      <c r="W135" s="115">
        <f>Data!S185+Data!S209*W$108</f>
        <v>0</v>
      </c>
      <c r="X135" s="115">
        <f>Data!T185+Data!T209*X$108</f>
        <v>0</v>
      </c>
      <c r="Y135" s="115">
        <f>Data!U185+Data!U209*Y$108</f>
        <v>0</v>
      </c>
      <c r="Z135" s="115">
        <f>Data!V185+Data!V209*Z$108</f>
        <v>0</v>
      </c>
      <c r="AA135" s="115">
        <f>Data!W185+Data!W209*AA$108</f>
        <v>0</v>
      </c>
      <c r="AB135" s="115">
        <f>Data!X185+Data!X209*AB$108</f>
        <v>0</v>
      </c>
      <c r="AC135" s="115">
        <f>Data!Y185+Data!Y209*AC$108</f>
        <v>0</v>
      </c>
      <c r="AD135" s="115">
        <f>Data!Z185+Data!Z209*AD$108</f>
        <v>0</v>
      </c>
      <c r="AE135" s="115">
        <f>Data!AA185+Data!AA209*AE$108</f>
        <v>0</v>
      </c>
      <c r="AF135" s="115">
        <f>Data!AB185+Data!AB209*AF$108</f>
        <v>0</v>
      </c>
      <c r="AG135" s="115">
        <f>Data!AC185+Data!AC209*AG$108</f>
        <v>0</v>
      </c>
      <c r="AH135" s="115">
        <f>Data!AD185+Data!AD209*AH$108</f>
        <v>0</v>
      </c>
      <c r="AI135" s="115">
        <f>Data!AE185+Data!AE209*AI$108</f>
        <v>0</v>
      </c>
      <c r="AJ135" s="115">
        <f>Data!AF185+Data!AF209*AJ$108</f>
        <v>0</v>
      </c>
      <c r="AK135" s="115">
        <f>Data!AG185+Data!AG209*AK$108</f>
        <v>0</v>
      </c>
      <c r="AL135" s="115">
        <f>Data!AH185+Data!AH209*AL$108</f>
        <v>0</v>
      </c>
      <c r="AM135" s="115">
        <f>Data!AI185+Data!AI209*AM$108</f>
        <v>0</v>
      </c>
      <c r="AN135" s="115">
        <f>Data!AJ185+Data!AJ209*AN$108</f>
        <v>0</v>
      </c>
      <c r="AO135" s="115">
        <f>Data!AK185+Data!AK209*AO$108</f>
        <v>0</v>
      </c>
      <c r="AP135" s="115">
        <f>Data!AL185+Data!AL209*AP$108</f>
        <v>0</v>
      </c>
      <c r="AQ135" s="115">
        <f>Data!AM185+Data!AM209*AQ$108</f>
        <v>0</v>
      </c>
      <c r="AR135" s="115">
        <f>Data!AN185+Data!AN209*AR$108</f>
        <v>0</v>
      </c>
      <c r="AS135" s="115">
        <f>Data!AO185+Data!AO209*AS$108</f>
        <v>0</v>
      </c>
      <c r="AT135" s="115">
        <f>Data!AP185+Data!AP209*AT$108</f>
        <v>0</v>
      </c>
      <c r="AU135" s="115">
        <f>Data!AQ185+Data!AQ209*AU$108</f>
        <v>0</v>
      </c>
      <c r="AV135" s="115">
        <f>Data!AR185+Data!AR209*AV$108</f>
        <v>0</v>
      </c>
      <c r="AW135" s="115">
        <f>Data!AS185+Data!AS209*AW$108</f>
        <v>0</v>
      </c>
      <c r="AX135" s="115">
        <f>Data!AT185+Data!AT209*AX$108</f>
        <v>0</v>
      </c>
      <c r="AY135" s="115">
        <f>Data!AU185+Data!AU209*AY$108</f>
        <v>0</v>
      </c>
      <c r="AZ135" s="115">
        <f>Data!AV185+Data!AV209*AZ$108</f>
        <v>0</v>
      </c>
      <c r="BA135" s="115">
        <f>Data!AW185+Data!AW209*BA$108</f>
        <v>0</v>
      </c>
      <c r="BB135" s="115">
        <f>Data!AX185+Data!AX209*BB$108</f>
        <v>0</v>
      </c>
      <c r="BC135" s="115">
        <f>Data!AY185+Data!AY209*BC$108</f>
        <v>0</v>
      </c>
      <c r="BD135" s="115">
        <f>Data!AZ185+Data!AZ209*BD$108</f>
        <v>0</v>
      </c>
      <c r="BE135" s="115">
        <f>Data!BA185+Data!BA209*BE$108</f>
        <v>0</v>
      </c>
      <c r="BF135" s="115">
        <f>Data!BB185+Data!BB209*BF$108</f>
        <v>0</v>
      </c>
      <c r="BG135" s="115">
        <f>Data!BC185+Data!BC209*BG$108</f>
        <v>0</v>
      </c>
      <c r="BH135" s="115">
        <f>Data!BD185+Data!BD209*BH$108</f>
        <v>0</v>
      </c>
    </row>
    <row r="136" spans="2:60" hidden="1" outlineLevel="1" x14ac:dyDescent="0.2">
      <c r="B136" s="52" t="s">
        <v>181</v>
      </c>
      <c r="C136" s="9"/>
      <c r="D136" s="9"/>
      <c r="E136" s="58"/>
      <c r="F136" s="26" t="s">
        <v>198</v>
      </c>
      <c r="G136" s="87">
        <v>13</v>
      </c>
      <c r="H136" s="87"/>
      <c r="I136" s="115">
        <f>Data!E186+Data!E210*I$108</f>
        <v>0</v>
      </c>
      <c r="J136" s="115">
        <f>Data!F186+Data!F210*J$108</f>
        <v>0</v>
      </c>
      <c r="K136" s="115">
        <f>Data!G186+Data!G210*K$108</f>
        <v>0</v>
      </c>
      <c r="L136" s="115">
        <f>Data!H186+Data!H210*L$108</f>
        <v>0</v>
      </c>
      <c r="M136" s="115">
        <f>Data!I186+Data!I210*M$108</f>
        <v>0</v>
      </c>
      <c r="N136" s="115">
        <f>Data!J186+Data!J210*N$108</f>
        <v>0</v>
      </c>
      <c r="O136" s="115">
        <f>Data!K186+Data!K210*O$108</f>
        <v>0</v>
      </c>
      <c r="P136" s="115">
        <f>Data!L186+Data!L210*P$108</f>
        <v>0</v>
      </c>
      <c r="Q136" s="115">
        <f>Data!M186+Data!M210*Q$108</f>
        <v>0</v>
      </c>
      <c r="R136" s="115">
        <f>Data!N186+Data!N210*R$108</f>
        <v>0</v>
      </c>
      <c r="S136" s="115">
        <f>Data!O186+Data!O210*S$108</f>
        <v>0</v>
      </c>
      <c r="T136" s="115">
        <f>Data!P186+Data!P210*T$108</f>
        <v>0</v>
      </c>
      <c r="U136" s="115">
        <f>Data!Q186+Data!Q210*U$108</f>
        <v>0</v>
      </c>
      <c r="V136" s="115">
        <f>Data!R186+Data!R210*V$108</f>
        <v>0</v>
      </c>
      <c r="W136" s="115">
        <f>Data!S186+Data!S210*W$108</f>
        <v>0</v>
      </c>
      <c r="X136" s="115">
        <f>Data!T186+Data!T210*X$108</f>
        <v>0</v>
      </c>
      <c r="Y136" s="115">
        <f>Data!U186+Data!U210*Y$108</f>
        <v>0</v>
      </c>
      <c r="Z136" s="115">
        <f>Data!V186+Data!V210*Z$108</f>
        <v>0</v>
      </c>
      <c r="AA136" s="115">
        <f>Data!W186+Data!W210*AA$108</f>
        <v>0</v>
      </c>
      <c r="AB136" s="115">
        <f>Data!X186+Data!X210*AB$108</f>
        <v>0</v>
      </c>
      <c r="AC136" s="115">
        <f>Data!Y186+Data!Y210*AC$108</f>
        <v>0</v>
      </c>
      <c r="AD136" s="115">
        <f>Data!Z186+Data!Z210*AD$108</f>
        <v>0</v>
      </c>
      <c r="AE136" s="115">
        <f>Data!AA186+Data!AA210*AE$108</f>
        <v>0</v>
      </c>
      <c r="AF136" s="115">
        <f>Data!AB186+Data!AB210*AF$108</f>
        <v>0</v>
      </c>
      <c r="AG136" s="115">
        <f>Data!AC186+Data!AC210*AG$108</f>
        <v>0</v>
      </c>
      <c r="AH136" s="115">
        <f>Data!AD186+Data!AD210*AH$108</f>
        <v>0</v>
      </c>
      <c r="AI136" s="115">
        <f>Data!AE186+Data!AE210*AI$108</f>
        <v>0</v>
      </c>
      <c r="AJ136" s="115">
        <f>Data!AF186+Data!AF210*AJ$108</f>
        <v>0</v>
      </c>
      <c r="AK136" s="115">
        <f>Data!AG186+Data!AG210*AK$108</f>
        <v>0</v>
      </c>
      <c r="AL136" s="115">
        <f>Data!AH186+Data!AH210*AL$108</f>
        <v>0</v>
      </c>
      <c r="AM136" s="115">
        <f>Data!AI186+Data!AI210*AM$108</f>
        <v>0</v>
      </c>
      <c r="AN136" s="115">
        <f>Data!AJ186+Data!AJ210*AN$108</f>
        <v>0</v>
      </c>
      <c r="AO136" s="115">
        <f>Data!AK186+Data!AK210*AO$108</f>
        <v>0</v>
      </c>
      <c r="AP136" s="115">
        <f>Data!AL186+Data!AL210*AP$108</f>
        <v>0</v>
      </c>
      <c r="AQ136" s="115">
        <f>Data!AM186+Data!AM210*AQ$108</f>
        <v>0</v>
      </c>
      <c r="AR136" s="115">
        <f>Data!AN186+Data!AN210*AR$108</f>
        <v>0</v>
      </c>
      <c r="AS136" s="115">
        <f>Data!AO186+Data!AO210*AS$108</f>
        <v>0</v>
      </c>
      <c r="AT136" s="115">
        <f>Data!AP186+Data!AP210*AT$108</f>
        <v>0</v>
      </c>
      <c r="AU136" s="115">
        <f>Data!AQ186+Data!AQ210*AU$108</f>
        <v>0</v>
      </c>
      <c r="AV136" s="115">
        <f>Data!AR186+Data!AR210*AV$108</f>
        <v>0</v>
      </c>
      <c r="AW136" s="115">
        <f>Data!AS186+Data!AS210*AW$108</f>
        <v>0</v>
      </c>
      <c r="AX136" s="115">
        <f>Data!AT186+Data!AT210*AX$108</f>
        <v>0</v>
      </c>
      <c r="AY136" s="115">
        <f>Data!AU186+Data!AU210*AY$108</f>
        <v>0</v>
      </c>
      <c r="AZ136" s="115">
        <f>Data!AV186+Data!AV210*AZ$108</f>
        <v>0</v>
      </c>
      <c r="BA136" s="115">
        <f>Data!AW186+Data!AW210*BA$108</f>
        <v>0</v>
      </c>
      <c r="BB136" s="115">
        <f>Data!AX186+Data!AX210*BB$108</f>
        <v>0</v>
      </c>
      <c r="BC136" s="115">
        <f>Data!AY186+Data!AY210*BC$108</f>
        <v>0</v>
      </c>
      <c r="BD136" s="115">
        <f>Data!AZ186+Data!AZ210*BD$108</f>
        <v>0</v>
      </c>
      <c r="BE136" s="115">
        <f>Data!BA186+Data!BA210*BE$108</f>
        <v>0</v>
      </c>
      <c r="BF136" s="115">
        <f>Data!BB186+Data!BB210*BF$108</f>
        <v>0</v>
      </c>
      <c r="BG136" s="115">
        <f>Data!BC186+Data!BC210*BG$108</f>
        <v>0</v>
      </c>
      <c r="BH136" s="115">
        <f>Data!BD186+Data!BD210*BH$108</f>
        <v>0</v>
      </c>
    </row>
    <row r="137" spans="2:60" hidden="1" outlineLevel="1" x14ac:dyDescent="0.2">
      <c r="B137" s="52" t="s">
        <v>182</v>
      </c>
      <c r="C137" s="9"/>
      <c r="D137" s="9"/>
      <c r="E137" s="58"/>
      <c r="F137" s="26" t="s">
        <v>198</v>
      </c>
      <c r="G137" s="87">
        <v>14</v>
      </c>
      <c r="H137" s="87"/>
      <c r="I137" s="115">
        <f>Data!E187+Data!E211*I$108</f>
        <v>0</v>
      </c>
      <c r="J137" s="115">
        <f>Data!F187+Data!F211*J$108</f>
        <v>0</v>
      </c>
      <c r="K137" s="115">
        <f>Data!G187+Data!G211*K$108</f>
        <v>25.271786260124959</v>
      </c>
      <c r="L137" s="115">
        <f>Data!H187+Data!H211*L$108</f>
        <v>1.6948935028291376</v>
      </c>
      <c r="M137" s="115">
        <f>Data!I187+Data!I211*M$108</f>
        <v>0</v>
      </c>
      <c r="N137" s="115">
        <f>Data!J187+Data!J211*N$108</f>
        <v>0</v>
      </c>
      <c r="O137" s="115">
        <f>Data!K187+Data!K211*O$108</f>
        <v>0</v>
      </c>
      <c r="P137" s="115">
        <f>Data!L187+Data!L211*P$108</f>
        <v>0</v>
      </c>
      <c r="Q137" s="115">
        <f>Data!M187+Data!M211*Q$108</f>
        <v>0</v>
      </c>
      <c r="R137" s="115">
        <f>Data!N187+Data!N211*R$108</f>
        <v>0</v>
      </c>
      <c r="S137" s="115">
        <f>Data!O187+Data!O211*S$108</f>
        <v>0</v>
      </c>
      <c r="T137" s="115">
        <f>Data!P187+Data!P211*T$108</f>
        <v>0</v>
      </c>
      <c r="U137" s="115">
        <f>Data!Q187+Data!Q211*U$108</f>
        <v>0</v>
      </c>
      <c r="V137" s="115">
        <f>Data!R187+Data!R211*V$108</f>
        <v>0</v>
      </c>
      <c r="W137" s="115">
        <f>Data!S187+Data!S211*W$108</f>
        <v>0</v>
      </c>
      <c r="X137" s="115">
        <f>Data!T187+Data!T211*X$108</f>
        <v>0</v>
      </c>
      <c r="Y137" s="115">
        <f>Data!U187+Data!U211*Y$108</f>
        <v>0</v>
      </c>
      <c r="Z137" s="115">
        <f>Data!V187+Data!V211*Z$108</f>
        <v>0</v>
      </c>
      <c r="AA137" s="115">
        <f>Data!W187+Data!W211*AA$108</f>
        <v>0</v>
      </c>
      <c r="AB137" s="115">
        <f>Data!X187+Data!X211*AB$108</f>
        <v>0</v>
      </c>
      <c r="AC137" s="115">
        <f>Data!Y187+Data!Y211*AC$108</f>
        <v>0</v>
      </c>
      <c r="AD137" s="115">
        <f>Data!Z187+Data!Z211*AD$108</f>
        <v>0</v>
      </c>
      <c r="AE137" s="115">
        <f>Data!AA187+Data!AA211*AE$108</f>
        <v>0</v>
      </c>
      <c r="AF137" s="115">
        <f>Data!AB187+Data!AB211*AF$108</f>
        <v>0</v>
      </c>
      <c r="AG137" s="115">
        <f>Data!AC187+Data!AC211*AG$108</f>
        <v>0</v>
      </c>
      <c r="AH137" s="115">
        <f>Data!AD187+Data!AD211*AH$108</f>
        <v>0</v>
      </c>
      <c r="AI137" s="115">
        <f>Data!AE187+Data!AE211*AI$108</f>
        <v>0</v>
      </c>
      <c r="AJ137" s="115">
        <f>Data!AF187+Data!AF211*AJ$108</f>
        <v>0</v>
      </c>
      <c r="AK137" s="115">
        <f>Data!AG187+Data!AG211*AK$108</f>
        <v>0</v>
      </c>
      <c r="AL137" s="115">
        <f>Data!AH187+Data!AH211*AL$108</f>
        <v>0</v>
      </c>
      <c r="AM137" s="115">
        <f>Data!AI187+Data!AI211*AM$108</f>
        <v>0</v>
      </c>
      <c r="AN137" s="115">
        <f>Data!AJ187+Data!AJ211*AN$108</f>
        <v>0</v>
      </c>
      <c r="AO137" s="115">
        <f>Data!AK187+Data!AK211*AO$108</f>
        <v>0</v>
      </c>
      <c r="AP137" s="115">
        <f>Data!AL187+Data!AL211*AP$108</f>
        <v>0</v>
      </c>
      <c r="AQ137" s="115">
        <f>Data!AM187+Data!AM211*AQ$108</f>
        <v>0</v>
      </c>
      <c r="AR137" s="115">
        <f>Data!AN187+Data!AN211*AR$108</f>
        <v>0</v>
      </c>
      <c r="AS137" s="115">
        <f>Data!AO187+Data!AO211*AS$108</f>
        <v>0</v>
      </c>
      <c r="AT137" s="115">
        <f>Data!AP187+Data!AP211*AT$108</f>
        <v>0</v>
      </c>
      <c r="AU137" s="115">
        <f>Data!AQ187+Data!AQ211*AU$108</f>
        <v>0</v>
      </c>
      <c r="AV137" s="115">
        <f>Data!AR187+Data!AR211*AV$108</f>
        <v>0</v>
      </c>
      <c r="AW137" s="115">
        <f>Data!AS187+Data!AS211*AW$108</f>
        <v>0</v>
      </c>
      <c r="AX137" s="115">
        <f>Data!AT187+Data!AT211*AX$108</f>
        <v>0</v>
      </c>
      <c r="AY137" s="115">
        <f>Data!AU187+Data!AU211*AY$108</f>
        <v>0</v>
      </c>
      <c r="AZ137" s="115">
        <f>Data!AV187+Data!AV211*AZ$108</f>
        <v>0</v>
      </c>
      <c r="BA137" s="115">
        <f>Data!AW187+Data!AW211*BA$108</f>
        <v>0</v>
      </c>
      <c r="BB137" s="115">
        <f>Data!AX187+Data!AX211*BB$108</f>
        <v>0</v>
      </c>
      <c r="BC137" s="115">
        <f>Data!AY187+Data!AY211*BC$108</f>
        <v>0</v>
      </c>
      <c r="BD137" s="115">
        <f>Data!AZ187+Data!AZ211*BD$108</f>
        <v>0</v>
      </c>
      <c r="BE137" s="115">
        <f>Data!BA187+Data!BA211*BE$108</f>
        <v>0</v>
      </c>
      <c r="BF137" s="115">
        <f>Data!BB187+Data!BB211*BF$108</f>
        <v>0</v>
      </c>
      <c r="BG137" s="115">
        <f>Data!BC187+Data!BC211*BG$108</f>
        <v>0</v>
      </c>
      <c r="BH137" s="115">
        <f>Data!BD187+Data!BD211*BH$108</f>
        <v>0</v>
      </c>
    </row>
    <row r="138" spans="2:60" hidden="1" outlineLevel="1" x14ac:dyDescent="0.2">
      <c r="B138" s="52" t="s">
        <v>183</v>
      </c>
      <c r="C138" s="9"/>
      <c r="D138" s="9"/>
      <c r="E138" s="58"/>
      <c r="F138" s="26" t="s">
        <v>198</v>
      </c>
      <c r="G138" s="87">
        <v>15</v>
      </c>
      <c r="H138" s="87"/>
      <c r="I138" s="115">
        <f>Data!E188+Data!E212*I$108</f>
        <v>0</v>
      </c>
      <c r="J138" s="115">
        <f>Data!F188+Data!F212*J$108</f>
        <v>0</v>
      </c>
      <c r="K138" s="115">
        <f>Data!G188+Data!G212*K$108</f>
        <v>17.63498068911775</v>
      </c>
      <c r="L138" s="115">
        <f>Data!H188+Data!H212*L$108</f>
        <v>5.2766841546558599E-2</v>
      </c>
      <c r="M138" s="115">
        <f>Data!I188+Data!I212*M$108</f>
        <v>0</v>
      </c>
      <c r="N138" s="115">
        <f>Data!J188+Data!J212*N$108</f>
        <v>0</v>
      </c>
      <c r="O138" s="115">
        <f>Data!K188+Data!K212*O$108</f>
        <v>0</v>
      </c>
      <c r="P138" s="115">
        <f>Data!L188+Data!L212*P$108</f>
        <v>0</v>
      </c>
      <c r="Q138" s="115">
        <f>Data!M188+Data!M212*Q$108</f>
        <v>0</v>
      </c>
      <c r="R138" s="115">
        <f>Data!N188+Data!N212*R$108</f>
        <v>0</v>
      </c>
      <c r="S138" s="115">
        <f>Data!O188+Data!O212*S$108</f>
        <v>0</v>
      </c>
      <c r="T138" s="115">
        <f>Data!P188+Data!P212*T$108</f>
        <v>0</v>
      </c>
      <c r="U138" s="115">
        <f>Data!Q188+Data!Q212*U$108</f>
        <v>0</v>
      </c>
      <c r="V138" s="115">
        <f>Data!R188+Data!R212*V$108</f>
        <v>0</v>
      </c>
      <c r="W138" s="115">
        <f>Data!S188+Data!S212*W$108</f>
        <v>0</v>
      </c>
      <c r="X138" s="115">
        <f>Data!T188+Data!T212*X$108</f>
        <v>0</v>
      </c>
      <c r="Y138" s="115">
        <f>Data!U188+Data!U212*Y$108</f>
        <v>0</v>
      </c>
      <c r="Z138" s="115">
        <f>Data!V188+Data!V212*Z$108</f>
        <v>0</v>
      </c>
      <c r="AA138" s="115">
        <f>Data!W188+Data!W212*AA$108</f>
        <v>0</v>
      </c>
      <c r="AB138" s="115">
        <f>Data!X188+Data!X212*AB$108</f>
        <v>0</v>
      </c>
      <c r="AC138" s="115">
        <f>Data!Y188+Data!Y212*AC$108</f>
        <v>0</v>
      </c>
      <c r="AD138" s="115">
        <f>Data!Z188+Data!Z212*AD$108</f>
        <v>0</v>
      </c>
      <c r="AE138" s="115">
        <f>Data!AA188+Data!AA212*AE$108</f>
        <v>0</v>
      </c>
      <c r="AF138" s="115">
        <f>Data!AB188+Data!AB212*AF$108</f>
        <v>0</v>
      </c>
      <c r="AG138" s="115">
        <f>Data!AC188+Data!AC212*AG$108</f>
        <v>0</v>
      </c>
      <c r="AH138" s="115">
        <f>Data!AD188+Data!AD212*AH$108</f>
        <v>0</v>
      </c>
      <c r="AI138" s="115">
        <f>Data!AE188+Data!AE212*AI$108</f>
        <v>0</v>
      </c>
      <c r="AJ138" s="115">
        <f>Data!AF188+Data!AF212*AJ$108</f>
        <v>0</v>
      </c>
      <c r="AK138" s="115">
        <f>Data!AG188+Data!AG212*AK$108</f>
        <v>0</v>
      </c>
      <c r="AL138" s="115">
        <f>Data!AH188+Data!AH212*AL$108</f>
        <v>0</v>
      </c>
      <c r="AM138" s="115">
        <f>Data!AI188+Data!AI212*AM$108</f>
        <v>0</v>
      </c>
      <c r="AN138" s="115">
        <f>Data!AJ188+Data!AJ212*AN$108</f>
        <v>0</v>
      </c>
      <c r="AO138" s="115">
        <f>Data!AK188+Data!AK212*AO$108</f>
        <v>0</v>
      </c>
      <c r="AP138" s="115">
        <f>Data!AL188+Data!AL212*AP$108</f>
        <v>0</v>
      </c>
      <c r="AQ138" s="115">
        <f>Data!AM188+Data!AM212*AQ$108</f>
        <v>0</v>
      </c>
      <c r="AR138" s="115">
        <f>Data!AN188+Data!AN212*AR$108</f>
        <v>0</v>
      </c>
      <c r="AS138" s="115">
        <f>Data!AO188+Data!AO212*AS$108</f>
        <v>0</v>
      </c>
      <c r="AT138" s="115">
        <f>Data!AP188+Data!AP212*AT$108</f>
        <v>0</v>
      </c>
      <c r="AU138" s="115">
        <f>Data!AQ188+Data!AQ212*AU$108</f>
        <v>0</v>
      </c>
      <c r="AV138" s="115">
        <f>Data!AR188+Data!AR212*AV$108</f>
        <v>0</v>
      </c>
      <c r="AW138" s="115">
        <f>Data!AS188+Data!AS212*AW$108</f>
        <v>0</v>
      </c>
      <c r="AX138" s="115">
        <f>Data!AT188+Data!AT212*AX$108</f>
        <v>0</v>
      </c>
      <c r="AY138" s="115">
        <f>Data!AU188+Data!AU212*AY$108</f>
        <v>0</v>
      </c>
      <c r="AZ138" s="115">
        <f>Data!AV188+Data!AV212*AZ$108</f>
        <v>0</v>
      </c>
      <c r="BA138" s="115">
        <f>Data!AW188+Data!AW212*BA$108</f>
        <v>0</v>
      </c>
      <c r="BB138" s="115">
        <f>Data!AX188+Data!AX212*BB$108</f>
        <v>0</v>
      </c>
      <c r="BC138" s="115">
        <f>Data!AY188+Data!AY212*BC$108</f>
        <v>0</v>
      </c>
      <c r="BD138" s="115">
        <f>Data!AZ188+Data!AZ212*BD$108</f>
        <v>0</v>
      </c>
      <c r="BE138" s="115">
        <f>Data!BA188+Data!BA212*BE$108</f>
        <v>0</v>
      </c>
      <c r="BF138" s="115">
        <f>Data!BB188+Data!BB212*BF$108</f>
        <v>0</v>
      </c>
      <c r="BG138" s="115">
        <f>Data!BC188+Data!BC212*BG$108</f>
        <v>0</v>
      </c>
      <c r="BH138" s="115">
        <f>Data!BD188+Data!BD212*BH$108</f>
        <v>0</v>
      </c>
    </row>
    <row r="139" spans="2:60" hidden="1" outlineLevel="1" x14ac:dyDescent="0.2">
      <c r="B139" s="52" t="s">
        <v>184</v>
      </c>
      <c r="C139" s="9"/>
      <c r="D139" s="9"/>
      <c r="E139" s="58"/>
      <c r="F139" s="26" t="s">
        <v>198</v>
      </c>
      <c r="G139" s="87">
        <v>16</v>
      </c>
      <c r="H139" s="87"/>
      <c r="I139" s="115">
        <f>Data!E189+Data!E213*I$108</f>
        <v>0</v>
      </c>
      <c r="J139" s="115">
        <f>Data!F189+Data!F213*J$108</f>
        <v>0</v>
      </c>
      <c r="K139" s="115">
        <f>Data!G189+Data!G213*K$108</f>
        <v>1.5467234968354502</v>
      </c>
      <c r="L139" s="115">
        <f>Data!H189+Data!H213*L$108</f>
        <v>0.48834228888534664</v>
      </c>
      <c r="M139" s="115">
        <f>Data!I189+Data!I213*M$108</f>
        <v>0.33136733875577684</v>
      </c>
      <c r="N139" s="115">
        <f>Data!J189+Data!J213*N$108</f>
        <v>0</v>
      </c>
      <c r="O139" s="115">
        <f>Data!K189+Data!K213*O$108</f>
        <v>1.4838848514002783</v>
      </c>
      <c r="P139" s="115">
        <f>Data!L189+Data!L213*P$108</f>
        <v>2.9052086080116086</v>
      </c>
      <c r="Q139" s="115">
        <f>Data!M189+Data!M213*Q$108</f>
        <v>0</v>
      </c>
      <c r="R139" s="115">
        <f>Data!N189+Data!N213*R$108</f>
        <v>0</v>
      </c>
      <c r="S139" s="115">
        <f>Data!O189+Data!O213*S$108</f>
        <v>0</v>
      </c>
      <c r="T139" s="115">
        <f>Data!P189+Data!P213*T$108</f>
        <v>0</v>
      </c>
      <c r="U139" s="115">
        <f>Data!Q189+Data!Q213*U$108</f>
        <v>0</v>
      </c>
      <c r="V139" s="115">
        <f>Data!R189+Data!R213*V$108</f>
        <v>0</v>
      </c>
      <c r="W139" s="115">
        <f>Data!S189+Data!S213*W$108</f>
        <v>0</v>
      </c>
      <c r="X139" s="115">
        <f>Data!T189+Data!T213*X$108</f>
        <v>0</v>
      </c>
      <c r="Y139" s="115">
        <f>Data!U189+Data!U213*Y$108</f>
        <v>0</v>
      </c>
      <c r="Z139" s="115">
        <f>Data!V189+Data!V213*Z$108</f>
        <v>0</v>
      </c>
      <c r="AA139" s="115">
        <f>Data!W189+Data!W213*AA$108</f>
        <v>0</v>
      </c>
      <c r="AB139" s="115">
        <f>Data!X189+Data!X213*AB$108</f>
        <v>0</v>
      </c>
      <c r="AC139" s="115">
        <f>Data!Y189+Data!Y213*AC$108</f>
        <v>0</v>
      </c>
      <c r="AD139" s="115">
        <f>Data!Z189+Data!Z213*AD$108</f>
        <v>0</v>
      </c>
      <c r="AE139" s="115">
        <f>Data!AA189+Data!AA213*AE$108</f>
        <v>0</v>
      </c>
      <c r="AF139" s="115">
        <f>Data!AB189+Data!AB213*AF$108</f>
        <v>0</v>
      </c>
      <c r="AG139" s="115">
        <f>Data!AC189+Data!AC213*AG$108</f>
        <v>0</v>
      </c>
      <c r="AH139" s="115">
        <f>Data!AD189+Data!AD213*AH$108</f>
        <v>0</v>
      </c>
      <c r="AI139" s="115">
        <f>Data!AE189+Data!AE213*AI$108</f>
        <v>0</v>
      </c>
      <c r="AJ139" s="115">
        <f>Data!AF189+Data!AF213*AJ$108</f>
        <v>0</v>
      </c>
      <c r="AK139" s="115">
        <f>Data!AG189+Data!AG213*AK$108</f>
        <v>0</v>
      </c>
      <c r="AL139" s="115">
        <f>Data!AH189+Data!AH213*AL$108</f>
        <v>0</v>
      </c>
      <c r="AM139" s="115">
        <f>Data!AI189+Data!AI213*AM$108</f>
        <v>0</v>
      </c>
      <c r="AN139" s="115">
        <f>Data!AJ189+Data!AJ213*AN$108</f>
        <v>0</v>
      </c>
      <c r="AO139" s="115">
        <f>Data!AK189+Data!AK213*AO$108</f>
        <v>0</v>
      </c>
      <c r="AP139" s="115">
        <f>Data!AL189+Data!AL213*AP$108</f>
        <v>0</v>
      </c>
      <c r="AQ139" s="115">
        <f>Data!AM189+Data!AM213*AQ$108</f>
        <v>0</v>
      </c>
      <c r="AR139" s="115">
        <f>Data!AN189+Data!AN213*AR$108</f>
        <v>0</v>
      </c>
      <c r="AS139" s="115">
        <f>Data!AO189+Data!AO213*AS$108</f>
        <v>0</v>
      </c>
      <c r="AT139" s="115">
        <f>Data!AP189+Data!AP213*AT$108</f>
        <v>0</v>
      </c>
      <c r="AU139" s="115">
        <f>Data!AQ189+Data!AQ213*AU$108</f>
        <v>0</v>
      </c>
      <c r="AV139" s="115">
        <f>Data!AR189+Data!AR213*AV$108</f>
        <v>0</v>
      </c>
      <c r="AW139" s="115">
        <f>Data!AS189+Data!AS213*AW$108</f>
        <v>0</v>
      </c>
      <c r="AX139" s="115">
        <f>Data!AT189+Data!AT213*AX$108</f>
        <v>0</v>
      </c>
      <c r="AY139" s="115">
        <f>Data!AU189+Data!AU213*AY$108</f>
        <v>0</v>
      </c>
      <c r="AZ139" s="115">
        <f>Data!AV189+Data!AV213*AZ$108</f>
        <v>0</v>
      </c>
      <c r="BA139" s="115">
        <f>Data!AW189+Data!AW213*BA$108</f>
        <v>0</v>
      </c>
      <c r="BB139" s="115">
        <f>Data!AX189+Data!AX213*BB$108</f>
        <v>0</v>
      </c>
      <c r="BC139" s="115">
        <f>Data!AY189+Data!AY213*BC$108</f>
        <v>0</v>
      </c>
      <c r="BD139" s="115">
        <f>Data!AZ189+Data!AZ213*BD$108</f>
        <v>0</v>
      </c>
      <c r="BE139" s="115">
        <f>Data!BA189+Data!BA213*BE$108</f>
        <v>0</v>
      </c>
      <c r="BF139" s="115">
        <f>Data!BB189+Data!BB213*BF$108</f>
        <v>0</v>
      </c>
      <c r="BG139" s="115">
        <f>Data!BC189+Data!BC213*BG$108</f>
        <v>0</v>
      </c>
      <c r="BH139" s="115">
        <f>Data!BD189+Data!BD213*BH$108</f>
        <v>0</v>
      </c>
    </row>
    <row r="140" spans="2:60" hidden="1" outlineLevel="1" x14ac:dyDescent="0.2">
      <c r="B140" s="52" t="s">
        <v>185</v>
      </c>
      <c r="C140" s="9"/>
      <c r="D140" s="9"/>
      <c r="E140" s="9"/>
      <c r="F140" s="26" t="s">
        <v>198</v>
      </c>
      <c r="G140" s="87">
        <v>17</v>
      </c>
      <c r="H140" s="87"/>
      <c r="I140" s="115">
        <f>Data!E190+Data!E214*I$108</f>
        <v>0</v>
      </c>
      <c r="J140" s="115">
        <f>Data!F190+Data!F214*J$108</f>
        <v>0</v>
      </c>
      <c r="K140" s="115">
        <f>Data!G190+Data!G214*K$108</f>
        <v>0</v>
      </c>
      <c r="L140" s="115">
        <f>Data!H190+Data!H214*L$108</f>
        <v>0</v>
      </c>
      <c r="M140" s="115">
        <f>Data!I190+Data!I214*M$108</f>
        <v>7.0903803461083978E-2</v>
      </c>
      <c r="N140" s="115">
        <f>Data!J190+Data!J214*N$108</f>
        <v>6.340184976547264E-2</v>
      </c>
      <c r="O140" s="115">
        <f>Data!K190+Data!K214*O$108</f>
        <v>1.204648839020324</v>
      </c>
      <c r="P140" s="115">
        <f>Data!L190+Data!L214*P$108</f>
        <v>3.2981133857677407</v>
      </c>
      <c r="Q140" s="115">
        <f>Data!M190+Data!M214*Q$108</f>
        <v>0</v>
      </c>
      <c r="R140" s="115">
        <f>Data!N190+Data!N214*R$108</f>
        <v>0</v>
      </c>
      <c r="S140" s="115">
        <f>Data!O190+Data!O214*S$108</f>
        <v>0</v>
      </c>
      <c r="T140" s="115">
        <f>Data!P190+Data!P214*T$108</f>
        <v>0</v>
      </c>
      <c r="U140" s="115">
        <f>Data!Q190+Data!Q214*U$108</f>
        <v>0</v>
      </c>
      <c r="V140" s="115">
        <f>Data!R190+Data!R214*V$108</f>
        <v>0</v>
      </c>
      <c r="W140" s="115">
        <f>Data!S190+Data!S214*W$108</f>
        <v>0</v>
      </c>
      <c r="X140" s="115">
        <f>Data!T190+Data!T214*X$108</f>
        <v>0</v>
      </c>
      <c r="Y140" s="115">
        <f>Data!U190+Data!U214*Y$108</f>
        <v>0</v>
      </c>
      <c r="Z140" s="115">
        <f>Data!V190+Data!V214*Z$108</f>
        <v>0</v>
      </c>
      <c r="AA140" s="115">
        <f>Data!W190+Data!W214*AA$108</f>
        <v>0</v>
      </c>
      <c r="AB140" s="115">
        <f>Data!X190+Data!X214*AB$108</f>
        <v>0</v>
      </c>
      <c r="AC140" s="115">
        <f>Data!Y190+Data!Y214*AC$108</f>
        <v>0</v>
      </c>
      <c r="AD140" s="115">
        <f>Data!Z190+Data!Z214*AD$108</f>
        <v>0</v>
      </c>
      <c r="AE140" s="115">
        <f>Data!AA190+Data!AA214*AE$108</f>
        <v>0</v>
      </c>
      <c r="AF140" s="115">
        <f>Data!AB190+Data!AB214*AF$108</f>
        <v>0</v>
      </c>
      <c r="AG140" s="115">
        <f>Data!AC190+Data!AC214*AG$108</f>
        <v>0</v>
      </c>
      <c r="AH140" s="115">
        <f>Data!AD190+Data!AD214*AH$108</f>
        <v>0</v>
      </c>
      <c r="AI140" s="115">
        <f>Data!AE190+Data!AE214*AI$108</f>
        <v>0</v>
      </c>
      <c r="AJ140" s="115">
        <f>Data!AF190+Data!AF214*AJ$108</f>
        <v>0</v>
      </c>
      <c r="AK140" s="115">
        <f>Data!AG190+Data!AG214*AK$108</f>
        <v>0</v>
      </c>
      <c r="AL140" s="115">
        <f>Data!AH190+Data!AH214*AL$108</f>
        <v>0</v>
      </c>
      <c r="AM140" s="115">
        <f>Data!AI190+Data!AI214*AM$108</f>
        <v>0</v>
      </c>
      <c r="AN140" s="115">
        <f>Data!AJ190+Data!AJ214*AN$108</f>
        <v>0</v>
      </c>
      <c r="AO140" s="115">
        <f>Data!AK190+Data!AK214*AO$108</f>
        <v>0</v>
      </c>
      <c r="AP140" s="115">
        <f>Data!AL190+Data!AL214*AP$108</f>
        <v>0</v>
      </c>
      <c r="AQ140" s="115">
        <f>Data!AM190+Data!AM214*AQ$108</f>
        <v>0</v>
      </c>
      <c r="AR140" s="115">
        <f>Data!AN190+Data!AN214*AR$108</f>
        <v>0</v>
      </c>
      <c r="AS140" s="115">
        <f>Data!AO190+Data!AO214*AS$108</f>
        <v>0</v>
      </c>
      <c r="AT140" s="115">
        <f>Data!AP190+Data!AP214*AT$108</f>
        <v>0</v>
      </c>
      <c r="AU140" s="115">
        <f>Data!AQ190+Data!AQ214*AU$108</f>
        <v>0</v>
      </c>
      <c r="AV140" s="115">
        <f>Data!AR190+Data!AR214*AV$108</f>
        <v>0</v>
      </c>
      <c r="AW140" s="115">
        <f>Data!AS190+Data!AS214*AW$108</f>
        <v>0</v>
      </c>
      <c r="AX140" s="115">
        <f>Data!AT190+Data!AT214*AX$108</f>
        <v>0</v>
      </c>
      <c r="AY140" s="115">
        <f>Data!AU190+Data!AU214*AY$108</f>
        <v>0</v>
      </c>
      <c r="AZ140" s="115">
        <f>Data!AV190+Data!AV214*AZ$108</f>
        <v>0</v>
      </c>
      <c r="BA140" s="115">
        <f>Data!AW190+Data!AW214*BA$108</f>
        <v>0</v>
      </c>
      <c r="BB140" s="115">
        <f>Data!AX190+Data!AX214*BB$108</f>
        <v>0</v>
      </c>
      <c r="BC140" s="115">
        <f>Data!AY190+Data!AY214*BC$108</f>
        <v>0</v>
      </c>
      <c r="BD140" s="115">
        <f>Data!AZ190+Data!AZ214*BD$108</f>
        <v>0</v>
      </c>
      <c r="BE140" s="115">
        <f>Data!BA190+Data!BA214*BE$108</f>
        <v>0</v>
      </c>
      <c r="BF140" s="115">
        <f>Data!BB190+Data!BB214*BF$108</f>
        <v>0</v>
      </c>
      <c r="BG140" s="115">
        <f>Data!BC190+Data!BC214*BG$108</f>
        <v>0</v>
      </c>
      <c r="BH140" s="115">
        <f>Data!BD190+Data!BD214*BH$108</f>
        <v>0</v>
      </c>
    </row>
    <row r="141" spans="2:60" hidden="1" outlineLevel="1" x14ac:dyDescent="0.2">
      <c r="B141" s="52" t="s">
        <v>186</v>
      </c>
      <c r="C141" s="9"/>
      <c r="D141" s="9"/>
      <c r="E141" s="9"/>
      <c r="F141" s="26" t="s">
        <v>198</v>
      </c>
      <c r="G141" s="87">
        <v>18</v>
      </c>
      <c r="H141" s="87"/>
      <c r="I141" s="115">
        <f>Data!E191+Data!E215*I$108</f>
        <v>0</v>
      </c>
      <c r="J141" s="115">
        <f>Data!F191+Data!F215*J$108</f>
        <v>0</v>
      </c>
      <c r="K141" s="115">
        <f>Data!G191+Data!G215*K$108</f>
        <v>0</v>
      </c>
      <c r="L141" s="115">
        <f>Data!H191+Data!H215*L$108</f>
        <v>0.26396455986539247</v>
      </c>
      <c r="M141" s="115">
        <f>Data!I191+Data!I215*M$108</f>
        <v>1.0496457399024188</v>
      </c>
      <c r="N141" s="115">
        <f>Data!J191+Data!J215*N$108</f>
        <v>2.8140278244428048E-2</v>
      </c>
      <c r="O141" s="115">
        <f>Data!K191+Data!K215*O$108</f>
        <v>0.43293271291750057</v>
      </c>
      <c r="P141" s="115">
        <f>Data!L191+Data!L215*P$108</f>
        <v>0</v>
      </c>
      <c r="Q141" s="115">
        <f>Data!M191+Data!M215*Q$108</f>
        <v>0</v>
      </c>
      <c r="R141" s="115">
        <f>Data!N191+Data!N215*R$108</f>
        <v>0</v>
      </c>
      <c r="S141" s="115">
        <f>Data!O191+Data!O215*S$108</f>
        <v>0</v>
      </c>
      <c r="T141" s="115">
        <f>Data!P191+Data!P215*T$108</f>
        <v>0</v>
      </c>
      <c r="U141" s="115">
        <f>Data!Q191+Data!Q215*U$108</f>
        <v>0</v>
      </c>
      <c r="V141" s="115">
        <f>Data!R191+Data!R215*V$108</f>
        <v>0</v>
      </c>
      <c r="W141" s="115">
        <f>Data!S191+Data!S215*W$108</f>
        <v>0</v>
      </c>
      <c r="X141" s="115">
        <f>Data!T191+Data!T215*X$108</f>
        <v>0</v>
      </c>
      <c r="Y141" s="115">
        <f>Data!U191+Data!U215*Y$108</f>
        <v>0</v>
      </c>
      <c r="Z141" s="115">
        <f>Data!V191+Data!V215*Z$108</f>
        <v>0</v>
      </c>
      <c r="AA141" s="115">
        <f>Data!W191+Data!W215*AA$108</f>
        <v>0</v>
      </c>
      <c r="AB141" s="115">
        <f>Data!X191+Data!X215*AB$108</f>
        <v>0</v>
      </c>
      <c r="AC141" s="115">
        <f>Data!Y191+Data!Y215*AC$108</f>
        <v>0</v>
      </c>
      <c r="AD141" s="115">
        <f>Data!Z191+Data!Z215*AD$108</f>
        <v>0</v>
      </c>
      <c r="AE141" s="115">
        <f>Data!AA191+Data!AA215*AE$108</f>
        <v>0</v>
      </c>
      <c r="AF141" s="115">
        <f>Data!AB191+Data!AB215*AF$108</f>
        <v>0</v>
      </c>
      <c r="AG141" s="115">
        <f>Data!AC191+Data!AC215*AG$108</f>
        <v>0</v>
      </c>
      <c r="AH141" s="115">
        <f>Data!AD191+Data!AD215*AH$108</f>
        <v>0</v>
      </c>
      <c r="AI141" s="115">
        <f>Data!AE191+Data!AE215*AI$108</f>
        <v>0</v>
      </c>
      <c r="AJ141" s="115">
        <f>Data!AF191+Data!AF215*AJ$108</f>
        <v>0</v>
      </c>
      <c r="AK141" s="115">
        <f>Data!AG191+Data!AG215*AK$108</f>
        <v>0</v>
      </c>
      <c r="AL141" s="115">
        <f>Data!AH191+Data!AH215*AL$108</f>
        <v>0</v>
      </c>
      <c r="AM141" s="115">
        <f>Data!AI191+Data!AI215*AM$108</f>
        <v>0</v>
      </c>
      <c r="AN141" s="115">
        <f>Data!AJ191+Data!AJ215*AN$108</f>
        <v>0</v>
      </c>
      <c r="AO141" s="115">
        <f>Data!AK191+Data!AK215*AO$108</f>
        <v>0</v>
      </c>
      <c r="AP141" s="115">
        <f>Data!AL191+Data!AL215*AP$108</f>
        <v>0</v>
      </c>
      <c r="AQ141" s="115">
        <f>Data!AM191+Data!AM215*AQ$108</f>
        <v>0</v>
      </c>
      <c r="AR141" s="115">
        <f>Data!AN191+Data!AN215*AR$108</f>
        <v>0</v>
      </c>
      <c r="AS141" s="115">
        <f>Data!AO191+Data!AO215*AS$108</f>
        <v>0</v>
      </c>
      <c r="AT141" s="115">
        <f>Data!AP191+Data!AP215*AT$108</f>
        <v>0</v>
      </c>
      <c r="AU141" s="115">
        <f>Data!AQ191+Data!AQ215*AU$108</f>
        <v>0</v>
      </c>
      <c r="AV141" s="115">
        <f>Data!AR191+Data!AR215*AV$108</f>
        <v>0</v>
      </c>
      <c r="AW141" s="115">
        <f>Data!AS191+Data!AS215*AW$108</f>
        <v>0</v>
      </c>
      <c r="AX141" s="115">
        <f>Data!AT191+Data!AT215*AX$108</f>
        <v>0</v>
      </c>
      <c r="AY141" s="115">
        <f>Data!AU191+Data!AU215*AY$108</f>
        <v>0</v>
      </c>
      <c r="AZ141" s="115">
        <f>Data!AV191+Data!AV215*AZ$108</f>
        <v>0</v>
      </c>
      <c r="BA141" s="115">
        <f>Data!AW191+Data!AW215*BA$108</f>
        <v>0</v>
      </c>
      <c r="BB141" s="115">
        <f>Data!AX191+Data!AX215*BB$108</f>
        <v>0</v>
      </c>
      <c r="BC141" s="115">
        <f>Data!AY191+Data!AY215*BC$108</f>
        <v>0</v>
      </c>
      <c r="BD141" s="115">
        <f>Data!AZ191+Data!AZ215*BD$108</f>
        <v>0</v>
      </c>
      <c r="BE141" s="115">
        <f>Data!BA191+Data!BA215*BE$108</f>
        <v>0</v>
      </c>
      <c r="BF141" s="115">
        <f>Data!BB191+Data!BB215*BF$108</f>
        <v>0</v>
      </c>
      <c r="BG141" s="115">
        <f>Data!BC191+Data!BC215*BG$108</f>
        <v>0</v>
      </c>
      <c r="BH141" s="115">
        <f>Data!BD191+Data!BD215*BH$108</f>
        <v>0</v>
      </c>
    </row>
    <row r="142" spans="2:60" hidden="1" outlineLevel="1" x14ac:dyDescent="0.2">
      <c r="B142" s="52" t="s">
        <v>187</v>
      </c>
      <c r="C142" s="9"/>
      <c r="D142" s="74"/>
      <c r="E142" s="74"/>
      <c r="F142" s="26" t="s">
        <v>198</v>
      </c>
      <c r="G142" s="87">
        <v>19</v>
      </c>
      <c r="H142" s="87"/>
      <c r="I142" s="115">
        <f>Data!E192+Data!E216*I$108</f>
        <v>0</v>
      </c>
      <c r="J142" s="115">
        <f>Data!F192+Data!F216*J$108</f>
        <v>0</v>
      </c>
      <c r="K142" s="115">
        <f>Data!G192+Data!G216*K$108</f>
        <v>0</v>
      </c>
      <c r="L142" s="115">
        <f>Data!H192+Data!H216*L$108</f>
        <v>1.1710923043805814</v>
      </c>
      <c r="M142" s="115">
        <f>Data!I192+Data!I216*M$108</f>
        <v>1.5616787990691883</v>
      </c>
      <c r="N142" s="115">
        <f>Data!J192+Data!J216*N$108</f>
        <v>3.3042135388412825</v>
      </c>
      <c r="O142" s="115">
        <f>Data!K192+Data!K216*O$108</f>
        <v>3.306766081397353</v>
      </c>
      <c r="P142" s="115">
        <f>Data!L192+Data!L216*P$108</f>
        <v>3.1447350021547913</v>
      </c>
      <c r="Q142" s="115">
        <f>Data!M192+Data!M216*Q$108</f>
        <v>0</v>
      </c>
      <c r="R142" s="115">
        <f>Data!N192+Data!N216*R$108</f>
        <v>0</v>
      </c>
      <c r="S142" s="115">
        <f>Data!O192+Data!O216*S$108</f>
        <v>0</v>
      </c>
      <c r="T142" s="115">
        <f>Data!P192+Data!P216*T$108</f>
        <v>0</v>
      </c>
      <c r="U142" s="115">
        <f>Data!Q192+Data!Q216*U$108</f>
        <v>0</v>
      </c>
      <c r="V142" s="115">
        <f>Data!R192+Data!R216*V$108</f>
        <v>0</v>
      </c>
      <c r="W142" s="115">
        <f>Data!S192+Data!S216*W$108</f>
        <v>0</v>
      </c>
      <c r="X142" s="115">
        <f>Data!T192+Data!T216*X$108</f>
        <v>0</v>
      </c>
      <c r="Y142" s="115">
        <f>Data!U192+Data!U216*Y$108</f>
        <v>0</v>
      </c>
      <c r="Z142" s="115">
        <f>Data!V192+Data!V216*Z$108</f>
        <v>0</v>
      </c>
      <c r="AA142" s="115">
        <f>Data!W192+Data!W216*AA$108</f>
        <v>0</v>
      </c>
      <c r="AB142" s="115">
        <f>Data!X192+Data!X216*AB$108</f>
        <v>0</v>
      </c>
      <c r="AC142" s="115">
        <f>Data!Y192+Data!Y216*AC$108</f>
        <v>0</v>
      </c>
      <c r="AD142" s="115">
        <f>Data!Z192+Data!Z216*AD$108</f>
        <v>0</v>
      </c>
      <c r="AE142" s="115">
        <f>Data!AA192+Data!AA216*AE$108</f>
        <v>0</v>
      </c>
      <c r="AF142" s="115">
        <f>Data!AB192+Data!AB216*AF$108</f>
        <v>0</v>
      </c>
      <c r="AG142" s="115">
        <f>Data!AC192+Data!AC216*AG$108</f>
        <v>0</v>
      </c>
      <c r="AH142" s="115">
        <f>Data!AD192+Data!AD216*AH$108</f>
        <v>0</v>
      </c>
      <c r="AI142" s="115">
        <f>Data!AE192+Data!AE216*AI$108</f>
        <v>0</v>
      </c>
      <c r="AJ142" s="115">
        <f>Data!AF192+Data!AF216*AJ$108</f>
        <v>0</v>
      </c>
      <c r="AK142" s="115">
        <f>Data!AG192+Data!AG216*AK$108</f>
        <v>0</v>
      </c>
      <c r="AL142" s="115">
        <f>Data!AH192+Data!AH216*AL$108</f>
        <v>0</v>
      </c>
      <c r="AM142" s="115">
        <f>Data!AI192+Data!AI216*AM$108</f>
        <v>0</v>
      </c>
      <c r="AN142" s="115">
        <f>Data!AJ192+Data!AJ216*AN$108</f>
        <v>0</v>
      </c>
      <c r="AO142" s="115">
        <f>Data!AK192+Data!AK216*AO$108</f>
        <v>0</v>
      </c>
      <c r="AP142" s="115">
        <f>Data!AL192+Data!AL216*AP$108</f>
        <v>0</v>
      </c>
      <c r="AQ142" s="115">
        <f>Data!AM192+Data!AM216*AQ$108</f>
        <v>0</v>
      </c>
      <c r="AR142" s="115">
        <f>Data!AN192+Data!AN216*AR$108</f>
        <v>0</v>
      </c>
      <c r="AS142" s="115">
        <f>Data!AO192+Data!AO216*AS$108</f>
        <v>0</v>
      </c>
      <c r="AT142" s="115">
        <f>Data!AP192+Data!AP216*AT$108</f>
        <v>0</v>
      </c>
      <c r="AU142" s="115">
        <f>Data!AQ192+Data!AQ216*AU$108</f>
        <v>0</v>
      </c>
      <c r="AV142" s="115">
        <f>Data!AR192+Data!AR216*AV$108</f>
        <v>0</v>
      </c>
      <c r="AW142" s="115">
        <f>Data!AS192+Data!AS216*AW$108</f>
        <v>0</v>
      </c>
      <c r="AX142" s="115">
        <f>Data!AT192+Data!AT216*AX$108</f>
        <v>0</v>
      </c>
      <c r="AY142" s="115">
        <f>Data!AU192+Data!AU216*AY$108</f>
        <v>0</v>
      </c>
      <c r="AZ142" s="115">
        <f>Data!AV192+Data!AV216*AZ$108</f>
        <v>0</v>
      </c>
      <c r="BA142" s="115">
        <f>Data!AW192+Data!AW216*BA$108</f>
        <v>0</v>
      </c>
      <c r="BB142" s="115">
        <f>Data!AX192+Data!AX216*BB$108</f>
        <v>0</v>
      </c>
      <c r="BC142" s="115">
        <f>Data!AY192+Data!AY216*BC$108</f>
        <v>0</v>
      </c>
      <c r="BD142" s="115">
        <f>Data!AZ192+Data!AZ216*BD$108</f>
        <v>0</v>
      </c>
      <c r="BE142" s="115">
        <f>Data!BA192+Data!BA216*BE$108</f>
        <v>0</v>
      </c>
      <c r="BF142" s="115">
        <f>Data!BB192+Data!BB216*BF$108</f>
        <v>0</v>
      </c>
      <c r="BG142" s="115">
        <f>Data!BC192+Data!BC216*BG$108</f>
        <v>0</v>
      </c>
      <c r="BH142" s="115">
        <f>Data!BD192+Data!BD216*BH$108</f>
        <v>0</v>
      </c>
    </row>
    <row r="143" spans="2:60" hidden="1" outlineLevel="1" x14ac:dyDescent="0.2">
      <c r="B143" s="52" t="s">
        <v>188</v>
      </c>
      <c r="C143" s="9"/>
      <c r="D143" s="74"/>
      <c r="E143" s="74"/>
      <c r="F143" s="26" t="s">
        <v>198</v>
      </c>
      <c r="G143" s="87">
        <v>20</v>
      </c>
      <c r="H143" s="87"/>
      <c r="I143" s="115">
        <f>Data!E193+Data!E217*I$108</f>
        <v>0</v>
      </c>
      <c r="J143" s="115">
        <f>Data!F193+Data!F217*J$108</f>
        <v>0</v>
      </c>
      <c r="K143" s="115">
        <f>Data!G193+Data!G217*K$108</f>
        <v>0</v>
      </c>
      <c r="L143" s="115">
        <f>Data!H193+Data!H217*L$108</f>
        <v>0</v>
      </c>
      <c r="M143" s="115">
        <f>Data!I193+Data!I217*M$108</f>
        <v>0</v>
      </c>
      <c r="N143" s="115">
        <f>Data!J193+Data!J217*N$108</f>
        <v>0</v>
      </c>
      <c r="O143" s="115">
        <f>Data!K193+Data!K217*O$108</f>
        <v>0</v>
      </c>
      <c r="P143" s="115">
        <f>Data!L193+Data!L217*P$108</f>
        <v>0</v>
      </c>
      <c r="Q143" s="115">
        <f>Data!M193+Data!M217*Q$108</f>
        <v>0</v>
      </c>
      <c r="R143" s="115">
        <f>Data!N193+Data!N217*R$108</f>
        <v>0</v>
      </c>
      <c r="S143" s="115">
        <f>Data!O193+Data!O217*S$108</f>
        <v>0</v>
      </c>
      <c r="T143" s="115">
        <f>Data!P193+Data!P217*T$108</f>
        <v>0</v>
      </c>
      <c r="U143" s="115">
        <f>Data!Q193+Data!Q217*U$108</f>
        <v>0</v>
      </c>
      <c r="V143" s="115">
        <f>Data!R193+Data!R217*V$108</f>
        <v>0</v>
      </c>
      <c r="W143" s="115">
        <f>Data!S193+Data!S217*W$108</f>
        <v>0</v>
      </c>
      <c r="X143" s="115">
        <f>Data!T193+Data!T217*X$108</f>
        <v>0</v>
      </c>
      <c r="Y143" s="115">
        <f>Data!U193+Data!U217*Y$108</f>
        <v>0</v>
      </c>
      <c r="Z143" s="115">
        <f>Data!V193+Data!V217*Z$108</f>
        <v>0</v>
      </c>
      <c r="AA143" s="115">
        <f>Data!W193+Data!W217*AA$108</f>
        <v>0</v>
      </c>
      <c r="AB143" s="115">
        <f>Data!X193+Data!X217*AB$108</f>
        <v>0</v>
      </c>
      <c r="AC143" s="115">
        <f>Data!Y193+Data!Y217*AC$108</f>
        <v>0</v>
      </c>
      <c r="AD143" s="115">
        <f>Data!Z193+Data!Z217*AD$108</f>
        <v>0</v>
      </c>
      <c r="AE143" s="115">
        <f>Data!AA193+Data!AA217*AE$108</f>
        <v>0</v>
      </c>
      <c r="AF143" s="115">
        <f>Data!AB193+Data!AB217*AF$108</f>
        <v>0</v>
      </c>
      <c r="AG143" s="115">
        <f>Data!AC193+Data!AC217*AG$108</f>
        <v>0</v>
      </c>
      <c r="AH143" s="115">
        <f>Data!AD193+Data!AD217*AH$108</f>
        <v>0</v>
      </c>
      <c r="AI143" s="115">
        <f>Data!AE193+Data!AE217*AI$108</f>
        <v>0</v>
      </c>
      <c r="AJ143" s="115">
        <f>Data!AF193+Data!AF217*AJ$108</f>
        <v>0</v>
      </c>
      <c r="AK143" s="115">
        <f>Data!AG193+Data!AG217*AK$108</f>
        <v>0</v>
      </c>
      <c r="AL143" s="115">
        <f>Data!AH193+Data!AH217*AL$108</f>
        <v>0</v>
      </c>
      <c r="AM143" s="115">
        <f>Data!AI193+Data!AI217*AM$108</f>
        <v>0</v>
      </c>
      <c r="AN143" s="115">
        <f>Data!AJ193+Data!AJ217*AN$108</f>
        <v>0</v>
      </c>
      <c r="AO143" s="115">
        <f>Data!AK193+Data!AK217*AO$108</f>
        <v>0</v>
      </c>
      <c r="AP143" s="115">
        <f>Data!AL193+Data!AL217*AP$108</f>
        <v>0</v>
      </c>
      <c r="AQ143" s="115">
        <f>Data!AM193+Data!AM217*AQ$108</f>
        <v>0</v>
      </c>
      <c r="AR143" s="115">
        <f>Data!AN193+Data!AN217*AR$108</f>
        <v>0</v>
      </c>
      <c r="AS143" s="115">
        <f>Data!AO193+Data!AO217*AS$108</f>
        <v>0</v>
      </c>
      <c r="AT143" s="115">
        <f>Data!AP193+Data!AP217*AT$108</f>
        <v>0</v>
      </c>
      <c r="AU143" s="115">
        <f>Data!AQ193+Data!AQ217*AU$108</f>
        <v>0</v>
      </c>
      <c r="AV143" s="115">
        <f>Data!AR193+Data!AR217*AV$108</f>
        <v>0</v>
      </c>
      <c r="AW143" s="115">
        <f>Data!AS193+Data!AS217*AW$108</f>
        <v>0</v>
      </c>
      <c r="AX143" s="115">
        <f>Data!AT193+Data!AT217*AX$108</f>
        <v>0</v>
      </c>
      <c r="AY143" s="115">
        <f>Data!AU193+Data!AU217*AY$108</f>
        <v>0</v>
      </c>
      <c r="AZ143" s="115">
        <f>Data!AV193+Data!AV217*AZ$108</f>
        <v>0</v>
      </c>
      <c r="BA143" s="115">
        <f>Data!AW193+Data!AW217*BA$108</f>
        <v>0</v>
      </c>
      <c r="BB143" s="115">
        <f>Data!AX193+Data!AX217*BB$108</f>
        <v>0</v>
      </c>
      <c r="BC143" s="115">
        <f>Data!AY193+Data!AY217*BC$108</f>
        <v>0</v>
      </c>
      <c r="BD143" s="115">
        <f>Data!AZ193+Data!AZ217*BD$108</f>
        <v>0</v>
      </c>
      <c r="BE143" s="115">
        <f>Data!BA193+Data!BA217*BE$108</f>
        <v>0</v>
      </c>
      <c r="BF143" s="115">
        <f>Data!BB193+Data!BB217*BF$108</f>
        <v>0</v>
      </c>
      <c r="BG143" s="115">
        <f>Data!BC193+Data!BC217*BG$108</f>
        <v>0</v>
      </c>
      <c r="BH143" s="115">
        <f>Data!BD193+Data!BD217*BH$108</f>
        <v>0</v>
      </c>
    </row>
    <row r="144" spans="2:60" hidden="1" outlineLevel="1" x14ac:dyDescent="0.2"/>
    <row r="145" spans="1:60" hidden="1" outlineLevel="1" x14ac:dyDescent="0.2">
      <c r="B145" s="68" t="s">
        <v>314</v>
      </c>
      <c r="C145" s="112"/>
      <c r="D145" s="113"/>
      <c r="E145" s="113"/>
      <c r="F145" s="69" t="s">
        <v>198</v>
      </c>
      <c r="G145" s="114"/>
      <c r="H145" s="114"/>
      <c r="I145" s="117">
        <f>SUM(I124:I143)</f>
        <v>0</v>
      </c>
      <c r="J145" s="117">
        <f t="shared" ref="J145:BH145" si="22">SUM(J124:J143)</f>
        <v>0</v>
      </c>
      <c r="K145" s="117">
        <f t="shared" si="22"/>
        <v>72.392422948199354</v>
      </c>
      <c r="L145" s="117">
        <f t="shared" si="22"/>
        <v>51.207369360439756</v>
      </c>
      <c r="M145" s="117">
        <f t="shared" si="22"/>
        <v>57.278824499239477</v>
      </c>
      <c r="N145" s="117">
        <f t="shared" si="22"/>
        <v>112.38263235688399</v>
      </c>
      <c r="O145" s="117">
        <f t="shared" si="22"/>
        <v>80.887268166810159</v>
      </c>
      <c r="P145" s="117">
        <f t="shared" si="22"/>
        <v>185.97740494412903</v>
      </c>
      <c r="Q145" s="117">
        <f t="shared" si="22"/>
        <v>0</v>
      </c>
      <c r="R145" s="117">
        <f t="shared" si="22"/>
        <v>0</v>
      </c>
      <c r="S145" s="117">
        <f t="shared" si="22"/>
        <v>0</v>
      </c>
      <c r="T145" s="117">
        <f t="shared" si="22"/>
        <v>0</v>
      </c>
      <c r="U145" s="117">
        <f t="shared" si="22"/>
        <v>0</v>
      </c>
      <c r="V145" s="117">
        <f t="shared" si="22"/>
        <v>0</v>
      </c>
      <c r="W145" s="117">
        <f t="shared" si="22"/>
        <v>0</v>
      </c>
      <c r="X145" s="117">
        <f t="shared" si="22"/>
        <v>0</v>
      </c>
      <c r="Y145" s="117">
        <f t="shared" si="22"/>
        <v>0</v>
      </c>
      <c r="Z145" s="117">
        <f t="shared" si="22"/>
        <v>0</v>
      </c>
      <c r="AA145" s="117">
        <f t="shared" si="22"/>
        <v>0</v>
      </c>
      <c r="AB145" s="117">
        <f t="shared" si="22"/>
        <v>0</v>
      </c>
      <c r="AC145" s="117">
        <f t="shared" si="22"/>
        <v>0</v>
      </c>
      <c r="AD145" s="117">
        <f t="shared" si="22"/>
        <v>0</v>
      </c>
      <c r="AE145" s="117">
        <f t="shared" si="22"/>
        <v>0</v>
      </c>
      <c r="AF145" s="117">
        <f t="shared" si="22"/>
        <v>0</v>
      </c>
      <c r="AG145" s="117">
        <f t="shared" si="22"/>
        <v>0</v>
      </c>
      <c r="AH145" s="117">
        <f t="shared" si="22"/>
        <v>0</v>
      </c>
      <c r="AI145" s="117">
        <f t="shared" si="22"/>
        <v>0</v>
      </c>
      <c r="AJ145" s="117">
        <f t="shared" si="22"/>
        <v>0</v>
      </c>
      <c r="AK145" s="117">
        <f t="shared" si="22"/>
        <v>0</v>
      </c>
      <c r="AL145" s="117">
        <f t="shared" si="22"/>
        <v>0</v>
      </c>
      <c r="AM145" s="117">
        <f t="shared" si="22"/>
        <v>0</v>
      </c>
      <c r="AN145" s="117">
        <f t="shared" si="22"/>
        <v>0</v>
      </c>
      <c r="AO145" s="117">
        <f t="shared" si="22"/>
        <v>0</v>
      </c>
      <c r="AP145" s="117">
        <f t="shared" si="22"/>
        <v>0</v>
      </c>
      <c r="AQ145" s="117">
        <f t="shared" si="22"/>
        <v>0</v>
      </c>
      <c r="AR145" s="117">
        <f t="shared" si="22"/>
        <v>0</v>
      </c>
      <c r="AS145" s="117">
        <f t="shared" si="22"/>
        <v>0</v>
      </c>
      <c r="AT145" s="117">
        <f t="shared" si="22"/>
        <v>0</v>
      </c>
      <c r="AU145" s="117">
        <f t="shared" si="22"/>
        <v>0</v>
      </c>
      <c r="AV145" s="117">
        <f t="shared" si="22"/>
        <v>0</v>
      </c>
      <c r="AW145" s="117">
        <f t="shared" si="22"/>
        <v>0</v>
      </c>
      <c r="AX145" s="117">
        <f t="shared" si="22"/>
        <v>0</v>
      </c>
      <c r="AY145" s="117">
        <f t="shared" si="22"/>
        <v>0</v>
      </c>
      <c r="AZ145" s="117">
        <f t="shared" si="22"/>
        <v>0</v>
      </c>
      <c r="BA145" s="117">
        <f t="shared" si="22"/>
        <v>0</v>
      </c>
      <c r="BB145" s="117">
        <f t="shared" si="22"/>
        <v>0</v>
      </c>
      <c r="BC145" s="117">
        <f t="shared" si="22"/>
        <v>0</v>
      </c>
      <c r="BD145" s="117">
        <f t="shared" si="22"/>
        <v>0</v>
      </c>
      <c r="BE145" s="117">
        <f t="shared" si="22"/>
        <v>0</v>
      </c>
      <c r="BF145" s="117">
        <f t="shared" si="22"/>
        <v>0</v>
      </c>
      <c r="BG145" s="117">
        <f t="shared" si="22"/>
        <v>0</v>
      </c>
      <c r="BH145" s="117">
        <f t="shared" si="22"/>
        <v>0</v>
      </c>
    </row>
    <row r="146" spans="1:60" hidden="1" outlineLevel="1" x14ac:dyDescent="0.2">
      <c r="A146" s="116">
        <f>SUM(E146:BD146)</f>
        <v>0</v>
      </c>
      <c r="B146"/>
      <c r="F146" s="26"/>
      <c r="H146" s="91" t="s">
        <v>238</v>
      </c>
      <c r="I146" s="116">
        <f>IF(ROUND(I90+I111-I145,6)=0,0,1)</f>
        <v>0</v>
      </c>
      <c r="J146" s="116">
        <f t="shared" ref="J146:BH146" si="23">IF(ROUND(J90+J111-J145,6)=0,0,1)</f>
        <v>0</v>
      </c>
      <c r="K146" s="116">
        <f t="shared" si="23"/>
        <v>0</v>
      </c>
      <c r="L146" s="116">
        <f t="shared" si="23"/>
        <v>0</v>
      </c>
      <c r="M146" s="116">
        <f t="shared" si="23"/>
        <v>0</v>
      </c>
      <c r="N146" s="116">
        <f t="shared" si="23"/>
        <v>0</v>
      </c>
      <c r="O146" s="116">
        <f t="shared" si="23"/>
        <v>0</v>
      </c>
      <c r="P146" s="116">
        <f t="shared" si="23"/>
        <v>0</v>
      </c>
      <c r="Q146" s="116">
        <f t="shared" si="23"/>
        <v>0</v>
      </c>
      <c r="R146" s="116">
        <f t="shared" si="23"/>
        <v>0</v>
      </c>
      <c r="S146" s="116">
        <f t="shared" si="23"/>
        <v>0</v>
      </c>
      <c r="T146" s="116">
        <f t="shared" si="23"/>
        <v>0</v>
      </c>
      <c r="U146" s="116">
        <f t="shared" si="23"/>
        <v>0</v>
      </c>
      <c r="V146" s="116">
        <f t="shared" si="23"/>
        <v>0</v>
      </c>
      <c r="W146" s="116">
        <f t="shared" si="23"/>
        <v>0</v>
      </c>
      <c r="X146" s="116">
        <f t="shared" si="23"/>
        <v>0</v>
      </c>
      <c r="Y146" s="116">
        <f t="shared" si="23"/>
        <v>0</v>
      </c>
      <c r="Z146" s="116">
        <f t="shared" si="23"/>
        <v>0</v>
      </c>
      <c r="AA146" s="116">
        <f t="shared" si="23"/>
        <v>0</v>
      </c>
      <c r="AB146" s="116">
        <f t="shared" si="23"/>
        <v>0</v>
      </c>
      <c r="AC146" s="116">
        <f t="shared" si="23"/>
        <v>0</v>
      </c>
      <c r="AD146" s="116">
        <f t="shared" si="23"/>
        <v>0</v>
      </c>
      <c r="AE146" s="116">
        <f t="shared" si="23"/>
        <v>0</v>
      </c>
      <c r="AF146" s="116">
        <f t="shared" si="23"/>
        <v>0</v>
      </c>
      <c r="AG146" s="116">
        <f t="shared" si="23"/>
        <v>0</v>
      </c>
      <c r="AH146" s="116">
        <f t="shared" si="23"/>
        <v>0</v>
      </c>
      <c r="AI146" s="116">
        <f t="shared" si="23"/>
        <v>0</v>
      </c>
      <c r="AJ146" s="116">
        <f t="shared" si="23"/>
        <v>0</v>
      </c>
      <c r="AK146" s="116">
        <f t="shared" si="23"/>
        <v>0</v>
      </c>
      <c r="AL146" s="116">
        <f t="shared" si="23"/>
        <v>0</v>
      </c>
      <c r="AM146" s="116">
        <f t="shared" si="23"/>
        <v>0</v>
      </c>
      <c r="AN146" s="116">
        <f t="shared" si="23"/>
        <v>0</v>
      </c>
      <c r="AO146" s="116">
        <f t="shared" si="23"/>
        <v>0</v>
      </c>
      <c r="AP146" s="116">
        <f t="shared" si="23"/>
        <v>0</v>
      </c>
      <c r="AQ146" s="116">
        <f t="shared" si="23"/>
        <v>0</v>
      </c>
      <c r="AR146" s="116">
        <f t="shared" si="23"/>
        <v>0</v>
      </c>
      <c r="AS146" s="116">
        <f t="shared" si="23"/>
        <v>0</v>
      </c>
      <c r="AT146" s="116">
        <f t="shared" si="23"/>
        <v>0</v>
      </c>
      <c r="AU146" s="116">
        <f t="shared" si="23"/>
        <v>0</v>
      </c>
      <c r="AV146" s="116">
        <f t="shared" si="23"/>
        <v>0</v>
      </c>
      <c r="AW146" s="116">
        <f t="shared" si="23"/>
        <v>0</v>
      </c>
      <c r="AX146" s="116">
        <f t="shared" si="23"/>
        <v>0</v>
      </c>
      <c r="AY146" s="116">
        <f t="shared" si="23"/>
        <v>0</v>
      </c>
      <c r="AZ146" s="116">
        <f t="shared" si="23"/>
        <v>0</v>
      </c>
      <c r="BA146" s="116">
        <f t="shared" si="23"/>
        <v>0</v>
      </c>
      <c r="BB146" s="116">
        <f t="shared" si="23"/>
        <v>0</v>
      </c>
      <c r="BC146" s="116">
        <f t="shared" si="23"/>
        <v>0</v>
      </c>
      <c r="BD146" s="116">
        <f t="shared" si="23"/>
        <v>0</v>
      </c>
      <c r="BE146" s="116">
        <f t="shared" si="23"/>
        <v>0</v>
      </c>
      <c r="BF146" s="116">
        <f t="shared" si="23"/>
        <v>0</v>
      </c>
      <c r="BG146" s="116">
        <f t="shared" si="23"/>
        <v>0</v>
      </c>
      <c r="BH146" s="116">
        <f t="shared" si="23"/>
        <v>0</v>
      </c>
    </row>
    <row r="147" spans="1:60" hidden="1" outlineLevel="1" x14ac:dyDescent="0.2">
      <c r="K147" s="91"/>
      <c r="L147" s="91"/>
      <c r="M147" s="91"/>
      <c r="N147" s="91"/>
      <c r="O147" s="91"/>
      <c r="P147" s="91"/>
      <c r="Q147" s="91"/>
      <c r="R147" s="91"/>
    </row>
    <row r="148" spans="1:60" hidden="1" outlineLevel="1" x14ac:dyDescent="0.2">
      <c r="A148" s="160"/>
      <c r="B148" s="163" t="s">
        <v>318</v>
      </c>
      <c r="C148" s="160"/>
      <c r="D148" s="160"/>
      <c r="E148" s="160"/>
      <c r="F148" s="161"/>
      <c r="G148" s="160"/>
      <c r="H148" s="160"/>
      <c r="I148" s="160"/>
      <c r="J148" s="160"/>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hidden="1" outlineLevel="1" x14ac:dyDescent="0.2">
      <c r="F149" s="26"/>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hidden="1" outlineLevel="1" x14ac:dyDescent="0.2">
      <c r="B150" s="53" t="s">
        <v>286</v>
      </c>
      <c r="C150" s="53"/>
      <c r="D150" s="53"/>
      <c r="E150" s="53"/>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hidden="1" outlineLevel="1" x14ac:dyDescent="0.2">
      <c r="B151" s="53" t="s">
        <v>319</v>
      </c>
      <c r="C151" s="53"/>
      <c r="D151" s="53"/>
      <c r="E151" s="53"/>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hidden="1" outlineLevel="1" x14ac:dyDescent="0.2">
      <c r="B152" s="53"/>
      <c r="C152" s="53"/>
      <c r="D152" s="53"/>
      <c r="E152" s="53"/>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hidden="1" outlineLevel="1" x14ac:dyDescent="0.2">
      <c r="F153" s="59"/>
      <c r="G153" s="59" t="s">
        <v>168</v>
      </c>
      <c r="H153" s="77"/>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hidden="1" outlineLevel="1" x14ac:dyDescent="0.2">
      <c r="B154" s="52" t="s">
        <v>169</v>
      </c>
      <c r="C154" s="88"/>
      <c r="D154" s="89"/>
      <c r="E154" s="9"/>
      <c r="F154" s="26" t="s">
        <v>198</v>
      </c>
      <c r="G154" s="87">
        <v>1</v>
      </c>
      <c r="H154" s="87"/>
      <c r="I154" s="115">
        <f t="array" ref="I154">SUM(I$38:I$79*TRANSPOSE(Mapping!$N16:$BC16))</f>
        <v>0</v>
      </c>
      <c r="J154" s="115">
        <f t="array" ref="J154">SUM(J$38:J$79*TRANSPOSE(Mapping!$H116:$AW116))</f>
        <v>0</v>
      </c>
      <c r="K154" s="115">
        <f t="array" ref="K154">SUM(K$38:K$79*TRANSPOSE(Mapping!$H116:$AW116))</f>
        <v>33.407250971099998</v>
      </c>
      <c r="L154" s="115">
        <f t="array" ref="L154">SUM(L$38:L$79*TRANSPOSE(Mapping!$H116:$AW116))</f>
        <v>36.880480262500001</v>
      </c>
      <c r="M154" s="115">
        <f t="array" ref="M154">SUM(M$38:M$79*TRANSPOSE(Mapping!$H116:$AW116))</f>
        <v>37.216619580299998</v>
      </c>
      <c r="N154" s="115">
        <f t="array" ref="N154">SUM(N$38:N$79*TRANSPOSE(Mapping!$H116:$AW116))</f>
        <v>35.147039777899998</v>
      </c>
      <c r="O154" s="115">
        <f t="array" ref="O154">SUM(O$38:O$79*TRANSPOSE(Mapping!$H116:$AW116))</f>
        <v>30.045672903905604</v>
      </c>
      <c r="P154" s="115">
        <f t="array" ref="P154">SUM(P$38:P$79*TRANSPOSE(Mapping!$H116:$AW116))</f>
        <v>36.450038407168222</v>
      </c>
      <c r="Q154" s="115">
        <f t="array" ref="Q154">SUM(Q$38:Q$79*TRANSPOSE(Mapping!$H116:$AW116))</f>
        <v>0</v>
      </c>
      <c r="R154" s="115">
        <f t="array" ref="R154">SUM(R$38:R$79*TRANSPOSE(Mapping!$H116:$AW116))</f>
        <v>0</v>
      </c>
      <c r="S154" s="115">
        <f t="array" ref="S154">SUM(S$38:S$79*TRANSPOSE(Mapping!$H116:$AW116))</f>
        <v>0</v>
      </c>
      <c r="T154" s="115">
        <f t="array" ref="T154">SUM(T$38:T$79*TRANSPOSE(Mapping!$H116:$AW116))</f>
        <v>0</v>
      </c>
      <c r="U154" s="115">
        <f t="array" ref="U154">SUM(U$38:U$79*TRANSPOSE(Mapping!$H116:$AW116))</f>
        <v>0</v>
      </c>
      <c r="V154" s="115">
        <f t="array" ref="V154">SUM(V$38:V$79*TRANSPOSE(Mapping!$H116:$AW116))</f>
        <v>0</v>
      </c>
      <c r="W154" s="115">
        <f t="array" ref="W154">SUM(W$38:W$79*TRANSPOSE(Mapping!$H116:$AW116))</f>
        <v>0</v>
      </c>
      <c r="X154" s="115">
        <f t="array" ref="X154">SUM(X$38:X$79*TRANSPOSE(Mapping!$H116:$AW116))</f>
        <v>0</v>
      </c>
      <c r="Y154" s="115">
        <f t="array" ref="Y154">SUM(Y$38:Y$79*TRANSPOSE(Mapping!$H116:$AW116))</f>
        <v>0</v>
      </c>
      <c r="Z154" s="115">
        <f t="array" ref="Z154">SUM(Z$38:Z$79*TRANSPOSE(Mapping!$H116:$AW116))</f>
        <v>0</v>
      </c>
      <c r="AA154" s="115">
        <f t="array" ref="AA154">SUM(AA$38:AA$79*TRANSPOSE(Mapping!$H116:$AW116))</f>
        <v>0</v>
      </c>
      <c r="AB154" s="115">
        <f t="array" ref="AB154">SUM(AB$38:AB$79*TRANSPOSE(Mapping!$H116:$AW116))</f>
        <v>0</v>
      </c>
      <c r="AC154" s="115">
        <f t="array" ref="AC154">SUM(AC$38:AC$79*TRANSPOSE(Mapping!$H116:$AW116))</f>
        <v>0</v>
      </c>
      <c r="AD154" s="115">
        <f t="array" ref="AD154">SUM(AD$38:AD$79*TRANSPOSE(Mapping!$H116:$AW116))</f>
        <v>0</v>
      </c>
      <c r="AE154" s="115">
        <f t="array" ref="AE154">SUM(AE$38:AE$79*TRANSPOSE(Mapping!$H116:$AW116))</f>
        <v>0</v>
      </c>
      <c r="AF154" s="115">
        <f t="array" ref="AF154">SUM(AF$38:AF$79*TRANSPOSE(Mapping!$H116:$AW116))</f>
        <v>0</v>
      </c>
      <c r="AG154" s="115">
        <f t="array" ref="AG154">SUM(AG$38:AG$79*TRANSPOSE(Mapping!$H116:$AW116))</f>
        <v>0</v>
      </c>
      <c r="AH154" s="115">
        <f t="array" ref="AH154">SUM(AH$38:AH$79*TRANSPOSE(Mapping!$H116:$AW116))</f>
        <v>0</v>
      </c>
      <c r="AI154" s="115">
        <f t="array" ref="AI154">SUM(AI$38:AI$79*TRANSPOSE(Mapping!$H116:$AW116))</f>
        <v>0</v>
      </c>
      <c r="AJ154" s="115">
        <f t="array" ref="AJ154">SUM(AJ$38:AJ$79*TRANSPOSE(Mapping!$H116:$AW116))</f>
        <v>0</v>
      </c>
      <c r="AK154" s="115">
        <f t="array" ref="AK154">SUM(AK$38:AK$79*TRANSPOSE(Mapping!$H116:$AW116))</f>
        <v>0</v>
      </c>
      <c r="AL154" s="115">
        <f t="array" ref="AL154">SUM(AL$38:AL$79*TRANSPOSE(Mapping!$H116:$AW116))</f>
        <v>0</v>
      </c>
      <c r="AM154" s="115">
        <f t="array" ref="AM154">SUM(AM$38:AM$79*TRANSPOSE(Mapping!$H116:$AW116))</f>
        <v>0</v>
      </c>
      <c r="AN154" s="115">
        <f t="array" ref="AN154">SUM(AN$38:AN$79*TRANSPOSE(Mapping!$H116:$AW116))</f>
        <v>0</v>
      </c>
      <c r="AO154" s="115">
        <f t="array" ref="AO154">SUM(AO$38:AO$79*TRANSPOSE(Mapping!$H116:$AW116))</f>
        <v>0</v>
      </c>
      <c r="AP154" s="115">
        <f t="array" ref="AP154">SUM(AP$38:AP$79*TRANSPOSE(Mapping!$H116:$AW116))</f>
        <v>0</v>
      </c>
      <c r="AQ154" s="115">
        <f t="array" ref="AQ154">SUM(AQ$38:AQ$79*TRANSPOSE(Mapping!$H116:$AW116))</f>
        <v>0</v>
      </c>
      <c r="AR154" s="115">
        <f t="array" ref="AR154">SUM(AR$38:AR$79*TRANSPOSE(Mapping!$H116:$AW116))</f>
        <v>0</v>
      </c>
      <c r="AS154" s="115">
        <f t="array" ref="AS154">SUM(AS$38:AS$79*TRANSPOSE(Mapping!$H116:$AW116))</f>
        <v>0</v>
      </c>
      <c r="AT154" s="115">
        <f t="array" ref="AT154">SUM(AT$38:AT$79*TRANSPOSE(Mapping!$H116:$AW116))</f>
        <v>0</v>
      </c>
      <c r="AU154" s="115">
        <f t="array" ref="AU154">SUM(AU$38:AU$79*TRANSPOSE(Mapping!$H116:$AW116))</f>
        <v>0</v>
      </c>
      <c r="AV154" s="115">
        <f t="array" ref="AV154">SUM(AV$38:AV$79*TRANSPOSE(Mapping!$H116:$AW116))</f>
        <v>0</v>
      </c>
      <c r="AW154" s="115">
        <f t="array" ref="AW154">SUM(AW$38:AW$79*TRANSPOSE(Mapping!$H116:$AW116))</f>
        <v>0</v>
      </c>
      <c r="AX154" s="115">
        <f t="array" ref="AX154">SUM(AX$38:AX$79*TRANSPOSE(Mapping!$H116:$AW116))</f>
        <v>0</v>
      </c>
      <c r="AY154" s="115">
        <f t="array" ref="AY154">SUM(AY$38:AY$79*TRANSPOSE(Mapping!$H116:$AW116))</f>
        <v>0</v>
      </c>
      <c r="AZ154" s="115">
        <f t="array" ref="AZ154">SUM(AZ$38:AZ$79*TRANSPOSE(Mapping!$H116:$AW116))</f>
        <v>0</v>
      </c>
      <c r="BA154" s="115">
        <f t="array" ref="BA154">SUM(BA$38:BA$79*TRANSPOSE(Mapping!$H116:$AW116))</f>
        <v>0</v>
      </c>
      <c r="BB154" s="115">
        <f t="array" ref="BB154">SUM(BB$38:BB$79*TRANSPOSE(Mapping!$H116:$AW116))</f>
        <v>0</v>
      </c>
      <c r="BC154" s="115">
        <f t="array" ref="BC154">SUM(BC$38:BC$79*TRANSPOSE(Mapping!$H116:$AW116))</f>
        <v>0</v>
      </c>
      <c r="BD154" s="115">
        <f t="array" ref="BD154">SUM(BD$38:BD$79*TRANSPOSE(Mapping!$H116:$AW116))</f>
        <v>0</v>
      </c>
      <c r="BE154" s="115">
        <f t="array" ref="BE154">SUM(BE$38:BE$79*TRANSPOSE(Mapping!$H116:$AW116))</f>
        <v>0</v>
      </c>
      <c r="BF154" s="115">
        <f t="array" ref="BF154">SUM(BF$38:BF$79*TRANSPOSE(Mapping!$H116:$AW116))</f>
        <v>0</v>
      </c>
      <c r="BG154" s="115">
        <f t="array" ref="BG154">SUM(BG$38:BG$79*TRANSPOSE(Mapping!$H116:$AW116))</f>
        <v>0</v>
      </c>
      <c r="BH154" s="115">
        <f t="array" ref="BH154">SUM(BH$38:BH$79*TRANSPOSE(Mapping!$H116:$AW116))</f>
        <v>0</v>
      </c>
    </row>
    <row r="155" spans="1:60" hidden="1" outlineLevel="1" x14ac:dyDescent="0.2">
      <c r="B155" s="52" t="s">
        <v>170</v>
      </c>
      <c r="C155" s="88"/>
      <c r="D155" s="89"/>
      <c r="E155" s="9"/>
      <c r="F155" s="26" t="s">
        <v>198</v>
      </c>
      <c r="G155" s="87">
        <v>2</v>
      </c>
      <c r="H155" s="87"/>
      <c r="I155" s="115">
        <f t="array" ref="I155">SUM(I$38:I$79*TRANSPOSE(Mapping!$N17:$BC17))</f>
        <v>0</v>
      </c>
      <c r="J155" s="115">
        <f t="array" ref="J155">SUM(J$38:J$79*TRANSPOSE(Mapping!$H117:$AW117))</f>
        <v>0</v>
      </c>
      <c r="K155" s="115">
        <f t="array" ref="K155">SUM(K$38:K$79*TRANSPOSE(Mapping!$H117:$AW117))</f>
        <v>33.407250971099998</v>
      </c>
      <c r="L155" s="115">
        <f t="array" ref="L155">SUM(L$38:L$79*TRANSPOSE(Mapping!$H117:$AW117))</f>
        <v>36.880480262500001</v>
      </c>
      <c r="M155" s="115">
        <f t="array" ref="M155">SUM(M$38:M$79*TRANSPOSE(Mapping!$H117:$AW117))</f>
        <v>37.216619580299998</v>
      </c>
      <c r="N155" s="115">
        <f t="array" ref="N155">SUM(N$38:N$79*TRANSPOSE(Mapping!$H117:$AW117))</f>
        <v>35.147039777899998</v>
      </c>
      <c r="O155" s="115">
        <f t="array" ref="O155">SUM(O$38:O$79*TRANSPOSE(Mapping!$H117:$AW117))</f>
        <v>30.045672903905604</v>
      </c>
      <c r="P155" s="115">
        <f t="array" ref="P155">SUM(P$38:P$79*TRANSPOSE(Mapping!$H117:$AW117))</f>
        <v>36.450038407168222</v>
      </c>
      <c r="Q155" s="115">
        <f t="array" ref="Q155">SUM(Q$38:Q$79*TRANSPOSE(Mapping!$H117:$AW117))</f>
        <v>0</v>
      </c>
      <c r="R155" s="115">
        <f t="array" ref="R155">SUM(R$38:R$79*TRANSPOSE(Mapping!$H117:$AW117))</f>
        <v>0</v>
      </c>
      <c r="S155" s="115">
        <f t="array" ref="S155">SUM(S$38:S$79*TRANSPOSE(Mapping!$H117:$AW117))</f>
        <v>0</v>
      </c>
      <c r="T155" s="115">
        <f t="array" ref="T155">SUM(T$38:T$79*TRANSPOSE(Mapping!$H117:$AW117))</f>
        <v>0</v>
      </c>
      <c r="U155" s="115">
        <f t="array" ref="U155">SUM(U$38:U$79*TRANSPOSE(Mapping!$H117:$AW117))</f>
        <v>0</v>
      </c>
      <c r="V155" s="115">
        <f t="array" ref="V155">SUM(V$38:V$79*TRANSPOSE(Mapping!$H117:$AW117))</f>
        <v>0</v>
      </c>
      <c r="W155" s="115">
        <f t="array" ref="W155">SUM(W$38:W$79*TRANSPOSE(Mapping!$H117:$AW117))</f>
        <v>0</v>
      </c>
      <c r="X155" s="115">
        <f t="array" ref="X155">SUM(X$38:X$79*TRANSPOSE(Mapping!$H117:$AW117))</f>
        <v>0</v>
      </c>
      <c r="Y155" s="115">
        <f t="array" ref="Y155">SUM(Y$38:Y$79*TRANSPOSE(Mapping!$H117:$AW117))</f>
        <v>0</v>
      </c>
      <c r="Z155" s="115">
        <f t="array" ref="Z155">SUM(Z$38:Z$79*TRANSPOSE(Mapping!$H117:$AW117))</f>
        <v>0</v>
      </c>
      <c r="AA155" s="115">
        <f t="array" ref="AA155">SUM(AA$38:AA$79*TRANSPOSE(Mapping!$H117:$AW117))</f>
        <v>0</v>
      </c>
      <c r="AB155" s="115">
        <f t="array" ref="AB155">SUM(AB$38:AB$79*TRANSPOSE(Mapping!$H117:$AW117))</f>
        <v>0</v>
      </c>
      <c r="AC155" s="115">
        <f t="array" ref="AC155">SUM(AC$38:AC$79*TRANSPOSE(Mapping!$H117:$AW117))</f>
        <v>0</v>
      </c>
      <c r="AD155" s="115">
        <f t="array" ref="AD155">SUM(AD$38:AD$79*TRANSPOSE(Mapping!$H117:$AW117))</f>
        <v>0</v>
      </c>
      <c r="AE155" s="115">
        <f t="array" ref="AE155">SUM(AE$38:AE$79*TRANSPOSE(Mapping!$H117:$AW117))</f>
        <v>0</v>
      </c>
      <c r="AF155" s="115">
        <f t="array" ref="AF155">SUM(AF$38:AF$79*TRANSPOSE(Mapping!$H117:$AW117))</f>
        <v>0</v>
      </c>
      <c r="AG155" s="115">
        <f t="array" ref="AG155">SUM(AG$38:AG$79*TRANSPOSE(Mapping!$H117:$AW117))</f>
        <v>0</v>
      </c>
      <c r="AH155" s="115">
        <f t="array" ref="AH155">SUM(AH$38:AH$79*TRANSPOSE(Mapping!$H117:$AW117))</f>
        <v>0</v>
      </c>
      <c r="AI155" s="115">
        <f t="array" ref="AI155">SUM(AI$38:AI$79*TRANSPOSE(Mapping!$H117:$AW117))</f>
        <v>0</v>
      </c>
      <c r="AJ155" s="115">
        <f t="array" ref="AJ155">SUM(AJ$38:AJ$79*TRANSPOSE(Mapping!$H117:$AW117))</f>
        <v>0</v>
      </c>
      <c r="AK155" s="115">
        <f t="array" ref="AK155">SUM(AK$38:AK$79*TRANSPOSE(Mapping!$H117:$AW117))</f>
        <v>0</v>
      </c>
      <c r="AL155" s="115">
        <f t="array" ref="AL155">SUM(AL$38:AL$79*TRANSPOSE(Mapping!$H117:$AW117))</f>
        <v>0</v>
      </c>
      <c r="AM155" s="115">
        <f t="array" ref="AM155">SUM(AM$38:AM$79*TRANSPOSE(Mapping!$H117:$AW117))</f>
        <v>0</v>
      </c>
      <c r="AN155" s="115">
        <f t="array" ref="AN155">SUM(AN$38:AN$79*TRANSPOSE(Mapping!$H117:$AW117))</f>
        <v>0</v>
      </c>
      <c r="AO155" s="115">
        <f t="array" ref="AO155">SUM(AO$38:AO$79*TRANSPOSE(Mapping!$H117:$AW117))</f>
        <v>0</v>
      </c>
      <c r="AP155" s="115">
        <f t="array" ref="AP155">SUM(AP$38:AP$79*TRANSPOSE(Mapping!$H117:$AW117))</f>
        <v>0</v>
      </c>
      <c r="AQ155" s="115">
        <f t="array" ref="AQ155">SUM(AQ$38:AQ$79*TRANSPOSE(Mapping!$H117:$AW117))</f>
        <v>0</v>
      </c>
      <c r="AR155" s="115">
        <f t="array" ref="AR155">SUM(AR$38:AR$79*TRANSPOSE(Mapping!$H117:$AW117))</f>
        <v>0</v>
      </c>
      <c r="AS155" s="115">
        <f t="array" ref="AS155">SUM(AS$38:AS$79*TRANSPOSE(Mapping!$H117:$AW117))</f>
        <v>0</v>
      </c>
      <c r="AT155" s="115">
        <f t="array" ref="AT155">SUM(AT$38:AT$79*TRANSPOSE(Mapping!$H117:$AW117))</f>
        <v>0</v>
      </c>
      <c r="AU155" s="115">
        <f t="array" ref="AU155">SUM(AU$38:AU$79*TRANSPOSE(Mapping!$H117:$AW117))</f>
        <v>0</v>
      </c>
      <c r="AV155" s="115">
        <f t="array" ref="AV155">SUM(AV$38:AV$79*TRANSPOSE(Mapping!$H117:$AW117))</f>
        <v>0</v>
      </c>
      <c r="AW155" s="115">
        <f t="array" ref="AW155">SUM(AW$38:AW$79*TRANSPOSE(Mapping!$H117:$AW117))</f>
        <v>0</v>
      </c>
      <c r="AX155" s="115">
        <f t="array" ref="AX155">SUM(AX$38:AX$79*TRANSPOSE(Mapping!$H117:$AW117))</f>
        <v>0</v>
      </c>
      <c r="AY155" s="115">
        <f t="array" ref="AY155">SUM(AY$38:AY$79*TRANSPOSE(Mapping!$H117:$AW117))</f>
        <v>0</v>
      </c>
      <c r="AZ155" s="115">
        <f t="array" ref="AZ155">SUM(AZ$38:AZ$79*TRANSPOSE(Mapping!$H117:$AW117))</f>
        <v>0</v>
      </c>
      <c r="BA155" s="115">
        <f t="array" ref="BA155">SUM(BA$38:BA$79*TRANSPOSE(Mapping!$H117:$AW117))</f>
        <v>0</v>
      </c>
      <c r="BB155" s="115">
        <f t="array" ref="BB155">SUM(BB$38:BB$79*TRANSPOSE(Mapping!$H117:$AW117))</f>
        <v>0</v>
      </c>
      <c r="BC155" s="115">
        <f t="array" ref="BC155">SUM(BC$38:BC$79*TRANSPOSE(Mapping!$H117:$AW117))</f>
        <v>0</v>
      </c>
      <c r="BD155" s="115">
        <f t="array" ref="BD155">SUM(BD$38:BD$79*TRANSPOSE(Mapping!$H117:$AW117))</f>
        <v>0</v>
      </c>
      <c r="BE155" s="115">
        <f t="array" ref="BE155">SUM(BE$38:BE$79*TRANSPOSE(Mapping!$H117:$AW117))</f>
        <v>0</v>
      </c>
      <c r="BF155" s="115">
        <f t="array" ref="BF155">SUM(BF$38:BF$79*TRANSPOSE(Mapping!$H117:$AW117))</f>
        <v>0</v>
      </c>
      <c r="BG155" s="115">
        <f t="array" ref="BG155">SUM(BG$38:BG$79*TRANSPOSE(Mapping!$H117:$AW117))</f>
        <v>0</v>
      </c>
      <c r="BH155" s="115">
        <f t="array" ref="BH155">SUM(BH$38:BH$79*TRANSPOSE(Mapping!$H117:$AW117))</f>
        <v>0</v>
      </c>
    </row>
    <row r="156" spans="1:60" hidden="1" outlineLevel="1" x14ac:dyDescent="0.2">
      <c r="B156" s="52" t="s">
        <v>171</v>
      </c>
      <c r="C156" s="89"/>
      <c r="D156" s="89"/>
      <c r="E156" s="9"/>
      <c r="F156" s="26" t="s">
        <v>198</v>
      </c>
      <c r="G156" s="87">
        <v>3</v>
      </c>
      <c r="H156" s="87"/>
      <c r="I156" s="115">
        <f t="array" ref="I156">SUM(I$38:I$79*TRANSPOSE(Mapping!$N18:$BC18))</f>
        <v>0</v>
      </c>
      <c r="J156" s="115">
        <f t="array" ref="J156">SUM(J$38:J$79*TRANSPOSE(Mapping!$H118:$AW118))</f>
        <v>0</v>
      </c>
      <c r="K156" s="115">
        <f t="array" ref="K156">SUM(K$38:K$79*TRANSPOSE(Mapping!$H118:$AW118))</f>
        <v>43.2767456168</v>
      </c>
      <c r="L156" s="115">
        <f t="array" ref="L156">SUM(L$38:L$79*TRANSPOSE(Mapping!$H118:$AW118))</f>
        <v>47.568736242</v>
      </c>
      <c r="M156" s="115">
        <f t="array" ref="M156">SUM(M$38:M$79*TRANSPOSE(Mapping!$H118:$AW118))</f>
        <v>48.909185530900004</v>
      </c>
      <c r="N156" s="115">
        <f t="array" ref="N156">SUM(N$38:N$79*TRANSPOSE(Mapping!$H118:$AW118))</f>
        <v>46.161413016200001</v>
      </c>
      <c r="O156" s="115">
        <f t="array" ref="O156">SUM(O$38:O$79*TRANSPOSE(Mapping!$H118:$AW118))</f>
        <v>44.592516119739052</v>
      </c>
      <c r="P156" s="115">
        <f t="array" ref="P156">SUM(P$38:P$79*TRANSPOSE(Mapping!$H118:$AW118))</f>
        <v>49.954970184598594</v>
      </c>
      <c r="Q156" s="115">
        <f t="array" ref="Q156">SUM(Q$38:Q$79*TRANSPOSE(Mapping!$H118:$AW118))</f>
        <v>0</v>
      </c>
      <c r="R156" s="115">
        <f t="array" ref="R156">SUM(R$38:R$79*TRANSPOSE(Mapping!$H118:$AW118))</f>
        <v>0</v>
      </c>
      <c r="S156" s="115">
        <f t="array" ref="S156">SUM(S$38:S$79*TRANSPOSE(Mapping!$H118:$AW118))</f>
        <v>0</v>
      </c>
      <c r="T156" s="115">
        <f t="array" ref="T156">SUM(T$38:T$79*TRANSPOSE(Mapping!$H118:$AW118))</f>
        <v>0</v>
      </c>
      <c r="U156" s="115">
        <f t="array" ref="U156">SUM(U$38:U$79*TRANSPOSE(Mapping!$H118:$AW118))</f>
        <v>0</v>
      </c>
      <c r="V156" s="115">
        <f t="array" ref="V156">SUM(V$38:V$79*TRANSPOSE(Mapping!$H118:$AW118))</f>
        <v>0</v>
      </c>
      <c r="W156" s="115">
        <f t="array" ref="W156">SUM(W$38:W$79*TRANSPOSE(Mapping!$H118:$AW118))</f>
        <v>0</v>
      </c>
      <c r="X156" s="115">
        <f t="array" ref="X156">SUM(X$38:X$79*TRANSPOSE(Mapping!$H118:$AW118))</f>
        <v>0</v>
      </c>
      <c r="Y156" s="115">
        <f t="array" ref="Y156">SUM(Y$38:Y$79*TRANSPOSE(Mapping!$H118:$AW118))</f>
        <v>0</v>
      </c>
      <c r="Z156" s="115">
        <f t="array" ref="Z156">SUM(Z$38:Z$79*TRANSPOSE(Mapping!$H118:$AW118))</f>
        <v>0</v>
      </c>
      <c r="AA156" s="115">
        <f t="array" ref="AA156">SUM(AA$38:AA$79*TRANSPOSE(Mapping!$H118:$AW118))</f>
        <v>0</v>
      </c>
      <c r="AB156" s="115">
        <f t="array" ref="AB156">SUM(AB$38:AB$79*TRANSPOSE(Mapping!$H118:$AW118))</f>
        <v>0</v>
      </c>
      <c r="AC156" s="115">
        <f t="array" ref="AC156">SUM(AC$38:AC$79*TRANSPOSE(Mapping!$H118:$AW118))</f>
        <v>0</v>
      </c>
      <c r="AD156" s="115">
        <f t="array" ref="AD156">SUM(AD$38:AD$79*TRANSPOSE(Mapping!$H118:$AW118))</f>
        <v>0</v>
      </c>
      <c r="AE156" s="115">
        <f t="array" ref="AE156">SUM(AE$38:AE$79*TRANSPOSE(Mapping!$H118:$AW118))</f>
        <v>0</v>
      </c>
      <c r="AF156" s="115">
        <f t="array" ref="AF156">SUM(AF$38:AF$79*TRANSPOSE(Mapping!$H118:$AW118))</f>
        <v>0</v>
      </c>
      <c r="AG156" s="115">
        <f t="array" ref="AG156">SUM(AG$38:AG$79*TRANSPOSE(Mapping!$H118:$AW118))</f>
        <v>0</v>
      </c>
      <c r="AH156" s="115">
        <f t="array" ref="AH156">SUM(AH$38:AH$79*TRANSPOSE(Mapping!$H118:$AW118))</f>
        <v>0</v>
      </c>
      <c r="AI156" s="115">
        <f t="array" ref="AI156">SUM(AI$38:AI$79*TRANSPOSE(Mapping!$H118:$AW118))</f>
        <v>0</v>
      </c>
      <c r="AJ156" s="115">
        <f t="array" ref="AJ156">SUM(AJ$38:AJ$79*TRANSPOSE(Mapping!$H118:$AW118))</f>
        <v>0</v>
      </c>
      <c r="AK156" s="115">
        <f t="array" ref="AK156">SUM(AK$38:AK$79*TRANSPOSE(Mapping!$H118:$AW118))</f>
        <v>0</v>
      </c>
      <c r="AL156" s="115">
        <f t="array" ref="AL156">SUM(AL$38:AL$79*TRANSPOSE(Mapping!$H118:$AW118))</f>
        <v>0</v>
      </c>
      <c r="AM156" s="115">
        <f t="array" ref="AM156">SUM(AM$38:AM$79*TRANSPOSE(Mapping!$H118:$AW118))</f>
        <v>0</v>
      </c>
      <c r="AN156" s="115">
        <f t="array" ref="AN156">SUM(AN$38:AN$79*TRANSPOSE(Mapping!$H118:$AW118))</f>
        <v>0</v>
      </c>
      <c r="AO156" s="115">
        <f t="array" ref="AO156">SUM(AO$38:AO$79*TRANSPOSE(Mapping!$H118:$AW118))</f>
        <v>0</v>
      </c>
      <c r="AP156" s="115">
        <f t="array" ref="AP156">SUM(AP$38:AP$79*TRANSPOSE(Mapping!$H118:$AW118))</f>
        <v>0</v>
      </c>
      <c r="AQ156" s="115">
        <f t="array" ref="AQ156">SUM(AQ$38:AQ$79*TRANSPOSE(Mapping!$H118:$AW118))</f>
        <v>0</v>
      </c>
      <c r="AR156" s="115">
        <f t="array" ref="AR156">SUM(AR$38:AR$79*TRANSPOSE(Mapping!$H118:$AW118))</f>
        <v>0</v>
      </c>
      <c r="AS156" s="115">
        <f t="array" ref="AS156">SUM(AS$38:AS$79*TRANSPOSE(Mapping!$H118:$AW118))</f>
        <v>0</v>
      </c>
      <c r="AT156" s="115">
        <f t="array" ref="AT156">SUM(AT$38:AT$79*TRANSPOSE(Mapping!$H118:$AW118))</f>
        <v>0</v>
      </c>
      <c r="AU156" s="115">
        <f t="array" ref="AU156">SUM(AU$38:AU$79*TRANSPOSE(Mapping!$H118:$AW118))</f>
        <v>0</v>
      </c>
      <c r="AV156" s="115">
        <f t="array" ref="AV156">SUM(AV$38:AV$79*TRANSPOSE(Mapping!$H118:$AW118))</f>
        <v>0</v>
      </c>
      <c r="AW156" s="115">
        <f t="array" ref="AW156">SUM(AW$38:AW$79*TRANSPOSE(Mapping!$H118:$AW118))</f>
        <v>0</v>
      </c>
      <c r="AX156" s="115">
        <f t="array" ref="AX156">SUM(AX$38:AX$79*TRANSPOSE(Mapping!$H118:$AW118))</f>
        <v>0</v>
      </c>
      <c r="AY156" s="115">
        <f t="array" ref="AY156">SUM(AY$38:AY$79*TRANSPOSE(Mapping!$H118:$AW118))</f>
        <v>0</v>
      </c>
      <c r="AZ156" s="115">
        <f t="array" ref="AZ156">SUM(AZ$38:AZ$79*TRANSPOSE(Mapping!$H118:$AW118))</f>
        <v>0</v>
      </c>
      <c r="BA156" s="115">
        <f t="array" ref="BA156">SUM(BA$38:BA$79*TRANSPOSE(Mapping!$H118:$AW118))</f>
        <v>0</v>
      </c>
      <c r="BB156" s="115">
        <f t="array" ref="BB156">SUM(BB$38:BB$79*TRANSPOSE(Mapping!$H118:$AW118))</f>
        <v>0</v>
      </c>
      <c r="BC156" s="115">
        <f t="array" ref="BC156">SUM(BC$38:BC$79*TRANSPOSE(Mapping!$H118:$AW118))</f>
        <v>0</v>
      </c>
      <c r="BD156" s="115">
        <f t="array" ref="BD156">SUM(BD$38:BD$79*TRANSPOSE(Mapping!$H118:$AW118))</f>
        <v>0</v>
      </c>
      <c r="BE156" s="115">
        <f t="array" ref="BE156">SUM(BE$38:BE$79*TRANSPOSE(Mapping!$H118:$AW118))</f>
        <v>0</v>
      </c>
      <c r="BF156" s="115">
        <f t="array" ref="BF156">SUM(BF$38:BF$79*TRANSPOSE(Mapping!$H118:$AW118))</f>
        <v>0</v>
      </c>
      <c r="BG156" s="115">
        <f t="array" ref="BG156">SUM(BG$38:BG$79*TRANSPOSE(Mapping!$H118:$AW118))</f>
        <v>0</v>
      </c>
      <c r="BH156" s="115">
        <f t="array" ref="BH156">SUM(BH$38:BH$79*TRANSPOSE(Mapping!$H118:$AW118))</f>
        <v>0</v>
      </c>
    </row>
    <row r="157" spans="1:60" hidden="1" outlineLevel="1" x14ac:dyDescent="0.2">
      <c r="B157" s="52" t="s">
        <v>172</v>
      </c>
      <c r="C157" s="89"/>
      <c r="D157" s="89"/>
      <c r="E157" s="9"/>
      <c r="F157" s="26" t="s">
        <v>198</v>
      </c>
      <c r="G157" s="87">
        <v>4</v>
      </c>
      <c r="H157" s="87"/>
      <c r="I157" s="115">
        <f t="array" ref="I157">SUM(I$38:I$79*TRANSPOSE(Mapping!$N19:$BC19))</f>
        <v>0</v>
      </c>
      <c r="J157" s="115">
        <f t="array" ref="J157">SUM(J$38:J$79*TRANSPOSE(Mapping!$H119:$AW119))</f>
        <v>0</v>
      </c>
      <c r="K157" s="115">
        <f t="array" ref="K157">SUM(K$38:K$79*TRANSPOSE(Mapping!$H119:$AW119))</f>
        <v>43.2767456168</v>
      </c>
      <c r="L157" s="115">
        <f t="array" ref="L157">SUM(L$38:L$79*TRANSPOSE(Mapping!$H119:$AW119))</f>
        <v>47.568736242</v>
      </c>
      <c r="M157" s="115">
        <f t="array" ref="M157">SUM(M$38:M$79*TRANSPOSE(Mapping!$H119:$AW119))</f>
        <v>48.909185530900004</v>
      </c>
      <c r="N157" s="115">
        <f t="array" ref="N157">SUM(N$38:N$79*TRANSPOSE(Mapping!$H119:$AW119))</f>
        <v>46.161413016200001</v>
      </c>
      <c r="O157" s="115">
        <f t="array" ref="O157">SUM(O$38:O$79*TRANSPOSE(Mapping!$H119:$AW119))</f>
        <v>44.592516119739052</v>
      </c>
      <c r="P157" s="115">
        <f t="array" ref="P157">SUM(P$38:P$79*TRANSPOSE(Mapping!$H119:$AW119))</f>
        <v>49.954970184598594</v>
      </c>
      <c r="Q157" s="115">
        <f t="array" ref="Q157">SUM(Q$38:Q$79*TRANSPOSE(Mapping!$H119:$AW119))</f>
        <v>0</v>
      </c>
      <c r="R157" s="115">
        <f t="array" ref="R157">SUM(R$38:R$79*TRANSPOSE(Mapping!$H119:$AW119))</f>
        <v>0</v>
      </c>
      <c r="S157" s="115">
        <f t="array" ref="S157">SUM(S$38:S$79*TRANSPOSE(Mapping!$H119:$AW119))</f>
        <v>0</v>
      </c>
      <c r="T157" s="115">
        <f t="array" ref="T157">SUM(T$38:T$79*TRANSPOSE(Mapping!$H119:$AW119))</f>
        <v>0</v>
      </c>
      <c r="U157" s="115">
        <f t="array" ref="U157">SUM(U$38:U$79*TRANSPOSE(Mapping!$H119:$AW119))</f>
        <v>0</v>
      </c>
      <c r="V157" s="115">
        <f t="array" ref="V157">SUM(V$38:V$79*TRANSPOSE(Mapping!$H119:$AW119))</f>
        <v>0</v>
      </c>
      <c r="W157" s="115">
        <f t="array" ref="W157">SUM(W$38:W$79*TRANSPOSE(Mapping!$H119:$AW119))</f>
        <v>0</v>
      </c>
      <c r="X157" s="115">
        <f t="array" ref="X157">SUM(X$38:X$79*TRANSPOSE(Mapping!$H119:$AW119))</f>
        <v>0</v>
      </c>
      <c r="Y157" s="115">
        <f t="array" ref="Y157">SUM(Y$38:Y$79*TRANSPOSE(Mapping!$H119:$AW119))</f>
        <v>0</v>
      </c>
      <c r="Z157" s="115">
        <f t="array" ref="Z157">SUM(Z$38:Z$79*TRANSPOSE(Mapping!$H119:$AW119))</f>
        <v>0</v>
      </c>
      <c r="AA157" s="115">
        <f t="array" ref="AA157">SUM(AA$38:AA$79*TRANSPOSE(Mapping!$H119:$AW119))</f>
        <v>0</v>
      </c>
      <c r="AB157" s="115">
        <f t="array" ref="AB157">SUM(AB$38:AB$79*TRANSPOSE(Mapping!$H119:$AW119))</f>
        <v>0</v>
      </c>
      <c r="AC157" s="115">
        <f t="array" ref="AC157">SUM(AC$38:AC$79*TRANSPOSE(Mapping!$H119:$AW119))</f>
        <v>0</v>
      </c>
      <c r="AD157" s="115">
        <f t="array" ref="AD157">SUM(AD$38:AD$79*TRANSPOSE(Mapping!$H119:$AW119))</f>
        <v>0</v>
      </c>
      <c r="AE157" s="115">
        <f t="array" ref="AE157">SUM(AE$38:AE$79*TRANSPOSE(Mapping!$H119:$AW119))</f>
        <v>0</v>
      </c>
      <c r="AF157" s="115">
        <f t="array" ref="AF157">SUM(AF$38:AF$79*TRANSPOSE(Mapping!$H119:$AW119))</f>
        <v>0</v>
      </c>
      <c r="AG157" s="115">
        <f t="array" ref="AG157">SUM(AG$38:AG$79*TRANSPOSE(Mapping!$H119:$AW119))</f>
        <v>0</v>
      </c>
      <c r="AH157" s="115">
        <f t="array" ref="AH157">SUM(AH$38:AH$79*TRANSPOSE(Mapping!$H119:$AW119))</f>
        <v>0</v>
      </c>
      <c r="AI157" s="115">
        <f t="array" ref="AI157">SUM(AI$38:AI$79*TRANSPOSE(Mapping!$H119:$AW119))</f>
        <v>0</v>
      </c>
      <c r="AJ157" s="115">
        <f t="array" ref="AJ157">SUM(AJ$38:AJ$79*TRANSPOSE(Mapping!$H119:$AW119))</f>
        <v>0</v>
      </c>
      <c r="AK157" s="115">
        <f t="array" ref="AK157">SUM(AK$38:AK$79*TRANSPOSE(Mapping!$H119:$AW119))</f>
        <v>0</v>
      </c>
      <c r="AL157" s="115">
        <f t="array" ref="AL157">SUM(AL$38:AL$79*TRANSPOSE(Mapping!$H119:$AW119))</f>
        <v>0</v>
      </c>
      <c r="AM157" s="115">
        <f t="array" ref="AM157">SUM(AM$38:AM$79*TRANSPOSE(Mapping!$H119:$AW119))</f>
        <v>0</v>
      </c>
      <c r="AN157" s="115">
        <f t="array" ref="AN157">SUM(AN$38:AN$79*TRANSPOSE(Mapping!$H119:$AW119))</f>
        <v>0</v>
      </c>
      <c r="AO157" s="115">
        <f t="array" ref="AO157">SUM(AO$38:AO$79*TRANSPOSE(Mapping!$H119:$AW119))</f>
        <v>0</v>
      </c>
      <c r="AP157" s="115">
        <f t="array" ref="AP157">SUM(AP$38:AP$79*TRANSPOSE(Mapping!$H119:$AW119))</f>
        <v>0</v>
      </c>
      <c r="AQ157" s="115">
        <f t="array" ref="AQ157">SUM(AQ$38:AQ$79*TRANSPOSE(Mapping!$H119:$AW119))</f>
        <v>0</v>
      </c>
      <c r="AR157" s="115">
        <f t="array" ref="AR157">SUM(AR$38:AR$79*TRANSPOSE(Mapping!$H119:$AW119))</f>
        <v>0</v>
      </c>
      <c r="AS157" s="115">
        <f t="array" ref="AS157">SUM(AS$38:AS$79*TRANSPOSE(Mapping!$H119:$AW119))</f>
        <v>0</v>
      </c>
      <c r="AT157" s="115">
        <f t="array" ref="AT157">SUM(AT$38:AT$79*TRANSPOSE(Mapping!$H119:$AW119))</f>
        <v>0</v>
      </c>
      <c r="AU157" s="115">
        <f t="array" ref="AU157">SUM(AU$38:AU$79*TRANSPOSE(Mapping!$H119:$AW119))</f>
        <v>0</v>
      </c>
      <c r="AV157" s="115">
        <f t="array" ref="AV157">SUM(AV$38:AV$79*TRANSPOSE(Mapping!$H119:$AW119))</f>
        <v>0</v>
      </c>
      <c r="AW157" s="115">
        <f t="array" ref="AW157">SUM(AW$38:AW$79*TRANSPOSE(Mapping!$H119:$AW119))</f>
        <v>0</v>
      </c>
      <c r="AX157" s="115">
        <f t="array" ref="AX157">SUM(AX$38:AX$79*TRANSPOSE(Mapping!$H119:$AW119))</f>
        <v>0</v>
      </c>
      <c r="AY157" s="115">
        <f t="array" ref="AY157">SUM(AY$38:AY$79*TRANSPOSE(Mapping!$H119:$AW119))</f>
        <v>0</v>
      </c>
      <c r="AZ157" s="115">
        <f t="array" ref="AZ157">SUM(AZ$38:AZ$79*TRANSPOSE(Mapping!$H119:$AW119))</f>
        <v>0</v>
      </c>
      <c r="BA157" s="115">
        <f t="array" ref="BA157">SUM(BA$38:BA$79*TRANSPOSE(Mapping!$H119:$AW119))</f>
        <v>0</v>
      </c>
      <c r="BB157" s="115">
        <f t="array" ref="BB157">SUM(BB$38:BB$79*TRANSPOSE(Mapping!$H119:$AW119))</f>
        <v>0</v>
      </c>
      <c r="BC157" s="115">
        <f t="array" ref="BC157">SUM(BC$38:BC$79*TRANSPOSE(Mapping!$H119:$AW119))</f>
        <v>0</v>
      </c>
      <c r="BD157" s="115">
        <f t="array" ref="BD157">SUM(BD$38:BD$79*TRANSPOSE(Mapping!$H119:$AW119))</f>
        <v>0</v>
      </c>
      <c r="BE157" s="115">
        <f t="array" ref="BE157">SUM(BE$38:BE$79*TRANSPOSE(Mapping!$H119:$AW119))</f>
        <v>0</v>
      </c>
      <c r="BF157" s="115">
        <f t="array" ref="BF157">SUM(BF$38:BF$79*TRANSPOSE(Mapping!$H119:$AW119))</f>
        <v>0</v>
      </c>
      <c r="BG157" s="115">
        <f t="array" ref="BG157">SUM(BG$38:BG$79*TRANSPOSE(Mapping!$H119:$AW119))</f>
        <v>0</v>
      </c>
      <c r="BH157" s="115">
        <f t="array" ref="BH157">SUM(BH$38:BH$79*TRANSPOSE(Mapping!$H119:$AW119))</f>
        <v>0</v>
      </c>
    </row>
    <row r="158" spans="1:60" hidden="1" outlineLevel="1" x14ac:dyDescent="0.2">
      <c r="B158" s="52" t="s">
        <v>173</v>
      </c>
      <c r="C158" s="89"/>
      <c r="D158" s="89"/>
      <c r="E158" s="9"/>
      <c r="F158" s="26" t="s">
        <v>198</v>
      </c>
      <c r="G158" s="87">
        <v>5</v>
      </c>
      <c r="H158" s="87"/>
      <c r="I158" s="115">
        <f t="array" ref="I158">SUM(I$38:I$79*TRANSPOSE(Mapping!$N20:$BC20))</f>
        <v>0</v>
      </c>
      <c r="J158" s="115">
        <f t="array" ref="J158">SUM(J$38:J$79*TRANSPOSE(Mapping!$H120:$AW120))</f>
        <v>0</v>
      </c>
      <c r="K158" s="115">
        <f t="array" ref="K158">SUM(K$38:K$79*TRANSPOSE(Mapping!$H120:$AW120))</f>
        <v>57.135282774900006</v>
      </c>
      <c r="L158" s="115">
        <f t="array" ref="L158">SUM(L$38:L$79*TRANSPOSE(Mapping!$H120:$AW120))</f>
        <v>62.8077204342</v>
      </c>
      <c r="M158" s="115">
        <f t="array" ref="M158">SUM(M$38:M$79*TRANSPOSE(Mapping!$H120:$AW120))</f>
        <v>64.154214849300004</v>
      </c>
      <c r="N158" s="115">
        <f t="array" ref="N158">SUM(N$38:N$79*TRANSPOSE(Mapping!$H120:$AW120))</f>
        <v>60.728196793399995</v>
      </c>
      <c r="O158" s="115">
        <f t="array" ref="O158">SUM(O$38:O$79*TRANSPOSE(Mapping!$H120:$AW120))</f>
        <v>57.701263269489345</v>
      </c>
      <c r="P158" s="115">
        <f t="array" ref="P158">SUM(P$38:P$79*TRANSPOSE(Mapping!$H120:$AW120))</f>
        <v>66.970450098363003</v>
      </c>
      <c r="Q158" s="115">
        <f t="array" ref="Q158">SUM(Q$38:Q$79*TRANSPOSE(Mapping!$H120:$AW120))</f>
        <v>0</v>
      </c>
      <c r="R158" s="115">
        <f t="array" ref="R158">SUM(R$38:R$79*TRANSPOSE(Mapping!$H120:$AW120))</f>
        <v>0</v>
      </c>
      <c r="S158" s="115">
        <f t="array" ref="S158">SUM(S$38:S$79*TRANSPOSE(Mapping!$H120:$AW120))</f>
        <v>0</v>
      </c>
      <c r="T158" s="115">
        <f t="array" ref="T158">SUM(T$38:T$79*TRANSPOSE(Mapping!$H120:$AW120))</f>
        <v>0</v>
      </c>
      <c r="U158" s="115">
        <f t="array" ref="U158">SUM(U$38:U$79*TRANSPOSE(Mapping!$H120:$AW120))</f>
        <v>0</v>
      </c>
      <c r="V158" s="115">
        <f t="array" ref="V158">SUM(V$38:V$79*TRANSPOSE(Mapping!$H120:$AW120))</f>
        <v>0</v>
      </c>
      <c r="W158" s="115">
        <f t="array" ref="W158">SUM(W$38:W$79*TRANSPOSE(Mapping!$H120:$AW120))</f>
        <v>0</v>
      </c>
      <c r="X158" s="115">
        <f t="array" ref="X158">SUM(X$38:X$79*TRANSPOSE(Mapping!$H120:$AW120))</f>
        <v>0</v>
      </c>
      <c r="Y158" s="115">
        <f t="array" ref="Y158">SUM(Y$38:Y$79*TRANSPOSE(Mapping!$H120:$AW120))</f>
        <v>0</v>
      </c>
      <c r="Z158" s="115">
        <f t="array" ref="Z158">SUM(Z$38:Z$79*TRANSPOSE(Mapping!$H120:$AW120))</f>
        <v>0</v>
      </c>
      <c r="AA158" s="115">
        <f t="array" ref="AA158">SUM(AA$38:AA$79*TRANSPOSE(Mapping!$H120:$AW120))</f>
        <v>0</v>
      </c>
      <c r="AB158" s="115">
        <f t="array" ref="AB158">SUM(AB$38:AB$79*TRANSPOSE(Mapping!$H120:$AW120))</f>
        <v>0</v>
      </c>
      <c r="AC158" s="115">
        <f t="array" ref="AC158">SUM(AC$38:AC$79*TRANSPOSE(Mapping!$H120:$AW120))</f>
        <v>0</v>
      </c>
      <c r="AD158" s="115">
        <f t="array" ref="AD158">SUM(AD$38:AD$79*TRANSPOSE(Mapping!$H120:$AW120))</f>
        <v>0</v>
      </c>
      <c r="AE158" s="115">
        <f t="array" ref="AE158">SUM(AE$38:AE$79*TRANSPOSE(Mapping!$H120:$AW120))</f>
        <v>0</v>
      </c>
      <c r="AF158" s="115">
        <f t="array" ref="AF158">SUM(AF$38:AF$79*TRANSPOSE(Mapping!$H120:$AW120))</f>
        <v>0</v>
      </c>
      <c r="AG158" s="115">
        <f t="array" ref="AG158">SUM(AG$38:AG$79*TRANSPOSE(Mapping!$H120:$AW120))</f>
        <v>0</v>
      </c>
      <c r="AH158" s="115">
        <f t="array" ref="AH158">SUM(AH$38:AH$79*TRANSPOSE(Mapping!$H120:$AW120))</f>
        <v>0</v>
      </c>
      <c r="AI158" s="115">
        <f t="array" ref="AI158">SUM(AI$38:AI$79*TRANSPOSE(Mapping!$H120:$AW120))</f>
        <v>0</v>
      </c>
      <c r="AJ158" s="115">
        <f t="array" ref="AJ158">SUM(AJ$38:AJ$79*TRANSPOSE(Mapping!$H120:$AW120))</f>
        <v>0</v>
      </c>
      <c r="AK158" s="115">
        <f t="array" ref="AK158">SUM(AK$38:AK$79*TRANSPOSE(Mapping!$H120:$AW120))</f>
        <v>0</v>
      </c>
      <c r="AL158" s="115">
        <f t="array" ref="AL158">SUM(AL$38:AL$79*TRANSPOSE(Mapping!$H120:$AW120))</f>
        <v>0</v>
      </c>
      <c r="AM158" s="115">
        <f t="array" ref="AM158">SUM(AM$38:AM$79*TRANSPOSE(Mapping!$H120:$AW120))</f>
        <v>0</v>
      </c>
      <c r="AN158" s="115">
        <f t="array" ref="AN158">SUM(AN$38:AN$79*TRANSPOSE(Mapping!$H120:$AW120))</f>
        <v>0</v>
      </c>
      <c r="AO158" s="115">
        <f t="array" ref="AO158">SUM(AO$38:AO$79*TRANSPOSE(Mapping!$H120:$AW120))</f>
        <v>0</v>
      </c>
      <c r="AP158" s="115">
        <f t="array" ref="AP158">SUM(AP$38:AP$79*TRANSPOSE(Mapping!$H120:$AW120))</f>
        <v>0</v>
      </c>
      <c r="AQ158" s="115">
        <f t="array" ref="AQ158">SUM(AQ$38:AQ$79*TRANSPOSE(Mapping!$H120:$AW120))</f>
        <v>0</v>
      </c>
      <c r="AR158" s="115">
        <f t="array" ref="AR158">SUM(AR$38:AR$79*TRANSPOSE(Mapping!$H120:$AW120))</f>
        <v>0</v>
      </c>
      <c r="AS158" s="115">
        <f t="array" ref="AS158">SUM(AS$38:AS$79*TRANSPOSE(Mapping!$H120:$AW120))</f>
        <v>0</v>
      </c>
      <c r="AT158" s="115">
        <f t="array" ref="AT158">SUM(AT$38:AT$79*TRANSPOSE(Mapping!$H120:$AW120))</f>
        <v>0</v>
      </c>
      <c r="AU158" s="115">
        <f t="array" ref="AU158">SUM(AU$38:AU$79*TRANSPOSE(Mapping!$H120:$AW120))</f>
        <v>0</v>
      </c>
      <c r="AV158" s="115">
        <f t="array" ref="AV158">SUM(AV$38:AV$79*TRANSPOSE(Mapping!$H120:$AW120))</f>
        <v>0</v>
      </c>
      <c r="AW158" s="115">
        <f t="array" ref="AW158">SUM(AW$38:AW$79*TRANSPOSE(Mapping!$H120:$AW120))</f>
        <v>0</v>
      </c>
      <c r="AX158" s="115">
        <f t="array" ref="AX158">SUM(AX$38:AX$79*TRANSPOSE(Mapping!$H120:$AW120))</f>
        <v>0</v>
      </c>
      <c r="AY158" s="115">
        <f t="array" ref="AY158">SUM(AY$38:AY$79*TRANSPOSE(Mapping!$H120:$AW120))</f>
        <v>0</v>
      </c>
      <c r="AZ158" s="115">
        <f t="array" ref="AZ158">SUM(AZ$38:AZ$79*TRANSPOSE(Mapping!$H120:$AW120))</f>
        <v>0</v>
      </c>
      <c r="BA158" s="115">
        <f t="array" ref="BA158">SUM(BA$38:BA$79*TRANSPOSE(Mapping!$H120:$AW120))</f>
        <v>0</v>
      </c>
      <c r="BB158" s="115">
        <f t="array" ref="BB158">SUM(BB$38:BB$79*TRANSPOSE(Mapping!$H120:$AW120))</f>
        <v>0</v>
      </c>
      <c r="BC158" s="115">
        <f t="array" ref="BC158">SUM(BC$38:BC$79*TRANSPOSE(Mapping!$H120:$AW120))</f>
        <v>0</v>
      </c>
      <c r="BD158" s="115">
        <f t="array" ref="BD158">SUM(BD$38:BD$79*TRANSPOSE(Mapping!$H120:$AW120))</f>
        <v>0</v>
      </c>
      <c r="BE158" s="115">
        <f t="array" ref="BE158">SUM(BE$38:BE$79*TRANSPOSE(Mapping!$H120:$AW120))</f>
        <v>0</v>
      </c>
      <c r="BF158" s="115">
        <f t="array" ref="BF158">SUM(BF$38:BF$79*TRANSPOSE(Mapping!$H120:$AW120))</f>
        <v>0</v>
      </c>
      <c r="BG158" s="115">
        <f t="array" ref="BG158">SUM(BG$38:BG$79*TRANSPOSE(Mapping!$H120:$AW120))</f>
        <v>0</v>
      </c>
      <c r="BH158" s="115">
        <f t="array" ref="BH158">SUM(BH$38:BH$79*TRANSPOSE(Mapping!$H120:$AW120))</f>
        <v>0</v>
      </c>
    </row>
    <row r="159" spans="1:60" hidden="1" outlineLevel="1" x14ac:dyDescent="0.2">
      <c r="B159" s="52" t="s">
        <v>174</v>
      </c>
      <c r="C159" s="89"/>
      <c r="D159" s="9"/>
      <c r="E159" s="73"/>
      <c r="F159" s="26" t="s">
        <v>198</v>
      </c>
      <c r="G159" s="87">
        <v>6</v>
      </c>
      <c r="H159" s="87"/>
      <c r="I159" s="115">
        <f t="array" ref="I159">SUM(I$38:I$79*TRANSPOSE(Mapping!$N21:$BC21))</f>
        <v>0</v>
      </c>
      <c r="J159" s="115">
        <f t="array" ref="J159">SUM(J$38:J$79*TRANSPOSE(Mapping!$H121:$AW121))</f>
        <v>0</v>
      </c>
      <c r="K159" s="115">
        <f t="array" ref="K159">SUM(K$38:K$79*TRANSPOSE(Mapping!$H121:$AW121))</f>
        <v>57.135282774900006</v>
      </c>
      <c r="L159" s="115">
        <f t="array" ref="L159">SUM(L$38:L$79*TRANSPOSE(Mapping!$H121:$AW121))</f>
        <v>62.8077204342</v>
      </c>
      <c r="M159" s="115">
        <f t="array" ref="M159">SUM(M$38:M$79*TRANSPOSE(Mapping!$H121:$AW121))</f>
        <v>64.154214849300004</v>
      </c>
      <c r="N159" s="115">
        <f t="array" ref="N159">SUM(N$38:N$79*TRANSPOSE(Mapping!$H121:$AW121))</f>
        <v>60.728196793399995</v>
      </c>
      <c r="O159" s="115">
        <f t="array" ref="O159">SUM(O$38:O$79*TRANSPOSE(Mapping!$H121:$AW121))</f>
        <v>57.701263269489345</v>
      </c>
      <c r="P159" s="115">
        <f t="array" ref="P159">SUM(P$38:P$79*TRANSPOSE(Mapping!$H121:$AW121))</f>
        <v>66.970450098363003</v>
      </c>
      <c r="Q159" s="115">
        <f t="array" ref="Q159">SUM(Q$38:Q$79*TRANSPOSE(Mapping!$H121:$AW121))</f>
        <v>0</v>
      </c>
      <c r="R159" s="115">
        <f t="array" ref="R159">SUM(R$38:R$79*TRANSPOSE(Mapping!$H121:$AW121))</f>
        <v>0</v>
      </c>
      <c r="S159" s="115">
        <f t="array" ref="S159">SUM(S$38:S$79*TRANSPOSE(Mapping!$H121:$AW121))</f>
        <v>0</v>
      </c>
      <c r="T159" s="115">
        <f t="array" ref="T159">SUM(T$38:T$79*TRANSPOSE(Mapping!$H121:$AW121))</f>
        <v>0</v>
      </c>
      <c r="U159" s="115">
        <f t="array" ref="U159">SUM(U$38:U$79*TRANSPOSE(Mapping!$H121:$AW121))</f>
        <v>0</v>
      </c>
      <c r="V159" s="115">
        <f t="array" ref="V159">SUM(V$38:V$79*TRANSPOSE(Mapping!$H121:$AW121))</f>
        <v>0</v>
      </c>
      <c r="W159" s="115">
        <f t="array" ref="W159">SUM(W$38:W$79*TRANSPOSE(Mapping!$H121:$AW121))</f>
        <v>0</v>
      </c>
      <c r="X159" s="115">
        <f t="array" ref="X159">SUM(X$38:X$79*TRANSPOSE(Mapping!$H121:$AW121))</f>
        <v>0</v>
      </c>
      <c r="Y159" s="115">
        <f t="array" ref="Y159">SUM(Y$38:Y$79*TRANSPOSE(Mapping!$H121:$AW121))</f>
        <v>0</v>
      </c>
      <c r="Z159" s="115">
        <f t="array" ref="Z159">SUM(Z$38:Z$79*TRANSPOSE(Mapping!$H121:$AW121))</f>
        <v>0</v>
      </c>
      <c r="AA159" s="115">
        <f t="array" ref="AA159">SUM(AA$38:AA$79*TRANSPOSE(Mapping!$H121:$AW121))</f>
        <v>0</v>
      </c>
      <c r="AB159" s="115">
        <f t="array" ref="AB159">SUM(AB$38:AB$79*TRANSPOSE(Mapping!$H121:$AW121))</f>
        <v>0</v>
      </c>
      <c r="AC159" s="115">
        <f t="array" ref="AC159">SUM(AC$38:AC$79*TRANSPOSE(Mapping!$H121:$AW121))</f>
        <v>0</v>
      </c>
      <c r="AD159" s="115">
        <f t="array" ref="AD159">SUM(AD$38:AD$79*TRANSPOSE(Mapping!$H121:$AW121))</f>
        <v>0</v>
      </c>
      <c r="AE159" s="115">
        <f t="array" ref="AE159">SUM(AE$38:AE$79*TRANSPOSE(Mapping!$H121:$AW121))</f>
        <v>0</v>
      </c>
      <c r="AF159" s="115">
        <f t="array" ref="AF159">SUM(AF$38:AF$79*TRANSPOSE(Mapping!$H121:$AW121))</f>
        <v>0</v>
      </c>
      <c r="AG159" s="115">
        <f t="array" ref="AG159">SUM(AG$38:AG$79*TRANSPOSE(Mapping!$H121:$AW121))</f>
        <v>0</v>
      </c>
      <c r="AH159" s="115">
        <f t="array" ref="AH159">SUM(AH$38:AH$79*TRANSPOSE(Mapping!$H121:$AW121))</f>
        <v>0</v>
      </c>
      <c r="AI159" s="115">
        <f t="array" ref="AI159">SUM(AI$38:AI$79*TRANSPOSE(Mapping!$H121:$AW121))</f>
        <v>0</v>
      </c>
      <c r="AJ159" s="115">
        <f t="array" ref="AJ159">SUM(AJ$38:AJ$79*TRANSPOSE(Mapping!$H121:$AW121))</f>
        <v>0</v>
      </c>
      <c r="AK159" s="115">
        <f t="array" ref="AK159">SUM(AK$38:AK$79*TRANSPOSE(Mapping!$H121:$AW121))</f>
        <v>0</v>
      </c>
      <c r="AL159" s="115">
        <f t="array" ref="AL159">SUM(AL$38:AL$79*TRANSPOSE(Mapping!$H121:$AW121))</f>
        <v>0</v>
      </c>
      <c r="AM159" s="115">
        <f t="array" ref="AM159">SUM(AM$38:AM$79*TRANSPOSE(Mapping!$H121:$AW121))</f>
        <v>0</v>
      </c>
      <c r="AN159" s="115">
        <f t="array" ref="AN159">SUM(AN$38:AN$79*TRANSPOSE(Mapping!$H121:$AW121))</f>
        <v>0</v>
      </c>
      <c r="AO159" s="115">
        <f t="array" ref="AO159">SUM(AO$38:AO$79*TRANSPOSE(Mapping!$H121:$AW121))</f>
        <v>0</v>
      </c>
      <c r="AP159" s="115">
        <f t="array" ref="AP159">SUM(AP$38:AP$79*TRANSPOSE(Mapping!$H121:$AW121))</f>
        <v>0</v>
      </c>
      <c r="AQ159" s="115">
        <f t="array" ref="AQ159">SUM(AQ$38:AQ$79*TRANSPOSE(Mapping!$H121:$AW121))</f>
        <v>0</v>
      </c>
      <c r="AR159" s="115">
        <f t="array" ref="AR159">SUM(AR$38:AR$79*TRANSPOSE(Mapping!$H121:$AW121))</f>
        <v>0</v>
      </c>
      <c r="AS159" s="115">
        <f t="array" ref="AS159">SUM(AS$38:AS$79*TRANSPOSE(Mapping!$H121:$AW121))</f>
        <v>0</v>
      </c>
      <c r="AT159" s="115">
        <f t="array" ref="AT159">SUM(AT$38:AT$79*TRANSPOSE(Mapping!$H121:$AW121))</f>
        <v>0</v>
      </c>
      <c r="AU159" s="115">
        <f t="array" ref="AU159">SUM(AU$38:AU$79*TRANSPOSE(Mapping!$H121:$AW121))</f>
        <v>0</v>
      </c>
      <c r="AV159" s="115">
        <f t="array" ref="AV159">SUM(AV$38:AV$79*TRANSPOSE(Mapping!$H121:$AW121))</f>
        <v>0</v>
      </c>
      <c r="AW159" s="115">
        <f t="array" ref="AW159">SUM(AW$38:AW$79*TRANSPOSE(Mapping!$H121:$AW121))</f>
        <v>0</v>
      </c>
      <c r="AX159" s="115">
        <f t="array" ref="AX159">SUM(AX$38:AX$79*TRANSPOSE(Mapping!$H121:$AW121))</f>
        <v>0</v>
      </c>
      <c r="AY159" s="115">
        <f t="array" ref="AY159">SUM(AY$38:AY$79*TRANSPOSE(Mapping!$H121:$AW121))</f>
        <v>0</v>
      </c>
      <c r="AZ159" s="115">
        <f t="array" ref="AZ159">SUM(AZ$38:AZ$79*TRANSPOSE(Mapping!$H121:$AW121))</f>
        <v>0</v>
      </c>
      <c r="BA159" s="115">
        <f t="array" ref="BA159">SUM(BA$38:BA$79*TRANSPOSE(Mapping!$H121:$AW121))</f>
        <v>0</v>
      </c>
      <c r="BB159" s="115">
        <f t="array" ref="BB159">SUM(BB$38:BB$79*TRANSPOSE(Mapping!$H121:$AW121))</f>
        <v>0</v>
      </c>
      <c r="BC159" s="115">
        <f t="array" ref="BC159">SUM(BC$38:BC$79*TRANSPOSE(Mapping!$H121:$AW121))</f>
        <v>0</v>
      </c>
      <c r="BD159" s="115">
        <f t="array" ref="BD159">SUM(BD$38:BD$79*TRANSPOSE(Mapping!$H121:$AW121))</f>
        <v>0</v>
      </c>
      <c r="BE159" s="115">
        <f t="array" ref="BE159">SUM(BE$38:BE$79*TRANSPOSE(Mapping!$H121:$AW121))</f>
        <v>0</v>
      </c>
      <c r="BF159" s="115">
        <f t="array" ref="BF159">SUM(BF$38:BF$79*TRANSPOSE(Mapping!$H121:$AW121))</f>
        <v>0</v>
      </c>
      <c r="BG159" s="115">
        <f t="array" ref="BG159">SUM(BG$38:BG$79*TRANSPOSE(Mapping!$H121:$AW121))</f>
        <v>0</v>
      </c>
      <c r="BH159" s="115">
        <f t="array" ref="BH159">SUM(BH$38:BH$79*TRANSPOSE(Mapping!$H121:$AW121))</f>
        <v>0</v>
      </c>
    </row>
    <row r="160" spans="1:60" hidden="1" outlineLevel="1" x14ac:dyDescent="0.2">
      <c r="B160" s="52" t="s">
        <v>175</v>
      </c>
      <c r="C160" s="89"/>
      <c r="D160" s="9"/>
      <c r="E160" s="73"/>
      <c r="F160" s="26" t="s">
        <v>198</v>
      </c>
      <c r="G160" s="87">
        <v>7</v>
      </c>
      <c r="H160" s="87"/>
      <c r="I160" s="115">
        <f t="array" ref="I160">SUM(I$38:I$79*TRANSPOSE(Mapping!$N22:$BC22))</f>
        <v>0</v>
      </c>
      <c r="J160" s="115">
        <f t="array" ref="J160">SUM(J$38:J$79*TRANSPOSE(Mapping!$H122:$AW122))</f>
        <v>0</v>
      </c>
      <c r="K160" s="115">
        <f t="array" ref="K160">SUM(K$38:K$79*TRANSPOSE(Mapping!$H122:$AW122))</f>
        <v>0.15134799999999998</v>
      </c>
      <c r="L160" s="115">
        <f t="array" ref="L160">SUM(L$38:L$79*TRANSPOSE(Mapping!$H122:$AW122))</f>
        <v>0.2157790795</v>
      </c>
      <c r="M160" s="115">
        <f t="array" ref="M160">SUM(M$38:M$79*TRANSPOSE(Mapping!$H122:$AW122))</f>
        <v>8.1066241400000003E-2</v>
      </c>
      <c r="N160" s="115">
        <f t="array" ref="N160">SUM(N$38:N$79*TRANSPOSE(Mapping!$H122:$AW122))</f>
        <v>5.3900000000000003E-2</v>
      </c>
      <c r="O160" s="115">
        <f t="array" ref="O160">SUM(O$38:O$79*TRANSPOSE(Mapping!$H122:$AW122))</f>
        <v>0.1</v>
      </c>
      <c r="P160" s="115">
        <f t="array" ref="P160">SUM(P$38:P$79*TRANSPOSE(Mapping!$H122:$AW122))</f>
        <v>0.2</v>
      </c>
      <c r="Q160" s="115">
        <f t="array" ref="Q160">SUM(Q$38:Q$79*TRANSPOSE(Mapping!$H122:$AW122))</f>
        <v>0</v>
      </c>
      <c r="R160" s="115">
        <f t="array" ref="R160">SUM(R$38:R$79*TRANSPOSE(Mapping!$H122:$AW122))</f>
        <v>0</v>
      </c>
      <c r="S160" s="115">
        <f t="array" ref="S160">SUM(S$38:S$79*TRANSPOSE(Mapping!$H122:$AW122))</f>
        <v>0</v>
      </c>
      <c r="T160" s="115">
        <f t="array" ref="T160">SUM(T$38:T$79*TRANSPOSE(Mapping!$H122:$AW122))</f>
        <v>0</v>
      </c>
      <c r="U160" s="115">
        <f t="array" ref="U160">SUM(U$38:U$79*TRANSPOSE(Mapping!$H122:$AW122))</f>
        <v>0</v>
      </c>
      <c r="V160" s="115">
        <f t="array" ref="V160">SUM(V$38:V$79*TRANSPOSE(Mapping!$H122:$AW122))</f>
        <v>0</v>
      </c>
      <c r="W160" s="115">
        <f t="array" ref="W160">SUM(W$38:W$79*TRANSPOSE(Mapping!$H122:$AW122))</f>
        <v>0</v>
      </c>
      <c r="X160" s="115">
        <f t="array" ref="X160">SUM(X$38:X$79*TRANSPOSE(Mapping!$H122:$AW122))</f>
        <v>0</v>
      </c>
      <c r="Y160" s="115">
        <f t="array" ref="Y160">SUM(Y$38:Y$79*TRANSPOSE(Mapping!$H122:$AW122))</f>
        <v>0</v>
      </c>
      <c r="Z160" s="115">
        <f t="array" ref="Z160">SUM(Z$38:Z$79*TRANSPOSE(Mapping!$H122:$AW122))</f>
        <v>0</v>
      </c>
      <c r="AA160" s="115">
        <f t="array" ref="AA160">SUM(AA$38:AA$79*TRANSPOSE(Mapping!$H122:$AW122))</f>
        <v>0</v>
      </c>
      <c r="AB160" s="115">
        <f t="array" ref="AB160">SUM(AB$38:AB$79*TRANSPOSE(Mapping!$H122:$AW122))</f>
        <v>0</v>
      </c>
      <c r="AC160" s="115">
        <f t="array" ref="AC160">SUM(AC$38:AC$79*TRANSPOSE(Mapping!$H122:$AW122))</f>
        <v>0</v>
      </c>
      <c r="AD160" s="115">
        <f t="array" ref="AD160">SUM(AD$38:AD$79*TRANSPOSE(Mapping!$H122:$AW122))</f>
        <v>0</v>
      </c>
      <c r="AE160" s="115">
        <f t="array" ref="AE160">SUM(AE$38:AE$79*TRANSPOSE(Mapping!$H122:$AW122))</f>
        <v>0</v>
      </c>
      <c r="AF160" s="115">
        <f t="array" ref="AF160">SUM(AF$38:AF$79*TRANSPOSE(Mapping!$H122:$AW122))</f>
        <v>0</v>
      </c>
      <c r="AG160" s="115">
        <f t="array" ref="AG160">SUM(AG$38:AG$79*TRANSPOSE(Mapping!$H122:$AW122))</f>
        <v>0</v>
      </c>
      <c r="AH160" s="115">
        <f t="array" ref="AH160">SUM(AH$38:AH$79*TRANSPOSE(Mapping!$H122:$AW122))</f>
        <v>0</v>
      </c>
      <c r="AI160" s="115">
        <f t="array" ref="AI160">SUM(AI$38:AI$79*TRANSPOSE(Mapping!$H122:$AW122))</f>
        <v>0</v>
      </c>
      <c r="AJ160" s="115">
        <f t="array" ref="AJ160">SUM(AJ$38:AJ$79*TRANSPOSE(Mapping!$H122:$AW122))</f>
        <v>0</v>
      </c>
      <c r="AK160" s="115">
        <f t="array" ref="AK160">SUM(AK$38:AK$79*TRANSPOSE(Mapping!$H122:$AW122))</f>
        <v>0</v>
      </c>
      <c r="AL160" s="115">
        <f t="array" ref="AL160">SUM(AL$38:AL$79*TRANSPOSE(Mapping!$H122:$AW122))</f>
        <v>0</v>
      </c>
      <c r="AM160" s="115">
        <f t="array" ref="AM160">SUM(AM$38:AM$79*TRANSPOSE(Mapping!$H122:$AW122))</f>
        <v>0</v>
      </c>
      <c r="AN160" s="115">
        <f t="array" ref="AN160">SUM(AN$38:AN$79*TRANSPOSE(Mapping!$H122:$AW122))</f>
        <v>0</v>
      </c>
      <c r="AO160" s="115">
        <f t="array" ref="AO160">SUM(AO$38:AO$79*TRANSPOSE(Mapping!$H122:$AW122))</f>
        <v>0</v>
      </c>
      <c r="AP160" s="115">
        <f t="array" ref="AP160">SUM(AP$38:AP$79*TRANSPOSE(Mapping!$H122:$AW122))</f>
        <v>0</v>
      </c>
      <c r="AQ160" s="115">
        <f t="array" ref="AQ160">SUM(AQ$38:AQ$79*TRANSPOSE(Mapping!$H122:$AW122))</f>
        <v>0</v>
      </c>
      <c r="AR160" s="115">
        <f t="array" ref="AR160">SUM(AR$38:AR$79*TRANSPOSE(Mapping!$H122:$AW122))</f>
        <v>0</v>
      </c>
      <c r="AS160" s="115">
        <f t="array" ref="AS160">SUM(AS$38:AS$79*TRANSPOSE(Mapping!$H122:$AW122))</f>
        <v>0</v>
      </c>
      <c r="AT160" s="115">
        <f t="array" ref="AT160">SUM(AT$38:AT$79*TRANSPOSE(Mapping!$H122:$AW122))</f>
        <v>0</v>
      </c>
      <c r="AU160" s="115">
        <f t="array" ref="AU160">SUM(AU$38:AU$79*TRANSPOSE(Mapping!$H122:$AW122))</f>
        <v>0</v>
      </c>
      <c r="AV160" s="115">
        <f t="array" ref="AV160">SUM(AV$38:AV$79*TRANSPOSE(Mapping!$H122:$AW122))</f>
        <v>0</v>
      </c>
      <c r="AW160" s="115">
        <f t="array" ref="AW160">SUM(AW$38:AW$79*TRANSPOSE(Mapping!$H122:$AW122))</f>
        <v>0</v>
      </c>
      <c r="AX160" s="115">
        <f t="array" ref="AX160">SUM(AX$38:AX$79*TRANSPOSE(Mapping!$H122:$AW122))</f>
        <v>0</v>
      </c>
      <c r="AY160" s="115">
        <f t="array" ref="AY160">SUM(AY$38:AY$79*TRANSPOSE(Mapping!$H122:$AW122))</f>
        <v>0</v>
      </c>
      <c r="AZ160" s="115">
        <f t="array" ref="AZ160">SUM(AZ$38:AZ$79*TRANSPOSE(Mapping!$H122:$AW122))</f>
        <v>0</v>
      </c>
      <c r="BA160" s="115">
        <f t="array" ref="BA160">SUM(BA$38:BA$79*TRANSPOSE(Mapping!$H122:$AW122))</f>
        <v>0</v>
      </c>
      <c r="BB160" s="115">
        <f t="array" ref="BB160">SUM(BB$38:BB$79*TRANSPOSE(Mapping!$H122:$AW122))</f>
        <v>0</v>
      </c>
      <c r="BC160" s="115">
        <f t="array" ref="BC160">SUM(BC$38:BC$79*TRANSPOSE(Mapping!$H122:$AW122))</f>
        <v>0</v>
      </c>
      <c r="BD160" s="115">
        <f t="array" ref="BD160">SUM(BD$38:BD$79*TRANSPOSE(Mapping!$H122:$AW122))</f>
        <v>0</v>
      </c>
      <c r="BE160" s="115">
        <f t="array" ref="BE160">SUM(BE$38:BE$79*TRANSPOSE(Mapping!$H122:$AW122))</f>
        <v>0</v>
      </c>
      <c r="BF160" s="115">
        <f t="array" ref="BF160">SUM(BF$38:BF$79*TRANSPOSE(Mapping!$H122:$AW122))</f>
        <v>0</v>
      </c>
      <c r="BG160" s="115">
        <f t="array" ref="BG160">SUM(BG$38:BG$79*TRANSPOSE(Mapping!$H122:$AW122))</f>
        <v>0</v>
      </c>
      <c r="BH160" s="115">
        <f t="array" ref="BH160">SUM(BH$38:BH$79*TRANSPOSE(Mapping!$H122:$AW122))</f>
        <v>0</v>
      </c>
    </row>
    <row r="161" spans="1:60" hidden="1" outlineLevel="1" x14ac:dyDescent="0.2">
      <c r="B161" s="52" t="s">
        <v>176</v>
      </c>
      <c r="C161" s="89"/>
      <c r="D161" s="9"/>
      <c r="E161" s="58"/>
      <c r="F161" s="26" t="s">
        <v>198</v>
      </c>
      <c r="G161" s="87">
        <v>8</v>
      </c>
      <c r="H161" s="87"/>
      <c r="I161" s="115">
        <f t="array" ref="I161">SUM(I$38:I$79*TRANSPOSE(Mapping!$N23:$BC23))</f>
        <v>0</v>
      </c>
      <c r="J161" s="115">
        <f t="array" ref="J161">SUM(J$38:J$79*TRANSPOSE(Mapping!$H123:$AW123))</f>
        <v>0</v>
      </c>
      <c r="K161" s="115">
        <f t="array" ref="K161">SUM(K$38:K$79*TRANSPOSE(Mapping!$H123:$AW123))</f>
        <v>0.15134799999999998</v>
      </c>
      <c r="L161" s="115">
        <f t="array" ref="L161">SUM(L$38:L$79*TRANSPOSE(Mapping!$H123:$AW123))</f>
        <v>0.2157790795</v>
      </c>
      <c r="M161" s="115">
        <f t="array" ref="M161">SUM(M$38:M$79*TRANSPOSE(Mapping!$H123:$AW123))</f>
        <v>8.1066241400000003E-2</v>
      </c>
      <c r="N161" s="115">
        <f t="array" ref="N161">SUM(N$38:N$79*TRANSPOSE(Mapping!$H123:$AW123))</f>
        <v>5.3900000000000003E-2</v>
      </c>
      <c r="O161" s="115">
        <f t="array" ref="O161">SUM(O$38:O$79*TRANSPOSE(Mapping!$H123:$AW123))</f>
        <v>0.1</v>
      </c>
      <c r="P161" s="115">
        <f t="array" ref="P161">SUM(P$38:P$79*TRANSPOSE(Mapping!$H123:$AW123))</f>
        <v>0.2</v>
      </c>
      <c r="Q161" s="115">
        <f t="array" ref="Q161">SUM(Q$38:Q$79*TRANSPOSE(Mapping!$H123:$AW123))</f>
        <v>0</v>
      </c>
      <c r="R161" s="115">
        <f t="array" ref="R161">SUM(R$38:R$79*TRANSPOSE(Mapping!$H123:$AW123))</f>
        <v>0</v>
      </c>
      <c r="S161" s="115">
        <f t="array" ref="S161">SUM(S$38:S$79*TRANSPOSE(Mapping!$H123:$AW123))</f>
        <v>0</v>
      </c>
      <c r="T161" s="115">
        <f t="array" ref="T161">SUM(T$38:T$79*TRANSPOSE(Mapping!$H123:$AW123))</f>
        <v>0</v>
      </c>
      <c r="U161" s="115">
        <f t="array" ref="U161">SUM(U$38:U$79*TRANSPOSE(Mapping!$H123:$AW123))</f>
        <v>0</v>
      </c>
      <c r="V161" s="115">
        <f t="array" ref="V161">SUM(V$38:V$79*TRANSPOSE(Mapping!$H123:$AW123))</f>
        <v>0</v>
      </c>
      <c r="W161" s="115">
        <f t="array" ref="W161">SUM(W$38:W$79*TRANSPOSE(Mapping!$H123:$AW123))</f>
        <v>0</v>
      </c>
      <c r="X161" s="115">
        <f t="array" ref="X161">SUM(X$38:X$79*TRANSPOSE(Mapping!$H123:$AW123))</f>
        <v>0</v>
      </c>
      <c r="Y161" s="115">
        <f t="array" ref="Y161">SUM(Y$38:Y$79*TRANSPOSE(Mapping!$H123:$AW123))</f>
        <v>0</v>
      </c>
      <c r="Z161" s="115">
        <f t="array" ref="Z161">SUM(Z$38:Z$79*TRANSPOSE(Mapping!$H123:$AW123))</f>
        <v>0</v>
      </c>
      <c r="AA161" s="115">
        <f t="array" ref="AA161">SUM(AA$38:AA$79*TRANSPOSE(Mapping!$H123:$AW123))</f>
        <v>0</v>
      </c>
      <c r="AB161" s="115">
        <f t="array" ref="AB161">SUM(AB$38:AB$79*TRANSPOSE(Mapping!$H123:$AW123))</f>
        <v>0</v>
      </c>
      <c r="AC161" s="115">
        <f t="array" ref="AC161">SUM(AC$38:AC$79*TRANSPOSE(Mapping!$H123:$AW123))</f>
        <v>0</v>
      </c>
      <c r="AD161" s="115">
        <f t="array" ref="AD161">SUM(AD$38:AD$79*TRANSPOSE(Mapping!$H123:$AW123))</f>
        <v>0</v>
      </c>
      <c r="AE161" s="115">
        <f t="array" ref="AE161">SUM(AE$38:AE$79*TRANSPOSE(Mapping!$H123:$AW123))</f>
        <v>0</v>
      </c>
      <c r="AF161" s="115">
        <f t="array" ref="AF161">SUM(AF$38:AF$79*TRANSPOSE(Mapping!$H123:$AW123))</f>
        <v>0</v>
      </c>
      <c r="AG161" s="115">
        <f t="array" ref="AG161">SUM(AG$38:AG$79*TRANSPOSE(Mapping!$H123:$AW123))</f>
        <v>0</v>
      </c>
      <c r="AH161" s="115">
        <f t="array" ref="AH161">SUM(AH$38:AH$79*TRANSPOSE(Mapping!$H123:$AW123))</f>
        <v>0</v>
      </c>
      <c r="AI161" s="115">
        <f t="array" ref="AI161">SUM(AI$38:AI$79*TRANSPOSE(Mapping!$H123:$AW123))</f>
        <v>0</v>
      </c>
      <c r="AJ161" s="115">
        <f t="array" ref="AJ161">SUM(AJ$38:AJ$79*TRANSPOSE(Mapping!$H123:$AW123))</f>
        <v>0</v>
      </c>
      <c r="AK161" s="115">
        <f t="array" ref="AK161">SUM(AK$38:AK$79*TRANSPOSE(Mapping!$H123:$AW123))</f>
        <v>0</v>
      </c>
      <c r="AL161" s="115">
        <f t="array" ref="AL161">SUM(AL$38:AL$79*TRANSPOSE(Mapping!$H123:$AW123))</f>
        <v>0</v>
      </c>
      <c r="AM161" s="115">
        <f t="array" ref="AM161">SUM(AM$38:AM$79*TRANSPOSE(Mapping!$H123:$AW123))</f>
        <v>0</v>
      </c>
      <c r="AN161" s="115">
        <f t="array" ref="AN161">SUM(AN$38:AN$79*TRANSPOSE(Mapping!$H123:$AW123))</f>
        <v>0</v>
      </c>
      <c r="AO161" s="115">
        <f t="array" ref="AO161">SUM(AO$38:AO$79*TRANSPOSE(Mapping!$H123:$AW123))</f>
        <v>0</v>
      </c>
      <c r="AP161" s="115">
        <f t="array" ref="AP161">SUM(AP$38:AP$79*TRANSPOSE(Mapping!$H123:$AW123))</f>
        <v>0</v>
      </c>
      <c r="AQ161" s="115">
        <f t="array" ref="AQ161">SUM(AQ$38:AQ$79*TRANSPOSE(Mapping!$H123:$AW123))</f>
        <v>0</v>
      </c>
      <c r="AR161" s="115">
        <f t="array" ref="AR161">SUM(AR$38:AR$79*TRANSPOSE(Mapping!$H123:$AW123))</f>
        <v>0</v>
      </c>
      <c r="AS161" s="115">
        <f t="array" ref="AS161">SUM(AS$38:AS$79*TRANSPOSE(Mapping!$H123:$AW123))</f>
        <v>0</v>
      </c>
      <c r="AT161" s="115">
        <f t="array" ref="AT161">SUM(AT$38:AT$79*TRANSPOSE(Mapping!$H123:$AW123))</f>
        <v>0</v>
      </c>
      <c r="AU161" s="115">
        <f t="array" ref="AU161">SUM(AU$38:AU$79*TRANSPOSE(Mapping!$H123:$AW123))</f>
        <v>0</v>
      </c>
      <c r="AV161" s="115">
        <f t="array" ref="AV161">SUM(AV$38:AV$79*TRANSPOSE(Mapping!$H123:$AW123))</f>
        <v>0</v>
      </c>
      <c r="AW161" s="115">
        <f t="array" ref="AW161">SUM(AW$38:AW$79*TRANSPOSE(Mapping!$H123:$AW123))</f>
        <v>0</v>
      </c>
      <c r="AX161" s="115">
        <f t="array" ref="AX161">SUM(AX$38:AX$79*TRANSPOSE(Mapping!$H123:$AW123))</f>
        <v>0</v>
      </c>
      <c r="AY161" s="115">
        <f t="array" ref="AY161">SUM(AY$38:AY$79*TRANSPOSE(Mapping!$H123:$AW123))</f>
        <v>0</v>
      </c>
      <c r="AZ161" s="115">
        <f t="array" ref="AZ161">SUM(AZ$38:AZ$79*TRANSPOSE(Mapping!$H123:$AW123))</f>
        <v>0</v>
      </c>
      <c r="BA161" s="115">
        <f t="array" ref="BA161">SUM(BA$38:BA$79*TRANSPOSE(Mapping!$H123:$AW123))</f>
        <v>0</v>
      </c>
      <c r="BB161" s="115">
        <f t="array" ref="BB161">SUM(BB$38:BB$79*TRANSPOSE(Mapping!$H123:$AW123))</f>
        <v>0</v>
      </c>
      <c r="BC161" s="115">
        <f t="array" ref="BC161">SUM(BC$38:BC$79*TRANSPOSE(Mapping!$H123:$AW123))</f>
        <v>0</v>
      </c>
      <c r="BD161" s="115">
        <f t="array" ref="BD161">SUM(BD$38:BD$79*TRANSPOSE(Mapping!$H123:$AW123))</f>
        <v>0</v>
      </c>
      <c r="BE161" s="115">
        <f t="array" ref="BE161">SUM(BE$38:BE$79*TRANSPOSE(Mapping!$H123:$AW123))</f>
        <v>0</v>
      </c>
      <c r="BF161" s="115">
        <f t="array" ref="BF161">SUM(BF$38:BF$79*TRANSPOSE(Mapping!$H123:$AW123))</f>
        <v>0</v>
      </c>
      <c r="BG161" s="115">
        <f t="array" ref="BG161">SUM(BG$38:BG$79*TRANSPOSE(Mapping!$H123:$AW123))</f>
        <v>0</v>
      </c>
      <c r="BH161" s="115">
        <f t="array" ref="BH161">SUM(BH$38:BH$79*TRANSPOSE(Mapping!$H123:$AW123))</f>
        <v>0</v>
      </c>
    </row>
    <row r="162" spans="1:60" hidden="1" outlineLevel="1" x14ac:dyDescent="0.2">
      <c r="B162" s="52" t="s">
        <v>177</v>
      </c>
      <c r="C162" s="9"/>
      <c r="D162" s="9"/>
      <c r="E162" s="58"/>
      <c r="F162" s="26" t="s">
        <v>198</v>
      </c>
      <c r="G162" s="87">
        <v>9</v>
      </c>
      <c r="H162" s="87"/>
      <c r="I162" s="115">
        <f t="array" ref="I162">SUM(I$38:I$79*TRANSPOSE(Mapping!$N24:$BC24))</f>
        <v>0</v>
      </c>
      <c r="J162" s="115">
        <f t="array" ref="J162">SUM(J$38:J$79*TRANSPOSE(Mapping!$H124:$AW124))</f>
        <v>0</v>
      </c>
      <c r="K162" s="115">
        <f t="array" ref="K162">SUM(K$38:K$79*TRANSPOSE(Mapping!$H124:$AW124))</f>
        <v>265.72995731449004</v>
      </c>
      <c r="L162" s="115">
        <f t="array" ref="L162">SUM(L$38:L$79*TRANSPOSE(Mapping!$H124:$AW124))</f>
        <v>290.79285315999999</v>
      </c>
      <c r="M162" s="115">
        <f t="array" ref="M162">SUM(M$38:M$79*TRANSPOSE(Mapping!$H124:$AW124))</f>
        <v>288.92293297999993</v>
      </c>
      <c r="N162" s="115">
        <f t="array" ref="N162">SUM(N$38:N$79*TRANSPOSE(Mapping!$H124:$AW124))</f>
        <v>284.89412932000005</v>
      </c>
      <c r="O162" s="115">
        <f t="array" ref="O162">SUM(O$38:O$79*TRANSPOSE(Mapping!$H124:$AW124))</f>
        <v>303.38293742768354</v>
      </c>
      <c r="P162" s="115">
        <f t="array" ref="P162">SUM(P$38:P$79*TRANSPOSE(Mapping!$H124:$AW124))</f>
        <v>339.76909078582281</v>
      </c>
      <c r="Q162" s="115">
        <f t="array" ref="Q162">SUM(Q$38:Q$79*TRANSPOSE(Mapping!$H124:$AW124))</f>
        <v>0</v>
      </c>
      <c r="R162" s="115">
        <f t="array" ref="R162">SUM(R$38:R$79*TRANSPOSE(Mapping!$H124:$AW124))</f>
        <v>0</v>
      </c>
      <c r="S162" s="115">
        <f t="array" ref="S162">SUM(S$38:S$79*TRANSPOSE(Mapping!$H124:$AW124))</f>
        <v>0</v>
      </c>
      <c r="T162" s="115">
        <f t="array" ref="T162">SUM(T$38:T$79*TRANSPOSE(Mapping!$H124:$AW124))</f>
        <v>0</v>
      </c>
      <c r="U162" s="115">
        <f t="array" ref="U162">SUM(U$38:U$79*TRANSPOSE(Mapping!$H124:$AW124))</f>
        <v>0</v>
      </c>
      <c r="V162" s="115">
        <f t="array" ref="V162">SUM(V$38:V$79*TRANSPOSE(Mapping!$H124:$AW124))</f>
        <v>0</v>
      </c>
      <c r="W162" s="115">
        <f t="array" ref="W162">SUM(W$38:W$79*TRANSPOSE(Mapping!$H124:$AW124))</f>
        <v>0</v>
      </c>
      <c r="X162" s="115">
        <f t="array" ref="X162">SUM(X$38:X$79*TRANSPOSE(Mapping!$H124:$AW124))</f>
        <v>0</v>
      </c>
      <c r="Y162" s="115">
        <f t="array" ref="Y162">SUM(Y$38:Y$79*TRANSPOSE(Mapping!$H124:$AW124))</f>
        <v>0</v>
      </c>
      <c r="Z162" s="115">
        <f t="array" ref="Z162">SUM(Z$38:Z$79*TRANSPOSE(Mapping!$H124:$AW124))</f>
        <v>0</v>
      </c>
      <c r="AA162" s="115">
        <f t="array" ref="AA162">SUM(AA$38:AA$79*TRANSPOSE(Mapping!$H124:$AW124))</f>
        <v>0</v>
      </c>
      <c r="AB162" s="115">
        <f t="array" ref="AB162">SUM(AB$38:AB$79*TRANSPOSE(Mapping!$H124:$AW124))</f>
        <v>0</v>
      </c>
      <c r="AC162" s="115">
        <f t="array" ref="AC162">SUM(AC$38:AC$79*TRANSPOSE(Mapping!$H124:$AW124))</f>
        <v>0</v>
      </c>
      <c r="AD162" s="115">
        <f t="array" ref="AD162">SUM(AD$38:AD$79*TRANSPOSE(Mapping!$H124:$AW124))</f>
        <v>0</v>
      </c>
      <c r="AE162" s="115">
        <f t="array" ref="AE162">SUM(AE$38:AE$79*TRANSPOSE(Mapping!$H124:$AW124))</f>
        <v>0</v>
      </c>
      <c r="AF162" s="115">
        <f t="array" ref="AF162">SUM(AF$38:AF$79*TRANSPOSE(Mapping!$H124:$AW124))</f>
        <v>0</v>
      </c>
      <c r="AG162" s="115">
        <f t="array" ref="AG162">SUM(AG$38:AG$79*TRANSPOSE(Mapping!$H124:$AW124))</f>
        <v>0</v>
      </c>
      <c r="AH162" s="115">
        <f t="array" ref="AH162">SUM(AH$38:AH$79*TRANSPOSE(Mapping!$H124:$AW124))</f>
        <v>0</v>
      </c>
      <c r="AI162" s="115">
        <f t="array" ref="AI162">SUM(AI$38:AI$79*TRANSPOSE(Mapping!$H124:$AW124))</f>
        <v>0</v>
      </c>
      <c r="AJ162" s="115">
        <f t="array" ref="AJ162">SUM(AJ$38:AJ$79*TRANSPOSE(Mapping!$H124:$AW124))</f>
        <v>0</v>
      </c>
      <c r="AK162" s="115">
        <f t="array" ref="AK162">SUM(AK$38:AK$79*TRANSPOSE(Mapping!$H124:$AW124))</f>
        <v>0</v>
      </c>
      <c r="AL162" s="115">
        <f t="array" ref="AL162">SUM(AL$38:AL$79*TRANSPOSE(Mapping!$H124:$AW124))</f>
        <v>0</v>
      </c>
      <c r="AM162" s="115">
        <f t="array" ref="AM162">SUM(AM$38:AM$79*TRANSPOSE(Mapping!$H124:$AW124))</f>
        <v>0</v>
      </c>
      <c r="AN162" s="115">
        <f t="array" ref="AN162">SUM(AN$38:AN$79*TRANSPOSE(Mapping!$H124:$AW124))</f>
        <v>0</v>
      </c>
      <c r="AO162" s="115">
        <f t="array" ref="AO162">SUM(AO$38:AO$79*TRANSPOSE(Mapping!$H124:$AW124))</f>
        <v>0</v>
      </c>
      <c r="AP162" s="115">
        <f t="array" ref="AP162">SUM(AP$38:AP$79*TRANSPOSE(Mapping!$H124:$AW124))</f>
        <v>0</v>
      </c>
      <c r="AQ162" s="115">
        <f t="array" ref="AQ162">SUM(AQ$38:AQ$79*TRANSPOSE(Mapping!$H124:$AW124))</f>
        <v>0</v>
      </c>
      <c r="AR162" s="115">
        <f t="array" ref="AR162">SUM(AR$38:AR$79*TRANSPOSE(Mapping!$H124:$AW124))</f>
        <v>0</v>
      </c>
      <c r="AS162" s="115">
        <f t="array" ref="AS162">SUM(AS$38:AS$79*TRANSPOSE(Mapping!$H124:$AW124))</f>
        <v>0</v>
      </c>
      <c r="AT162" s="115">
        <f t="array" ref="AT162">SUM(AT$38:AT$79*TRANSPOSE(Mapping!$H124:$AW124))</f>
        <v>0</v>
      </c>
      <c r="AU162" s="115">
        <f t="array" ref="AU162">SUM(AU$38:AU$79*TRANSPOSE(Mapping!$H124:$AW124))</f>
        <v>0</v>
      </c>
      <c r="AV162" s="115">
        <f t="array" ref="AV162">SUM(AV$38:AV$79*TRANSPOSE(Mapping!$H124:$AW124))</f>
        <v>0</v>
      </c>
      <c r="AW162" s="115">
        <f t="array" ref="AW162">SUM(AW$38:AW$79*TRANSPOSE(Mapping!$H124:$AW124))</f>
        <v>0</v>
      </c>
      <c r="AX162" s="115">
        <f t="array" ref="AX162">SUM(AX$38:AX$79*TRANSPOSE(Mapping!$H124:$AW124))</f>
        <v>0</v>
      </c>
      <c r="AY162" s="115">
        <f t="array" ref="AY162">SUM(AY$38:AY$79*TRANSPOSE(Mapping!$H124:$AW124))</f>
        <v>0</v>
      </c>
      <c r="AZ162" s="115">
        <f t="array" ref="AZ162">SUM(AZ$38:AZ$79*TRANSPOSE(Mapping!$H124:$AW124))</f>
        <v>0</v>
      </c>
      <c r="BA162" s="115">
        <f t="array" ref="BA162">SUM(BA$38:BA$79*TRANSPOSE(Mapping!$H124:$AW124))</f>
        <v>0</v>
      </c>
      <c r="BB162" s="115">
        <f t="array" ref="BB162">SUM(BB$38:BB$79*TRANSPOSE(Mapping!$H124:$AW124))</f>
        <v>0</v>
      </c>
      <c r="BC162" s="115">
        <f t="array" ref="BC162">SUM(BC$38:BC$79*TRANSPOSE(Mapping!$H124:$AW124))</f>
        <v>0</v>
      </c>
      <c r="BD162" s="115">
        <f t="array" ref="BD162">SUM(BD$38:BD$79*TRANSPOSE(Mapping!$H124:$AW124))</f>
        <v>0</v>
      </c>
      <c r="BE162" s="115">
        <f t="array" ref="BE162">SUM(BE$38:BE$79*TRANSPOSE(Mapping!$H124:$AW124))</f>
        <v>0</v>
      </c>
      <c r="BF162" s="115">
        <f t="array" ref="BF162">SUM(BF$38:BF$79*TRANSPOSE(Mapping!$H124:$AW124))</f>
        <v>0</v>
      </c>
      <c r="BG162" s="115">
        <f t="array" ref="BG162">SUM(BG$38:BG$79*TRANSPOSE(Mapping!$H124:$AW124))</f>
        <v>0</v>
      </c>
      <c r="BH162" s="115">
        <f t="array" ref="BH162">SUM(BH$38:BH$79*TRANSPOSE(Mapping!$H124:$AW124))</f>
        <v>0</v>
      </c>
    </row>
    <row r="163" spans="1:60" hidden="1" outlineLevel="1" x14ac:dyDescent="0.2">
      <c r="B163" s="52" t="s">
        <v>178</v>
      </c>
      <c r="C163" s="9"/>
      <c r="D163" s="9"/>
      <c r="E163" s="58"/>
      <c r="F163" s="26" t="s">
        <v>198</v>
      </c>
      <c r="G163" s="87">
        <v>10</v>
      </c>
      <c r="H163" s="87"/>
      <c r="I163" s="115">
        <f t="array" ref="I163">SUM(I$38:I$79*TRANSPOSE(Mapping!$N25:$BC25))</f>
        <v>0</v>
      </c>
      <c r="J163" s="115">
        <f t="array" ref="J163">SUM(J$38:J$79*TRANSPOSE(Mapping!$H125:$AW125))</f>
        <v>0</v>
      </c>
      <c r="K163" s="115">
        <f t="array" ref="K163">SUM(K$38:K$79*TRANSPOSE(Mapping!$H125:$AW125))</f>
        <v>265.72995731449004</v>
      </c>
      <c r="L163" s="115">
        <f t="array" ref="L163">SUM(L$38:L$79*TRANSPOSE(Mapping!$H125:$AW125))</f>
        <v>290.79285315999999</v>
      </c>
      <c r="M163" s="115">
        <f t="array" ref="M163">SUM(M$38:M$79*TRANSPOSE(Mapping!$H125:$AW125))</f>
        <v>288.92293297999993</v>
      </c>
      <c r="N163" s="115">
        <f t="array" ref="N163">SUM(N$38:N$79*TRANSPOSE(Mapping!$H125:$AW125))</f>
        <v>284.89412932000005</v>
      </c>
      <c r="O163" s="115">
        <f t="array" ref="O163">SUM(O$38:O$79*TRANSPOSE(Mapping!$H125:$AW125))</f>
        <v>303.38293742768354</v>
      </c>
      <c r="P163" s="115">
        <f t="array" ref="P163">SUM(P$38:P$79*TRANSPOSE(Mapping!$H125:$AW125))</f>
        <v>339.76909078582281</v>
      </c>
      <c r="Q163" s="115">
        <f t="array" ref="Q163">SUM(Q$38:Q$79*TRANSPOSE(Mapping!$H125:$AW125))</f>
        <v>0</v>
      </c>
      <c r="R163" s="115">
        <f t="array" ref="R163">SUM(R$38:R$79*TRANSPOSE(Mapping!$H125:$AW125))</f>
        <v>0</v>
      </c>
      <c r="S163" s="115">
        <f t="array" ref="S163">SUM(S$38:S$79*TRANSPOSE(Mapping!$H125:$AW125))</f>
        <v>0</v>
      </c>
      <c r="T163" s="115">
        <f t="array" ref="T163">SUM(T$38:T$79*TRANSPOSE(Mapping!$H125:$AW125))</f>
        <v>0</v>
      </c>
      <c r="U163" s="115">
        <f t="array" ref="U163">SUM(U$38:U$79*TRANSPOSE(Mapping!$H125:$AW125))</f>
        <v>0</v>
      </c>
      <c r="V163" s="115">
        <f t="array" ref="V163">SUM(V$38:V$79*TRANSPOSE(Mapping!$H125:$AW125))</f>
        <v>0</v>
      </c>
      <c r="W163" s="115">
        <f t="array" ref="W163">SUM(W$38:W$79*TRANSPOSE(Mapping!$H125:$AW125))</f>
        <v>0</v>
      </c>
      <c r="X163" s="115">
        <f t="array" ref="X163">SUM(X$38:X$79*TRANSPOSE(Mapping!$H125:$AW125))</f>
        <v>0</v>
      </c>
      <c r="Y163" s="115">
        <f t="array" ref="Y163">SUM(Y$38:Y$79*TRANSPOSE(Mapping!$H125:$AW125))</f>
        <v>0</v>
      </c>
      <c r="Z163" s="115">
        <f t="array" ref="Z163">SUM(Z$38:Z$79*TRANSPOSE(Mapping!$H125:$AW125))</f>
        <v>0</v>
      </c>
      <c r="AA163" s="115">
        <f t="array" ref="AA163">SUM(AA$38:AA$79*TRANSPOSE(Mapping!$H125:$AW125))</f>
        <v>0</v>
      </c>
      <c r="AB163" s="115">
        <f t="array" ref="AB163">SUM(AB$38:AB$79*TRANSPOSE(Mapping!$H125:$AW125))</f>
        <v>0</v>
      </c>
      <c r="AC163" s="115">
        <f t="array" ref="AC163">SUM(AC$38:AC$79*TRANSPOSE(Mapping!$H125:$AW125))</f>
        <v>0</v>
      </c>
      <c r="AD163" s="115">
        <f t="array" ref="AD163">SUM(AD$38:AD$79*TRANSPOSE(Mapping!$H125:$AW125))</f>
        <v>0</v>
      </c>
      <c r="AE163" s="115">
        <f t="array" ref="AE163">SUM(AE$38:AE$79*TRANSPOSE(Mapping!$H125:$AW125))</f>
        <v>0</v>
      </c>
      <c r="AF163" s="115">
        <f t="array" ref="AF163">SUM(AF$38:AF$79*TRANSPOSE(Mapping!$H125:$AW125))</f>
        <v>0</v>
      </c>
      <c r="AG163" s="115">
        <f t="array" ref="AG163">SUM(AG$38:AG$79*TRANSPOSE(Mapping!$H125:$AW125))</f>
        <v>0</v>
      </c>
      <c r="AH163" s="115">
        <f t="array" ref="AH163">SUM(AH$38:AH$79*TRANSPOSE(Mapping!$H125:$AW125))</f>
        <v>0</v>
      </c>
      <c r="AI163" s="115">
        <f t="array" ref="AI163">SUM(AI$38:AI$79*TRANSPOSE(Mapping!$H125:$AW125))</f>
        <v>0</v>
      </c>
      <c r="AJ163" s="115">
        <f t="array" ref="AJ163">SUM(AJ$38:AJ$79*TRANSPOSE(Mapping!$H125:$AW125))</f>
        <v>0</v>
      </c>
      <c r="AK163" s="115">
        <f t="array" ref="AK163">SUM(AK$38:AK$79*TRANSPOSE(Mapping!$H125:$AW125))</f>
        <v>0</v>
      </c>
      <c r="AL163" s="115">
        <f t="array" ref="AL163">SUM(AL$38:AL$79*TRANSPOSE(Mapping!$H125:$AW125))</f>
        <v>0</v>
      </c>
      <c r="AM163" s="115">
        <f t="array" ref="AM163">SUM(AM$38:AM$79*TRANSPOSE(Mapping!$H125:$AW125))</f>
        <v>0</v>
      </c>
      <c r="AN163" s="115">
        <f t="array" ref="AN163">SUM(AN$38:AN$79*TRANSPOSE(Mapping!$H125:$AW125))</f>
        <v>0</v>
      </c>
      <c r="AO163" s="115">
        <f t="array" ref="AO163">SUM(AO$38:AO$79*TRANSPOSE(Mapping!$H125:$AW125))</f>
        <v>0</v>
      </c>
      <c r="AP163" s="115">
        <f t="array" ref="AP163">SUM(AP$38:AP$79*TRANSPOSE(Mapping!$H125:$AW125))</f>
        <v>0</v>
      </c>
      <c r="AQ163" s="115">
        <f t="array" ref="AQ163">SUM(AQ$38:AQ$79*TRANSPOSE(Mapping!$H125:$AW125))</f>
        <v>0</v>
      </c>
      <c r="AR163" s="115">
        <f t="array" ref="AR163">SUM(AR$38:AR$79*TRANSPOSE(Mapping!$H125:$AW125))</f>
        <v>0</v>
      </c>
      <c r="AS163" s="115">
        <f t="array" ref="AS163">SUM(AS$38:AS$79*TRANSPOSE(Mapping!$H125:$AW125))</f>
        <v>0</v>
      </c>
      <c r="AT163" s="115">
        <f t="array" ref="AT163">SUM(AT$38:AT$79*TRANSPOSE(Mapping!$H125:$AW125))</f>
        <v>0</v>
      </c>
      <c r="AU163" s="115">
        <f t="array" ref="AU163">SUM(AU$38:AU$79*TRANSPOSE(Mapping!$H125:$AW125))</f>
        <v>0</v>
      </c>
      <c r="AV163" s="115">
        <f t="array" ref="AV163">SUM(AV$38:AV$79*TRANSPOSE(Mapping!$H125:$AW125))</f>
        <v>0</v>
      </c>
      <c r="AW163" s="115">
        <f t="array" ref="AW163">SUM(AW$38:AW$79*TRANSPOSE(Mapping!$H125:$AW125))</f>
        <v>0</v>
      </c>
      <c r="AX163" s="115">
        <f t="array" ref="AX163">SUM(AX$38:AX$79*TRANSPOSE(Mapping!$H125:$AW125))</f>
        <v>0</v>
      </c>
      <c r="AY163" s="115">
        <f t="array" ref="AY163">SUM(AY$38:AY$79*TRANSPOSE(Mapping!$H125:$AW125))</f>
        <v>0</v>
      </c>
      <c r="AZ163" s="115">
        <f t="array" ref="AZ163">SUM(AZ$38:AZ$79*TRANSPOSE(Mapping!$H125:$AW125))</f>
        <v>0</v>
      </c>
      <c r="BA163" s="115">
        <f t="array" ref="BA163">SUM(BA$38:BA$79*TRANSPOSE(Mapping!$H125:$AW125))</f>
        <v>0</v>
      </c>
      <c r="BB163" s="115">
        <f t="array" ref="BB163">SUM(BB$38:BB$79*TRANSPOSE(Mapping!$H125:$AW125))</f>
        <v>0</v>
      </c>
      <c r="BC163" s="115">
        <f t="array" ref="BC163">SUM(BC$38:BC$79*TRANSPOSE(Mapping!$H125:$AW125))</f>
        <v>0</v>
      </c>
      <c r="BD163" s="115">
        <f t="array" ref="BD163">SUM(BD$38:BD$79*TRANSPOSE(Mapping!$H125:$AW125))</f>
        <v>0</v>
      </c>
      <c r="BE163" s="115">
        <f t="array" ref="BE163">SUM(BE$38:BE$79*TRANSPOSE(Mapping!$H125:$AW125))</f>
        <v>0</v>
      </c>
      <c r="BF163" s="115">
        <f t="array" ref="BF163">SUM(BF$38:BF$79*TRANSPOSE(Mapping!$H125:$AW125))</f>
        <v>0</v>
      </c>
      <c r="BG163" s="115">
        <f t="array" ref="BG163">SUM(BG$38:BG$79*TRANSPOSE(Mapping!$H125:$AW125))</f>
        <v>0</v>
      </c>
      <c r="BH163" s="115">
        <f t="array" ref="BH163">SUM(BH$38:BH$79*TRANSPOSE(Mapping!$H125:$AW125))</f>
        <v>0</v>
      </c>
    </row>
    <row r="164" spans="1:60" hidden="1" outlineLevel="1" x14ac:dyDescent="0.2">
      <c r="B164" s="52" t="s">
        <v>179</v>
      </c>
      <c r="C164" s="9"/>
      <c r="D164" s="9"/>
      <c r="E164" s="58"/>
      <c r="F164" s="26" t="s">
        <v>198</v>
      </c>
      <c r="G164" s="87">
        <v>11</v>
      </c>
      <c r="H164" s="87"/>
      <c r="I164" s="115">
        <f t="array" ref="I164">SUM(I$38:I$79*TRANSPOSE(Mapping!$N26:$BC26))</f>
        <v>0</v>
      </c>
      <c r="J164" s="115">
        <f t="array" ref="J164">SUM(J$38:J$79*TRANSPOSE(Mapping!$H126:$AW126))</f>
        <v>0</v>
      </c>
      <c r="K164" s="115">
        <f t="array" ref="K164">SUM(K$38:K$79*TRANSPOSE(Mapping!$H126:$AW126))</f>
        <v>327.83764295939005</v>
      </c>
      <c r="L164" s="115">
        <f t="array" ref="L164">SUM(L$38:L$79*TRANSPOSE(Mapping!$H126:$AW126))</f>
        <v>358.72298485670001</v>
      </c>
      <c r="M164" s="115">
        <f t="array" ref="M164">SUM(M$38:M$79*TRANSPOSE(Mapping!$H126:$AW126))</f>
        <v>357.3815978527</v>
      </c>
      <c r="N164" s="115">
        <f t="array" ref="N164">SUM(N$38:N$79*TRANSPOSE(Mapping!$H126:$AW126))</f>
        <v>350.15733669390005</v>
      </c>
      <c r="O164" s="115">
        <f t="array" ref="O164">SUM(O$38:O$79*TRANSPOSE(Mapping!$H126:$AW126))</f>
        <v>365.28072932254457</v>
      </c>
      <c r="P164" s="115">
        <f t="array" ref="P164">SUM(P$38:P$79*TRANSPOSE(Mapping!$H126:$AW126))</f>
        <v>410.43763982510853</v>
      </c>
      <c r="Q164" s="115">
        <f t="array" ref="Q164">SUM(Q$38:Q$79*TRANSPOSE(Mapping!$H126:$AW126))</f>
        <v>0</v>
      </c>
      <c r="R164" s="115">
        <f t="array" ref="R164">SUM(R$38:R$79*TRANSPOSE(Mapping!$H126:$AW126))</f>
        <v>0</v>
      </c>
      <c r="S164" s="115">
        <f t="array" ref="S164">SUM(S$38:S$79*TRANSPOSE(Mapping!$H126:$AW126))</f>
        <v>0</v>
      </c>
      <c r="T164" s="115">
        <f t="array" ref="T164">SUM(T$38:T$79*TRANSPOSE(Mapping!$H126:$AW126))</f>
        <v>0</v>
      </c>
      <c r="U164" s="115">
        <f t="array" ref="U164">SUM(U$38:U$79*TRANSPOSE(Mapping!$H126:$AW126))</f>
        <v>0</v>
      </c>
      <c r="V164" s="115">
        <f t="array" ref="V164">SUM(V$38:V$79*TRANSPOSE(Mapping!$H126:$AW126))</f>
        <v>0</v>
      </c>
      <c r="W164" s="115">
        <f t="array" ref="W164">SUM(W$38:W$79*TRANSPOSE(Mapping!$H126:$AW126))</f>
        <v>0</v>
      </c>
      <c r="X164" s="115">
        <f t="array" ref="X164">SUM(X$38:X$79*TRANSPOSE(Mapping!$H126:$AW126))</f>
        <v>0</v>
      </c>
      <c r="Y164" s="115">
        <f t="array" ref="Y164">SUM(Y$38:Y$79*TRANSPOSE(Mapping!$H126:$AW126))</f>
        <v>0</v>
      </c>
      <c r="Z164" s="115">
        <f t="array" ref="Z164">SUM(Z$38:Z$79*TRANSPOSE(Mapping!$H126:$AW126))</f>
        <v>0</v>
      </c>
      <c r="AA164" s="115">
        <f t="array" ref="AA164">SUM(AA$38:AA$79*TRANSPOSE(Mapping!$H126:$AW126))</f>
        <v>0</v>
      </c>
      <c r="AB164" s="115">
        <f t="array" ref="AB164">SUM(AB$38:AB$79*TRANSPOSE(Mapping!$H126:$AW126))</f>
        <v>0</v>
      </c>
      <c r="AC164" s="115">
        <f t="array" ref="AC164">SUM(AC$38:AC$79*TRANSPOSE(Mapping!$H126:$AW126))</f>
        <v>0</v>
      </c>
      <c r="AD164" s="115">
        <f t="array" ref="AD164">SUM(AD$38:AD$79*TRANSPOSE(Mapping!$H126:$AW126))</f>
        <v>0</v>
      </c>
      <c r="AE164" s="115">
        <f t="array" ref="AE164">SUM(AE$38:AE$79*TRANSPOSE(Mapping!$H126:$AW126))</f>
        <v>0</v>
      </c>
      <c r="AF164" s="115">
        <f t="array" ref="AF164">SUM(AF$38:AF$79*TRANSPOSE(Mapping!$H126:$AW126))</f>
        <v>0</v>
      </c>
      <c r="AG164" s="115">
        <f t="array" ref="AG164">SUM(AG$38:AG$79*TRANSPOSE(Mapping!$H126:$AW126))</f>
        <v>0</v>
      </c>
      <c r="AH164" s="115">
        <f t="array" ref="AH164">SUM(AH$38:AH$79*TRANSPOSE(Mapping!$H126:$AW126))</f>
        <v>0</v>
      </c>
      <c r="AI164" s="115">
        <f t="array" ref="AI164">SUM(AI$38:AI$79*TRANSPOSE(Mapping!$H126:$AW126))</f>
        <v>0</v>
      </c>
      <c r="AJ164" s="115">
        <f t="array" ref="AJ164">SUM(AJ$38:AJ$79*TRANSPOSE(Mapping!$H126:$AW126))</f>
        <v>0</v>
      </c>
      <c r="AK164" s="115">
        <f t="array" ref="AK164">SUM(AK$38:AK$79*TRANSPOSE(Mapping!$H126:$AW126))</f>
        <v>0</v>
      </c>
      <c r="AL164" s="115">
        <f t="array" ref="AL164">SUM(AL$38:AL$79*TRANSPOSE(Mapping!$H126:$AW126))</f>
        <v>0</v>
      </c>
      <c r="AM164" s="115">
        <f t="array" ref="AM164">SUM(AM$38:AM$79*TRANSPOSE(Mapping!$H126:$AW126))</f>
        <v>0</v>
      </c>
      <c r="AN164" s="115">
        <f t="array" ref="AN164">SUM(AN$38:AN$79*TRANSPOSE(Mapping!$H126:$AW126))</f>
        <v>0</v>
      </c>
      <c r="AO164" s="115">
        <f t="array" ref="AO164">SUM(AO$38:AO$79*TRANSPOSE(Mapping!$H126:$AW126))</f>
        <v>0</v>
      </c>
      <c r="AP164" s="115">
        <f t="array" ref="AP164">SUM(AP$38:AP$79*TRANSPOSE(Mapping!$H126:$AW126))</f>
        <v>0</v>
      </c>
      <c r="AQ164" s="115">
        <f t="array" ref="AQ164">SUM(AQ$38:AQ$79*TRANSPOSE(Mapping!$H126:$AW126))</f>
        <v>0</v>
      </c>
      <c r="AR164" s="115">
        <f t="array" ref="AR164">SUM(AR$38:AR$79*TRANSPOSE(Mapping!$H126:$AW126))</f>
        <v>0</v>
      </c>
      <c r="AS164" s="115">
        <f t="array" ref="AS164">SUM(AS$38:AS$79*TRANSPOSE(Mapping!$H126:$AW126))</f>
        <v>0</v>
      </c>
      <c r="AT164" s="115">
        <f t="array" ref="AT164">SUM(AT$38:AT$79*TRANSPOSE(Mapping!$H126:$AW126))</f>
        <v>0</v>
      </c>
      <c r="AU164" s="115">
        <f t="array" ref="AU164">SUM(AU$38:AU$79*TRANSPOSE(Mapping!$H126:$AW126))</f>
        <v>0</v>
      </c>
      <c r="AV164" s="115">
        <f t="array" ref="AV164">SUM(AV$38:AV$79*TRANSPOSE(Mapping!$H126:$AW126))</f>
        <v>0</v>
      </c>
      <c r="AW164" s="115">
        <f t="array" ref="AW164">SUM(AW$38:AW$79*TRANSPOSE(Mapping!$H126:$AW126))</f>
        <v>0</v>
      </c>
      <c r="AX164" s="115">
        <f t="array" ref="AX164">SUM(AX$38:AX$79*TRANSPOSE(Mapping!$H126:$AW126))</f>
        <v>0</v>
      </c>
      <c r="AY164" s="115">
        <f t="array" ref="AY164">SUM(AY$38:AY$79*TRANSPOSE(Mapping!$H126:$AW126))</f>
        <v>0</v>
      </c>
      <c r="AZ164" s="115">
        <f t="array" ref="AZ164">SUM(AZ$38:AZ$79*TRANSPOSE(Mapping!$H126:$AW126))</f>
        <v>0</v>
      </c>
      <c r="BA164" s="115">
        <f t="array" ref="BA164">SUM(BA$38:BA$79*TRANSPOSE(Mapping!$H126:$AW126))</f>
        <v>0</v>
      </c>
      <c r="BB164" s="115">
        <f t="array" ref="BB164">SUM(BB$38:BB$79*TRANSPOSE(Mapping!$H126:$AW126))</f>
        <v>0</v>
      </c>
      <c r="BC164" s="115">
        <f t="array" ref="BC164">SUM(BC$38:BC$79*TRANSPOSE(Mapping!$H126:$AW126))</f>
        <v>0</v>
      </c>
      <c r="BD164" s="115">
        <f t="array" ref="BD164">SUM(BD$38:BD$79*TRANSPOSE(Mapping!$H126:$AW126))</f>
        <v>0</v>
      </c>
      <c r="BE164" s="115">
        <f t="array" ref="BE164">SUM(BE$38:BE$79*TRANSPOSE(Mapping!$H126:$AW126))</f>
        <v>0</v>
      </c>
      <c r="BF164" s="115">
        <f t="array" ref="BF164">SUM(BF$38:BF$79*TRANSPOSE(Mapping!$H126:$AW126))</f>
        <v>0</v>
      </c>
      <c r="BG164" s="115">
        <f t="array" ref="BG164">SUM(BG$38:BG$79*TRANSPOSE(Mapping!$H126:$AW126))</f>
        <v>0</v>
      </c>
      <c r="BH164" s="115">
        <f t="array" ref="BH164">SUM(BH$38:BH$79*TRANSPOSE(Mapping!$H126:$AW126))</f>
        <v>0</v>
      </c>
    </row>
    <row r="165" spans="1:60" hidden="1" outlineLevel="1" x14ac:dyDescent="0.2">
      <c r="B165" s="52" t="s">
        <v>180</v>
      </c>
      <c r="C165" s="9"/>
      <c r="D165" s="9"/>
      <c r="E165" s="58"/>
      <c r="F165" s="26" t="s">
        <v>198</v>
      </c>
      <c r="G165" s="87">
        <v>12</v>
      </c>
      <c r="H165" s="87"/>
      <c r="I165" s="115">
        <f t="array" ref="I165">SUM(I$38:I$79*TRANSPOSE(Mapping!$N27:$BC27))</f>
        <v>0</v>
      </c>
      <c r="J165" s="115">
        <f t="array" ref="J165">SUM(J$38:J$79*TRANSPOSE(Mapping!$H127:$AW127))</f>
        <v>0</v>
      </c>
      <c r="K165" s="115">
        <f t="array" ref="K165">SUM(K$38:K$79*TRANSPOSE(Mapping!$H127:$AW127))</f>
        <v>265.88130531449008</v>
      </c>
      <c r="L165" s="115">
        <f t="array" ref="L165">SUM(L$38:L$79*TRANSPOSE(Mapping!$H127:$AW127))</f>
        <v>291.00863223949995</v>
      </c>
      <c r="M165" s="115">
        <f t="array" ref="M165">SUM(M$38:M$79*TRANSPOSE(Mapping!$H127:$AW127))</f>
        <v>289.00399922139997</v>
      </c>
      <c r="N165" s="115">
        <f t="array" ref="N165">SUM(N$38:N$79*TRANSPOSE(Mapping!$H127:$AW127))</f>
        <v>284.94802932000005</v>
      </c>
      <c r="O165" s="115">
        <f t="array" ref="O165">SUM(O$38:O$79*TRANSPOSE(Mapping!$H127:$AW127))</f>
        <v>303.48293742768357</v>
      </c>
      <c r="P165" s="115">
        <f t="array" ref="P165">SUM(P$38:P$79*TRANSPOSE(Mapping!$H127:$AW127))</f>
        <v>339.9690907858228</v>
      </c>
      <c r="Q165" s="115">
        <f t="array" ref="Q165">SUM(Q$38:Q$79*TRANSPOSE(Mapping!$H127:$AW127))</f>
        <v>0</v>
      </c>
      <c r="R165" s="115">
        <f t="array" ref="R165">SUM(R$38:R$79*TRANSPOSE(Mapping!$H127:$AW127))</f>
        <v>0</v>
      </c>
      <c r="S165" s="115">
        <f t="array" ref="S165">SUM(S$38:S$79*TRANSPOSE(Mapping!$H127:$AW127))</f>
        <v>0</v>
      </c>
      <c r="T165" s="115">
        <f t="array" ref="T165">SUM(T$38:T$79*TRANSPOSE(Mapping!$H127:$AW127))</f>
        <v>0</v>
      </c>
      <c r="U165" s="115">
        <f t="array" ref="U165">SUM(U$38:U$79*TRANSPOSE(Mapping!$H127:$AW127))</f>
        <v>0</v>
      </c>
      <c r="V165" s="115">
        <f t="array" ref="V165">SUM(V$38:V$79*TRANSPOSE(Mapping!$H127:$AW127))</f>
        <v>0</v>
      </c>
      <c r="W165" s="115">
        <f t="array" ref="W165">SUM(W$38:W$79*TRANSPOSE(Mapping!$H127:$AW127))</f>
        <v>0</v>
      </c>
      <c r="X165" s="115">
        <f t="array" ref="X165">SUM(X$38:X$79*TRANSPOSE(Mapping!$H127:$AW127))</f>
        <v>0</v>
      </c>
      <c r="Y165" s="115">
        <f t="array" ref="Y165">SUM(Y$38:Y$79*TRANSPOSE(Mapping!$H127:$AW127))</f>
        <v>0</v>
      </c>
      <c r="Z165" s="115">
        <f t="array" ref="Z165">SUM(Z$38:Z$79*TRANSPOSE(Mapping!$H127:$AW127))</f>
        <v>0</v>
      </c>
      <c r="AA165" s="115">
        <f t="array" ref="AA165">SUM(AA$38:AA$79*TRANSPOSE(Mapping!$H127:$AW127))</f>
        <v>0</v>
      </c>
      <c r="AB165" s="115">
        <f t="array" ref="AB165">SUM(AB$38:AB$79*TRANSPOSE(Mapping!$H127:$AW127))</f>
        <v>0</v>
      </c>
      <c r="AC165" s="115">
        <f t="array" ref="AC165">SUM(AC$38:AC$79*TRANSPOSE(Mapping!$H127:$AW127))</f>
        <v>0</v>
      </c>
      <c r="AD165" s="115">
        <f t="array" ref="AD165">SUM(AD$38:AD$79*TRANSPOSE(Mapping!$H127:$AW127))</f>
        <v>0</v>
      </c>
      <c r="AE165" s="115">
        <f t="array" ref="AE165">SUM(AE$38:AE$79*TRANSPOSE(Mapping!$H127:$AW127))</f>
        <v>0</v>
      </c>
      <c r="AF165" s="115">
        <f t="array" ref="AF165">SUM(AF$38:AF$79*TRANSPOSE(Mapping!$H127:$AW127))</f>
        <v>0</v>
      </c>
      <c r="AG165" s="115">
        <f t="array" ref="AG165">SUM(AG$38:AG$79*TRANSPOSE(Mapping!$H127:$AW127))</f>
        <v>0</v>
      </c>
      <c r="AH165" s="115">
        <f t="array" ref="AH165">SUM(AH$38:AH$79*TRANSPOSE(Mapping!$H127:$AW127))</f>
        <v>0</v>
      </c>
      <c r="AI165" s="115">
        <f t="array" ref="AI165">SUM(AI$38:AI$79*TRANSPOSE(Mapping!$H127:$AW127))</f>
        <v>0</v>
      </c>
      <c r="AJ165" s="115">
        <f t="array" ref="AJ165">SUM(AJ$38:AJ$79*TRANSPOSE(Mapping!$H127:$AW127))</f>
        <v>0</v>
      </c>
      <c r="AK165" s="115">
        <f t="array" ref="AK165">SUM(AK$38:AK$79*TRANSPOSE(Mapping!$H127:$AW127))</f>
        <v>0</v>
      </c>
      <c r="AL165" s="115">
        <f t="array" ref="AL165">SUM(AL$38:AL$79*TRANSPOSE(Mapping!$H127:$AW127))</f>
        <v>0</v>
      </c>
      <c r="AM165" s="115">
        <f t="array" ref="AM165">SUM(AM$38:AM$79*TRANSPOSE(Mapping!$H127:$AW127))</f>
        <v>0</v>
      </c>
      <c r="AN165" s="115">
        <f t="array" ref="AN165">SUM(AN$38:AN$79*TRANSPOSE(Mapping!$H127:$AW127))</f>
        <v>0</v>
      </c>
      <c r="AO165" s="115">
        <f t="array" ref="AO165">SUM(AO$38:AO$79*TRANSPOSE(Mapping!$H127:$AW127))</f>
        <v>0</v>
      </c>
      <c r="AP165" s="115">
        <f t="array" ref="AP165">SUM(AP$38:AP$79*TRANSPOSE(Mapping!$H127:$AW127))</f>
        <v>0</v>
      </c>
      <c r="AQ165" s="115">
        <f t="array" ref="AQ165">SUM(AQ$38:AQ$79*TRANSPOSE(Mapping!$H127:$AW127))</f>
        <v>0</v>
      </c>
      <c r="AR165" s="115">
        <f t="array" ref="AR165">SUM(AR$38:AR$79*TRANSPOSE(Mapping!$H127:$AW127))</f>
        <v>0</v>
      </c>
      <c r="AS165" s="115">
        <f t="array" ref="AS165">SUM(AS$38:AS$79*TRANSPOSE(Mapping!$H127:$AW127))</f>
        <v>0</v>
      </c>
      <c r="AT165" s="115">
        <f t="array" ref="AT165">SUM(AT$38:AT$79*TRANSPOSE(Mapping!$H127:$AW127))</f>
        <v>0</v>
      </c>
      <c r="AU165" s="115">
        <f t="array" ref="AU165">SUM(AU$38:AU$79*TRANSPOSE(Mapping!$H127:$AW127))</f>
        <v>0</v>
      </c>
      <c r="AV165" s="115">
        <f t="array" ref="AV165">SUM(AV$38:AV$79*TRANSPOSE(Mapping!$H127:$AW127))</f>
        <v>0</v>
      </c>
      <c r="AW165" s="115">
        <f t="array" ref="AW165">SUM(AW$38:AW$79*TRANSPOSE(Mapping!$H127:$AW127))</f>
        <v>0</v>
      </c>
      <c r="AX165" s="115">
        <f t="array" ref="AX165">SUM(AX$38:AX$79*TRANSPOSE(Mapping!$H127:$AW127))</f>
        <v>0</v>
      </c>
      <c r="AY165" s="115">
        <f t="array" ref="AY165">SUM(AY$38:AY$79*TRANSPOSE(Mapping!$H127:$AW127))</f>
        <v>0</v>
      </c>
      <c r="AZ165" s="115">
        <f t="array" ref="AZ165">SUM(AZ$38:AZ$79*TRANSPOSE(Mapping!$H127:$AW127))</f>
        <v>0</v>
      </c>
      <c r="BA165" s="115">
        <f t="array" ref="BA165">SUM(BA$38:BA$79*TRANSPOSE(Mapping!$H127:$AW127))</f>
        <v>0</v>
      </c>
      <c r="BB165" s="115">
        <f t="array" ref="BB165">SUM(BB$38:BB$79*TRANSPOSE(Mapping!$H127:$AW127))</f>
        <v>0</v>
      </c>
      <c r="BC165" s="115">
        <f t="array" ref="BC165">SUM(BC$38:BC$79*TRANSPOSE(Mapping!$H127:$AW127))</f>
        <v>0</v>
      </c>
      <c r="BD165" s="115">
        <f t="array" ref="BD165">SUM(BD$38:BD$79*TRANSPOSE(Mapping!$H127:$AW127))</f>
        <v>0</v>
      </c>
      <c r="BE165" s="115">
        <f t="array" ref="BE165">SUM(BE$38:BE$79*TRANSPOSE(Mapping!$H127:$AW127))</f>
        <v>0</v>
      </c>
      <c r="BF165" s="115">
        <f t="array" ref="BF165">SUM(BF$38:BF$79*TRANSPOSE(Mapping!$H127:$AW127))</f>
        <v>0</v>
      </c>
      <c r="BG165" s="115">
        <f t="array" ref="BG165">SUM(BG$38:BG$79*TRANSPOSE(Mapping!$H127:$AW127))</f>
        <v>0</v>
      </c>
      <c r="BH165" s="115">
        <f t="array" ref="BH165">SUM(BH$38:BH$79*TRANSPOSE(Mapping!$H127:$AW127))</f>
        <v>0</v>
      </c>
    </row>
    <row r="166" spans="1:60" hidden="1" outlineLevel="1" x14ac:dyDescent="0.2">
      <c r="B166" s="52" t="s">
        <v>181</v>
      </c>
      <c r="C166" s="9"/>
      <c r="D166" s="9"/>
      <c r="E166" s="58"/>
      <c r="F166" s="26" t="s">
        <v>198</v>
      </c>
      <c r="G166" s="87">
        <v>13</v>
      </c>
      <c r="H166" s="87"/>
      <c r="I166" s="115">
        <f t="array" ref="I166">SUM(I$38:I$79*TRANSPOSE(Mapping!$N28:$BC28))</f>
        <v>0</v>
      </c>
      <c r="J166" s="115">
        <f t="array" ref="J166">SUM(J$38:J$79*TRANSPOSE(Mapping!$H128:$AW128))</f>
        <v>0</v>
      </c>
      <c r="K166" s="115">
        <f t="array" ref="K166">SUM(K$38:K$79*TRANSPOSE(Mapping!$H128:$AW128))</f>
        <v>265.72995731449004</v>
      </c>
      <c r="L166" s="115">
        <f t="array" ref="L166">SUM(L$38:L$79*TRANSPOSE(Mapping!$H128:$AW128))</f>
        <v>290.79285315999999</v>
      </c>
      <c r="M166" s="115">
        <f t="array" ref="M166">SUM(M$38:M$79*TRANSPOSE(Mapping!$H128:$AW128))</f>
        <v>288.92293297999993</v>
      </c>
      <c r="N166" s="115">
        <f t="array" ref="N166">SUM(N$38:N$79*TRANSPOSE(Mapping!$H128:$AW128))</f>
        <v>284.89412932000005</v>
      </c>
      <c r="O166" s="115">
        <f t="array" ref="O166">SUM(O$38:O$79*TRANSPOSE(Mapping!$H128:$AW128))</f>
        <v>303.38293742768354</v>
      </c>
      <c r="P166" s="115">
        <f t="array" ref="P166">SUM(P$38:P$79*TRANSPOSE(Mapping!$H128:$AW128))</f>
        <v>339.76909078582281</v>
      </c>
      <c r="Q166" s="115">
        <f t="array" ref="Q166">SUM(Q$38:Q$79*TRANSPOSE(Mapping!$H128:$AW128))</f>
        <v>0</v>
      </c>
      <c r="R166" s="115">
        <f t="array" ref="R166">SUM(R$38:R$79*TRANSPOSE(Mapping!$H128:$AW128))</f>
        <v>0</v>
      </c>
      <c r="S166" s="115">
        <f t="array" ref="S166">SUM(S$38:S$79*TRANSPOSE(Mapping!$H128:$AW128))</f>
        <v>0</v>
      </c>
      <c r="T166" s="115">
        <f t="array" ref="T166">SUM(T$38:T$79*TRANSPOSE(Mapping!$H128:$AW128))</f>
        <v>0</v>
      </c>
      <c r="U166" s="115">
        <f t="array" ref="U166">SUM(U$38:U$79*TRANSPOSE(Mapping!$H128:$AW128))</f>
        <v>0</v>
      </c>
      <c r="V166" s="115">
        <f t="array" ref="V166">SUM(V$38:V$79*TRANSPOSE(Mapping!$H128:$AW128))</f>
        <v>0</v>
      </c>
      <c r="W166" s="115">
        <f t="array" ref="W166">SUM(W$38:W$79*TRANSPOSE(Mapping!$H128:$AW128))</f>
        <v>0</v>
      </c>
      <c r="X166" s="115">
        <f t="array" ref="X166">SUM(X$38:X$79*TRANSPOSE(Mapping!$H128:$AW128))</f>
        <v>0</v>
      </c>
      <c r="Y166" s="115">
        <f t="array" ref="Y166">SUM(Y$38:Y$79*TRANSPOSE(Mapping!$H128:$AW128))</f>
        <v>0</v>
      </c>
      <c r="Z166" s="115">
        <f t="array" ref="Z166">SUM(Z$38:Z$79*TRANSPOSE(Mapping!$H128:$AW128))</f>
        <v>0</v>
      </c>
      <c r="AA166" s="115">
        <f t="array" ref="AA166">SUM(AA$38:AA$79*TRANSPOSE(Mapping!$H128:$AW128))</f>
        <v>0</v>
      </c>
      <c r="AB166" s="115">
        <f t="array" ref="AB166">SUM(AB$38:AB$79*TRANSPOSE(Mapping!$H128:$AW128))</f>
        <v>0</v>
      </c>
      <c r="AC166" s="115">
        <f t="array" ref="AC166">SUM(AC$38:AC$79*TRANSPOSE(Mapping!$H128:$AW128))</f>
        <v>0</v>
      </c>
      <c r="AD166" s="115">
        <f t="array" ref="AD166">SUM(AD$38:AD$79*TRANSPOSE(Mapping!$H128:$AW128))</f>
        <v>0</v>
      </c>
      <c r="AE166" s="115">
        <f t="array" ref="AE166">SUM(AE$38:AE$79*TRANSPOSE(Mapping!$H128:$AW128))</f>
        <v>0</v>
      </c>
      <c r="AF166" s="115">
        <f t="array" ref="AF166">SUM(AF$38:AF$79*TRANSPOSE(Mapping!$H128:$AW128))</f>
        <v>0</v>
      </c>
      <c r="AG166" s="115">
        <f t="array" ref="AG166">SUM(AG$38:AG$79*TRANSPOSE(Mapping!$H128:$AW128))</f>
        <v>0</v>
      </c>
      <c r="AH166" s="115">
        <f t="array" ref="AH166">SUM(AH$38:AH$79*TRANSPOSE(Mapping!$H128:$AW128))</f>
        <v>0</v>
      </c>
      <c r="AI166" s="115">
        <f t="array" ref="AI166">SUM(AI$38:AI$79*TRANSPOSE(Mapping!$H128:$AW128))</f>
        <v>0</v>
      </c>
      <c r="AJ166" s="115">
        <f t="array" ref="AJ166">SUM(AJ$38:AJ$79*TRANSPOSE(Mapping!$H128:$AW128))</f>
        <v>0</v>
      </c>
      <c r="AK166" s="115">
        <f t="array" ref="AK166">SUM(AK$38:AK$79*TRANSPOSE(Mapping!$H128:$AW128))</f>
        <v>0</v>
      </c>
      <c r="AL166" s="115">
        <f t="array" ref="AL166">SUM(AL$38:AL$79*TRANSPOSE(Mapping!$H128:$AW128))</f>
        <v>0</v>
      </c>
      <c r="AM166" s="115">
        <f t="array" ref="AM166">SUM(AM$38:AM$79*TRANSPOSE(Mapping!$H128:$AW128))</f>
        <v>0</v>
      </c>
      <c r="AN166" s="115">
        <f t="array" ref="AN166">SUM(AN$38:AN$79*TRANSPOSE(Mapping!$H128:$AW128))</f>
        <v>0</v>
      </c>
      <c r="AO166" s="115">
        <f t="array" ref="AO166">SUM(AO$38:AO$79*TRANSPOSE(Mapping!$H128:$AW128))</f>
        <v>0</v>
      </c>
      <c r="AP166" s="115">
        <f t="array" ref="AP166">SUM(AP$38:AP$79*TRANSPOSE(Mapping!$H128:$AW128))</f>
        <v>0</v>
      </c>
      <c r="AQ166" s="115">
        <f t="array" ref="AQ166">SUM(AQ$38:AQ$79*TRANSPOSE(Mapping!$H128:$AW128))</f>
        <v>0</v>
      </c>
      <c r="AR166" s="115">
        <f t="array" ref="AR166">SUM(AR$38:AR$79*TRANSPOSE(Mapping!$H128:$AW128))</f>
        <v>0</v>
      </c>
      <c r="AS166" s="115">
        <f t="array" ref="AS166">SUM(AS$38:AS$79*TRANSPOSE(Mapping!$H128:$AW128))</f>
        <v>0</v>
      </c>
      <c r="AT166" s="115">
        <f t="array" ref="AT166">SUM(AT$38:AT$79*TRANSPOSE(Mapping!$H128:$AW128))</f>
        <v>0</v>
      </c>
      <c r="AU166" s="115">
        <f t="array" ref="AU166">SUM(AU$38:AU$79*TRANSPOSE(Mapping!$H128:$AW128))</f>
        <v>0</v>
      </c>
      <c r="AV166" s="115">
        <f t="array" ref="AV166">SUM(AV$38:AV$79*TRANSPOSE(Mapping!$H128:$AW128))</f>
        <v>0</v>
      </c>
      <c r="AW166" s="115">
        <f t="array" ref="AW166">SUM(AW$38:AW$79*TRANSPOSE(Mapping!$H128:$AW128))</f>
        <v>0</v>
      </c>
      <c r="AX166" s="115">
        <f t="array" ref="AX166">SUM(AX$38:AX$79*TRANSPOSE(Mapping!$H128:$AW128))</f>
        <v>0</v>
      </c>
      <c r="AY166" s="115">
        <f t="array" ref="AY166">SUM(AY$38:AY$79*TRANSPOSE(Mapping!$H128:$AW128))</f>
        <v>0</v>
      </c>
      <c r="AZ166" s="115">
        <f t="array" ref="AZ166">SUM(AZ$38:AZ$79*TRANSPOSE(Mapping!$H128:$AW128))</f>
        <v>0</v>
      </c>
      <c r="BA166" s="115">
        <f t="array" ref="BA166">SUM(BA$38:BA$79*TRANSPOSE(Mapping!$H128:$AW128))</f>
        <v>0</v>
      </c>
      <c r="BB166" s="115">
        <f t="array" ref="BB166">SUM(BB$38:BB$79*TRANSPOSE(Mapping!$H128:$AW128))</f>
        <v>0</v>
      </c>
      <c r="BC166" s="115">
        <f t="array" ref="BC166">SUM(BC$38:BC$79*TRANSPOSE(Mapping!$H128:$AW128))</f>
        <v>0</v>
      </c>
      <c r="BD166" s="115">
        <f t="array" ref="BD166">SUM(BD$38:BD$79*TRANSPOSE(Mapping!$H128:$AW128))</f>
        <v>0</v>
      </c>
      <c r="BE166" s="115">
        <f t="array" ref="BE166">SUM(BE$38:BE$79*TRANSPOSE(Mapping!$H128:$AW128))</f>
        <v>0</v>
      </c>
      <c r="BF166" s="115">
        <f t="array" ref="BF166">SUM(BF$38:BF$79*TRANSPOSE(Mapping!$H128:$AW128))</f>
        <v>0</v>
      </c>
      <c r="BG166" s="115">
        <f t="array" ref="BG166">SUM(BG$38:BG$79*TRANSPOSE(Mapping!$H128:$AW128))</f>
        <v>0</v>
      </c>
      <c r="BH166" s="115">
        <f t="array" ref="BH166">SUM(BH$38:BH$79*TRANSPOSE(Mapping!$H128:$AW128))</f>
        <v>0</v>
      </c>
    </row>
    <row r="167" spans="1:60" hidden="1" outlineLevel="1" x14ac:dyDescent="0.2">
      <c r="B167" s="52" t="s">
        <v>182</v>
      </c>
      <c r="C167" s="9"/>
      <c r="D167" s="9"/>
      <c r="E167" s="58"/>
      <c r="F167" s="26" t="s">
        <v>198</v>
      </c>
      <c r="G167" s="87">
        <v>14</v>
      </c>
      <c r="H167" s="87"/>
      <c r="I167" s="115">
        <f t="array" ref="I167">SUM(I$38:I$79*TRANSPOSE(Mapping!$N29:$BC29))</f>
        <v>0</v>
      </c>
      <c r="J167" s="115">
        <f t="array" ref="J167">SUM(J$38:J$79*TRANSPOSE(Mapping!$H129:$AW129))</f>
        <v>0</v>
      </c>
      <c r="K167" s="115">
        <f t="array" ref="K167">SUM(K$38:K$79*TRANSPOSE(Mapping!$H129:$AW129))</f>
        <v>265.72995731449004</v>
      </c>
      <c r="L167" s="115">
        <f t="array" ref="L167">SUM(L$38:L$79*TRANSPOSE(Mapping!$H129:$AW129))</f>
        <v>290.79285315999999</v>
      </c>
      <c r="M167" s="115">
        <f t="array" ref="M167">SUM(M$38:M$79*TRANSPOSE(Mapping!$H129:$AW129))</f>
        <v>288.92293297999993</v>
      </c>
      <c r="N167" s="115">
        <f t="array" ref="N167">SUM(N$38:N$79*TRANSPOSE(Mapping!$H129:$AW129))</f>
        <v>284.89412932000005</v>
      </c>
      <c r="O167" s="115">
        <f t="array" ref="O167">SUM(O$38:O$79*TRANSPOSE(Mapping!$H129:$AW129))</f>
        <v>303.38293742768354</v>
      </c>
      <c r="P167" s="115">
        <f t="array" ref="P167">SUM(P$38:P$79*TRANSPOSE(Mapping!$H129:$AW129))</f>
        <v>339.76909078582281</v>
      </c>
      <c r="Q167" s="115">
        <f t="array" ref="Q167">SUM(Q$38:Q$79*TRANSPOSE(Mapping!$H129:$AW129))</f>
        <v>0</v>
      </c>
      <c r="R167" s="115">
        <f t="array" ref="R167">SUM(R$38:R$79*TRANSPOSE(Mapping!$H129:$AW129))</f>
        <v>0</v>
      </c>
      <c r="S167" s="115">
        <f t="array" ref="S167">SUM(S$38:S$79*TRANSPOSE(Mapping!$H129:$AW129))</f>
        <v>0</v>
      </c>
      <c r="T167" s="115">
        <f t="array" ref="T167">SUM(T$38:T$79*TRANSPOSE(Mapping!$H129:$AW129))</f>
        <v>0</v>
      </c>
      <c r="U167" s="115">
        <f t="array" ref="U167">SUM(U$38:U$79*TRANSPOSE(Mapping!$H129:$AW129))</f>
        <v>0</v>
      </c>
      <c r="V167" s="115">
        <f t="array" ref="V167">SUM(V$38:V$79*TRANSPOSE(Mapping!$H129:$AW129))</f>
        <v>0</v>
      </c>
      <c r="W167" s="115">
        <f t="array" ref="W167">SUM(W$38:W$79*TRANSPOSE(Mapping!$H129:$AW129))</f>
        <v>0</v>
      </c>
      <c r="X167" s="115">
        <f t="array" ref="X167">SUM(X$38:X$79*TRANSPOSE(Mapping!$H129:$AW129))</f>
        <v>0</v>
      </c>
      <c r="Y167" s="115">
        <f t="array" ref="Y167">SUM(Y$38:Y$79*TRANSPOSE(Mapping!$H129:$AW129))</f>
        <v>0</v>
      </c>
      <c r="Z167" s="115">
        <f t="array" ref="Z167">SUM(Z$38:Z$79*TRANSPOSE(Mapping!$H129:$AW129))</f>
        <v>0</v>
      </c>
      <c r="AA167" s="115">
        <f t="array" ref="AA167">SUM(AA$38:AA$79*TRANSPOSE(Mapping!$H129:$AW129))</f>
        <v>0</v>
      </c>
      <c r="AB167" s="115">
        <f t="array" ref="AB167">SUM(AB$38:AB$79*TRANSPOSE(Mapping!$H129:$AW129))</f>
        <v>0</v>
      </c>
      <c r="AC167" s="115">
        <f t="array" ref="AC167">SUM(AC$38:AC$79*TRANSPOSE(Mapping!$H129:$AW129))</f>
        <v>0</v>
      </c>
      <c r="AD167" s="115">
        <f t="array" ref="AD167">SUM(AD$38:AD$79*TRANSPOSE(Mapping!$H129:$AW129))</f>
        <v>0</v>
      </c>
      <c r="AE167" s="115">
        <f t="array" ref="AE167">SUM(AE$38:AE$79*TRANSPOSE(Mapping!$H129:$AW129))</f>
        <v>0</v>
      </c>
      <c r="AF167" s="115">
        <f t="array" ref="AF167">SUM(AF$38:AF$79*TRANSPOSE(Mapping!$H129:$AW129))</f>
        <v>0</v>
      </c>
      <c r="AG167" s="115">
        <f t="array" ref="AG167">SUM(AG$38:AG$79*TRANSPOSE(Mapping!$H129:$AW129))</f>
        <v>0</v>
      </c>
      <c r="AH167" s="115">
        <f t="array" ref="AH167">SUM(AH$38:AH$79*TRANSPOSE(Mapping!$H129:$AW129))</f>
        <v>0</v>
      </c>
      <c r="AI167" s="115">
        <f t="array" ref="AI167">SUM(AI$38:AI$79*TRANSPOSE(Mapping!$H129:$AW129))</f>
        <v>0</v>
      </c>
      <c r="AJ167" s="115">
        <f t="array" ref="AJ167">SUM(AJ$38:AJ$79*TRANSPOSE(Mapping!$H129:$AW129))</f>
        <v>0</v>
      </c>
      <c r="AK167" s="115">
        <f t="array" ref="AK167">SUM(AK$38:AK$79*TRANSPOSE(Mapping!$H129:$AW129))</f>
        <v>0</v>
      </c>
      <c r="AL167" s="115">
        <f t="array" ref="AL167">SUM(AL$38:AL$79*TRANSPOSE(Mapping!$H129:$AW129))</f>
        <v>0</v>
      </c>
      <c r="AM167" s="115">
        <f t="array" ref="AM167">SUM(AM$38:AM$79*TRANSPOSE(Mapping!$H129:$AW129))</f>
        <v>0</v>
      </c>
      <c r="AN167" s="115">
        <f t="array" ref="AN167">SUM(AN$38:AN$79*TRANSPOSE(Mapping!$H129:$AW129))</f>
        <v>0</v>
      </c>
      <c r="AO167" s="115">
        <f t="array" ref="AO167">SUM(AO$38:AO$79*TRANSPOSE(Mapping!$H129:$AW129))</f>
        <v>0</v>
      </c>
      <c r="AP167" s="115">
        <f t="array" ref="AP167">SUM(AP$38:AP$79*TRANSPOSE(Mapping!$H129:$AW129))</f>
        <v>0</v>
      </c>
      <c r="AQ167" s="115">
        <f t="array" ref="AQ167">SUM(AQ$38:AQ$79*TRANSPOSE(Mapping!$H129:$AW129))</f>
        <v>0</v>
      </c>
      <c r="AR167" s="115">
        <f t="array" ref="AR167">SUM(AR$38:AR$79*TRANSPOSE(Mapping!$H129:$AW129))</f>
        <v>0</v>
      </c>
      <c r="AS167" s="115">
        <f t="array" ref="AS167">SUM(AS$38:AS$79*TRANSPOSE(Mapping!$H129:$AW129))</f>
        <v>0</v>
      </c>
      <c r="AT167" s="115">
        <f t="array" ref="AT167">SUM(AT$38:AT$79*TRANSPOSE(Mapping!$H129:$AW129))</f>
        <v>0</v>
      </c>
      <c r="AU167" s="115">
        <f t="array" ref="AU167">SUM(AU$38:AU$79*TRANSPOSE(Mapping!$H129:$AW129))</f>
        <v>0</v>
      </c>
      <c r="AV167" s="115">
        <f t="array" ref="AV167">SUM(AV$38:AV$79*TRANSPOSE(Mapping!$H129:$AW129))</f>
        <v>0</v>
      </c>
      <c r="AW167" s="115">
        <f t="array" ref="AW167">SUM(AW$38:AW$79*TRANSPOSE(Mapping!$H129:$AW129))</f>
        <v>0</v>
      </c>
      <c r="AX167" s="115">
        <f t="array" ref="AX167">SUM(AX$38:AX$79*TRANSPOSE(Mapping!$H129:$AW129))</f>
        <v>0</v>
      </c>
      <c r="AY167" s="115">
        <f t="array" ref="AY167">SUM(AY$38:AY$79*TRANSPOSE(Mapping!$H129:$AW129))</f>
        <v>0</v>
      </c>
      <c r="AZ167" s="115">
        <f t="array" ref="AZ167">SUM(AZ$38:AZ$79*TRANSPOSE(Mapping!$H129:$AW129))</f>
        <v>0</v>
      </c>
      <c r="BA167" s="115">
        <f t="array" ref="BA167">SUM(BA$38:BA$79*TRANSPOSE(Mapping!$H129:$AW129))</f>
        <v>0</v>
      </c>
      <c r="BB167" s="115">
        <f t="array" ref="BB167">SUM(BB$38:BB$79*TRANSPOSE(Mapping!$H129:$AW129))</f>
        <v>0</v>
      </c>
      <c r="BC167" s="115">
        <f t="array" ref="BC167">SUM(BC$38:BC$79*TRANSPOSE(Mapping!$H129:$AW129))</f>
        <v>0</v>
      </c>
      <c r="BD167" s="115">
        <f t="array" ref="BD167">SUM(BD$38:BD$79*TRANSPOSE(Mapping!$H129:$AW129))</f>
        <v>0</v>
      </c>
      <c r="BE167" s="115">
        <f t="array" ref="BE167">SUM(BE$38:BE$79*TRANSPOSE(Mapping!$H129:$AW129))</f>
        <v>0</v>
      </c>
      <c r="BF167" s="115">
        <f t="array" ref="BF167">SUM(BF$38:BF$79*TRANSPOSE(Mapping!$H129:$AW129))</f>
        <v>0</v>
      </c>
      <c r="BG167" s="115">
        <f t="array" ref="BG167">SUM(BG$38:BG$79*TRANSPOSE(Mapping!$H129:$AW129))</f>
        <v>0</v>
      </c>
      <c r="BH167" s="115">
        <f t="array" ref="BH167">SUM(BH$38:BH$79*TRANSPOSE(Mapping!$H129:$AW129))</f>
        <v>0</v>
      </c>
    </row>
    <row r="168" spans="1:60" hidden="1" outlineLevel="1" x14ac:dyDescent="0.2">
      <c r="B168" s="52" t="s">
        <v>183</v>
      </c>
      <c r="C168" s="9"/>
      <c r="D168" s="9"/>
      <c r="E168" s="58"/>
      <c r="F168" s="26" t="s">
        <v>198</v>
      </c>
      <c r="G168" s="87">
        <v>15</v>
      </c>
      <c r="H168" s="87"/>
      <c r="I168" s="115">
        <f t="array" ref="I168">SUM(I$38:I$79*TRANSPOSE(Mapping!$N30:$BC30))</f>
        <v>0</v>
      </c>
      <c r="J168" s="115">
        <f t="array" ref="J168">SUM(J$38:J$79*TRANSPOSE(Mapping!$H130:$AW130))</f>
        <v>0</v>
      </c>
      <c r="K168" s="115">
        <f t="array" ref="K168">SUM(K$38:K$79*TRANSPOSE(Mapping!$H130:$AW130))</f>
        <v>265.72995731449004</v>
      </c>
      <c r="L168" s="115">
        <f t="array" ref="L168">SUM(L$38:L$79*TRANSPOSE(Mapping!$H130:$AW130))</f>
        <v>290.79285315999999</v>
      </c>
      <c r="M168" s="115">
        <f t="array" ref="M168">SUM(M$38:M$79*TRANSPOSE(Mapping!$H130:$AW130))</f>
        <v>288.92293297999993</v>
      </c>
      <c r="N168" s="115">
        <f t="array" ref="N168">SUM(N$38:N$79*TRANSPOSE(Mapping!$H130:$AW130))</f>
        <v>284.89412932000005</v>
      </c>
      <c r="O168" s="115">
        <f t="array" ref="O168">SUM(O$38:O$79*TRANSPOSE(Mapping!$H130:$AW130))</f>
        <v>303.38293742768354</v>
      </c>
      <c r="P168" s="115">
        <f t="array" ref="P168">SUM(P$38:P$79*TRANSPOSE(Mapping!$H130:$AW130))</f>
        <v>339.76909078582281</v>
      </c>
      <c r="Q168" s="115">
        <f t="array" ref="Q168">SUM(Q$38:Q$79*TRANSPOSE(Mapping!$H130:$AW130))</f>
        <v>0</v>
      </c>
      <c r="R168" s="115">
        <f t="array" ref="R168">SUM(R$38:R$79*TRANSPOSE(Mapping!$H130:$AW130))</f>
        <v>0</v>
      </c>
      <c r="S168" s="115">
        <f t="array" ref="S168">SUM(S$38:S$79*TRANSPOSE(Mapping!$H130:$AW130))</f>
        <v>0</v>
      </c>
      <c r="T168" s="115">
        <f t="array" ref="T168">SUM(T$38:T$79*TRANSPOSE(Mapping!$H130:$AW130))</f>
        <v>0</v>
      </c>
      <c r="U168" s="115">
        <f t="array" ref="U168">SUM(U$38:U$79*TRANSPOSE(Mapping!$H130:$AW130))</f>
        <v>0</v>
      </c>
      <c r="V168" s="115">
        <f t="array" ref="V168">SUM(V$38:V$79*TRANSPOSE(Mapping!$H130:$AW130))</f>
        <v>0</v>
      </c>
      <c r="W168" s="115">
        <f t="array" ref="W168">SUM(W$38:W$79*TRANSPOSE(Mapping!$H130:$AW130))</f>
        <v>0</v>
      </c>
      <c r="X168" s="115">
        <f t="array" ref="X168">SUM(X$38:X$79*TRANSPOSE(Mapping!$H130:$AW130))</f>
        <v>0</v>
      </c>
      <c r="Y168" s="115">
        <f t="array" ref="Y168">SUM(Y$38:Y$79*TRANSPOSE(Mapping!$H130:$AW130))</f>
        <v>0</v>
      </c>
      <c r="Z168" s="115">
        <f t="array" ref="Z168">SUM(Z$38:Z$79*TRANSPOSE(Mapping!$H130:$AW130))</f>
        <v>0</v>
      </c>
      <c r="AA168" s="115">
        <f t="array" ref="AA168">SUM(AA$38:AA$79*TRANSPOSE(Mapping!$H130:$AW130))</f>
        <v>0</v>
      </c>
      <c r="AB168" s="115">
        <f t="array" ref="AB168">SUM(AB$38:AB$79*TRANSPOSE(Mapping!$H130:$AW130))</f>
        <v>0</v>
      </c>
      <c r="AC168" s="115">
        <f t="array" ref="AC168">SUM(AC$38:AC$79*TRANSPOSE(Mapping!$H130:$AW130))</f>
        <v>0</v>
      </c>
      <c r="AD168" s="115">
        <f t="array" ref="AD168">SUM(AD$38:AD$79*TRANSPOSE(Mapping!$H130:$AW130))</f>
        <v>0</v>
      </c>
      <c r="AE168" s="115">
        <f t="array" ref="AE168">SUM(AE$38:AE$79*TRANSPOSE(Mapping!$H130:$AW130))</f>
        <v>0</v>
      </c>
      <c r="AF168" s="115">
        <f t="array" ref="AF168">SUM(AF$38:AF$79*TRANSPOSE(Mapping!$H130:$AW130))</f>
        <v>0</v>
      </c>
      <c r="AG168" s="115">
        <f t="array" ref="AG168">SUM(AG$38:AG$79*TRANSPOSE(Mapping!$H130:$AW130))</f>
        <v>0</v>
      </c>
      <c r="AH168" s="115">
        <f t="array" ref="AH168">SUM(AH$38:AH$79*TRANSPOSE(Mapping!$H130:$AW130))</f>
        <v>0</v>
      </c>
      <c r="AI168" s="115">
        <f t="array" ref="AI168">SUM(AI$38:AI$79*TRANSPOSE(Mapping!$H130:$AW130))</f>
        <v>0</v>
      </c>
      <c r="AJ168" s="115">
        <f t="array" ref="AJ168">SUM(AJ$38:AJ$79*TRANSPOSE(Mapping!$H130:$AW130))</f>
        <v>0</v>
      </c>
      <c r="AK168" s="115">
        <f t="array" ref="AK168">SUM(AK$38:AK$79*TRANSPOSE(Mapping!$H130:$AW130))</f>
        <v>0</v>
      </c>
      <c r="AL168" s="115">
        <f t="array" ref="AL168">SUM(AL$38:AL$79*TRANSPOSE(Mapping!$H130:$AW130))</f>
        <v>0</v>
      </c>
      <c r="AM168" s="115">
        <f t="array" ref="AM168">SUM(AM$38:AM$79*TRANSPOSE(Mapping!$H130:$AW130))</f>
        <v>0</v>
      </c>
      <c r="AN168" s="115">
        <f t="array" ref="AN168">SUM(AN$38:AN$79*TRANSPOSE(Mapping!$H130:$AW130))</f>
        <v>0</v>
      </c>
      <c r="AO168" s="115">
        <f t="array" ref="AO168">SUM(AO$38:AO$79*TRANSPOSE(Mapping!$H130:$AW130))</f>
        <v>0</v>
      </c>
      <c r="AP168" s="115">
        <f t="array" ref="AP168">SUM(AP$38:AP$79*TRANSPOSE(Mapping!$H130:$AW130))</f>
        <v>0</v>
      </c>
      <c r="AQ168" s="115">
        <f t="array" ref="AQ168">SUM(AQ$38:AQ$79*TRANSPOSE(Mapping!$H130:$AW130))</f>
        <v>0</v>
      </c>
      <c r="AR168" s="115">
        <f t="array" ref="AR168">SUM(AR$38:AR$79*TRANSPOSE(Mapping!$H130:$AW130))</f>
        <v>0</v>
      </c>
      <c r="AS168" s="115">
        <f t="array" ref="AS168">SUM(AS$38:AS$79*TRANSPOSE(Mapping!$H130:$AW130))</f>
        <v>0</v>
      </c>
      <c r="AT168" s="115">
        <f t="array" ref="AT168">SUM(AT$38:AT$79*TRANSPOSE(Mapping!$H130:$AW130))</f>
        <v>0</v>
      </c>
      <c r="AU168" s="115">
        <f t="array" ref="AU168">SUM(AU$38:AU$79*TRANSPOSE(Mapping!$H130:$AW130))</f>
        <v>0</v>
      </c>
      <c r="AV168" s="115">
        <f t="array" ref="AV168">SUM(AV$38:AV$79*TRANSPOSE(Mapping!$H130:$AW130))</f>
        <v>0</v>
      </c>
      <c r="AW168" s="115">
        <f t="array" ref="AW168">SUM(AW$38:AW$79*TRANSPOSE(Mapping!$H130:$AW130))</f>
        <v>0</v>
      </c>
      <c r="AX168" s="115">
        <f t="array" ref="AX168">SUM(AX$38:AX$79*TRANSPOSE(Mapping!$H130:$AW130))</f>
        <v>0</v>
      </c>
      <c r="AY168" s="115">
        <f t="array" ref="AY168">SUM(AY$38:AY$79*TRANSPOSE(Mapping!$H130:$AW130))</f>
        <v>0</v>
      </c>
      <c r="AZ168" s="115">
        <f t="array" ref="AZ168">SUM(AZ$38:AZ$79*TRANSPOSE(Mapping!$H130:$AW130))</f>
        <v>0</v>
      </c>
      <c r="BA168" s="115">
        <f t="array" ref="BA168">SUM(BA$38:BA$79*TRANSPOSE(Mapping!$H130:$AW130))</f>
        <v>0</v>
      </c>
      <c r="BB168" s="115">
        <f t="array" ref="BB168">SUM(BB$38:BB$79*TRANSPOSE(Mapping!$H130:$AW130))</f>
        <v>0</v>
      </c>
      <c r="BC168" s="115">
        <f t="array" ref="BC168">SUM(BC$38:BC$79*TRANSPOSE(Mapping!$H130:$AW130))</f>
        <v>0</v>
      </c>
      <c r="BD168" s="115">
        <f t="array" ref="BD168">SUM(BD$38:BD$79*TRANSPOSE(Mapping!$H130:$AW130))</f>
        <v>0</v>
      </c>
      <c r="BE168" s="115">
        <f t="array" ref="BE168">SUM(BE$38:BE$79*TRANSPOSE(Mapping!$H130:$AW130))</f>
        <v>0</v>
      </c>
      <c r="BF168" s="115">
        <f t="array" ref="BF168">SUM(BF$38:BF$79*TRANSPOSE(Mapping!$H130:$AW130))</f>
        <v>0</v>
      </c>
      <c r="BG168" s="115">
        <f t="array" ref="BG168">SUM(BG$38:BG$79*TRANSPOSE(Mapping!$H130:$AW130))</f>
        <v>0</v>
      </c>
      <c r="BH168" s="115">
        <f t="array" ref="BH168">SUM(BH$38:BH$79*TRANSPOSE(Mapping!$H130:$AW130))</f>
        <v>0</v>
      </c>
    </row>
    <row r="169" spans="1:60" hidden="1" outlineLevel="1" x14ac:dyDescent="0.2">
      <c r="B169" s="52" t="s">
        <v>184</v>
      </c>
      <c r="C169" s="9"/>
      <c r="D169" s="9"/>
      <c r="E169" s="58"/>
      <c r="F169" s="26" t="s">
        <v>198</v>
      </c>
      <c r="G169" s="87">
        <v>16</v>
      </c>
      <c r="H169" s="87"/>
      <c r="I169" s="115">
        <f t="array" ref="I169">SUM(I$38:I$79*TRANSPOSE(Mapping!$N31:$BC31))</f>
        <v>0</v>
      </c>
      <c r="J169" s="115">
        <f t="array" ref="J169">SUM(J$38:J$79*TRANSPOSE(Mapping!$H131:$AW131))</f>
        <v>0</v>
      </c>
      <c r="K169" s="115">
        <f t="array" ref="K169">SUM(K$38:K$79*TRANSPOSE(Mapping!$H131:$AW131))</f>
        <v>57.135282774900006</v>
      </c>
      <c r="L169" s="115">
        <f t="array" ref="L169">SUM(L$38:L$79*TRANSPOSE(Mapping!$H131:$AW131))</f>
        <v>62.8077204342</v>
      </c>
      <c r="M169" s="115">
        <f t="array" ref="M169">SUM(M$38:M$79*TRANSPOSE(Mapping!$H131:$AW131))</f>
        <v>64.154214849300004</v>
      </c>
      <c r="N169" s="115">
        <f t="array" ref="N169">SUM(N$38:N$79*TRANSPOSE(Mapping!$H131:$AW131))</f>
        <v>60.728196793399995</v>
      </c>
      <c r="O169" s="115">
        <f t="array" ref="O169">SUM(O$38:O$79*TRANSPOSE(Mapping!$H131:$AW131))</f>
        <v>57.701263269489345</v>
      </c>
      <c r="P169" s="115">
        <f t="array" ref="P169">SUM(P$38:P$79*TRANSPOSE(Mapping!$H131:$AW131))</f>
        <v>66.970450098363003</v>
      </c>
      <c r="Q169" s="115">
        <f t="array" ref="Q169">SUM(Q$38:Q$79*TRANSPOSE(Mapping!$H131:$AW131))</f>
        <v>0</v>
      </c>
      <c r="R169" s="115">
        <f t="array" ref="R169">SUM(R$38:R$79*TRANSPOSE(Mapping!$H131:$AW131))</f>
        <v>0</v>
      </c>
      <c r="S169" s="115">
        <f t="array" ref="S169">SUM(S$38:S$79*TRANSPOSE(Mapping!$H131:$AW131))</f>
        <v>0</v>
      </c>
      <c r="T169" s="115">
        <f t="array" ref="T169">SUM(T$38:T$79*TRANSPOSE(Mapping!$H131:$AW131))</f>
        <v>0</v>
      </c>
      <c r="U169" s="115">
        <f t="array" ref="U169">SUM(U$38:U$79*TRANSPOSE(Mapping!$H131:$AW131))</f>
        <v>0</v>
      </c>
      <c r="V169" s="115">
        <f t="array" ref="V169">SUM(V$38:V$79*TRANSPOSE(Mapping!$H131:$AW131))</f>
        <v>0</v>
      </c>
      <c r="W169" s="115">
        <f t="array" ref="W169">SUM(W$38:W$79*TRANSPOSE(Mapping!$H131:$AW131))</f>
        <v>0</v>
      </c>
      <c r="X169" s="115">
        <f t="array" ref="X169">SUM(X$38:X$79*TRANSPOSE(Mapping!$H131:$AW131))</f>
        <v>0</v>
      </c>
      <c r="Y169" s="115">
        <f t="array" ref="Y169">SUM(Y$38:Y$79*TRANSPOSE(Mapping!$H131:$AW131))</f>
        <v>0</v>
      </c>
      <c r="Z169" s="115">
        <f t="array" ref="Z169">SUM(Z$38:Z$79*TRANSPOSE(Mapping!$H131:$AW131))</f>
        <v>0</v>
      </c>
      <c r="AA169" s="115">
        <f t="array" ref="AA169">SUM(AA$38:AA$79*TRANSPOSE(Mapping!$H131:$AW131))</f>
        <v>0</v>
      </c>
      <c r="AB169" s="115">
        <f t="array" ref="AB169">SUM(AB$38:AB$79*TRANSPOSE(Mapping!$H131:$AW131))</f>
        <v>0</v>
      </c>
      <c r="AC169" s="115">
        <f t="array" ref="AC169">SUM(AC$38:AC$79*TRANSPOSE(Mapping!$H131:$AW131))</f>
        <v>0</v>
      </c>
      <c r="AD169" s="115">
        <f t="array" ref="AD169">SUM(AD$38:AD$79*TRANSPOSE(Mapping!$H131:$AW131))</f>
        <v>0</v>
      </c>
      <c r="AE169" s="115">
        <f t="array" ref="AE169">SUM(AE$38:AE$79*TRANSPOSE(Mapping!$H131:$AW131))</f>
        <v>0</v>
      </c>
      <c r="AF169" s="115">
        <f t="array" ref="AF169">SUM(AF$38:AF$79*TRANSPOSE(Mapping!$H131:$AW131))</f>
        <v>0</v>
      </c>
      <c r="AG169" s="115">
        <f t="array" ref="AG169">SUM(AG$38:AG$79*TRANSPOSE(Mapping!$H131:$AW131))</f>
        <v>0</v>
      </c>
      <c r="AH169" s="115">
        <f t="array" ref="AH169">SUM(AH$38:AH$79*TRANSPOSE(Mapping!$H131:$AW131))</f>
        <v>0</v>
      </c>
      <c r="AI169" s="115">
        <f t="array" ref="AI169">SUM(AI$38:AI$79*TRANSPOSE(Mapping!$H131:$AW131))</f>
        <v>0</v>
      </c>
      <c r="AJ169" s="115">
        <f t="array" ref="AJ169">SUM(AJ$38:AJ$79*TRANSPOSE(Mapping!$H131:$AW131))</f>
        <v>0</v>
      </c>
      <c r="AK169" s="115">
        <f t="array" ref="AK169">SUM(AK$38:AK$79*TRANSPOSE(Mapping!$H131:$AW131))</f>
        <v>0</v>
      </c>
      <c r="AL169" s="115">
        <f t="array" ref="AL169">SUM(AL$38:AL$79*TRANSPOSE(Mapping!$H131:$AW131))</f>
        <v>0</v>
      </c>
      <c r="AM169" s="115">
        <f t="array" ref="AM169">SUM(AM$38:AM$79*TRANSPOSE(Mapping!$H131:$AW131))</f>
        <v>0</v>
      </c>
      <c r="AN169" s="115">
        <f t="array" ref="AN169">SUM(AN$38:AN$79*TRANSPOSE(Mapping!$H131:$AW131))</f>
        <v>0</v>
      </c>
      <c r="AO169" s="115">
        <f t="array" ref="AO169">SUM(AO$38:AO$79*TRANSPOSE(Mapping!$H131:$AW131))</f>
        <v>0</v>
      </c>
      <c r="AP169" s="115">
        <f t="array" ref="AP169">SUM(AP$38:AP$79*TRANSPOSE(Mapping!$H131:$AW131))</f>
        <v>0</v>
      </c>
      <c r="AQ169" s="115">
        <f t="array" ref="AQ169">SUM(AQ$38:AQ$79*TRANSPOSE(Mapping!$H131:$AW131))</f>
        <v>0</v>
      </c>
      <c r="AR169" s="115">
        <f t="array" ref="AR169">SUM(AR$38:AR$79*TRANSPOSE(Mapping!$H131:$AW131))</f>
        <v>0</v>
      </c>
      <c r="AS169" s="115">
        <f t="array" ref="AS169">SUM(AS$38:AS$79*TRANSPOSE(Mapping!$H131:$AW131))</f>
        <v>0</v>
      </c>
      <c r="AT169" s="115">
        <f t="array" ref="AT169">SUM(AT$38:AT$79*TRANSPOSE(Mapping!$H131:$AW131))</f>
        <v>0</v>
      </c>
      <c r="AU169" s="115">
        <f t="array" ref="AU169">SUM(AU$38:AU$79*TRANSPOSE(Mapping!$H131:$AW131))</f>
        <v>0</v>
      </c>
      <c r="AV169" s="115">
        <f t="array" ref="AV169">SUM(AV$38:AV$79*TRANSPOSE(Mapping!$H131:$AW131))</f>
        <v>0</v>
      </c>
      <c r="AW169" s="115">
        <f t="array" ref="AW169">SUM(AW$38:AW$79*TRANSPOSE(Mapping!$H131:$AW131))</f>
        <v>0</v>
      </c>
      <c r="AX169" s="115">
        <f t="array" ref="AX169">SUM(AX$38:AX$79*TRANSPOSE(Mapping!$H131:$AW131))</f>
        <v>0</v>
      </c>
      <c r="AY169" s="115">
        <f t="array" ref="AY169">SUM(AY$38:AY$79*TRANSPOSE(Mapping!$H131:$AW131))</f>
        <v>0</v>
      </c>
      <c r="AZ169" s="115">
        <f t="array" ref="AZ169">SUM(AZ$38:AZ$79*TRANSPOSE(Mapping!$H131:$AW131))</f>
        <v>0</v>
      </c>
      <c r="BA169" s="115">
        <f t="array" ref="BA169">SUM(BA$38:BA$79*TRANSPOSE(Mapping!$H131:$AW131))</f>
        <v>0</v>
      </c>
      <c r="BB169" s="115">
        <f t="array" ref="BB169">SUM(BB$38:BB$79*TRANSPOSE(Mapping!$H131:$AW131))</f>
        <v>0</v>
      </c>
      <c r="BC169" s="115">
        <f t="array" ref="BC169">SUM(BC$38:BC$79*TRANSPOSE(Mapping!$H131:$AW131))</f>
        <v>0</v>
      </c>
      <c r="BD169" s="115">
        <f t="array" ref="BD169">SUM(BD$38:BD$79*TRANSPOSE(Mapping!$H131:$AW131))</f>
        <v>0</v>
      </c>
      <c r="BE169" s="115">
        <f t="array" ref="BE169">SUM(BE$38:BE$79*TRANSPOSE(Mapping!$H131:$AW131))</f>
        <v>0</v>
      </c>
      <c r="BF169" s="115">
        <f t="array" ref="BF169">SUM(BF$38:BF$79*TRANSPOSE(Mapping!$H131:$AW131))</f>
        <v>0</v>
      </c>
      <c r="BG169" s="115">
        <f t="array" ref="BG169">SUM(BG$38:BG$79*TRANSPOSE(Mapping!$H131:$AW131))</f>
        <v>0</v>
      </c>
      <c r="BH169" s="115">
        <f t="array" ref="BH169">SUM(BH$38:BH$79*TRANSPOSE(Mapping!$H131:$AW131))</f>
        <v>0</v>
      </c>
    </row>
    <row r="170" spans="1:60" hidden="1" outlineLevel="1" x14ac:dyDescent="0.2">
      <c r="B170" s="52" t="s">
        <v>185</v>
      </c>
      <c r="C170" s="9"/>
      <c r="D170" s="9"/>
      <c r="E170" s="9"/>
      <c r="F170" s="26" t="s">
        <v>198</v>
      </c>
      <c r="G170" s="87">
        <v>17</v>
      </c>
      <c r="H170" s="87"/>
      <c r="I170" s="115">
        <f t="array" ref="I170">SUM(I$38:I$79*TRANSPOSE(Mapping!$N32:$BC32))</f>
        <v>0</v>
      </c>
      <c r="J170" s="115">
        <f t="array" ref="J170">SUM(J$38:J$79*TRANSPOSE(Mapping!$H132:$AW132))</f>
        <v>0</v>
      </c>
      <c r="K170" s="115">
        <f t="array" ref="K170">SUM(K$38:K$79*TRANSPOSE(Mapping!$H132:$AW132))</f>
        <v>265.72995731449004</v>
      </c>
      <c r="L170" s="115">
        <f t="array" ref="L170">SUM(L$38:L$79*TRANSPOSE(Mapping!$H132:$AW132))</f>
        <v>290.79285315999999</v>
      </c>
      <c r="M170" s="115">
        <f t="array" ref="M170">SUM(M$38:M$79*TRANSPOSE(Mapping!$H132:$AW132))</f>
        <v>288.92293297999993</v>
      </c>
      <c r="N170" s="115">
        <f t="array" ref="N170">SUM(N$38:N$79*TRANSPOSE(Mapping!$H132:$AW132))</f>
        <v>284.89412932000005</v>
      </c>
      <c r="O170" s="115">
        <f t="array" ref="O170">SUM(O$38:O$79*TRANSPOSE(Mapping!$H132:$AW132))</f>
        <v>303.38293742768354</v>
      </c>
      <c r="P170" s="115">
        <f t="array" ref="P170">SUM(P$38:P$79*TRANSPOSE(Mapping!$H132:$AW132))</f>
        <v>339.76909078582281</v>
      </c>
      <c r="Q170" s="115">
        <f t="array" ref="Q170">SUM(Q$38:Q$79*TRANSPOSE(Mapping!$H132:$AW132))</f>
        <v>0</v>
      </c>
      <c r="R170" s="115">
        <f t="array" ref="R170">SUM(R$38:R$79*TRANSPOSE(Mapping!$H132:$AW132))</f>
        <v>0</v>
      </c>
      <c r="S170" s="115">
        <f t="array" ref="S170">SUM(S$38:S$79*TRANSPOSE(Mapping!$H132:$AW132))</f>
        <v>0</v>
      </c>
      <c r="T170" s="115">
        <f t="array" ref="T170">SUM(T$38:T$79*TRANSPOSE(Mapping!$H132:$AW132))</f>
        <v>0</v>
      </c>
      <c r="U170" s="115">
        <f t="array" ref="U170">SUM(U$38:U$79*TRANSPOSE(Mapping!$H132:$AW132))</f>
        <v>0</v>
      </c>
      <c r="V170" s="115">
        <f t="array" ref="V170">SUM(V$38:V$79*TRANSPOSE(Mapping!$H132:$AW132))</f>
        <v>0</v>
      </c>
      <c r="W170" s="115">
        <f t="array" ref="W170">SUM(W$38:W$79*TRANSPOSE(Mapping!$H132:$AW132))</f>
        <v>0</v>
      </c>
      <c r="X170" s="115">
        <f t="array" ref="X170">SUM(X$38:X$79*TRANSPOSE(Mapping!$H132:$AW132))</f>
        <v>0</v>
      </c>
      <c r="Y170" s="115">
        <f t="array" ref="Y170">SUM(Y$38:Y$79*TRANSPOSE(Mapping!$H132:$AW132))</f>
        <v>0</v>
      </c>
      <c r="Z170" s="115">
        <f t="array" ref="Z170">SUM(Z$38:Z$79*TRANSPOSE(Mapping!$H132:$AW132))</f>
        <v>0</v>
      </c>
      <c r="AA170" s="115">
        <f t="array" ref="AA170">SUM(AA$38:AA$79*TRANSPOSE(Mapping!$H132:$AW132))</f>
        <v>0</v>
      </c>
      <c r="AB170" s="115">
        <f t="array" ref="AB170">SUM(AB$38:AB$79*TRANSPOSE(Mapping!$H132:$AW132))</f>
        <v>0</v>
      </c>
      <c r="AC170" s="115">
        <f t="array" ref="AC170">SUM(AC$38:AC$79*TRANSPOSE(Mapping!$H132:$AW132))</f>
        <v>0</v>
      </c>
      <c r="AD170" s="115">
        <f t="array" ref="AD170">SUM(AD$38:AD$79*TRANSPOSE(Mapping!$H132:$AW132))</f>
        <v>0</v>
      </c>
      <c r="AE170" s="115">
        <f t="array" ref="AE170">SUM(AE$38:AE$79*TRANSPOSE(Mapping!$H132:$AW132))</f>
        <v>0</v>
      </c>
      <c r="AF170" s="115">
        <f t="array" ref="AF170">SUM(AF$38:AF$79*TRANSPOSE(Mapping!$H132:$AW132))</f>
        <v>0</v>
      </c>
      <c r="AG170" s="115">
        <f t="array" ref="AG170">SUM(AG$38:AG$79*TRANSPOSE(Mapping!$H132:$AW132))</f>
        <v>0</v>
      </c>
      <c r="AH170" s="115">
        <f t="array" ref="AH170">SUM(AH$38:AH$79*TRANSPOSE(Mapping!$H132:$AW132))</f>
        <v>0</v>
      </c>
      <c r="AI170" s="115">
        <f t="array" ref="AI170">SUM(AI$38:AI$79*TRANSPOSE(Mapping!$H132:$AW132))</f>
        <v>0</v>
      </c>
      <c r="AJ170" s="115">
        <f t="array" ref="AJ170">SUM(AJ$38:AJ$79*TRANSPOSE(Mapping!$H132:$AW132))</f>
        <v>0</v>
      </c>
      <c r="AK170" s="115">
        <f t="array" ref="AK170">SUM(AK$38:AK$79*TRANSPOSE(Mapping!$H132:$AW132))</f>
        <v>0</v>
      </c>
      <c r="AL170" s="115">
        <f t="array" ref="AL170">SUM(AL$38:AL$79*TRANSPOSE(Mapping!$H132:$AW132))</f>
        <v>0</v>
      </c>
      <c r="AM170" s="115">
        <f t="array" ref="AM170">SUM(AM$38:AM$79*TRANSPOSE(Mapping!$H132:$AW132))</f>
        <v>0</v>
      </c>
      <c r="AN170" s="115">
        <f t="array" ref="AN170">SUM(AN$38:AN$79*TRANSPOSE(Mapping!$H132:$AW132))</f>
        <v>0</v>
      </c>
      <c r="AO170" s="115">
        <f t="array" ref="AO170">SUM(AO$38:AO$79*TRANSPOSE(Mapping!$H132:$AW132))</f>
        <v>0</v>
      </c>
      <c r="AP170" s="115">
        <f t="array" ref="AP170">SUM(AP$38:AP$79*TRANSPOSE(Mapping!$H132:$AW132))</f>
        <v>0</v>
      </c>
      <c r="AQ170" s="115">
        <f t="array" ref="AQ170">SUM(AQ$38:AQ$79*TRANSPOSE(Mapping!$H132:$AW132))</f>
        <v>0</v>
      </c>
      <c r="AR170" s="115">
        <f t="array" ref="AR170">SUM(AR$38:AR$79*TRANSPOSE(Mapping!$H132:$AW132))</f>
        <v>0</v>
      </c>
      <c r="AS170" s="115">
        <f t="array" ref="AS170">SUM(AS$38:AS$79*TRANSPOSE(Mapping!$H132:$AW132))</f>
        <v>0</v>
      </c>
      <c r="AT170" s="115">
        <f t="array" ref="AT170">SUM(AT$38:AT$79*TRANSPOSE(Mapping!$H132:$AW132))</f>
        <v>0</v>
      </c>
      <c r="AU170" s="115">
        <f t="array" ref="AU170">SUM(AU$38:AU$79*TRANSPOSE(Mapping!$H132:$AW132))</f>
        <v>0</v>
      </c>
      <c r="AV170" s="115">
        <f t="array" ref="AV170">SUM(AV$38:AV$79*TRANSPOSE(Mapping!$H132:$AW132))</f>
        <v>0</v>
      </c>
      <c r="AW170" s="115">
        <f t="array" ref="AW170">SUM(AW$38:AW$79*TRANSPOSE(Mapping!$H132:$AW132))</f>
        <v>0</v>
      </c>
      <c r="AX170" s="115">
        <f t="array" ref="AX170">SUM(AX$38:AX$79*TRANSPOSE(Mapping!$H132:$AW132))</f>
        <v>0</v>
      </c>
      <c r="AY170" s="115">
        <f t="array" ref="AY170">SUM(AY$38:AY$79*TRANSPOSE(Mapping!$H132:$AW132))</f>
        <v>0</v>
      </c>
      <c r="AZ170" s="115">
        <f t="array" ref="AZ170">SUM(AZ$38:AZ$79*TRANSPOSE(Mapping!$H132:$AW132))</f>
        <v>0</v>
      </c>
      <c r="BA170" s="115">
        <f t="array" ref="BA170">SUM(BA$38:BA$79*TRANSPOSE(Mapping!$H132:$AW132))</f>
        <v>0</v>
      </c>
      <c r="BB170" s="115">
        <f t="array" ref="BB170">SUM(BB$38:BB$79*TRANSPOSE(Mapping!$H132:$AW132))</f>
        <v>0</v>
      </c>
      <c r="BC170" s="115">
        <f t="array" ref="BC170">SUM(BC$38:BC$79*TRANSPOSE(Mapping!$H132:$AW132))</f>
        <v>0</v>
      </c>
      <c r="BD170" s="115">
        <f t="array" ref="BD170">SUM(BD$38:BD$79*TRANSPOSE(Mapping!$H132:$AW132))</f>
        <v>0</v>
      </c>
      <c r="BE170" s="115">
        <f t="array" ref="BE170">SUM(BE$38:BE$79*TRANSPOSE(Mapping!$H132:$AW132))</f>
        <v>0</v>
      </c>
      <c r="BF170" s="115">
        <f t="array" ref="BF170">SUM(BF$38:BF$79*TRANSPOSE(Mapping!$H132:$AW132))</f>
        <v>0</v>
      </c>
      <c r="BG170" s="115">
        <f t="array" ref="BG170">SUM(BG$38:BG$79*TRANSPOSE(Mapping!$H132:$AW132))</f>
        <v>0</v>
      </c>
      <c r="BH170" s="115">
        <f t="array" ref="BH170">SUM(BH$38:BH$79*TRANSPOSE(Mapping!$H132:$AW132))</f>
        <v>0</v>
      </c>
    </row>
    <row r="171" spans="1:60" hidden="1" outlineLevel="1" x14ac:dyDescent="0.2">
      <c r="B171" s="52" t="s">
        <v>186</v>
      </c>
      <c r="C171" s="9"/>
      <c r="D171" s="9"/>
      <c r="E171" s="9"/>
      <c r="F171" s="26" t="s">
        <v>198</v>
      </c>
      <c r="G171" s="87">
        <v>18</v>
      </c>
      <c r="H171" s="87"/>
      <c r="I171" s="115">
        <f t="array" ref="I171">SUM(I$38:I$79*TRANSPOSE(Mapping!$N33:$BC33))</f>
        <v>0</v>
      </c>
      <c r="J171" s="115">
        <f t="array" ref="J171">SUM(J$38:J$79*TRANSPOSE(Mapping!$H133:$AW133))</f>
        <v>0</v>
      </c>
      <c r="K171" s="115">
        <f t="array" ref="K171">SUM(K$38:K$79*TRANSPOSE(Mapping!$H133:$AW133))</f>
        <v>265.72995731449004</v>
      </c>
      <c r="L171" s="115">
        <f t="array" ref="L171">SUM(L$38:L$79*TRANSPOSE(Mapping!$H133:$AW133))</f>
        <v>290.79285315999999</v>
      </c>
      <c r="M171" s="115">
        <f t="array" ref="M171">SUM(M$38:M$79*TRANSPOSE(Mapping!$H133:$AW133))</f>
        <v>288.92293297999993</v>
      </c>
      <c r="N171" s="115">
        <f t="array" ref="N171">SUM(N$38:N$79*TRANSPOSE(Mapping!$H133:$AW133))</f>
        <v>284.89412932000005</v>
      </c>
      <c r="O171" s="115">
        <f t="array" ref="O171">SUM(O$38:O$79*TRANSPOSE(Mapping!$H133:$AW133))</f>
        <v>303.38293742768354</v>
      </c>
      <c r="P171" s="115">
        <f t="array" ref="P171">SUM(P$38:P$79*TRANSPOSE(Mapping!$H133:$AW133))</f>
        <v>339.76909078582281</v>
      </c>
      <c r="Q171" s="115">
        <f t="array" ref="Q171">SUM(Q$38:Q$79*TRANSPOSE(Mapping!$H133:$AW133))</f>
        <v>0</v>
      </c>
      <c r="R171" s="115">
        <f t="array" ref="R171">SUM(R$38:R$79*TRANSPOSE(Mapping!$H133:$AW133))</f>
        <v>0</v>
      </c>
      <c r="S171" s="115">
        <f t="array" ref="S171">SUM(S$38:S$79*TRANSPOSE(Mapping!$H133:$AW133))</f>
        <v>0</v>
      </c>
      <c r="T171" s="115">
        <f t="array" ref="T171">SUM(T$38:T$79*TRANSPOSE(Mapping!$H133:$AW133))</f>
        <v>0</v>
      </c>
      <c r="U171" s="115">
        <f t="array" ref="U171">SUM(U$38:U$79*TRANSPOSE(Mapping!$H133:$AW133))</f>
        <v>0</v>
      </c>
      <c r="V171" s="115">
        <f t="array" ref="V171">SUM(V$38:V$79*TRANSPOSE(Mapping!$H133:$AW133))</f>
        <v>0</v>
      </c>
      <c r="W171" s="115">
        <f t="array" ref="W171">SUM(W$38:W$79*TRANSPOSE(Mapping!$H133:$AW133))</f>
        <v>0</v>
      </c>
      <c r="X171" s="115">
        <f t="array" ref="X171">SUM(X$38:X$79*TRANSPOSE(Mapping!$H133:$AW133))</f>
        <v>0</v>
      </c>
      <c r="Y171" s="115">
        <f t="array" ref="Y171">SUM(Y$38:Y$79*TRANSPOSE(Mapping!$H133:$AW133))</f>
        <v>0</v>
      </c>
      <c r="Z171" s="115">
        <f t="array" ref="Z171">SUM(Z$38:Z$79*TRANSPOSE(Mapping!$H133:$AW133))</f>
        <v>0</v>
      </c>
      <c r="AA171" s="115">
        <f t="array" ref="AA171">SUM(AA$38:AA$79*TRANSPOSE(Mapping!$H133:$AW133))</f>
        <v>0</v>
      </c>
      <c r="AB171" s="115">
        <f t="array" ref="AB171">SUM(AB$38:AB$79*TRANSPOSE(Mapping!$H133:$AW133))</f>
        <v>0</v>
      </c>
      <c r="AC171" s="115">
        <f t="array" ref="AC171">SUM(AC$38:AC$79*TRANSPOSE(Mapping!$H133:$AW133))</f>
        <v>0</v>
      </c>
      <c r="AD171" s="115">
        <f t="array" ref="AD171">SUM(AD$38:AD$79*TRANSPOSE(Mapping!$H133:$AW133))</f>
        <v>0</v>
      </c>
      <c r="AE171" s="115">
        <f t="array" ref="AE171">SUM(AE$38:AE$79*TRANSPOSE(Mapping!$H133:$AW133))</f>
        <v>0</v>
      </c>
      <c r="AF171" s="115">
        <f t="array" ref="AF171">SUM(AF$38:AF$79*TRANSPOSE(Mapping!$H133:$AW133))</f>
        <v>0</v>
      </c>
      <c r="AG171" s="115">
        <f t="array" ref="AG171">SUM(AG$38:AG$79*TRANSPOSE(Mapping!$H133:$AW133))</f>
        <v>0</v>
      </c>
      <c r="AH171" s="115">
        <f t="array" ref="AH171">SUM(AH$38:AH$79*TRANSPOSE(Mapping!$H133:$AW133))</f>
        <v>0</v>
      </c>
      <c r="AI171" s="115">
        <f t="array" ref="AI171">SUM(AI$38:AI$79*TRANSPOSE(Mapping!$H133:$AW133))</f>
        <v>0</v>
      </c>
      <c r="AJ171" s="115">
        <f t="array" ref="AJ171">SUM(AJ$38:AJ$79*TRANSPOSE(Mapping!$H133:$AW133))</f>
        <v>0</v>
      </c>
      <c r="AK171" s="115">
        <f t="array" ref="AK171">SUM(AK$38:AK$79*TRANSPOSE(Mapping!$H133:$AW133))</f>
        <v>0</v>
      </c>
      <c r="AL171" s="115">
        <f t="array" ref="AL171">SUM(AL$38:AL$79*TRANSPOSE(Mapping!$H133:$AW133))</f>
        <v>0</v>
      </c>
      <c r="AM171" s="115">
        <f t="array" ref="AM171">SUM(AM$38:AM$79*TRANSPOSE(Mapping!$H133:$AW133))</f>
        <v>0</v>
      </c>
      <c r="AN171" s="115">
        <f t="array" ref="AN171">SUM(AN$38:AN$79*TRANSPOSE(Mapping!$H133:$AW133))</f>
        <v>0</v>
      </c>
      <c r="AO171" s="115">
        <f t="array" ref="AO171">SUM(AO$38:AO$79*TRANSPOSE(Mapping!$H133:$AW133))</f>
        <v>0</v>
      </c>
      <c r="AP171" s="115">
        <f t="array" ref="AP171">SUM(AP$38:AP$79*TRANSPOSE(Mapping!$H133:$AW133))</f>
        <v>0</v>
      </c>
      <c r="AQ171" s="115">
        <f t="array" ref="AQ171">SUM(AQ$38:AQ$79*TRANSPOSE(Mapping!$H133:$AW133))</f>
        <v>0</v>
      </c>
      <c r="AR171" s="115">
        <f t="array" ref="AR171">SUM(AR$38:AR$79*TRANSPOSE(Mapping!$H133:$AW133))</f>
        <v>0</v>
      </c>
      <c r="AS171" s="115">
        <f t="array" ref="AS171">SUM(AS$38:AS$79*TRANSPOSE(Mapping!$H133:$AW133))</f>
        <v>0</v>
      </c>
      <c r="AT171" s="115">
        <f t="array" ref="AT171">SUM(AT$38:AT$79*TRANSPOSE(Mapping!$H133:$AW133))</f>
        <v>0</v>
      </c>
      <c r="AU171" s="115">
        <f t="array" ref="AU171">SUM(AU$38:AU$79*TRANSPOSE(Mapping!$H133:$AW133))</f>
        <v>0</v>
      </c>
      <c r="AV171" s="115">
        <f t="array" ref="AV171">SUM(AV$38:AV$79*TRANSPOSE(Mapping!$H133:$AW133))</f>
        <v>0</v>
      </c>
      <c r="AW171" s="115">
        <f t="array" ref="AW171">SUM(AW$38:AW$79*TRANSPOSE(Mapping!$H133:$AW133))</f>
        <v>0</v>
      </c>
      <c r="AX171" s="115">
        <f t="array" ref="AX171">SUM(AX$38:AX$79*TRANSPOSE(Mapping!$H133:$AW133))</f>
        <v>0</v>
      </c>
      <c r="AY171" s="115">
        <f t="array" ref="AY171">SUM(AY$38:AY$79*TRANSPOSE(Mapping!$H133:$AW133))</f>
        <v>0</v>
      </c>
      <c r="AZ171" s="115">
        <f t="array" ref="AZ171">SUM(AZ$38:AZ$79*TRANSPOSE(Mapping!$H133:$AW133))</f>
        <v>0</v>
      </c>
      <c r="BA171" s="115">
        <f t="array" ref="BA171">SUM(BA$38:BA$79*TRANSPOSE(Mapping!$H133:$AW133))</f>
        <v>0</v>
      </c>
      <c r="BB171" s="115">
        <f t="array" ref="BB171">SUM(BB$38:BB$79*TRANSPOSE(Mapping!$H133:$AW133))</f>
        <v>0</v>
      </c>
      <c r="BC171" s="115">
        <f t="array" ref="BC171">SUM(BC$38:BC$79*TRANSPOSE(Mapping!$H133:$AW133))</f>
        <v>0</v>
      </c>
      <c r="BD171" s="115">
        <f t="array" ref="BD171">SUM(BD$38:BD$79*TRANSPOSE(Mapping!$H133:$AW133))</f>
        <v>0</v>
      </c>
      <c r="BE171" s="115">
        <f t="array" ref="BE171">SUM(BE$38:BE$79*TRANSPOSE(Mapping!$H133:$AW133))</f>
        <v>0</v>
      </c>
      <c r="BF171" s="115">
        <f t="array" ref="BF171">SUM(BF$38:BF$79*TRANSPOSE(Mapping!$H133:$AW133))</f>
        <v>0</v>
      </c>
      <c r="BG171" s="115">
        <f t="array" ref="BG171">SUM(BG$38:BG$79*TRANSPOSE(Mapping!$H133:$AW133))</f>
        <v>0</v>
      </c>
      <c r="BH171" s="115">
        <f t="array" ref="BH171">SUM(BH$38:BH$79*TRANSPOSE(Mapping!$H133:$AW133))</f>
        <v>0</v>
      </c>
    </row>
    <row r="172" spans="1:60" hidden="1" outlineLevel="1" x14ac:dyDescent="0.2">
      <c r="B172" s="52" t="s">
        <v>187</v>
      </c>
      <c r="C172" s="9"/>
      <c r="D172" s="74"/>
      <c r="E172" s="74"/>
      <c r="F172" s="26" t="s">
        <v>198</v>
      </c>
      <c r="G172" s="87">
        <v>19</v>
      </c>
      <c r="H172" s="87"/>
      <c r="I172" s="115">
        <f t="array" ref="I172">SUM(I$38:I$79*TRANSPOSE(Mapping!$N34:$BC34))</f>
        <v>0</v>
      </c>
      <c r="J172" s="115">
        <f t="array" ref="J172">SUM(J$38:J$79*TRANSPOSE(Mapping!$H134:$AW134))</f>
        <v>0</v>
      </c>
      <c r="K172" s="115">
        <f t="array" ref="K172">SUM(K$38:K$79*TRANSPOSE(Mapping!$H134:$AW134))</f>
        <v>327.77964295939006</v>
      </c>
      <c r="L172" s="115">
        <f t="array" ref="L172">SUM(L$38:L$79*TRANSPOSE(Mapping!$H134:$AW134))</f>
        <v>358.72298485670001</v>
      </c>
      <c r="M172" s="115">
        <f t="array" ref="M172">SUM(M$38:M$79*TRANSPOSE(Mapping!$H134:$AW134))</f>
        <v>357.3815978527</v>
      </c>
      <c r="N172" s="115">
        <f t="array" ref="N172">SUM(N$38:N$79*TRANSPOSE(Mapping!$H134:$AW134))</f>
        <v>350.15533221390007</v>
      </c>
      <c r="O172" s="115">
        <f t="array" ref="O172">SUM(O$38:O$79*TRANSPOSE(Mapping!$H134:$AW134))</f>
        <v>365.28072932254457</v>
      </c>
      <c r="P172" s="115">
        <f t="array" ref="P172">SUM(P$38:P$79*TRANSPOSE(Mapping!$H134:$AW134))</f>
        <v>410.43763982510853</v>
      </c>
      <c r="Q172" s="115">
        <f t="array" ref="Q172">SUM(Q$38:Q$79*TRANSPOSE(Mapping!$H134:$AW134))</f>
        <v>0</v>
      </c>
      <c r="R172" s="115">
        <f t="array" ref="R172">SUM(R$38:R$79*TRANSPOSE(Mapping!$H134:$AW134))</f>
        <v>0</v>
      </c>
      <c r="S172" s="115">
        <f t="array" ref="S172">SUM(S$38:S$79*TRANSPOSE(Mapping!$H134:$AW134))</f>
        <v>0</v>
      </c>
      <c r="T172" s="115">
        <f t="array" ref="T172">SUM(T$38:T$79*TRANSPOSE(Mapping!$H134:$AW134))</f>
        <v>0</v>
      </c>
      <c r="U172" s="115">
        <f t="array" ref="U172">SUM(U$38:U$79*TRANSPOSE(Mapping!$H134:$AW134))</f>
        <v>0</v>
      </c>
      <c r="V172" s="115">
        <f t="array" ref="V172">SUM(V$38:V$79*TRANSPOSE(Mapping!$H134:$AW134))</f>
        <v>0</v>
      </c>
      <c r="W172" s="115">
        <f t="array" ref="W172">SUM(W$38:W$79*TRANSPOSE(Mapping!$H134:$AW134))</f>
        <v>0</v>
      </c>
      <c r="X172" s="115">
        <f t="array" ref="X172">SUM(X$38:X$79*TRANSPOSE(Mapping!$H134:$AW134))</f>
        <v>0</v>
      </c>
      <c r="Y172" s="115">
        <f t="array" ref="Y172">SUM(Y$38:Y$79*TRANSPOSE(Mapping!$H134:$AW134))</f>
        <v>0</v>
      </c>
      <c r="Z172" s="115">
        <f t="array" ref="Z172">SUM(Z$38:Z$79*TRANSPOSE(Mapping!$H134:$AW134))</f>
        <v>0</v>
      </c>
      <c r="AA172" s="115">
        <f t="array" ref="AA172">SUM(AA$38:AA$79*TRANSPOSE(Mapping!$H134:$AW134))</f>
        <v>0</v>
      </c>
      <c r="AB172" s="115">
        <f t="array" ref="AB172">SUM(AB$38:AB$79*TRANSPOSE(Mapping!$H134:$AW134))</f>
        <v>0</v>
      </c>
      <c r="AC172" s="115">
        <f t="array" ref="AC172">SUM(AC$38:AC$79*TRANSPOSE(Mapping!$H134:$AW134))</f>
        <v>0</v>
      </c>
      <c r="AD172" s="115">
        <f t="array" ref="AD172">SUM(AD$38:AD$79*TRANSPOSE(Mapping!$H134:$AW134))</f>
        <v>0</v>
      </c>
      <c r="AE172" s="115">
        <f t="array" ref="AE172">SUM(AE$38:AE$79*TRANSPOSE(Mapping!$H134:$AW134))</f>
        <v>0</v>
      </c>
      <c r="AF172" s="115">
        <f t="array" ref="AF172">SUM(AF$38:AF$79*TRANSPOSE(Mapping!$H134:$AW134))</f>
        <v>0</v>
      </c>
      <c r="AG172" s="115">
        <f t="array" ref="AG172">SUM(AG$38:AG$79*TRANSPOSE(Mapping!$H134:$AW134))</f>
        <v>0</v>
      </c>
      <c r="AH172" s="115">
        <f t="array" ref="AH172">SUM(AH$38:AH$79*TRANSPOSE(Mapping!$H134:$AW134))</f>
        <v>0</v>
      </c>
      <c r="AI172" s="115">
        <f t="array" ref="AI172">SUM(AI$38:AI$79*TRANSPOSE(Mapping!$H134:$AW134))</f>
        <v>0</v>
      </c>
      <c r="AJ172" s="115">
        <f t="array" ref="AJ172">SUM(AJ$38:AJ$79*TRANSPOSE(Mapping!$H134:$AW134))</f>
        <v>0</v>
      </c>
      <c r="AK172" s="115">
        <f t="array" ref="AK172">SUM(AK$38:AK$79*TRANSPOSE(Mapping!$H134:$AW134))</f>
        <v>0</v>
      </c>
      <c r="AL172" s="115">
        <f t="array" ref="AL172">SUM(AL$38:AL$79*TRANSPOSE(Mapping!$H134:$AW134))</f>
        <v>0</v>
      </c>
      <c r="AM172" s="115">
        <f t="array" ref="AM172">SUM(AM$38:AM$79*TRANSPOSE(Mapping!$H134:$AW134))</f>
        <v>0</v>
      </c>
      <c r="AN172" s="115">
        <f t="array" ref="AN172">SUM(AN$38:AN$79*TRANSPOSE(Mapping!$H134:$AW134))</f>
        <v>0</v>
      </c>
      <c r="AO172" s="115">
        <f t="array" ref="AO172">SUM(AO$38:AO$79*TRANSPOSE(Mapping!$H134:$AW134))</f>
        <v>0</v>
      </c>
      <c r="AP172" s="115">
        <f t="array" ref="AP172">SUM(AP$38:AP$79*TRANSPOSE(Mapping!$H134:$AW134))</f>
        <v>0</v>
      </c>
      <c r="AQ172" s="115">
        <f t="array" ref="AQ172">SUM(AQ$38:AQ$79*TRANSPOSE(Mapping!$H134:$AW134))</f>
        <v>0</v>
      </c>
      <c r="AR172" s="115">
        <f t="array" ref="AR172">SUM(AR$38:AR$79*TRANSPOSE(Mapping!$H134:$AW134))</f>
        <v>0</v>
      </c>
      <c r="AS172" s="115">
        <f t="array" ref="AS172">SUM(AS$38:AS$79*TRANSPOSE(Mapping!$H134:$AW134))</f>
        <v>0</v>
      </c>
      <c r="AT172" s="115">
        <f t="array" ref="AT172">SUM(AT$38:AT$79*TRANSPOSE(Mapping!$H134:$AW134))</f>
        <v>0</v>
      </c>
      <c r="AU172" s="115">
        <f t="array" ref="AU172">SUM(AU$38:AU$79*TRANSPOSE(Mapping!$H134:$AW134))</f>
        <v>0</v>
      </c>
      <c r="AV172" s="115">
        <f t="array" ref="AV172">SUM(AV$38:AV$79*TRANSPOSE(Mapping!$H134:$AW134))</f>
        <v>0</v>
      </c>
      <c r="AW172" s="115">
        <f t="array" ref="AW172">SUM(AW$38:AW$79*TRANSPOSE(Mapping!$H134:$AW134))</f>
        <v>0</v>
      </c>
      <c r="AX172" s="115">
        <f t="array" ref="AX172">SUM(AX$38:AX$79*TRANSPOSE(Mapping!$H134:$AW134))</f>
        <v>0</v>
      </c>
      <c r="AY172" s="115">
        <f t="array" ref="AY172">SUM(AY$38:AY$79*TRANSPOSE(Mapping!$H134:$AW134))</f>
        <v>0</v>
      </c>
      <c r="AZ172" s="115">
        <f t="array" ref="AZ172">SUM(AZ$38:AZ$79*TRANSPOSE(Mapping!$H134:$AW134))</f>
        <v>0</v>
      </c>
      <c r="BA172" s="115">
        <f t="array" ref="BA172">SUM(BA$38:BA$79*TRANSPOSE(Mapping!$H134:$AW134))</f>
        <v>0</v>
      </c>
      <c r="BB172" s="115">
        <f t="array" ref="BB172">SUM(BB$38:BB$79*TRANSPOSE(Mapping!$H134:$AW134))</f>
        <v>0</v>
      </c>
      <c r="BC172" s="115">
        <f t="array" ref="BC172">SUM(BC$38:BC$79*TRANSPOSE(Mapping!$H134:$AW134))</f>
        <v>0</v>
      </c>
      <c r="BD172" s="115">
        <f t="array" ref="BD172">SUM(BD$38:BD$79*TRANSPOSE(Mapping!$H134:$AW134))</f>
        <v>0</v>
      </c>
      <c r="BE172" s="115">
        <f t="array" ref="BE172">SUM(BE$38:BE$79*TRANSPOSE(Mapping!$H134:$AW134))</f>
        <v>0</v>
      </c>
      <c r="BF172" s="115">
        <f t="array" ref="BF172">SUM(BF$38:BF$79*TRANSPOSE(Mapping!$H134:$AW134))</f>
        <v>0</v>
      </c>
      <c r="BG172" s="115">
        <f t="array" ref="BG172">SUM(BG$38:BG$79*TRANSPOSE(Mapping!$H134:$AW134))</f>
        <v>0</v>
      </c>
      <c r="BH172" s="115">
        <f t="array" ref="BH172">SUM(BH$38:BH$79*TRANSPOSE(Mapping!$H134:$AW134))</f>
        <v>0</v>
      </c>
    </row>
    <row r="173" spans="1:60" hidden="1" outlineLevel="1" x14ac:dyDescent="0.2">
      <c r="B173" s="52" t="s">
        <v>188</v>
      </c>
      <c r="C173" s="9"/>
      <c r="D173" s="74"/>
      <c r="E173" s="74"/>
      <c r="F173" s="26" t="s">
        <v>198</v>
      </c>
      <c r="G173" s="87">
        <v>20</v>
      </c>
      <c r="H173" s="87"/>
      <c r="I173" s="115">
        <f t="array" ref="I173">SUM(I$38:I$79*TRANSPOSE(Mapping!$N35:$BC35))</f>
        <v>0</v>
      </c>
      <c r="J173" s="115">
        <f t="array" ref="J173">SUM(J$38:J$79*TRANSPOSE(Mapping!$H135:$AW135))</f>
        <v>0</v>
      </c>
      <c r="K173" s="115">
        <f t="array" ref="K173">SUM(K$38:K$79*TRANSPOSE(Mapping!$H135:$AW135))</f>
        <v>71.406459639999994</v>
      </c>
      <c r="L173" s="115">
        <f t="array" ref="L173">SUM(L$38:L$79*TRANSPOSE(Mapping!$H135:$AW135))</f>
        <v>74.601841540000009</v>
      </c>
      <c r="M173" s="115">
        <f t="array" ref="M173">SUM(M$38:M$79*TRANSPOSE(Mapping!$H135:$AW135))</f>
        <v>67.047929199999999</v>
      </c>
      <c r="N173" s="115">
        <f t="array" ref="N173">SUM(N$38:N$79*TRANSPOSE(Mapping!$H135:$AW135))</f>
        <v>63.928402849999991</v>
      </c>
      <c r="O173" s="115">
        <f t="array" ref="O173">SUM(O$38:O$79*TRANSPOSE(Mapping!$H135:$AW135))</f>
        <v>62.901120762751411</v>
      </c>
      <c r="P173" s="115">
        <f t="array" ref="P173">SUM(P$38:P$79*TRANSPOSE(Mapping!$H135:$AW135))</f>
        <v>71.802000143773554</v>
      </c>
      <c r="Q173" s="115">
        <f t="array" ref="Q173">SUM(Q$38:Q$79*TRANSPOSE(Mapping!$H135:$AW135))</f>
        <v>0</v>
      </c>
      <c r="R173" s="115">
        <f t="array" ref="R173">SUM(R$38:R$79*TRANSPOSE(Mapping!$H135:$AW135))</f>
        <v>0</v>
      </c>
      <c r="S173" s="115">
        <f t="array" ref="S173">SUM(S$38:S$79*TRANSPOSE(Mapping!$H135:$AW135))</f>
        <v>0</v>
      </c>
      <c r="T173" s="115">
        <f t="array" ref="T173">SUM(T$38:T$79*TRANSPOSE(Mapping!$H135:$AW135))</f>
        <v>0</v>
      </c>
      <c r="U173" s="115">
        <f t="array" ref="U173">SUM(U$38:U$79*TRANSPOSE(Mapping!$H135:$AW135))</f>
        <v>0</v>
      </c>
      <c r="V173" s="115">
        <f t="array" ref="V173">SUM(V$38:V$79*TRANSPOSE(Mapping!$H135:$AW135))</f>
        <v>0</v>
      </c>
      <c r="W173" s="115">
        <f t="array" ref="W173">SUM(W$38:W$79*TRANSPOSE(Mapping!$H135:$AW135))</f>
        <v>0</v>
      </c>
      <c r="X173" s="115">
        <f t="array" ref="X173">SUM(X$38:X$79*TRANSPOSE(Mapping!$H135:$AW135))</f>
        <v>0</v>
      </c>
      <c r="Y173" s="115">
        <f t="array" ref="Y173">SUM(Y$38:Y$79*TRANSPOSE(Mapping!$H135:$AW135))</f>
        <v>0</v>
      </c>
      <c r="Z173" s="115">
        <f t="array" ref="Z173">SUM(Z$38:Z$79*TRANSPOSE(Mapping!$H135:$AW135))</f>
        <v>0</v>
      </c>
      <c r="AA173" s="115">
        <f t="array" ref="AA173">SUM(AA$38:AA$79*TRANSPOSE(Mapping!$H135:$AW135))</f>
        <v>0</v>
      </c>
      <c r="AB173" s="115">
        <f t="array" ref="AB173">SUM(AB$38:AB$79*TRANSPOSE(Mapping!$H135:$AW135))</f>
        <v>0</v>
      </c>
      <c r="AC173" s="115">
        <f t="array" ref="AC173">SUM(AC$38:AC$79*TRANSPOSE(Mapping!$H135:$AW135))</f>
        <v>0</v>
      </c>
      <c r="AD173" s="115">
        <f t="array" ref="AD173">SUM(AD$38:AD$79*TRANSPOSE(Mapping!$H135:$AW135))</f>
        <v>0</v>
      </c>
      <c r="AE173" s="115">
        <f t="array" ref="AE173">SUM(AE$38:AE$79*TRANSPOSE(Mapping!$H135:$AW135))</f>
        <v>0</v>
      </c>
      <c r="AF173" s="115">
        <f t="array" ref="AF173">SUM(AF$38:AF$79*TRANSPOSE(Mapping!$H135:$AW135))</f>
        <v>0</v>
      </c>
      <c r="AG173" s="115">
        <f t="array" ref="AG173">SUM(AG$38:AG$79*TRANSPOSE(Mapping!$H135:$AW135))</f>
        <v>0</v>
      </c>
      <c r="AH173" s="115">
        <f t="array" ref="AH173">SUM(AH$38:AH$79*TRANSPOSE(Mapping!$H135:$AW135))</f>
        <v>0</v>
      </c>
      <c r="AI173" s="115">
        <f t="array" ref="AI173">SUM(AI$38:AI$79*TRANSPOSE(Mapping!$H135:$AW135))</f>
        <v>0</v>
      </c>
      <c r="AJ173" s="115">
        <f t="array" ref="AJ173">SUM(AJ$38:AJ$79*TRANSPOSE(Mapping!$H135:$AW135))</f>
        <v>0</v>
      </c>
      <c r="AK173" s="115">
        <f t="array" ref="AK173">SUM(AK$38:AK$79*TRANSPOSE(Mapping!$H135:$AW135))</f>
        <v>0</v>
      </c>
      <c r="AL173" s="115">
        <f t="array" ref="AL173">SUM(AL$38:AL$79*TRANSPOSE(Mapping!$H135:$AW135))</f>
        <v>0</v>
      </c>
      <c r="AM173" s="115">
        <f t="array" ref="AM173">SUM(AM$38:AM$79*TRANSPOSE(Mapping!$H135:$AW135))</f>
        <v>0</v>
      </c>
      <c r="AN173" s="115">
        <f t="array" ref="AN173">SUM(AN$38:AN$79*TRANSPOSE(Mapping!$H135:$AW135))</f>
        <v>0</v>
      </c>
      <c r="AO173" s="115">
        <f t="array" ref="AO173">SUM(AO$38:AO$79*TRANSPOSE(Mapping!$H135:$AW135))</f>
        <v>0</v>
      </c>
      <c r="AP173" s="115">
        <f t="array" ref="AP173">SUM(AP$38:AP$79*TRANSPOSE(Mapping!$H135:$AW135))</f>
        <v>0</v>
      </c>
      <c r="AQ173" s="115">
        <f t="array" ref="AQ173">SUM(AQ$38:AQ$79*TRANSPOSE(Mapping!$H135:$AW135))</f>
        <v>0</v>
      </c>
      <c r="AR173" s="115">
        <f t="array" ref="AR173">SUM(AR$38:AR$79*TRANSPOSE(Mapping!$H135:$AW135))</f>
        <v>0</v>
      </c>
      <c r="AS173" s="115">
        <f t="array" ref="AS173">SUM(AS$38:AS$79*TRANSPOSE(Mapping!$H135:$AW135))</f>
        <v>0</v>
      </c>
      <c r="AT173" s="115">
        <f t="array" ref="AT173">SUM(AT$38:AT$79*TRANSPOSE(Mapping!$H135:$AW135))</f>
        <v>0</v>
      </c>
      <c r="AU173" s="115">
        <f t="array" ref="AU173">SUM(AU$38:AU$79*TRANSPOSE(Mapping!$H135:$AW135))</f>
        <v>0</v>
      </c>
      <c r="AV173" s="115">
        <f t="array" ref="AV173">SUM(AV$38:AV$79*TRANSPOSE(Mapping!$H135:$AW135))</f>
        <v>0</v>
      </c>
      <c r="AW173" s="115">
        <f t="array" ref="AW173">SUM(AW$38:AW$79*TRANSPOSE(Mapping!$H135:$AW135))</f>
        <v>0</v>
      </c>
      <c r="AX173" s="115">
        <f t="array" ref="AX173">SUM(AX$38:AX$79*TRANSPOSE(Mapping!$H135:$AW135))</f>
        <v>0</v>
      </c>
      <c r="AY173" s="115">
        <f t="array" ref="AY173">SUM(AY$38:AY$79*TRANSPOSE(Mapping!$H135:$AW135))</f>
        <v>0</v>
      </c>
      <c r="AZ173" s="115">
        <f t="array" ref="AZ173">SUM(AZ$38:AZ$79*TRANSPOSE(Mapping!$H135:$AW135))</f>
        <v>0</v>
      </c>
      <c r="BA173" s="115">
        <f t="array" ref="BA173">SUM(BA$38:BA$79*TRANSPOSE(Mapping!$H135:$AW135))</f>
        <v>0</v>
      </c>
      <c r="BB173" s="115">
        <f t="array" ref="BB173">SUM(BB$38:BB$79*TRANSPOSE(Mapping!$H135:$AW135))</f>
        <v>0</v>
      </c>
      <c r="BC173" s="115">
        <f t="array" ref="BC173">SUM(BC$38:BC$79*TRANSPOSE(Mapping!$H135:$AW135))</f>
        <v>0</v>
      </c>
      <c r="BD173" s="115">
        <f t="array" ref="BD173">SUM(BD$38:BD$79*TRANSPOSE(Mapping!$H135:$AW135))</f>
        <v>0</v>
      </c>
      <c r="BE173" s="115">
        <f t="array" ref="BE173">SUM(BE$38:BE$79*TRANSPOSE(Mapping!$H135:$AW135))</f>
        <v>0</v>
      </c>
      <c r="BF173" s="115">
        <f t="array" ref="BF173">SUM(BF$38:BF$79*TRANSPOSE(Mapping!$H135:$AW135))</f>
        <v>0</v>
      </c>
      <c r="BG173" s="115">
        <f t="array" ref="BG173">SUM(BG$38:BG$79*TRANSPOSE(Mapping!$H135:$AW135))</f>
        <v>0</v>
      </c>
      <c r="BH173" s="115">
        <f t="array" ref="BH173">SUM(BH$38:BH$79*TRANSPOSE(Mapping!$H135:$AW135))</f>
        <v>0</v>
      </c>
    </row>
    <row r="174" spans="1:60" hidden="1" outlineLevel="1" x14ac:dyDescent="0.2">
      <c r="K174" s="91"/>
      <c r="L174" s="91"/>
      <c r="M174" s="91"/>
      <c r="N174" s="91"/>
      <c r="O174" s="91"/>
      <c r="P174" s="91"/>
      <c r="Q174" s="91"/>
      <c r="R174" s="91"/>
    </row>
    <row r="175" spans="1:60" hidden="1" outlineLevel="1" x14ac:dyDescent="0.2">
      <c r="K175" s="91"/>
      <c r="L175" s="91"/>
      <c r="M175" s="91"/>
      <c r="N175" s="91"/>
      <c r="O175" s="91"/>
      <c r="P175" s="91"/>
      <c r="Q175" s="91"/>
      <c r="R175" s="91"/>
    </row>
    <row r="176" spans="1:60" collapsed="1" x14ac:dyDescent="0.2">
      <c r="A176" s="6">
        <f>MAX($A$1:A175)+Subsection</f>
        <v>8.0699999999999985</v>
      </c>
      <c r="B176" s="6" t="s">
        <v>320</v>
      </c>
      <c r="C176" s="6"/>
      <c r="D176" s="6"/>
      <c r="E176" s="6"/>
      <c r="F176" s="7"/>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row>
    <row r="178" spans="2:60" outlineLevel="1" x14ac:dyDescent="0.2">
      <c r="B178" s="53" t="s">
        <v>321</v>
      </c>
      <c r="C178" s="53"/>
      <c r="D178" s="53"/>
      <c r="E178" s="53"/>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2:60" outlineLevel="1" x14ac:dyDescent="0.2">
      <c r="B179" s="53" t="s">
        <v>322</v>
      </c>
      <c r="C179" s="53"/>
      <c r="D179" s="53"/>
      <c r="E179" s="53"/>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2:60" outlineLevel="1" x14ac:dyDescent="0.2">
      <c r="B180" s="53"/>
      <c r="C180" s="53"/>
      <c r="D180" s="53"/>
      <c r="E180" s="53"/>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2:60" outlineLevel="1" x14ac:dyDescent="0.2">
      <c r="B181" s="53" t="s">
        <v>323</v>
      </c>
      <c r="C181" s="53"/>
      <c r="D181" s="53"/>
      <c r="E181" s="53"/>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2:60" outlineLevel="1" x14ac:dyDescent="0.2">
      <c r="B182" s="53"/>
      <c r="C182" s="53"/>
      <c r="D182" s="53"/>
      <c r="E182" s="53"/>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2:60" outlineLevel="1" x14ac:dyDescent="0.2">
      <c r="B183" s="53" t="s">
        <v>324</v>
      </c>
      <c r="C183" s="53"/>
      <c r="D183" s="53"/>
      <c r="E183" s="53"/>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2:60" outlineLevel="1" x14ac:dyDescent="0.2">
      <c r="B184" s="53" t="s">
        <v>325</v>
      </c>
      <c r="C184" s="53"/>
      <c r="D184" s="53"/>
      <c r="E184" s="53"/>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2:60" outlineLevel="1" x14ac:dyDescent="0.2">
      <c r="B185" s="53" t="s">
        <v>294</v>
      </c>
      <c r="C185" s="53"/>
      <c r="D185" s="53"/>
      <c r="E185" s="53"/>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2:60" outlineLevel="1" x14ac:dyDescent="0.2">
      <c r="B186" s="53"/>
      <c r="C186" s="53"/>
      <c r="D186" s="53"/>
      <c r="E186" s="53"/>
      <c r="K186" s="28"/>
      <c r="L186" s="53"/>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2:60" outlineLevel="1" x14ac:dyDescent="0.2">
      <c r="B187" s="53" t="s">
        <v>295</v>
      </c>
      <c r="C187" s="53"/>
      <c r="D187" s="53"/>
      <c r="E187" s="53"/>
      <c r="K187" s="28"/>
      <c r="L187" s="53" t="s">
        <v>296</v>
      </c>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2:60" outlineLevel="1" x14ac:dyDescent="0.2">
      <c r="B188" s="53"/>
      <c r="L188" s="86" t="s">
        <v>297</v>
      </c>
    </row>
    <row r="189" spans="2:60" ht="13.5" outlineLevel="1" thickBot="1" x14ac:dyDescent="0.25">
      <c r="G189" s="59" t="s">
        <v>135</v>
      </c>
    </row>
    <row r="190" spans="2:60" ht="13.5" outlineLevel="1" thickBot="1" x14ac:dyDescent="0.25">
      <c r="B190" s="88" t="s">
        <v>255</v>
      </c>
      <c r="C190" s="89" t="s">
        <v>76</v>
      </c>
      <c r="D190" s="9" t="s">
        <v>94</v>
      </c>
      <c r="F190" s="26" t="s">
        <v>198</v>
      </c>
      <c r="G190" s="87">
        <v>1</v>
      </c>
      <c r="I190" s="115">
        <f t="array" ref="I190">SUM(I$124:I$143*I38*TRANSPOSE(Mapping!$H143:$AA143)/((I$154:I$173=0)+I$154:I$173))</f>
        <v>0</v>
      </c>
      <c r="J190" s="115">
        <f t="array" ref="J190">SUM(J$124:J$143*J38*TRANSPOSE(Mapping!$H143:$AA143)/((J$154:J$173=0)+J$154:J$173))</f>
        <v>0</v>
      </c>
      <c r="K190" s="115">
        <f t="array" ref="K190">SUM(K$124:K$143*K38*TRANSPOSE(Mapping!$H143:$AA143)/((K$154:K$173=0)+K$154:K$173))</f>
        <v>16.706508176762313</v>
      </c>
      <c r="L190" s="166">
        <f t="array" ref="L190">SUM(L$124:L$143*L38*TRANSPOSE(Mapping!$H143:$AA143)/((L$154:L$173=0)+L$154:L$173))</f>
        <v>10.073924109658332</v>
      </c>
      <c r="M190" s="115">
        <f t="array" ref="M190">SUM(M$124:M$143*M38*TRANSPOSE(Mapping!$H143:$AA143)/((M$154:M$173=0)+M$154:M$173))</f>
        <v>11.075456650130672</v>
      </c>
      <c r="N190" s="115">
        <f t="array" ref="N190">SUM(N$124:N$143*N38*TRANSPOSE(Mapping!$H143:$AA143)/((N$154:N$173=0)+N$154:N$173))</f>
        <v>9.4110776989285672</v>
      </c>
      <c r="O190" s="115">
        <f t="array" ref="O190">SUM(O$124:O$143*O38*TRANSPOSE(Mapping!$H143:$AA143)/((O$154:O$173=0)+O$154:O$173))</f>
        <v>7.8111796981032739</v>
      </c>
      <c r="P190" s="115">
        <f t="array" ref="P190">SUM(P$124:P$143*P38*TRANSPOSE(Mapping!$H143:$AA143)/((P$154:P$173=0)+P$154:P$173))</f>
        <v>19.790372714628354</v>
      </c>
      <c r="Q190" s="115">
        <f t="array" ref="Q190">SUM(Q$124:Q$143*Q38*TRANSPOSE(Mapping!$H143:$AA143)/((Q$154:Q$173=0)+Q$154:Q$173))</f>
        <v>0</v>
      </c>
      <c r="R190" s="115">
        <f t="array" ref="R190">SUM(R$124:R$143*R38*TRANSPOSE(Mapping!$H143:$AA143)/((R$154:R$173=0)+R$154:R$173))</f>
        <v>0</v>
      </c>
      <c r="S190" s="115">
        <f t="array" ref="S190">SUM(S$124:S$143*S38*TRANSPOSE(Mapping!$H143:$AA143)/((S$154:S$173=0)+S$154:S$173))</f>
        <v>0</v>
      </c>
      <c r="T190" s="115">
        <f t="array" ref="T190">SUM(T$124:T$143*T38*TRANSPOSE(Mapping!$H143:$AA143)/((T$154:T$173=0)+T$154:T$173))</f>
        <v>0</v>
      </c>
      <c r="U190" s="115">
        <f t="array" ref="U190">SUM(U$124:U$143*U38*TRANSPOSE(Mapping!$H143:$AA143)/((U$154:U$173=0)+U$154:U$173))</f>
        <v>0</v>
      </c>
      <c r="V190" s="115">
        <f t="array" ref="V190">SUM(V$124:V$143*V38*TRANSPOSE(Mapping!$H143:$AA143)/((V$154:V$173=0)+V$154:V$173))</f>
        <v>0</v>
      </c>
      <c r="W190" s="115">
        <f t="array" ref="W190">SUM(W$124:W$143*W38*TRANSPOSE(Mapping!$H143:$AA143)/((W$154:W$173=0)+W$154:W$173))</f>
        <v>0</v>
      </c>
      <c r="X190" s="115">
        <f t="array" ref="X190">SUM(X$124:X$143*X38*TRANSPOSE(Mapping!$H143:$AA143)/((X$154:X$173=0)+X$154:X$173))</f>
        <v>0</v>
      </c>
      <c r="Y190" s="115">
        <f t="array" ref="Y190">SUM(Y$124:Y$143*Y38*TRANSPOSE(Mapping!$H143:$AA143)/((Y$154:Y$173=0)+Y$154:Y$173))</f>
        <v>0</v>
      </c>
      <c r="Z190" s="115">
        <f t="array" ref="Z190">SUM(Z$124:Z$143*Z38*TRANSPOSE(Mapping!$H143:$AA143)/((Z$154:Z$173=0)+Z$154:Z$173))</f>
        <v>0</v>
      </c>
      <c r="AA190" s="115">
        <f t="array" ref="AA190">SUM(AA$124:AA$143*AA38*TRANSPOSE(Mapping!$H143:$AA143)/((AA$154:AA$173=0)+AA$154:AA$173))</f>
        <v>0</v>
      </c>
      <c r="AB190" s="115">
        <f t="array" ref="AB190">SUM(AB$124:AB$143*AB38*TRANSPOSE(Mapping!$H143:$AA143)/((AB$154:AB$173=0)+AB$154:AB$173))</f>
        <v>0</v>
      </c>
      <c r="AC190" s="115">
        <f t="array" ref="AC190">SUM(AC$124:AC$143*AC38*TRANSPOSE(Mapping!$H143:$AA143)/((AC$154:AC$173=0)+AC$154:AC$173))</f>
        <v>0</v>
      </c>
      <c r="AD190" s="115">
        <f t="array" ref="AD190">SUM(AD$124:AD$143*AD38*TRANSPOSE(Mapping!$H143:$AA143)/((AD$154:AD$173=0)+AD$154:AD$173))</f>
        <v>0</v>
      </c>
      <c r="AE190" s="115">
        <f t="array" ref="AE190">SUM(AE$124:AE$143*AE38*TRANSPOSE(Mapping!$H143:$AA143)/((AE$154:AE$173=0)+AE$154:AE$173))</f>
        <v>0</v>
      </c>
      <c r="AF190" s="115">
        <f t="array" ref="AF190">SUM(AF$124:AF$143*AF38*TRANSPOSE(Mapping!$H143:$AA143)/((AF$154:AF$173=0)+AF$154:AF$173))</f>
        <v>0</v>
      </c>
      <c r="AG190" s="115">
        <f t="array" ref="AG190">SUM(AG$124:AG$143*AG38*TRANSPOSE(Mapping!$H143:$AA143)/((AG$154:AG$173=0)+AG$154:AG$173))</f>
        <v>0</v>
      </c>
      <c r="AH190" s="115">
        <f t="array" ref="AH190">SUM(AH$124:AH$143*AH38*TRANSPOSE(Mapping!$H143:$AA143)/((AH$154:AH$173=0)+AH$154:AH$173))</f>
        <v>0</v>
      </c>
      <c r="AI190" s="115">
        <f t="array" ref="AI190">SUM(AI$124:AI$143*AI38*TRANSPOSE(Mapping!$H143:$AA143)/((AI$154:AI$173=0)+AI$154:AI$173))</f>
        <v>0</v>
      </c>
      <c r="AJ190" s="115">
        <f t="array" ref="AJ190">SUM(AJ$124:AJ$143*AJ38*TRANSPOSE(Mapping!$H143:$AA143)/((AJ$154:AJ$173=0)+AJ$154:AJ$173))</f>
        <v>0</v>
      </c>
      <c r="AK190" s="115">
        <f t="array" ref="AK190">SUM(AK$124:AK$143*AK38*TRANSPOSE(Mapping!$H143:$AA143)/((AK$154:AK$173=0)+AK$154:AK$173))</f>
        <v>0</v>
      </c>
      <c r="AL190" s="115">
        <f t="array" ref="AL190">SUM(AL$124:AL$143*AL38*TRANSPOSE(Mapping!$H143:$AA143)/((AL$154:AL$173=0)+AL$154:AL$173))</f>
        <v>0</v>
      </c>
      <c r="AM190" s="115">
        <f t="array" ref="AM190">SUM(AM$124:AM$143*AM38*TRANSPOSE(Mapping!$H143:$AA143)/((AM$154:AM$173=0)+AM$154:AM$173))</f>
        <v>0</v>
      </c>
      <c r="AN190" s="115">
        <f t="array" ref="AN190">SUM(AN$124:AN$143*AN38*TRANSPOSE(Mapping!$H143:$AA143)/((AN$154:AN$173=0)+AN$154:AN$173))</f>
        <v>0</v>
      </c>
      <c r="AO190" s="115">
        <f t="array" ref="AO190">SUM(AO$124:AO$143*AO38*TRANSPOSE(Mapping!$H143:$AA143)/((AO$154:AO$173=0)+AO$154:AO$173))</f>
        <v>0</v>
      </c>
      <c r="AP190" s="115">
        <f t="array" ref="AP190">SUM(AP$124:AP$143*AP38*TRANSPOSE(Mapping!$H143:$AA143)/((AP$154:AP$173=0)+AP$154:AP$173))</f>
        <v>0</v>
      </c>
      <c r="AQ190" s="115">
        <f t="array" ref="AQ190">SUM(AQ$124:AQ$143*AQ38*TRANSPOSE(Mapping!$H143:$AA143)/((AQ$154:AQ$173=0)+AQ$154:AQ$173))</f>
        <v>0</v>
      </c>
      <c r="AR190" s="115">
        <f t="array" ref="AR190">SUM(AR$124:AR$143*AR38*TRANSPOSE(Mapping!$H143:$AA143)/((AR$154:AR$173=0)+AR$154:AR$173))</f>
        <v>0</v>
      </c>
      <c r="AS190" s="115">
        <f t="array" ref="AS190">SUM(AS$124:AS$143*AS38*TRANSPOSE(Mapping!$H143:$AA143)/((AS$154:AS$173=0)+AS$154:AS$173))</f>
        <v>0</v>
      </c>
      <c r="AT190" s="115">
        <f t="array" ref="AT190">SUM(AT$124:AT$143*AT38*TRANSPOSE(Mapping!$H143:$AA143)/((AT$154:AT$173=0)+AT$154:AT$173))</f>
        <v>0</v>
      </c>
      <c r="AU190" s="115">
        <f t="array" ref="AU190">SUM(AU$124:AU$143*AU38*TRANSPOSE(Mapping!$H143:$AA143)/((AU$154:AU$173=0)+AU$154:AU$173))</f>
        <v>0</v>
      </c>
      <c r="AV190" s="115">
        <f t="array" ref="AV190">SUM(AV$124:AV$143*AV38*TRANSPOSE(Mapping!$H143:$AA143)/((AV$154:AV$173=0)+AV$154:AV$173))</f>
        <v>0</v>
      </c>
      <c r="AW190" s="115">
        <f t="array" ref="AW190">SUM(AW$124:AW$143*AW38*TRANSPOSE(Mapping!$H143:$AA143)/((AW$154:AW$173=0)+AW$154:AW$173))</f>
        <v>0</v>
      </c>
      <c r="AX190" s="115">
        <f t="array" ref="AX190">SUM(AX$124:AX$143*AX38*TRANSPOSE(Mapping!$H143:$AA143)/((AX$154:AX$173=0)+AX$154:AX$173))</f>
        <v>0</v>
      </c>
      <c r="AY190" s="115">
        <f t="array" ref="AY190">SUM(AY$124:AY$143*AY38*TRANSPOSE(Mapping!$H143:$AA143)/((AY$154:AY$173=0)+AY$154:AY$173))</f>
        <v>0</v>
      </c>
      <c r="AZ190" s="115">
        <f t="array" ref="AZ190">SUM(AZ$124:AZ$143*AZ38*TRANSPOSE(Mapping!$H143:$AA143)/((AZ$154:AZ$173=0)+AZ$154:AZ$173))</f>
        <v>0</v>
      </c>
      <c r="BA190" s="115">
        <f t="array" ref="BA190">SUM(BA$124:BA$143*BA38*TRANSPOSE(Mapping!$H143:$AA143)/((BA$154:BA$173=0)+BA$154:BA$173))</f>
        <v>0</v>
      </c>
      <c r="BB190" s="115">
        <f t="array" ref="BB190">SUM(BB$124:BB$143*BB38*TRANSPOSE(Mapping!$H143:$AA143)/((BB$154:BB$173=0)+BB$154:BB$173))</f>
        <v>0</v>
      </c>
      <c r="BC190" s="115">
        <f t="array" ref="BC190">SUM(BC$124:BC$143*BC38*TRANSPOSE(Mapping!$H143:$AA143)/((BC$154:BC$173=0)+BC$154:BC$173))</f>
        <v>0</v>
      </c>
      <c r="BD190" s="115">
        <f t="array" ref="BD190">SUM(BD$124:BD$143*BD38*TRANSPOSE(Mapping!$H143:$AA143)/((BD$154:BD$173=0)+BD$154:BD$173))</f>
        <v>0</v>
      </c>
      <c r="BE190" s="115">
        <f t="array" ref="BE190">SUM(BE$124:BE$143*BE38*TRANSPOSE(Mapping!$H143:$AA143)/((BE$154:BE$173=0)+BE$154:BE$173))</f>
        <v>0</v>
      </c>
      <c r="BF190" s="115">
        <f t="array" ref="BF190">SUM(BF$124:BF$143*BF38*TRANSPOSE(Mapping!$H143:$AA143)/((BF$154:BF$173=0)+BF$154:BF$173))</f>
        <v>0</v>
      </c>
      <c r="BG190" s="115">
        <f t="array" ref="BG190">SUM(BG$124:BG$143*BG38*TRANSPOSE(Mapping!$H143:$AA143)/((BG$154:BG$173=0)+BG$154:BG$173))</f>
        <v>0</v>
      </c>
      <c r="BH190" s="115">
        <f t="array" ref="BH190">SUM(BH$124:BH$143*BH38*TRANSPOSE(Mapping!$H143:$AA143)/((BH$154:BH$173=0)+BH$154:BH$173))</f>
        <v>0</v>
      </c>
    </row>
    <row r="191" spans="2:60" outlineLevel="1" x14ac:dyDescent="0.2">
      <c r="B191" s="88" t="s">
        <v>255</v>
      </c>
      <c r="C191" s="89" t="s">
        <v>76</v>
      </c>
      <c r="D191" s="9" t="s">
        <v>95</v>
      </c>
      <c r="F191" s="26" t="s">
        <v>198</v>
      </c>
      <c r="G191" s="87">
        <v>2</v>
      </c>
      <c r="I191" s="115">
        <f t="array" ref="I191">SUM(I$124:I$143*I39*TRANSPOSE(Mapping!$H144:$AA144)/((I$154:I$173=0)+I$154:I$173))</f>
        <v>0</v>
      </c>
      <c r="J191" s="115">
        <f t="array" ref="J191">SUM(J$124:J$143*J39*TRANSPOSE(Mapping!$H144:$AA144)/((J$154:J$173=0)+J$154:J$173))</f>
        <v>0</v>
      </c>
      <c r="K191" s="115">
        <f t="array" ref="K191">SUM(K$124:K$143*K39*TRANSPOSE(Mapping!$H144:$AA144)/((K$154:K$173=0)+K$154:K$173))</f>
        <v>27.176727403540831</v>
      </c>
      <c r="L191" s="115">
        <f t="array" ref="L191">SUM(L$124:L$143*L39*TRANSPOSE(Mapping!$H144:$AA144)/((L$154:L$173=0)+L$154:L$173))</f>
        <v>17.377199759523368</v>
      </c>
      <c r="M191" s="115">
        <f t="array" ref="M191">SUM(M$124:M$143*M39*TRANSPOSE(Mapping!$H144:$AA144)/((M$154:M$173=0)+M$154:M$173))</f>
        <v>22.083014752389051</v>
      </c>
      <c r="N191" s="115">
        <f t="array" ref="N191">SUM(N$124:N$143*N39*TRANSPOSE(Mapping!$H144:$AA144)/((N$154:N$173=0)+N$154:N$173))</f>
        <v>19.452519467252824</v>
      </c>
      <c r="O191" s="115">
        <f t="array" ref="O191">SUM(O$124:O$143*O39*TRANSPOSE(Mapping!$H144:$AA144)/((O$154:O$173=0)+O$154:O$173))</f>
        <v>16.989384838644806</v>
      </c>
      <c r="P191" s="115">
        <f t="array" ref="P191">SUM(P$124:P$143*P39*TRANSPOSE(Mapping!$H144:$AA144)/((P$154:P$173=0)+P$154:P$173))</f>
        <v>45.324403863280679</v>
      </c>
      <c r="Q191" s="115">
        <f t="array" ref="Q191">SUM(Q$124:Q$143*Q39*TRANSPOSE(Mapping!$H144:$AA144)/((Q$154:Q$173=0)+Q$154:Q$173))</f>
        <v>0</v>
      </c>
      <c r="R191" s="115">
        <f t="array" ref="R191">SUM(R$124:R$143*R39*TRANSPOSE(Mapping!$H144:$AA144)/((R$154:R$173=0)+R$154:R$173))</f>
        <v>0</v>
      </c>
      <c r="S191" s="115">
        <f t="array" ref="S191">SUM(S$124:S$143*S39*TRANSPOSE(Mapping!$H144:$AA144)/((S$154:S$173=0)+S$154:S$173))</f>
        <v>0</v>
      </c>
      <c r="T191" s="115">
        <f t="array" ref="T191">SUM(T$124:T$143*T39*TRANSPOSE(Mapping!$H144:$AA144)/((T$154:T$173=0)+T$154:T$173))</f>
        <v>0</v>
      </c>
      <c r="U191" s="115">
        <f t="array" ref="U191">SUM(U$124:U$143*U39*TRANSPOSE(Mapping!$H144:$AA144)/((U$154:U$173=0)+U$154:U$173))</f>
        <v>0</v>
      </c>
      <c r="V191" s="115">
        <f t="array" ref="V191">SUM(V$124:V$143*V39*TRANSPOSE(Mapping!$H144:$AA144)/((V$154:V$173=0)+V$154:V$173))</f>
        <v>0</v>
      </c>
      <c r="W191" s="115">
        <f t="array" ref="W191">SUM(W$124:W$143*W39*TRANSPOSE(Mapping!$H144:$AA144)/((W$154:W$173=0)+W$154:W$173))</f>
        <v>0</v>
      </c>
      <c r="X191" s="115">
        <f t="array" ref="X191">SUM(X$124:X$143*X39*TRANSPOSE(Mapping!$H144:$AA144)/((X$154:X$173=0)+X$154:X$173))</f>
        <v>0</v>
      </c>
      <c r="Y191" s="115">
        <f t="array" ref="Y191">SUM(Y$124:Y$143*Y39*TRANSPOSE(Mapping!$H144:$AA144)/((Y$154:Y$173=0)+Y$154:Y$173))</f>
        <v>0</v>
      </c>
      <c r="Z191" s="115">
        <f t="array" ref="Z191">SUM(Z$124:Z$143*Z39*TRANSPOSE(Mapping!$H144:$AA144)/((Z$154:Z$173=0)+Z$154:Z$173))</f>
        <v>0</v>
      </c>
      <c r="AA191" s="115">
        <f t="array" ref="AA191">SUM(AA$124:AA$143*AA39*TRANSPOSE(Mapping!$H144:$AA144)/((AA$154:AA$173=0)+AA$154:AA$173))</f>
        <v>0</v>
      </c>
      <c r="AB191" s="115">
        <f t="array" ref="AB191">SUM(AB$124:AB$143*AB39*TRANSPOSE(Mapping!$H144:$AA144)/((AB$154:AB$173=0)+AB$154:AB$173))</f>
        <v>0</v>
      </c>
      <c r="AC191" s="115">
        <f t="array" ref="AC191">SUM(AC$124:AC$143*AC39*TRANSPOSE(Mapping!$H144:$AA144)/((AC$154:AC$173=0)+AC$154:AC$173))</f>
        <v>0</v>
      </c>
      <c r="AD191" s="115">
        <f t="array" ref="AD191">SUM(AD$124:AD$143*AD39*TRANSPOSE(Mapping!$H144:$AA144)/((AD$154:AD$173=0)+AD$154:AD$173))</f>
        <v>0</v>
      </c>
      <c r="AE191" s="115">
        <f t="array" ref="AE191">SUM(AE$124:AE$143*AE39*TRANSPOSE(Mapping!$H144:$AA144)/((AE$154:AE$173=0)+AE$154:AE$173))</f>
        <v>0</v>
      </c>
      <c r="AF191" s="115">
        <f t="array" ref="AF191">SUM(AF$124:AF$143*AF39*TRANSPOSE(Mapping!$H144:$AA144)/((AF$154:AF$173=0)+AF$154:AF$173))</f>
        <v>0</v>
      </c>
      <c r="AG191" s="115">
        <f t="array" ref="AG191">SUM(AG$124:AG$143*AG39*TRANSPOSE(Mapping!$H144:$AA144)/((AG$154:AG$173=0)+AG$154:AG$173))</f>
        <v>0</v>
      </c>
      <c r="AH191" s="115">
        <f t="array" ref="AH191">SUM(AH$124:AH$143*AH39*TRANSPOSE(Mapping!$H144:$AA144)/((AH$154:AH$173=0)+AH$154:AH$173))</f>
        <v>0</v>
      </c>
      <c r="AI191" s="115">
        <f t="array" ref="AI191">SUM(AI$124:AI$143*AI39*TRANSPOSE(Mapping!$H144:$AA144)/((AI$154:AI$173=0)+AI$154:AI$173))</f>
        <v>0</v>
      </c>
      <c r="AJ191" s="115">
        <f t="array" ref="AJ191">SUM(AJ$124:AJ$143*AJ39*TRANSPOSE(Mapping!$H144:$AA144)/((AJ$154:AJ$173=0)+AJ$154:AJ$173))</f>
        <v>0</v>
      </c>
      <c r="AK191" s="115">
        <f t="array" ref="AK191">SUM(AK$124:AK$143*AK39*TRANSPOSE(Mapping!$H144:$AA144)/((AK$154:AK$173=0)+AK$154:AK$173))</f>
        <v>0</v>
      </c>
      <c r="AL191" s="115">
        <f t="array" ref="AL191">SUM(AL$124:AL$143*AL39*TRANSPOSE(Mapping!$H144:$AA144)/((AL$154:AL$173=0)+AL$154:AL$173))</f>
        <v>0</v>
      </c>
      <c r="AM191" s="115">
        <f t="array" ref="AM191">SUM(AM$124:AM$143*AM39*TRANSPOSE(Mapping!$H144:$AA144)/((AM$154:AM$173=0)+AM$154:AM$173))</f>
        <v>0</v>
      </c>
      <c r="AN191" s="115">
        <f t="array" ref="AN191">SUM(AN$124:AN$143*AN39*TRANSPOSE(Mapping!$H144:$AA144)/((AN$154:AN$173=0)+AN$154:AN$173))</f>
        <v>0</v>
      </c>
      <c r="AO191" s="115">
        <f t="array" ref="AO191">SUM(AO$124:AO$143*AO39*TRANSPOSE(Mapping!$H144:$AA144)/((AO$154:AO$173=0)+AO$154:AO$173))</f>
        <v>0</v>
      </c>
      <c r="AP191" s="115">
        <f t="array" ref="AP191">SUM(AP$124:AP$143*AP39*TRANSPOSE(Mapping!$H144:$AA144)/((AP$154:AP$173=0)+AP$154:AP$173))</f>
        <v>0</v>
      </c>
      <c r="AQ191" s="115">
        <f t="array" ref="AQ191">SUM(AQ$124:AQ$143*AQ39*TRANSPOSE(Mapping!$H144:$AA144)/((AQ$154:AQ$173=0)+AQ$154:AQ$173))</f>
        <v>0</v>
      </c>
      <c r="AR191" s="115">
        <f t="array" ref="AR191">SUM(AR$124:AR$143*AR39*TRANSPOSE(Mapping!$H144:$AA144)/((AR$154:AR$173=0)+AR$154:AR$173))</f>
        <v>0</v>
      </c>
      <c r="AS191" s="115">
        <f t="array" ref="AS191">SUM(AS$124:AS$143*AS39*TRANSPOSE(Mapping!$H144:$AA144)/((AS$154:AS$173=0)+AS$154:AS$173))</f>
        <v>0</v>
      </c>
      <c r="AT191" s="115">
        <f t="array" ref="AT191">SUM(AT$124:AT$143*AT39*TRANSPOSE(Mapping!$H144:$AA144)/((AT$154:AT$173=0)+AT$154:AT$173))</f>
        <v>0</v>
      </c>
      <c r="AU191" s="115">
        <f t="array" ref="AU191">SUM(AU$124:AU$143*AU39*TRANSPOSE(Mapping!$H144:$AA144)/((AU$154:AU$173=0)+AU$154:AU$173))</f>
        <v>0</v>
      </c>
      <c r="AV191" s="115">
        <f t="array" ref="AV191">SUM(AV$124:AV$143*AV39*TRANSPOSE(Mapping!$H144:$AA144)/((AV$154:AV$173=0)+AV$154:AV$173))</f>
        <v>0</v>
      </c>
      <c r="AW191" s="115">
        <f t="array" ref="AW191">SUM(AW$124:AW$143*AW39*TRANSPOSE(Mapping!$H144:$AA144)/((AW$154:AW$173=0)+AW$154:AW$173))</f>
        <v>0</v>
      </c>
      <c r="AX191" s="115">
        <f t="array" ref="AX191">SUM(AX$124:AX$143*AX39*TRANSPOSE(Mapping!$H144:$AA144)/((AX$154:AX$173=0)+AX$154:AX$173))</f>
        <v>0</v>
      </c>
      <c r="AY191" s="115">
        <f t="array" ref="AY191">SUM(AY$124:AY$143*AY39*TRANSPOSE(Mapping!$H144:$AA144)/((AY$154:AY$173=0)+AY$154:AY$173))</f>
        <v>0</v>
      </c>
      <c r="AZ191" s="115">
        <f t="array" ref="AZ191">SUM(AZ$124:AZ$143*AZ39*TRANSPOSE(Mapping!$H144:$AA144)/((AZ$154:AZ$173=0)+AZ$154:AZ$173))</f>
        <v>0</v>
      </c>
      <c r="BA191" s="115">
        <f t="array" ref="BA191">SUM(BA$124:BA$143*BA39*TRANSPOSE(Mapping!$H144:$AA144)/((BA$154:BA$173=0)+BA$154:BA$173))</f>
        <v>0</v>
      </c>
      <c r="BB191" s="115">
        <f t="array" ref="BB191">SUM(BB$124:BB$143*BB39*TRANSPOSE(Mapping!$H144:$AA144)/((BB$154:BB$173=0)+BB$154:BB$173))</f>
        <v>0</v>
      </c>
      <c r="BC191" s="115">
        <f t="array" ref="BC191">SUM(BC$124:BC$143*BC39*TRANSPOSE(Mapping!$H144:$AA144)/((BC$154:BC$173=0)+BC$154:BC$173))</f>
        <v>0</v>
      </c>
      <c r="BD191" s="115">
        <f t="array" ref="BD191">SUM(BD$124:BD$143*BD39*TRANSPOSE(Mapping!$H144:$AA144)/((BD$154:BD$173=0)+BD$154:BD$173))</f>
        <v>0</v>
      </c>
      <c r="BE191" s="115">
        <f t="array" ref="BE191">SUM(BE$124:BE$143*BE39*TRANSPOSE(Mapping!$H144:$AA144)/((BE$154:BE$173=0)+BE$154:BE$173))</f>
        <v>0</v>
      </c>
      <c r="BF191" s="115">
        <f t="array" ref="BF191">SUM(BF$124:BF$143*BF39*TRANSPOSE(Mapping!$H144:$AA144)/((BF$154:BF$173=0)+BF$154:BF$173))</f>
        <v>0</v>
      </c>
      <c r="BG191" s="115">
        <f t="array" ref="BG191">SUM(BG$124:BG$143*BG39*TRANSPOSE(Mapping!$H144:$AA144)/((BG$154:BG$173=0)+BG$154:BG$173))</f>
        <v>0</v>
      </c>
      <c r="BH191" s="115">
        <f t="array" ref="BH191">SUM(BH$124:BH$143*BH39*TRANSPOSE(Mapping!$H144:$AA144)/((BH$154:BH$173=0)+BH$154:BH$173))</f>
        <v>0</v>
      </c>
    </row>
    <row r="192" spans="2:60" outlineLevel="1" x14ac:dyDescent="0.2">
      <c r="B192" s="88" t="s">
        <v>255</v>
      </c>
      <c r="C192" s="89" t="s">
        <v>76</v>
      </c>
      <c r="D192" s="9" t="s">
        <v>96</v>
      </c>
      <c r="F192" s="26" t="s">
        <v>198</v>
      </c>
      <c r="G192" s="87">
        <v>3</v>
      </c>
      <c r="I192" s="115">
        <f t="array" ref="I192">SUM(I$124:I$143*I40*TRANSPOSE(Mapping!$H145:$AA145)/((I$154:I$173=0)+I$154:I$173))</f>
        <v>0</v>
      </c>
      <c r="J192" s="115">
        <f t="array" ref="J192">SUM(J$124:J$143*J40*TRANSPOSE(Mapping!$H145:$AA145)/((J$154:J$173=0)+J$154:J$173))</f>
        <v>0</v>
      </c>
      <c r="K192" s="115">
        <f t="array" ref="K192">SUM(K$124:K$143*K40*TRANSPOSE(Mapping!$H145:$AA145)/((K$154:K$173=0)+K$154:K$173))</f>
        <v>3.1223364652730945</v>
      </c>
      <c r="L192" s="115">
        <f t="array" ref="L192">SUM(L$124:L$143*L40*TRANSPOSE(Mapping!$H145:$AA145)/((L$154:L$173=0)+L$154:L$173))</f>
        <v>1.9232164925576274</v>
      </c>
      <c r="M192" s="115">
        <f t="array" ref="M192">SUM(M$124:M$143*M40*TRANSPOSE(Mapping!$H145:$AA145)/((M$154:M$173=0)+M$154:M$173))</f>
        <v>2.438204817829523</v>
      </c>
      <c r="N192" s="115">
        <f t="array" ref="N192">SUM(N$124:N$143*N40*TRANSPOSE(Mapping!$H145:$AA145)/((N$154:N$173=0)+N$154:N$173))</f>
        <v>2.118014816560986</v>
      </c>
      <c r="O192" s="115">
        <f t="array" ref="O192">SUM(O$124:O$143*O40*TRANSPOSE(Mapping!$H145:$AA145)/((O$154:O$173=0)+O$154:O$173))</f>
        <v>1.7682550730610143</v>
      </c>
      <c r="P192" s="115">
        <f t="array" ref="P192">SUM(P$124:P$143*P40*TRANSPOSE(Mapping!$H145:$AA145)/((P$154:P$173=0)+P$154:P$173))</f>
        <v>4.5461015772848379</v>
      </c>
      <c r="Q192" s="115">
        <f t="array" ref="Q192">SUM(Q$124:Q$143*Q40*TRANSPOSE(Mapping!$H145:$AA145)/((Q$154:Q$173=0)+Q$154:Q$173))</f>
        <v>0</v>
      </c>
      <c r="R192" s="115">
        <f t="array" ref="R192">SUM(R$124:R$143*R40*TRANSPOSE(Mapping!$H145:$AA145)/((R$154:R$173=0)+R$154:R$173))</f>
        <v>0</v>
      </c>
      <c r="S192" s="115">
        <f t="array" ref="S192">SUM(S$124:S$143*S40*TRANSPOSE(Mapping!$H145:$AA145)/((S$154:S$173=0)+S$154:S$173))</f>
        <v>0</v>
      </c>
      <c r="T192" s="115">
        <f t="array" ref="T192">SUM(T$124:T$143*T40*TRANSPOSE(Mapping!$H145:$AA145)/((T$154:T$173=0)+T$154:T$173))</f>
        <v>0</v>
      </c>
      <c r="U192" s="115">
        <f t="array" ref="U192">SUM(U$124:U$143*U40*TRANSPOSE(Mapping!$H145:$AA145)/((U$154:U$173=0)+U$154:U$173))</f>
        <v>0</v>
      </c>
      <c r="V192" s="115">
        <f t="array" ref="V192">SUM(V$124:V$143*V40*TRANSPOSE(Mapping!$H145:$AA145)/((V$154:V$173=0)+V$154:V$173))</f>
        <v>0</v>
      </c>
      <c r="W192" s="115">
        <f t="array" ref="W192">SUM(W$124:W$143*W40*TRANSPOSE(Mapping!$H145:$AA145)/((W$154:W$173=0)+W$154:W$173))</f>
        <v>0</v>
      </c>
      <c r="X192" s="115">
        <f t="array" ref="X192">SUM(X$124:X$143*X40*TRANSPOSE(Mapping!$H145:$AA145)/((X$154:X$173=0)+X$154:X$173))</f>
        <v>0</v>
      </c>
      <c r="Y192" s="115">
        <f t="array" ref="Y192">SUM(Y$124:Y$143*Y40*TRANSPOSE(Mapping!$H145:$AA145)/((Y$154:Y$173=0)+Y$154:Y$173))</f>
        <v>0</v>
      </c>
      <c r="Z192" s="115">
        <f t="array" ref="Z192">SUM(Z$124:Z$143*Z40*TRANSPOSE(Mapping!$H145:$AA145)/((Z$154:Z$173=0)+Z$154:Z$173))</f>
        <v>0</v>
      </c>
      <c r="AA192" s="115">
        <f t="array" ref="AA192">SUM(AA$124:AA$143*AA40*TRANSPOSE(Mapping!$H145:$AA145)/((AA$154:AA$173=0)+AA$154:AA$173))</f>
        <v>0</v>
      </c>
      <c r="AB192" s="115">
        <f t="array" ref="AB192">SUM(AB$124:AB$143*AB40*TRANSPOSE(Mapping!$H145:$AA145)/((AB$154:AB$173=0)+AB$154:AB$173))</f>
        <v>0</v>
      </c>
      <c r="AC192" s="115">
        <f t="array" ref="AC192">SUM(AC$124:AC$143*AC40*TRANSPOSE(Mapping!$H145:$AA145)/((AC$154:AC$173=0)+AC$154:AC$173))</f>
        <v>0</v>
      </c>
      <c r="AD192" s="115">
        <f t="array" ref="AD192">SUM(AD$124:AD$143*AD40*TRANSPOSE(Mapping!$H145:$AA145)/((AD$154:AD$173=0)+AD$154:AD$173))</f>
        <v>0</v>
      </c>
      <c r="AE192" s="115">
        <f t="array" ref="AE192">SUM(AE$124:AE$143*AE40*TRANSPOSE(Mapping!$H145:$AA145)/((AE$154:AE$173=0)+AE$154:AE$173))</f>
        <v>0</v>
      </c>
      <c r="AF192" s="115">
        <f t="array" ref="AF192">SUM(AF$124:AF$143*AF40*TRANSPOSE(Mapping!$H145:$AA145)/((AF$154:AF$173=0)+AF$154:AF$173))</f>
        <v>0</v>
      </c>
      <c r="AG192" s="115">
        <f t="array" ref="AG192">SUM(AG$124:AG$143*AG40*TRANSPOSE(Mapping!$H145:$AA145)/((AG$154:AG$173=0)+AG$154:AG$173))</f>
        <v>0</v>
      </c>
      <c r="AH192" s="115">
        <f t="array" ref="AH192">SUM(AH$124:AH$143*AH40*TRANSPOSE(Mapping!$H145:$AA145)/((AH$154:AH$173=0)+AH$154:AH$173))</f>
        <v>0</v>
      </c>
      <c r="AI192" s="115">
        <f t="array" ref="AI192">SUM(AI$124:AI$143*AI40*TRANSPOSE(Mapping!$H145:$AA145)/((AI$154:AI$173=0)+AI$154:AI$173))</f>
        <v>0</v>
      </c>
      <c r="AJ192" s="115">
        <f t="array" ref="AJ192">SUM(AJ$124:AJ$143*AJ40*TRANSPOSE(Mapping!$H145:$AA145)/((AJ$154:AJ$173=0)+AJ$154:AJ$173))</f>
        <v>0</v>
      </c>
      <c r="AK192" s="115">
        <f t="array" ref="AK192">SUM(AK$124:AK$143*AK40*TRANSPOSE(Mapping!$H145:$AA145)/((AK$154:AK$173=0)+AK$154:AK$173))</f>
        <v>0</v>
      </c>
      <c r="AL192" s="115">
        <f t="array" ref="AL192">SUM(AL$124:AL$143*AL40*TRANSPOSE(Mapping!$H145:$AA145)/((AL$154:AL$173=0)+AL$154:AL$173))</f>
        <v>0</v>
      </c>
      <c r="AM192" s="115">
        <f t="array" ref="AM192">SUM(AM$124:AM$143*AM40*TRANSPOSE(Mapping!$H145:$AA145)/((AM$154:AM$173=0)+AM$154:AM$173))</f>
        <v>0</v>
      </c>
      <c r="AN192" s="115">
        <f t="array" ref="AN192">SUM(AN$124:AN$143*AN40*TRANSPOSE(Mapping!$H145:$AA145)/((AN$154:AN$173=0)+AN$154:AN$173))</f>
        <v>0</v>
      </c>
      <c r="AO192" s="115">
        <f t="array" ref="AO192">SUM(AO$124:AO$143*AO40*TRANSPOSE(Mapping!$H145:$AA145)/((AO$154:AO$173=0)+AO$154:AO$173))</f>
        <v>0</v>
      </c>
      <c r="AP192" s="115">
        <f t="array" ref="AP192">SUM(AP$124:AP$143*AP40*TRANSPOSE(Mapping!$H145:$AA145)/((AP$154:AP$173=0)+AP$154:AP$173))</f>
        <v>0</v>
      </c>
      <c r="AQ192" s="115">
        <f t="array" ref="AQ192">SUM(AQ$124:AQ$143*AQ40*TRANSPOSE(Mapping!$H145:$AA145)/((AQ$154:AQ$173=0)+AQ$154:AQ$173))</f>
        <v>0</v>
      </c>
      <c r="AR192" s="115">
        <f t="array" ref="AR192">SUM(AR$124:AR$143*AR40*TRANSPOSE(Mapping!$H145:$AA145)/((AR$154:AR$173=0)+AR$154:AR$173))</f>
        <v>0</v>
      </c>
      <c r="AS192" s="115">
        <f t="array" ref="AS192">SUM(AS$124:AS$143*AS40*TRANSPOSE(Mapping!$H145:$AA145)/((AS$154:AS$173=0)+AS$154:AS$173))</f>
        <v>0</v>
      </c>
      <c r="AT192" s="115">
        <f t="array" ref="AT192">SUM(AT$124:AT$143*AT40*TRANSPOSE(Mapping!$H145:$AA145)/((AT$154:AT$173=0)+AT$154:AT$173))</f>
        <v>0</v>
      </c>
      <c r="AU192" s="115">
        <f t="array" ref="AU192">SUM(AU$124:AU$143*AU40*TRANSPOSE(Mapping!$H145:$AA145)/((AU$154:AU$173=0)+AU$154:AU$173))</f>
        <v>0</v>
      </c>
      <c r="AV192" s="115">
        <f t="array" ref="AV192">SUM(AV$124:AV$143*AV40*TRANSPOSE(Mapping!$H145:$AA145)/((AV$154:AV$173=0)+AV$154:AV$173))</f>
        <v>0</v>
      </c>
      <c r="AW192" s="115">
        <f t="array" ref="AW192">SUM(AW$124:AW$143*AW40*TRANSPOSE(Mapping!$H145:$AA145)/((AW$154:AW$173=0)+AW$154:AW$173))</f>
        <v>0</v>
      </c>
      <c r="AX192" s="115">
        <f t="array" ref="AX192">SUM(AX$124:AX$143*AX40*TRANSPOSE(Mapping!$H145:$AA145)/((AX$154:AX$173=0)+AX$154:AX$173))</f>
        <v>0</v>
      </c>
      <c r="AY192" s="115">
        <f t="array" ref="AY192">SUM(AY$124:AY$143*AY40*TRANSPOSE(Mapping!$H145:$AA145)/((AY$154:AY$173=0)+AY$154:AY$173))</f>
        <v>0</v>
      </c>
      <c r="AZ192" s="115">
        <f t="array" ref="AZ192">SUM(AZ$124:AZ$143*AZ40*TRANSPOSE(Mapping!$H145:$AA145)/((AZ$154:AZ$173=0)+AZ$154:AZ$173))</f>
        <v>0</v>
      </c>
      <c r="BA192" s="115">
        <f t="array" ref="BA192">SUM(BA$124:BA$143*BA40*TRANSPOSE(Mapping!$H145:$AA145)/((BA$154:BA$173=0)+BA$154:BA$173))</f>
        <v>0</v>
      </c>
      <c r="BB192" s="115">
        <f t="array" ref="BB192">SUM(BB$124:BB$143*BB40*TRANSPOSE(Mapping!$H145:$AA145)/((BB$154:BB$173=0)+BB$154:BB$173))</f>
        <v>0</v>
      </c>
      <c r="BC192" s="115">
        <f t="array" ref="BC192">SUM(BC$124:BC$143*BC40*TRANSPOSE(Mapping!$H145:$AA145)/((BC$154:BC$173=0)+BC$154:BC$173))</f>
        <v>0</v>
      </c>
      <c r="BD192" s="115">
        <f t="array" ref="BD192">SUM(BD$124:BD$143*BD40*TRANSPOSE(Mapping!$H145:$AA145)/((BD$154:BD$173=0)+BD$154:BD$173))</f>
        <v>0</v>
      </c>
      <c r="BE192" s="115">
        <f t="array" ref="BE192">SUM(BE$124:BE$143*BE40*TRANSPOSE(Mapping!$H145:$AA145)/((BE$154:BE$173=0)+BE$154:BE$173))</f>
        <v>0</v>
      </c>
      <c r="BF192" s="115">
        <f t="array" ref="BF192">SUM(BF$124:BF$143*BF40*TRANSPOSE(Mapping!$H145:$AA145)/((BF$154:BF$173=0)+BF$154:BF$173))</f>
        <v>0</v>
      </c>
      <c r="BG192" s="115">
        <f t="array" ref="BG192">SUM(BG$124:BG$143*BG40*TRANSPOSE(Mapping!$H145:$AA145)/((BG$154:BG$173=0)+BG$154:BG$173))</f>
        <v>0</v>
      </c>
      <c r="BH192" s="115">
        <f t="array" ref="BH192">SUM(BH$124:BH$143*BH40*TRANSPOSE(Mapping!$H145:$AA145)/((BH$154:BH$173=0)+BH$154:BH$173))</f>
        <v>0</v>
      </c>
    </row>
    <row r="193" spans="2:60" outlineLevel="1" x14ac:dyDescent="0.2">
      <c r="B193" s="88" t="s">
        <v>255</v>
      </c>
      <c r="C193" s="89" t="s">
        <v>76</v>
      </c>
      <c r="D193" s="9" t="s">
        <v>97</v>
      </c>
      <c r="F193" s="26" t="s">
        <v>198</v>
      </c>
      <c r="G193" s="87">
        <v>4</v>
      </c>
      <c r="I193" s="115">
        <f t="array" ref="I193">SUM(I$124:I$143*I41*TRANSPOSE(Mapping!$H146:$AA146)/((I$154:I$173=0)+I$154:I$173))</f>
        <v>0</v>
      </c>
      <c r="J193" s="115">
        <f t="array" ref="J193">SUM(J$124:J$143*J41*TRANSPOSE(Mapping!$H146:$AA146)/((J$154:J$173=0)+J$154:J$173))</f>
        <v>0</v>
      </c>
      <c r="K193" s="115">
        <f t="array" ref="K193">SUM(K$124:K$143*K41*TRANSPOSE(Mapping!$H146:$AA146)/((K$154:K$173=0)+K$154:K$173))</f>
        <v>1.7828847746569956</v>
      </c>
      <c r="L193" s="115">
        <f t="array" ref="L193">SUM(L$124:L$143*L41*TRANSPOSE(Mapping!$H146:$AA146)/((L$154:L$173=0)+L$154:L$173))</f>
        <v>1.1450414679551058</v>
      </c>
      <c r="M193" s="115">
        <f t="array" ref="M193">SUM(M$124:M$143*M41*TRANSPOSE(Mapping!$H146:$AA146)/((M$154:M$173=0)+M$154:M$173))</f>
        <v>1.7785647553332342</v>
      </c>
      <c r="N193" s="115">
        <f t="array" ref="N193">SUM(N$124:N$143*N41*TRANSPOSE(Mapping!$H146:$AA146)/((N$154:N$173=0)+N$154:N$173))</f>
        <v>1.472570093656193</v>
      </c>
      <c r="O193" s="115">
        <f t="array" ref="O193">SUM(O$124:O$143*O41*TRANSPOSE(Mapping!$H146:$AA146)/((O$154:O$173=0)+O$154:O$173))</f>
        <v>1.7355626589312418</v>
      </c>
      <c r="P193" s="115">
        <f t="array" ref="P193">SUM(P$124:P$143*P41*TRANSPOSE(Mapping!$H146:$AA146)/((P$154:P$173=0)+P$154:P$173))</f>
        <v>3.238041432556761</v>
      </c>
      <c r="Q193" s="115">
        <f t="array" ref="Q193">SUM(Q$124:Q$143*Q41*TRANSPOSE(Mapping!$H146:$AA146)/((Q$154:Q$173=0)+Q$154:Q$173))</f>
        <v>0</v>
      </c>
      <c r="R193" s="115">
        <f t="array" ref="R193">SUM(R$124:R$143*R41*TRANSPOSE(Mapping!$H146:$AA146)/((R$154:R$173=0)+R$154:R$173))</f>
        <v>0</v>
      </c>
      <c r="S193" s="115">
        <f t="array" ref="S193">SUM(S$124:S$143*S41*TRANSPOSE(Mapping!$H146:$AA146)/((S$154:S$173=0)+S$154:S$173))</f>
        <v>0</v>
      </c>
      <c r="T193" s="115">
        <f t="array" ref="T193">SUM(T$124:T$143*T41*TRANSPOSE(Mapping!$H146:$AA146)/((T$154:T$173=0)+T$154:T$173))</f>
        <v>0</v>
      </c>
      <c r="U193" s="115">
        <f t="array" ref="U193">SUM(U$124:U$143*U41*TRANSPOSE(Mapping!$H146:$AA146)/((U$154:U$173=0)+U$154:U$173))</f>
        <v>0</v>
      </c>
      <c r="V193" s="115">
        <f t="array" ref="V193">SUM(V$124:V$143*V41*TRANSPOSE(Mapping!$H146:$AA146)/((V$154:V$173=0)+V$154:V$173))</f>
        <v>0</v>
      </c>
      <c r="W193" s="115">
        <f t="array" ref="W193">SUM(W$124:W$143*W41*TRANSPOSE(Mapping!$H146:$AA146)/((W$154:W$173=0)+W$154:W$173))</f>
        <v>0</v>
      </c>
      <c r="X193" s="115">
        <f t="array" ref="X193">SUM(X$124:X$143*X41*TRANSPOSE(Mapping!$H146:$AA146)/((X$154:X$173=0)+X$154:X$173))</f>
        <v>0</v>
      </c>
      <c r="Y193" s="115">
        <f t="array" ref="Y193">SUM(Y$124:Y$143*Y41*TRANSPOSE(Mapping!$H146:$AA146)/((Y$154:Y$173=0)+Y$154:Y$173))</f>
        <v>0</v>
      </c>
      <c r="Z193" s="115">
        <f t="array" ref="Z193">SUM(Z$124:Z$143*Z41*TRANSPOSE(Mapping!$H146:$AA146)/((Z$154:Z$173=0)+Z$154:Z$173))</f>
        <v>0</v>
      </c>
      <c r="AA193" s="115">
        <f t="array" ref="AA193">SUM(AA$124:AA$143*AA41*TRANSPOSE(Mapping!$H146:$AA146)/((AA$154:AA$173=0)+AA$154:AA$173))</f>
        <v>0</v>
      </c>
      <c r="AB193" s="115">
        <f t="array" ref="AB193">SUM(AB$124:AB$143*AB41*TRANSPOSE(Mapping!$H146:$AA146)/((AB$154:AB$173=0)+AB$154:AB$173))</f>
        <v>0</v>
      </c>
      <c r="AC193" s="115">
        <f t="array" ref="AC193">SUM(AC$124:AC$143*AC41*TRANSPOSE(Mapping!$H146:$AA146)/((AC$154:AC$173=0)+AC$154:AC$173))</f>
        <v>0</v>
      </c>
      <c r="AD193" s="115">
        <f t="array" ref="AD193">SUM(AD$124:AD$143*AD41*TRANSPOSE(Mapping!$H146:$AA146)/((AD$154:AD$173=0)+AD$154:AD$173))</f>
        <v>0</v>
      </c>
      <c r="AE193" s="115">
        <f t="array" ref="AE193">SUM(AE$124:AE$143*AE41*TRANSPOSE(Mapping!$H146:$AA146)/((AE$154:AE$173=0)+AE$154:AE$173))</f>
        <v>0</v>
      </c>
      <c r="AF193" s="115">
        <f t="array" ref="AF193">SUM(AF$124:AF$143*AF41*TRANSPOSE(Mapping!$H146:$AA146)/((AF$154:AF$173=0)+AF$154:AF$173))</f>
        <v>0</v>
      </c>
      <c r="AG193" s="115">
        <f t="array" ref="AG193">SUM(AG$124:AG$143*AG41*TRANSPOSE(Mapping!$H146:$AA146)/((AG$154:AG$173=0)+AG$154:AG$173))</f>
        <v>0</v>
      </c>
      <c r="AH193" s="115">
        <f t="array" ref="AH193">SUM(AH$124:AH$143*AH41*TRANSPOSE(Mapping!$H146:$AA146)/((AH$154:AH$173=0)+AH$154:AH$173))</f>
        <v>0</v>
      </c>
      <c r="AI193" s="115">
        <f t="array" ref="AI193">SUM(AI$124:AI$143*AI41*TRANSPOSE(Mapping!$H146:$AA146)/((AI$154:AI$173=0)+AI$154:AI$173))</f>
        <v>0</v>
      </c>
      <c r="AJ193" s="115">
        <f t="array" ref="AJ193">SUM(AJ$124:AJ$143*AJ41*TRANSPOSE(Mapping!$H146:$AA146)/((AJ$154:AJ$173=0)+AJ$154:AJ$173))</f>
        <v>0</v>
      </c>
      <c r="AK193" s="115">
        <f t="array" ref="AK193">SUM(AK$124:AK$143*AK41*TRANSPOSE(Mapping!$H146:$AA146)/((AK$154:AK$173=0)+AK$154:AK$173))</f>
        <v>0</v>
      </c>
      <c r="AL193" s="115">
        <f t="array" ref="AL193">SUM(AL$124:AL$143*AL41*TRANSPOSE(Mapping!$H146:$AA146)/((AL$154:AL$173=0)+AL$154:AL$173))</f>
        <v>0</v>
      </c>
      <c r="AM193" s="115">
        <f t="array" ref="AM193">SUM(AM$124:AM$143*AM41*TRANSPOSE(Mapping!$H146:$AA146)/((AM$154:AM$173=0)+AM$154:AM$173))</f>
        <v>0</v>
      </c>
      <c r="AN193" s="115">
        <f t="array" ref="AN193">SUM(AN$124:AN$143*AN41*TRANSPOSE(Mapping!$H146:$AA146)/((AN$154:AN$173=0)+AN$154:AN$173))</f>
        <v>0</v>
      </c>
      <c r="AO193" s="115">
        <f t="array" ref="AO193">SUM(AO$124:AO$143*AO41*TRANSPOSE(Mapping!$H146:$AA146)/((AO$154:AO$173=0)+AO$154:AO$173))</f>
        <v>0</v>
      </c>
      <c r="AP193" s="115">
        <f t="array" ref="AP193">SUM(AP$124:AP$143*AP41*TRANSPOSE(Mapping!$H146:$AA146)/((AP$154:AP$173=0)+AP$154:AP$173))</f>
        <v>0</v>
      </c>
      <c r="AQ193" s="115">
        <f t="array" ref="AQ193">SUM(AQ$124:AQ$143*AQ41*TRANSPOSE(Mapping!$H146:$AA146)/((AQ$154:AQ$173=0)+AQ$154:AQ$173))</f>
        <v>0</v>
      </c>
      <c r="AR193" s="115">
        <f t="array" ref="AR193">SUM(AR$124:AR$143*AR41*TRANSPOSE(Mapping!$H146:$AA146)/((AR$154:AR$173=0)+AR$154:AR$173))</f>
        <v>0</v>
      </c>
      <c r="AS193" s="115">
        <f t="array" ref="AS193">SUM(AS$124:AS$143*AS41*TRANSPOSE(Mapping!$H146:$AA146)/((AS$154:AS$173=0)+AS$154:AS$173))</f>
        <v>0</v>
      </c>
      <c r="AT193" s="115">
        <f t="array" ref="AT193">SUM(AT$124:AT$143*AT41*TRANSPOSE(Mapping!$H146:$AA146)/((AT$154:AT$173=0)+AT$154:AT$173))</f>
        <v>0</v>
      </c>
      <c r="AU193" s="115">
        <f t="array" ref="AU193">SUM(AU$124:AU$143*AU41*TRANSPOSE(Mapping!$H146:$AA146)/((AU$154:AU$173=0)+AU$154:AU$173))</f>
        <v>0</v>
      </c>
      <c r="AV193" s="115">
        <f t="array" ref="AV193">SUM(AV$124:AV$143*AV41*TRANSPOSE(Mapping!$H146:$AA146)/((AV$154:AV$173=0)+AV$154:AV$173))</f>
        <v>0</v>
      </c>
      <c r="AW193" s="115">
        <f t="array" ref="AW193">SUM(AW$124:AW$143*AW41*TRANSPOSE(Mapping!$H146:$AA146)/((AW$154:AW$173=0)+AW$154:AW$173))</f>
        <v>0</v>
      </c>
      <c r="AX193" s="115">
        <f t="array" ref="AX193">SUM(AX$124:AX$143*AX41*TRANSPOSE(Mapping!$H146:$AA146)/((AX$154:AX$173=0)+AX$154:AX$173))</f>
        <v>0</v>
      </c>
      <c r="AY193" s="115">
        <f t="array" ref="AY193">SUM(AY$124:AY$143*AY41*TRANSPOSE(Mapping!$H146:$AA146)/((AY$154:AY$173=0)+AY$154:AY$173))</f>
        <v>0</v>
      </c>
      <c r="AZ193" s="115">
        <f t="array" ref="AZ193">SUM(AZ$124:AZ$143*AZ41*TRANSPOSE(Mapping!$H146:$AA146)/((AZ$154:AZ$173=0)+AZ$154:AZ$173))</f>
        <v>0</v>
      </c>
      <c r="BA193" s="115">
        <f t="array" ref="BA193">SUM(BA$124:BA$143*BA41*TRANSPOSE(Mapping!$H146:$AA146)/((BA$154:BA$173=0)+BA$154:BA$173))</f>
        <v>0</v>
      </c>
      <c r="BB193" s="115">
        <f t="array" ref="BB193">SUM(BB$124:BB$143*BB41*TRANSPOSE(Mapping!$H146:$AA146)/((BB$154:BB$173=0)+BB$154:BB$173))</f>
        <v>0</v>
      </c>
      <c r="BC193" s="115">
        <f t="array" ref="BC193">SUM(BC$124:BC$143*BC41*TRANSPOSE(Mapping!$H146:$AA146)/((BC$154:BC$173=0)+BC$154:BC$173))</f>
        <v>0</v>
      </c>
      <c r="BD193" s="115">
        <f t="array" ref="BD193">SUM(BD$124:BD$143*BD41*TRANSPOSE(Mapping!$H146:$AA146)/((BD$154:BD$173=0)+BD$154:BD$173))</f>
        <v>0</v>
      </c>
      <c r="BE193" s="115">
        <f t="array" ref="BE193">SUM(BE$124:BE$143*BE41*TRANSPOSE(Mapping!$H146:$AA146)/((BE$154:BE$173=0)+BE$154:BE$173))</f>
        <v>0</v>
      </c>
      <c r="BF193" s="115">
        <f t="array" ref="BF193">SUM(BF$124:BF$143*BF41*TRANSPOSE(Mapping!$H146:$AA146)/((BF$154:BF$173=0)+BF$154:BF$173))</f>
        <v>0</v>
      </c>
      <c r="BG193" s="115">
        <f t="array" ref="BG193">SUM(BG$124:BG$143*BG41*TRANSPOSE(Mapping!$H146:$AA146)/((BG$154:BG$173=0)+BG$154:BG$173))</f>
        <v>0</v>
      </c>
      <c r="BH193" s="115">
        <f t="array" ref="BH193">SUM(BH$124:BH$143*BH41*TRANSPOSE(Mapping!$H146:$AA146)/((BH$154:BH$173=0)+BH$154:BH$173))</f>
        <v>0</v>
      </c>
    </row>
    <row r="194" spans="2:60" outlineLevel="1" x14ac:dyDescent="0.2">
      <c r="B194" s="88" t="s">
        <v>255</v>
      </c>
      <c r="C194" s="89" t="s">
        <v>76</v>
      </c>
      <c r="D194" s="9" t="s">
        <v>98</v>
      </c>
      <c r="F194" s="26" t="s">
        <v>198</v>
      </c>
      <c r="G194" s="87">
        <v>5</v>
      </c>
      <c r="I194" s="115">
        <f t="array" ref="I194">SUM(I$124:I$143*I42*TRANSPOSE(Mapping!$H147:$AA147)/((I$154:I$173=0)+I$154:I$173))</f>
        <v>0</v>
      </c>
      <c r="J194" s="115">
        <f t="array" ref="J194">SUM(J$124:J$143*J42*TRANSPOSE(Mapping!$H147:$AA147)/((J$154:J$173=0)+J$154:J$173))</f>
        <v>0</v>
      </c>
      <c r="K194" s="115">
        <f t="array" ref="K194">SUM(K$124:K$143*K42*TRANSPOSE(Mapping!$H147:$AA147)/((K$154:K$173=0)+K$154:K$173))</f>
        <v>2.3129284758255764E-2</v>
      </c>
      <c r="L194" s="115">
        <f t="array" ref="L194">SUM(L$124:L$143*L42*TRANSPOSE(Mapping!$H147:$AA147)/((L$154:L$173=0)+L$154:L$173))</f>
        <v>6.0839827758129772E-3</v>
      </c>
      <c r="M194" s="115">
        <f t="array" ref="M194">SUM(M$124:M$143*M42*TRANSPOSE(Mapping!$H147:$AA147)/((M$154:M$173=0)+M$154:M$173))</f>
        <v>2.7410099245841028E-3</v>
      </c>
      <c r="N194" s="115">
        <f t="array" ref="N194">SUM(N$124:N$143*N42*TRANSPOSE(Mapping!$H147:$AA147)/((N$154:N$173=0)+N$154:N$173))</f>
        <v>3.1258174696756238E-3</v>
      </c>
      <c r="O194" s="115">
        <f t="array" ref="O194">SUM(O$124:O$143*O42*TRANSPOSE(Mapping!$H147:$AA147)/((O$154:O$173=0)+O$154:O$173))</f>
        <v>1.7736305757419007E-2</v>
      </c>
      <c r="P194" s="115">
        <f t="array" ref="P194">SUM(P$124:P$143*P42*TRANSPOSE(Mapping!$H147:$AA147)/((P$154:P$173=0)+P$154:P$173))</f>
        <v>3.5211677884250574E-3</v>
      </c>
      <c r="Q194" s="115">
        <f t="array" ref="Q194">SUM(Q$124:Q$143*Q42*TRANSPOSE(Mapping!$H147:$AA147)/((Q$154:Q$173=0)+Q$154:Q$173))</f>
        <v>0</v>
      </c>
      <c r="R194" s="115">
        <f t="array" ref="R194">SUM(R$124:R$143*R42*TRANSPOSE(Mapping!$H147:$AA147)/((R$154:R$173=0)+R$154:R$173))</f>
        <v>0</v>
      </c>
      <c r="S194" s="115">
        <f t="array" ref="S194">SUM(S$124:S$143*S42*TRANSPOSE(Mapping!$H147:$AA147)/((S$154:S$173=0)+S$154:S$173))</f>
        <v>0</v>
      </c>
      <c r="T194" s="115">
        <f t="array" ref="T194">SUM(T$124:T$143*T42*TRANSPOSE(Mapping!$H147:$AA147)/((T$154:T$173=0)+T$154:T$173))</f>
        <v>0</v>
      </c>
      <c r="U194" s="115">
        <f t="array" ref="U194">SUM(U$124:U$143*U42*TRANSPOSE(Mapping!$H147:$AA147)/((U$154:U$173=0)+U$154:U$173))</f>
        <v>0</v>
      </c>
      <c r="V194" s="115">
        <f t="array" ref="V194">SUM(V$124:V$143*V42*TRANSPOSE(Mapping!$H147:$AA147)/((V$154:V$173=0)+V$154:V$173))</f>
        <v>0</v>
      </c>
      <c r="W194" s="115">
        <f t="array" ref="W194">SUM(W$124:W$143*W42*TRANSPOSE(Mapping!$H147:$AA147)/((W$154:W$173=0)+W$154:W$173))</f>
        <v>0</v>
      </c>
      <c r="X194" s="115">
        <f t="array" ref="X194">SUM(X$124:X$143*X42*TRANSPOSE(Mapping!$H147:$AA147)/((X$154:X$173=0)+X$154:X$173))</f>
        <v>0</v>
      </c>
      <c r="Y194" s="115">
        <f t="array" ref="Y194">SUM(Y$124:Y$143*Y42*TRANSPOSE(Mapping!$H147:$AA147)/((Y$154:Y$173=0)+Y$154:Y$173))</f>
        <v>0</v>
      </c>
      <c r="Z194" s="115">
        <f t="array" ref="Z194">SUM(Z$124:Z$143*Z42*TRANSPOSE(Mapping!$H147:$AA147)/((Z$154:Z$173=0)+Z$154:Z$173))</f>
        <v>0</v>
      </c>
      <c r="AA194" s="115">
        <f t="array" ref="AA194">SUM(AA$124:AA$143*AA42*TRANSPOSE(Mapping!$H147:$AA147)/((AA$154:AA$173=0)+AA$154:AA$173))</f>
        <v>0</v>
      </c>
      <c r="AB194" s="115">
        <f t="array" ref="AB194">SUM(AB$124:AB$143*AB42*TRANSPOSE(Mapping!$H147:$AA147)/((AB$154:AB$173=0)+AB$154:AB$173))</f>
        <v>0</v>
      </c>
      <c r="AC194" s="115">
        <f t="array" ref="AC194">SUM(AC$124:AC$143*AC42*TRANSPOSE(Mapping!$H147:$AA147)/((AC$154:AC$173=0)+AC$154:AC$173))</f>
        <v>0</v>
      </c>
      <c r="AD194" s="115">
        <f t="array" ref="AD194">SUM(AD$124:AD$143*AD42*TRANSPOSE(Mapping!$H147:$AA147)/((AD$154:AD$173=0)+AD$154:AD$173))</f>
        <v>0</v>
      </c>
      <c r="AE194" s="115">
        <f t="array" ref="AE194">SUM(AE$124:AE$143*AE42*TRANSPOSE(Mapping!$H147:$AA147)/((AE$154:AE$173=0)+AE$154:AE$173))</f>
        <v>0</v>
      </c>
      <c r="AF194" s="115">
        <f t="array" ref="AF194">SUM(AF$124:AF$143*AF42*TRANSPOSE(Mapping!$H147:$AA147)/((AF$154:AF$173=0)+AF$154:AF$173))</f>
        <v>0</v>
      </c>
      <c r="AG194" s="115">
        <f t="array" ref="AG194">SUM(AG$124:AG$143*AG42*TRANSPOSE(Mapping!$H147:$AA147)/((AG$154:AG$173=0)+AG$154:AG$173))</f>
        <v>0</v>
      </c>
      <c r="AH194" s="115">
        <f t="array" ref="AH194">SUM(AH$124:AH$143*AH42*TRANSPOSE(Mapping!$H147:$AA147)/((AH$154:AH$173=0)+AH$154:AH$173))</f>
        <v>0</v>
      </c>
      <c r="AI194" s="115">
        <f t="array" ref="AI194">SUM(AI$124:AI$143*AI42*TRANSPOSE(Mapping!$H147:$AA147)/((AI$154:AI$173=0)+AI$154:AI$173))</f>
        <v>0</v>
      </c>
      <c r="AJ194" s="115">
        <f t="array" ref="AJ194">SUM(AJ$124:AJ$143*AJ42*TRANSPOSE(Mapping!$H147:$AA147)/((AJ$154:AJ$173=0)+AJ$154:AJ$173))</f>
        <v>0</v>
      </c>
      <c r="AK194" s="115">
        <f t="array" ref="AK194">SUM(AK$124:AK$143*AK42*TRANSPOSE(Mapping!$H147:$AA147)/((AK$154:AK$173=0)+AK$154:AK$173))</f>
        <v>0</v>
      </c>
      <c r="AL194" s="115">
        <f t="array" ref="AL194">SUM(AL$124:AL$143*AL42*TRANSPOSE(Mapping!$H147:$AA147)/((AL$154:AL$173=0)+AL$154:AL$173))</f>
        <v>0</v>
      </c>
      <c r="AM194" s="115">
        <f t="array" ref="AM194">SUM(AM$124:AM$143*AM42*TRANSPOSE(Mapping!$H147:$AA147)/((AM$154:AM$173=0)+AM$154:AM$173))</f>
        <v>0</v>
      </c>
      <c r="AN194" s="115">
        <f t="array" ref="AN194">SUM(AN$124:AN$143*AN42*TRANSPOSE(Mapping!$H147:$AA147)/((AN$154:AN$173=0)+AN$154:AN$173))</f>
        <v>0</v>
      </c>
      <c r="AO194" s="115">
        <f t="array" ref="AO194">SUM(AO$124:AO$143*AO42*TRANSPOSE(Mapping!$H147:$AA147)/((AO$154:AO$173=0)+AO$154:AO$173))</f>
        <v>0</v>
      </c>
      <c r="AP194" s="115">
        <f t="array" ref="AP194">SUM(AP$124:AP$143*AP42*TRANSPOSE(Mapping!$H147:$AA147)/((AP$154:AP$173=0)+AP$154:AP$173))</f>
        <v>0</v>
      </c>
      <c r="AQ194" s="115">
        <f t="array" ref="AQ194">SUM(AQ$124:AQ$143*AQ42*TRANSPOSE(Mapping!$H147:$AA147)/((AQ$154:AQ$173=0)+AQ$154:AQ$173))</f>
        <v>0</v>
      </c>
      <c r="AR194" s="115">
        <f t="array" ref="AR194">SUM(AR$124:AR$143*AR42*TRANSPOSE(Mapping!$H147:$AA147)/((AR$154:AR$173=0)+AR$154:AR$173))</f>
        <v>0</v>
      </c>
      <c r="AS194" s="115">
        <f t="array" ref="AS194">SUM(AS$124:AS$143*AS42*TRANSPOSE(Mapping!$H147:$AA147)/((AS$154:AS$173=0)+AS$154:AS$173))</f>
        <v>0</v>
      </c>
      <c r="AT194" s="115">
        <f t="array" ref="AT194">SUM(AT$124:AT$143*AT42*TRANSPOSE(Mapping!$H147:$AA147)/((AT$154:AT$173=0)+AT$154:AT$173))</f>
        <v>0</v>
      </c>
      <c r="AU194" s="115">
        <f t="array" ref="AU194">SUM(AU$124:AU$143*AU42*TRANSPOSE(Mapping!$H147:$AA147)/((AU$154:AU$173=0)+AU$154:AU$173))</f>
        <v>0</v>
      </c>
      <c r="AV194" s="115">
        <f t="array" ref="AV194">SUM(AV$124:AV$143*AV42*TRANSPOSE(Mapping!$H147:$AA147)/((AV$154:AV$173=0)+AV$154:AV$173))</f>
        <v>0</v>
      </c>
      <c r="AW194" s="115">
        <f t="array" ref="AW194">SUM(AW$124:AW$143*AW42*TRANSPOSE(Mapping!$H147:$AA147)/((AW$154:AW$173=0)+AW$154:AW$173))</f>
        <v>0</v>
      </c>
      <c r="AX194" s="115">
        <f t="array" ref="AX194">SUM(AX$124:AX$143*AX42*TRANSPOSE(Mapping!$H147:$AA147)/((AX$154:AX$173=0)+AX$154:AX$173))</f>
        <v>0</v>
      </c>
      <c r="AY194" s="115">
        <f t="array" ref="AY194">SUM(AY$124:AY$143*AY42*TRANSPOSE(Mapping!$H147:$AA147)/((AY$154:AY$173=0)+AY$154:AY$173))</f>
        <v>0</v>
      </c>
      <c r="AZ194" s="115">
        <f t="array" ref="AZ194">SUM(AZ$124:AZ$143*AZ42*TRANSPOSE(Mapping!$H147:$AA147)/((AZ$154:AZ$173=0)+AZ$154:AZ$173))</f>
        <v>0</v>
      </c>
      <c r="BA194" s="115">
        <f t="array" ref="BA194">SUM(BA$124:BA$143*BA42*TRANSPOSE(Mapping!$H147:$AA147)/((BA$154:BA$173=0)+BA$154:BA$173))</f>
        <v>0</v>
      </c>
      <c r="BB194" s="115">
        <f t="array" ref="BB194">SUM(BB$124:BB$143*BB42*TRANSPOSE(Mapping!$H147:$AA147)/((BB$154:BB$173=0)+BB$154:BB$173))</f>
        <v>0</v>
      </c>
      <c r="BC194" s="115">
        <f t="array" ref="BC194">SUM(BC$124:BC$143*BC42*TRANSPOSE(Mapping!$H147:$AA147)/((BC$154:BC$173=0)+BC$154:BC$173))</f>
        <v>0</v>
      </c>
      <c r="BD194" s="115">
        <f t="array" ref="BD194">SUM(BD$124:BD$143*BD42*TRANSPOSE(Mapping!$H147:$AA147)/((BD$154:BD$173=0)+BD$154:BD$173))</f>
        <v>0</v>
      </c>
      <c r="BE194" s="115">
        <f t="array" ref="BE194">SUM(BE$124:BE$143*BE42*TRANSPOSE(Mapping!$H147:$AA147)/((BE$154:BE$173=0)+BE$154:BE$173))</f>
        <v>0</v>
      </c>
      <c r="BF194" s="115">
        <f t="array" ref="BF194">SUM(BF$124:BF$143*BF42*TRANSPOSE(Mapping!$H147:$AA147)/((BF$154:BF$173=0)+BF$154:BF$173))</f>
        <v>0</v>
      </c>
      <c r="BG194" s="115">
        <f t="array" ref="BG194">SUM(BG$124:BG$143*BG42*TRANSPOSE(Mapping!$H147:$AA147)/((BG$154:BG$173=0)+BG$154:BG$173))</f>
        <v>0</v>
      </c>
      <c r="BH194" s="115">
        <f t="array" ref="BH194">SUM(BH$124:BH$143*BH42*TRANSPOSE(Mapping!$H147:$AA147)/((BH$154:BH$173=0)+BH$154:BH$173))</f>
        <v>0</v>
      </c>
    </row>
    <row r="195" spans="2:60" outlineLevel="1" x14ac:dyDescent="0.2">
      <c r="B195" s="88" t="s">
        <v>255</v>
      </c>
      <c r="C195" s="9" t="s">
        <v>77</v>
      </c>
      <c r="D195" s="73"/>
      <c r="F195" s="26" t="s">
        <v>198</v>
      </c>
      <c r="G195" s="87">
        <v>6</v>
      </c>
      <c r="I195" s="115">
        <f t="array" ref="I195">SUM(I$124:I$143*I43*TRANSPOSE(Mapping!$H148:$AA148)/((I$154:I$173=0)+I$154:I$173))</f>
        <v>0</v>
      </c>
      <c r="J195" s="115">
        <f t="array" ref="J195">SUM(J$124:J$143*J43*TRANSPOSE(Mapping!$H148:$AA148)/((J$154:J$173=0)+J$154:J$173))</f>
        <v>0</v>
      </c>
      <c r="K195" s="115">
        <f t="array" ref="K195">SUM(K$124:K$143*K43*TRANSPOSE(Mapping!$H148:$AA148)/((K$154:K$173=0)+K$154:K$173))</f>
        <v>1.7072136212501718</v>
      </c>
      <c r="L195" s="115">
        <f t="array" ref="L195">SUM(L$124:L$143*L43*TRANSPOSE(Mapping!$H148:$AA148)/((L$154:L$173=0)+L$154:L$173))</f>
        <v>1.2619355037737106</v>
      </c>
      <c r="M195" s="115">
        <f t="array" ref="M195">SUM(M$124:M$143*M43*TRANSPOSE(Mapping!$H148:$AA148)/((M$154:M$173=0)+M$154:M$173))</f>
        <v>1.7195748200901453</v>
      </c>
      <c r="N195" s="115">
        <f t="array" ref="N195">SUM(N$124:N$143*N43*TRANSPOSE(Mapping!$H148:$AA148)/((N$154:N$173=0)+N$154:N$173))</f>
        <v>1.2440210314162647</v>
      </c>
      <c r="O195" s="115">
        <f t="array" ref="O195">SUM(O$124:O$143*O43*TRANSPOSE(Mapping!$H148:$AA148)/((O$154:O$173=0)+O$154:O$173))</f>
        <v>1.1177695014616102</v>
      </c>
      <c r="P195" s="115">
        <f t="array" ref="P195">SUM(P$124:P$143*P43*TRANSPOSE(Mapping!$H148:$AA148)/((P$154:P$173=0)+P$154:P$173))</f>
        <v>2.7856943282646212</v>
      </c>
      <c r="Q195" s="115">
        <f t="array" ref="Q195">SUM(Q$124:Q$143*Q43*TRANSPOSE(Mapping!$H148:$AA148)/((Q$154:Q$173=0)+Q$154:Q$173))</f>
        <v>0</v>
      </c>
      <c r="R195" s="115">
        <f t="array" ref="R195">SUM(R$124:R$143*R43*TRANSPOSE(Mapping!$H148:$AA148)/((R$154:R$173=0)+R$154:R$173))</f>
        <v>0</v>
      </c>
      <c r="S195" s="115">
        <f t="array" ref="S195">SUM(S$124:S$143*S43*TRANSPOSE(Mapping!$H148:$AA148)/((S$154:S$173=0)+S$154:S$173))</f>
        <v>0</v>
      </c>
      <c r="T195" s="115">
        <f t="array" ref="T195">SUM(T$124:T$143*T43*TRANSPOSE(Mapping!$H148:$AA148)/((T$154:T$173=0)+T$154:T$173))</f>
        <v>0</v>
      </c>
      <c r="U195" s="115">
        <f t="array" ref="U195">SUM(U$124:U$143*U43*TRANSPOSE(Mapping!$H148:$AA148)/((U$154:U$173=0)+U$154:U$173))</f>
        <v>0</v>
      </c>
      <c r="V195" s="115">
        <f t="array" ref="V195">SUM(V$124:V$143*V43*TRANSPOSE(Mapping!$H148:$AA148)/((V$154:V$173=0)+V$154:V$173))</f>
        <v>0</v>
      </c>
      <c r="W195" s="115">
        <f t="array" ref="W195">SUM(W$124:W$143*W43*TRANSPOSE(Mapping!$H148:$AA148)/((W$154:W$173=0)+W$154:W$173))</f>
        <v>0</v>
      </c>
      <c r="X195" s="115">
        <f t="array" ref="X195">SUM(X$124:X$143*X43*TRANSPOSE(Mapping!$H148:$AA148)/((X$154:X$173=0)+X$154:X$173))</f>
        <v>0</v>
      </c>
      <c r="Y195" s="115">
        <f t="array" ref="Y195">SUM(Y$124:Y$143*Y43*TRANSPOSE(Mapping!$H148:$AA148)/((Y$154:Y$173=0)+Y$154:Y$173))</f>
        <v>0</v>
      </c>
      <c r="Z195" s="115">
        <f t="array" ref="Z195">SUM(Z$124:Z$143*Z43*TRANSPOSE(Mapping!$H148:$AA148)/((Z$154:Z$173=0)+Z$154:Z$173))</f>
        <v>0</v>
      </c>
      <c r="AA195" s="115">
        <f t="array" ref="AA195">SUM(AA$124:AA$143*AA43*TRANSPOSE(Mapping!$H148:$AA148)/((AA$154:AA$173=0)+AA$154:AA$173))</f>
        <v>0</v>
      </c>
      <c r="AB195" s="115">
        <f t="array" ref="AB195">SUM(AB$124:AB$143*AB43*TRANSPOSE(Mapping!$H148:$AA148)/((AB$154:AB$173=0)+AB$154:AB$173))</f>
        <v>0</v>
      </c>
      <c r="AC195" s="115">
        <f t="array" ref="AC195">SUM(AC$124:AC$143*AC43*TRANSPOSE(Mapping!$H148:$AA148)/((AC$154:AC$173=0)+AC$154:AC$173))</f>
        <v>0</v>
      </c>
      <c r="AD195" s="115">
        <f t="array" ref="AD195">SUM(AD$124:AD$143*AD43*TRANSPOSE(Mapping!$H148:$AA148)/((AD$154:AD$173=0)+AD$154:AD$173))</f>
        <v>0</v>
      </c>
      <c r="AE195" s="115">
        <f t="array" ref="AE195">SUM(AE$124:AE$143*AE43*TRANSPOSE(Mapping!$H148:$AA148)/((AE$154:AE$173=0)+AE$154:AE$173))</f>
        <v>0</v>
      </c>
      <c r="AF195" s="115">
        <f t="array" ref="AF195">SUM(AF$124:AF$143*AF43*TRANSPOSE(Mapping!$H148:$AA148)/((AF$154:AF$173=0)+AF$154:AF$173))</f>
        <v>0</v>
      </c>
      <c r="AG195" s="115">
        <f t="array" ref="AG195">SUM(AG$124:AG$143*AG43*TRANSPOSE(Mapping!$H148:$AA148)/((AG$154:AG$173=0)+AG$154:AG$173))</f>
        <v>0</v>
      </c>
      <c r="AH195" s="115">
        <f t="array" ref="AH195">SUM(AH$124:AH$143*AH43*TRANSPOSE(Mapping!$H148:$AA148)/((AH$154:AH$173=0)+AH$154:AH$173))</f>
        <v>0</v>
      </c>
      <c r="AI195" s="115">
        <f t="array" ref="AI195">SUM(AI$124:AI$143*AI43*TRANSPOSE(Mapping!$H148:$AA148)/((AI$154:AI$173=0)+AI$154:AI$173))</f>
        <v>0</v>
      </c>
      <c r="AJ195" s="115">
        <f t="array" ref="AJ195">SUM(AJ$124:AJ$143*AJ43*TRANSPOSE(Mapping!$H148:$AA148)/((AJ$154:AJ$173=0)+AJ$154:AJ$173))</f>
        <v>0</v>
      </c>
      <c r="AK195" s="115">
        <f t="array" ref="AK195">SUM(AK$124:AK$143*AK43*TRANSPOSE(Mapping!$H148:$AA148)/((AK$154:AK$173=0)+AK$154:AK$173))</f>
        <v>0</v>
      </c>
      <c r="AL195" s="115">
        <f t="array" ref="AL195">SUM(AL$124:AL$143*AL43*TRANSPOSE(Mapping!$H148:$AA148)/((AL$154:AL$173=0)+AL$154:AL$173))</f>
        <v>0</v>
      </c>
      <c r="AM195" s="115">
        <f t="array" ref="AM195">SUM(AM$124:AM$143*AM43*TRANSPOSE(Mapping!$H148:$AA148)/((AM$154:AM$173=0)+AM$154:AM$173))</f>
        <v>0</v>
      </c>
      <c r="AN195" s="115">
        <f t="array" ref="AN195">SUM(AN$124:AN$143*AN43*TRANSPOSE(Mapping!$H148:$AA148)/((AN$154:AN$173=0)+AN$154:AN$173))</f>
        <v>0</v>
      </c>
      <c r="AO195" s="115">
        <f t="array" ref="AO195">SUM(AO$124:AO$143*AO43*TRANSPOSE(Mapping!$H148:$AA148)/((AO$154:AO$173=0)+AO$154:AO$173))</f>
        <v>0</v>
      </c>
      <c r="AP195" s="115">
        <f t="array" ref="AP195">SUM(AP$124:AP$143*AP43*TRANSPOSE(Mapping!$H148:$AA148)/((AP$154:AP$173=0)+AP$154:AP$173))</f>
        <v>0</v>
      </c>
      <c r="AQ195" s="115">
        <f t="array" ref="AQ195">SUM(AQ$124:AQ$143*AQ43*TRANSPOSE(Mapping!$H148:$AA148)/((AQ$154:AQ$173=0)+AQ$154:AQ$173))</f>
        <v>0</v>
      </c>
      <c r="AR195" s="115">
        <f t="array" ref="AR195">SUM(AR$124:AR$143*AR43*TRANSPOSE(Mapping!$H148:$AA148)/((AR$154:AR$173=0)+AR$154:AR$173))</f>
        <v>0</v>
      </c>
      <c r="AS195" s="115">
        <f t="array" ref="AS195">SUM(AS$124:AS$143*AS43*TRANSPOSE(Mapping!$H148:$AA148)/((AS$154:AS$173=0)+AS$154:AS$173))</f>
        <v>0</v>
      </c>
      <c r="AT195" s="115">
        <f t="array" ref="AT195">SUM(AT$124:AT$143*AT43*TRANSPOSE(Mapping!$H148:$AA148)/((AT$154:AT$173=0)+AT$154:AT$173))</f>
        <v>0</v>
      </c>
      <c r="AU195" s="115">
        <f t="array" ref="AU195">SUM(AU$124:AU$143*AU43*TRANSPOSE(Mapping!$H148:$AA148)/((AU$154:AU$173=0)+AU$154:AU$173))</f>
        <v>0</v>
      </c>
      <c r="AV195" s="115">
        <f t="array" ref="AV195">SUM(AV$124:AV$143*AV43*TRANSPOSE(Mapping!$H148:$AA148)/((AV$154:AV$173=0)+AV$154:AV$173))</f>
        <v>0</v>
      </c>
      <c r="AW195" s="115">
        <f t="array" ref="AW195">SUM(AW$124:AW$143*AW43*TRANSPOSE(Mapping!$H148:$AA148)/((AW$154:AW$173=0)+AW$154:AW$173))</f>
        <v>0</v>
      </c>
      <c r="AX195" s="115">
        <f t="array" ref="AX195">SUM(AX$124:AX$143*AX43*TRANSPOSE(Mapping!$H148:$AA148)/((AX$154:AX$173=0)+AX$154:AX$173))</f>
        <v>0</v>
      </c>
      <c r="AY195" s="115">
        <f t="array" ref="AY195">SUM(AY$124:AY$143*AY43*TRANSPOSE(Mapping!$H148:$AA148)/((AY$154:AY$173=0)+AY$154:AY$173))</f>
        <v>0</v>
      </c>
      <c r="AZ195" s="115">
        <f t="array" ref="AZ195">SUM(AZ$124:AZ$143*AZ43*TRANSPOSE(Mapping!$H148:$AA148)/((AZ$154:AZ$173=0)+AZ$154:AZ$173))</f>
        <v>0</v>
      </c>
      <c r="BA195" s="115">
        <f t="array" ref="BA195">SUM(BA$124:BA$143*BA43*TRANSPOSE(Mapping!$H148:$AA148)/((BA$154:BA$173=0)+BA$154:BA$173))</f>
        <v>0</v>
      </c>
      <c r="BB195" s="115">
        <f t="array" ref="BB195">SUM(BB$124:BB$143*BB43*TRANSPOSE(Mapping!$H148:$AA148)/((BB$154:BB$173=0)+BB$154:BB$173))</f>
        <v>0</v>
      </c>
      <c r="BC195" s="115">
        <f t="array" ref="BC195">SUM(BC$124:BC$143*BC43*TRANSPOSE(Mapping!$H148:$AA148)/((BC$154:BC$173=0)+BC$154:BC$173))</f>
        <v>0</v>
      </c>
      <c r="BD195" s="115">
        <f t="array" ref="BD195">SUM(BD$124:BD$143*BD43*TRANSPOSE(Mapping!$H148:$AA148)/((BD$154:BD$173=0)+BD$154:BD$173))</f>
        <v>0</v>
      </c>
      <c r="BE195" s="115">
        <f t="array" ref="BE195">SUM(BE$124:BE$143*BE43*TRANSPOSE(Mapping!$H148:$AA148)/((BE$154:BE$173=0)+BE$154:BE$173))</f>
        <v>0</v>
      </c>
      <c r="BF195" s="115">
        <f t="array" ref="BF195">SUM(BF$124:BF$143*BF43*TRANSPOSE(Mapping!$H148:$AA148)/((BF$154:BF$173=0)+BF$154:BF$173))</f>
        <v>0</v>
      </c>
      <c r="BG195" s="115">
        <f t="array" ref="BG195">SUM(BG$124:BG$143*BG43*TRANSPOSE(Mapping!$H148:$AA148)/((BG$154:BG$173=0)+BG$154:BG$173))</f>
        <v>0</v>
      </c>
      <c r="BH195" s="115">
        <f t="array" ref="BH195">SUM(BH$124:BH$143*BH43*TRANSPOSE(Mapping!$H148:$AA148)/((BH$154:BH$173=0)+BH$154:BH$173))</f>
        <v>0</v>
      </c>
    </row>
    <row r="196" spans="2:60" outlineLevel="1" x14ac:dyDescent="0.2">
      <c r="B196" s="88" t="s">
        <v>255</v>
      </c>
      <c r="C196" s="9" t="s">
        <v>78</v>
      </c>
      <c r="D196" s="73"/>
      <c r="F196" s="26" t="s">
        <v>198</v>
      </c>
      <c r="G196" s="87">
        <v>7</v>
      </c>
      <c r="I196" s="115">
        <f t="array" ref="I196">SUM(I$124:I$143*I44*TRANSPOSE(Mapping!$H149:$AA149)/((I$154:I$173=0)+I$154:I$173))</f>
        <v>0</v>
      </c>
      <c r="J196" s="115">
        <f t="array" ref="J196">SUM(J$124:J$143*J44*TRANSPOSE(Mapping!$H149:$AA149)/((J$154:J$173=0)+J$154:J$173))</f>
        <v>0</v>
      </c>
      <c r="K196" s="115">
        <f t="array" ref="K196">SUM(K$124:K$143*K44*TRANSPOSE(Mapping!$H149:$AA149)/((K$154:K$173=0)+K$154:K$173))</f>
        <v>0</v>
      </c>
      <c r="L196" s="115">
        <f t="array" ref="L196">SUM(L$124:L$143*L44*TRANSPOSE(Mapping!$H149:$AA149)/((L$154:L$173=0)+L$154:L$173))</f>
        <v>0</v>
      </c>
      <c r="M196" s="115">
        <f t="array" ref="M196">SUM(M$124:M$143*M44*TRANSPOSE(Mapping!$H149:$AA149)/((M$154:M$173=0)+M$154:M$173))</f>
        <v>0</v>
      </c>
      <c r="N196" s="115">
        <f t="array" ref="N196">SUM(N$124:N$143*N44*TRANSPOSE(Mapping!$H149:$AA149)/((N$154:N$173=0)+N$154:N$173))</f>
        <v>0</v>
      </c>
      <c r="O196" s="115">
        <f t="array" ref="O196">SUM(O$124:O$143*O44*TRANSPOSE(Mapping!$H149:$AA149)/((O$154:O$173=0)+O$154:O$173))</f>
        <v>0</v>
      </c>
      <c r="P196" s="115">
        <f t="array" ref="P196">SUM(P$124:P$143*P44*TRANSPOSE(Mapping!$H149:$AA149)/((P$154:P$173=0)+P$154:P$173))</f>
        <v>0</v>
      </c>
      <c r="Q196" s="115">
        <f t="array" ref="Q196">SUM(Q$124:Q$143*Q44*TRANSPOSE(Mapping!$H149:$AA149)/((Q$154:Q$173=0)+Q$154:Q$173))</f>
        <v>0</v>
      </c>
      <c r="R196" s="115">
        <f t="array" ref="R196">SUM(R$124:R$143*R44*TRANSPOSE(Mapping!$H149:$AA149)/((R$154:R$173=0)+R$154:R$173))</f>
        <v>0</v>
      </c>
      <c r="S196" s="115">
        <f t="array" ref="S196">SUM(S$124:S$143*S44*TRANSPOSE(Mapping!$H149:$AA149)/((S$154:S$173=0)+S$154:S$173))</f>
        <v>0</v>
      </c>
      <c r="T196" s="115">
        <f t="array" ref="T196">SUM(T$124:T$143*T44*TRANSPOSE(Mapping!$H149:$AA149)/((T$154:T$173=0)+T$154:T$173))</f>
        <v>0</v>
      </c>
      <c r="U196" s="115">
        <f t="array" ref="U196">SUM(U$124:U$143*U44*TRANSPOSE(Mapping!$H149:$AA149)/((U$154:U$173=0)+U$154:U$173))</f>
        <v>0</v>
      </c>
      <c r="V196" s="115">
        <f t="array" ref="V196">SUM(V$124:V$143*V44*TRANSPOSE(Mapping!$H149:$AA149)/((V$154:V$173=0)+V$154:V$173))</f>
        <v>0</v>
      </c>
      <c r="W196" s="115">
        <f t="array" ref="W196">SUM(W$124:W$143*W44*TRANSPOSE(Mapping!$H149:$AA149)/((W$154:W$173=0)+W$154:W$173))</f>
        <v>0</v>
      </c>
      <c r="X196" s="115">
        <f t="array" ref="X196">SUM(X$124:X$143*X44*TRANSPOSE(Mapping!$H149:$AA149)/((X$154:X$173=0)+X$154:X$173))</f>
        <v>0</v>
      </c>
      <c r="Y196" s="115">
        <f t="array" ref="Y196">SUM(Y$124:Y$143*Y44*TRANSPOSE(Mapping!$H149:$AA149)/((Y$154:Y$173=0)+Y$154:Y$173))</f>
        <v>0</v>
      </c>
      <c r="Z196" s="115">
        <f t="array" ref="Z196">SUM(Z$124:Z$143*Z44*TRANSPOSE(Mapping!$H149:$AA149)/((Z$154:Z$173=0)+Z$154:Z$173))</f>
        <v>0</v>
      </c>
      <c r="AA196" s="115">
        <f t="array" ref="AA196">SUM(AA$124:AA$143*AA44*TRANSPOSE(Mapping!$H149:$AA149)/((AA$154:AA$173=0)+AA$154:AA$173))</f>
        <v>0</v>
      </c>
      <c r="AB196" s="115">
        <f t="array" ref="AB196">SUM(AB$124:AB$143*AB44*TRANSPOSE(Mapping!$H149:$AA149)/((AB$154:AB$173=0)+AB$154:AB$173))</f>
        <v>0</v>
      </c>
      <c r="AC196" s="115">
        <f t="array" ref="AC196">SUM(AC$124:AC$143*AC44*TRANSPOSE(Mapping!$H149:$AA149)/((AC$154:AC$173=0)+AC$154:AC$173))</f>
        <v>0</v>
      </c>
      <c r="AD196" s="115">
        <f t="array" ref="AD196">SUM(AD$124:AD$143*AD44*TRANSPOSE(Mapping!$H149:$AA149)/((AD$154:AD$173=0)+AD$154:AD$173))</f>
        <v>0</v>
      </c>
      <c r="AE196" s="115">
        <f t="array" ref="AE196">SUM(AE$124:AE$143*AE44*TRANSPOSE(Mapping!$H149:$AA149)/((AE$154:AE$173=0)+AE$154:AE$173))</f>
        <v>0</v>
      </c>
      <c r="AF196" s="115">
        <f t="array" ref="AF196">SUM(AF$124:AF$143*AF44*TRANSPOSE(Mapping!$H149:$AA149)/((AF$154:AF$173=0)+AF$154:AF$173))</f>
        <v>0</v>
      </c>
      <c r="AG196" s="115">
        <f t="array" ref="AG196">SUM(AG$124:AG$143*AG44*TRANSPOSE(Mapping!$H149:$AA149)/((AG$154:AG$173=0)+AG$154:AG$173))</f>
        <v>0</v>
      </c>
      <c r="AH196" s="115">
        <f t="array" ref="AH196">SUM(AH$124:AH$143*AH44*TRANSPOSE(Mapping!$H149:$AA149)/((AH$154:AH$173=0)+AH$154:AH$173))</f>
        <v>0</v>
      </c>
      <c r="AI196" s="115">
        <f t="array" ref="AI196">SUM(AI$124:AI$143*AI44*TRANSPOSE(Mapping!$H149:$AA149)/((AI$154:AI$173=0)+AI$154:AI$173))</f>
        <v>0</v>
      </c>
      <c r="AJ196" s="115">
        <f t="array" ref="AJ196">SUM(AJ$124:AJ$143*AJ44*TRANSPOSE(Mapping!$H149:$AA149)/((AJ$154:AJ$173=0)+AJ$154:AJ$173))</f>
        <v>0</v>
      </c>
      <c r="AK196" s="115">
        <f t="array" ref="AK196">SUM(AK$124:AK$143*AK44*TRANSPOSE(Mapping!$H149:$AA149)/((AK$154:AK$173=0)+AK$154:AK$173))</f>
        <v>0</v>
      </c>
      <c r="AL196" s="115">
        <f t="array" ref="AL196">SUM(AL$124:AL$143*AL44*TRANSPOSE(Mapping!$H149:$AA149)/((AL$154:AL$173=0)+AL$154:AL$173))</f>
        <v>0</v>
      </c>
      <c r="AM196" s="115">
        <f t="array" ref="AM196">SUM(AM$124:AM$143*AM44*TRANSPOSE(Mapping!$H149:$AA149)/((AM$154:AM$173=0)+AM$154:AM$173))</f>
        <v>0</v>
      </c>
      <c r="AN196" s="115">
        <f t="array" ref="AN196">SUM(AN$124:AN$143*AN44*TRANSPOSE(Mapping!$H149:$AA149)/((AN$154:AN$173=0)+AN$154:AN$173))</f>
        <v>0</v>
      </c>
      <c r="AO196" s="115">
        <f t="array" ref="AO196">SUM(AO$124:AO$143*AO44*TRANSPOSE(Mapping!$H149:$AA149)/((AO$154:AO$173=0)+AO$154:AO$173))</f>
        <v>0</v>
      </c>
      <c r="AP196" s="115">
        <f t="array" ref="AP196">SUM(AP$124:AP$143*AP44*TRANSPOSE(Mapping!$H149:$AA149)/((AP$154:AP$173=0)+AP$154:AP$173))</f>
        <v>0</v>
      </c>
      <c r="AQ196" s="115">
        <f t="array" ref="AQ196">SUM(AQ$124:AQ$143*AQ44*TRANSPOSE(Mapping!$H149:$AA149)/((AQ$154:AQ$173=0)+AQ$154:AQ$173))</f>
        <v>0</v>
      </c>
      <c r="AR196" s="115">
        <f t="array" ref="AR196">SUM(AR$124:AR$143*AR44*TRANSPOSE(Mapping!$H149:$AA149)/((AR$154:AR$173=0)+AR$154:AR$173))</f>
        <v>0</v>
      </c>
      <c r="AS196" s="115">
        <f t="array" ref="AS196">SUM(AS$124:AS$143*AS44*TRANSPOSE(Mapping!$H149:$AA149)/((AS$154:AS$173=0)+AS$154:AS$173))</f>
        <v>0</v>
      </c>
      <c r="AT196" s="115">
        <f t="array" ref="AT196">SUM(AT$124:AT$143*AT44*TRANSPOSE(Mapping!$H149:$AA149)/((AT$154:AT$173=0)+AT$154:AT$173))</f>
        <v>0</v>
      </c>
      <c r="AU196" s="115">
        <f t="array" ref="AU196">SUM(AU$124:AU$143*AU44*TRANSPOSE(Mapping!$H149:$AA149)/((AU$154:AU$173=0)+AU$154:AU$173))</f>
        <v>0</v>
      </c>
      <c r="AV196" s="115">
        <f t="array" ref="AV196">SUM(AV$124:AV$143*AV44*TRANSPOSE(Mapping!$H149:$AA149)/((AV$154:AV$173=0)+AV$154:AV$173))</f>
        <v>0</v>
      </c>
      <c r="AW196" s="115">
        <f t="array" ref="AW196">SUM(AW$124:AW$143*AW44*TRANSPOSE(Mapping!$H149:$AA149)/((AW$154:AW$173=0)+AW$154:AW$173))</f>
        <v>0</v>
      </c>
      <c r="AX196" s="115">
        <f t="array" ref="AX196">SUM(AX$124:AX$143*AX44*TRANSPOSE(Mapping!$H149:$AA149)/((AX$154:AX$173=0)+AX$154:AX$173))</f>
        <v>0</v>
      </c>
      <c r="AY196" s="115">
        <f t="array" ref="AY196">SUM(AY$124:AY$143*AY44*TRANSPOSE(Mapping!$H149:$AA149)/((AY$154:AY$173=0)+AY$154:AY$173))</f>
        <v>0</v>
      </c>
      <c r="AZ196" s="115">
        <f t="array" ref="AZ196">SUM(AZ$124:AZ$143*AZ44*TRANSPOSE(Mapping!$H149:$AA149)/((AZ$154:AZ$173=0)+AZ$154:AZ$173))</f>
        <v>0</v>
      </c>
      <c r="BA196" s="115">
        <f t="array" ref="BA196">SUM(BA$124:BA$143*BA44*TRANSPOSE(Mapping!$H149:$AA149)/((BA$154:BA$173=0)+BA$154:BA$173))</f>
        <v>0</v>
      </c>
      <c r="BB196" s="115">
        <f t="array" ref="BB196">SUM(BB$124:BB$143*BB44*TRANSPOSE(Mapping!$H149:$AA149)/((BB$154:BB$173=0)+BB$154:BB$173))</f>
        <v>0</v>
      </c>
      <c r="BC196" s="115">
        <f t="array" ref="BC196">SUM(BC$124:BC$143*BC44*TRANSPOSE(Mapping!$H149:$AA149)/((BC$154:BC$173=0)+BC$154:BC$173))</f>
        <v>0</v>
      </c>
      <c r="BD196" s="115">
        <f t="array" ref="BD196">SUM(BD$124:BD$143*BD44*TRANSPOSE(Mapping!$H149:$AA149)/((BD$154:BD$173=0)+BD$154:BD$173))</f>
        <v>0</v>
      </c>
      <c r="BE196" s="115">
        <f t="array" ref="BE196">SUM(BE$124:BE$143*BE44*TRANSPOSE(Mapping!$H149:$AA149)/((BE$154:BE$173=0)+BE$154:BE$173))</f>
        <v>0</v>
      </c>
      <c r="BF196" s="115">
        <f t="array" ref="BF196">SUM(BF$124:BF$143*BF44*TRANSPOSE(Mapping!$H149:$AA149)/((BF$154:BF$173=0)+BF$154:BF$173))</f>
        <v>0</v>
      </c>
      <c r="BG196" s="115">
        <f t="array" ref="BG196">SUM(BG$124:BG$143*BG44*TRANSPOSE(Mapping!$H149:$AA149)/((BG$154:BG$173=0)+BG$154:BG$173))</f>
        <v>0</v>
      </c>
      <c r="BH196" s="115">
        <f t="array" ref="BH196">SUM(BH$124:BH$143*BH44*TRANSPOSE(Mapping!$H149:$AA149)/((BH$154:BH$173=0)+BH$154:BH$173))</f>
        <v>0</v>
      </c>
    </row>
    <row r="197" spans="2:60" outlineLevel="1" x14ac:dyDescent="0.2">
      <c r="B197" s="88" t="s">
        <v>255</v>
      </c>
      <c r="C197" s="9" t="s">
        <v>79</v>
      </c>
      <c r="D197" s="58"/>
      <c r="F197" s="26" t="s">
        <v>198</v>
      </c>
      <c r="G197" s="87">
        <v>8</v>
      </c>
      <c r="I197" s="115">
        <f t="array" ref="I197">SUM(I$124:I$143*I45*TRANSPOSE(Mapping!$H150:$AA150)/((I$154:I$173=0)+I$154:I$173))</f>
        <v>0</v>
      </c>
      <c r="J197" s="115">
        <f t="array" ref="J197">SUM(J$124:J$143*J45*TRANSPOSE(Mapping!$H150:$AA150)/((J$154:J$173=0)+J$154:J$173))</f>
        <v>0</v>
      </c>
      <c r="K197" s="115">
        <f t="array" ref="K197">SUM(K$124:K$143*K45*TRANSPOSE(Mapping!$H150:$AA150)/((K$154:K$173=0)+K$154:K$173))</f>
        <v>4.8701777324566509</v>
      </c>
      <c r="L197" s="115">
        <f t="array" ref="L197">SUM(L$124:L$143*L45*TRANSPOSE(Mapping!$H150:$AA150)/((L$154:L$173=0)+L$154:L$173))</f>
        <v>3.0735343950643581</v>
      </c>
      <c r="M197" s="115">
        <f t="array" ref="M197">SUM(M$124:M$143*M45*TRANSPOSE(Mapping!$H150:$AA150)/((M$154:M$173=0)+M$154:M$173))</f>
        <v>3.5527076884058273</v>
      </c>
      <c r="N197" s="115">
        <f t="array" ref="N197">SUM(N$124:N$143*N45*TRANSPOSE(Mapping!$H150:$AA150)/((N$154:N$173=0)+N$154:N$173))</f>
        <v>2.4903156655374019</v>
      </c>
      <c r="O197" s="115">
        <f t="array" ref="O197">SUM(O$124:O$143*O45*TRANSPOSE(Mapping!$H150:$AA150)/((O$154:O$173=0)+O$154:O$173))</f>
        <v>2.5744900723631243</v>
      </c>
      <c r="P197" s="115">
        <f t="array" ref="P197">SUM(P$124:P$143*P45*TRANSPOSE(Mapping!$H150:$AA150)/((P$154:P$173=0)+P$154:P$173))</f>
        <v>5.5346472183602531</v>
      </c>
      <c r="Q197" s="115">
        <f t="array" ref="Q197">SUM(Q$124:Q$143*Q45*TRANSPOSE(Mapping!$H150:$AA150)/((Q$154:Q$173=0)+Q$154:Q$173))</f>
        <v>0</v>
      </c>
      <c r="R197" s="115">
        <f t="array" ref="R197">SUM(R$124:R$143*R45*TRANSPOSE(Mapping!$H150:$AA150)/((R$154:R$173=0)+R$154:R$173))</f>
        <v>0</v>
      </c>
      <c r="S197" s="115">
        <f t="array" ref="S197">SUM(S$124:S$143*S45*TRANSPOSE(Mapping!$H150:$AA150)/((S$154:S$173=0)+S$154:S$173))</f>
        <v>0</v>
      </c>
      <c r="T197" s="115">
        <f t="array" ref="T197">SUM(T$124:T$143*T45*TRANSPOSE(Mapping!$H150:$AA150)/((T$154:T$173=0)+T$154:T$173))</f>
        <v>0</v>
      </c>
      <c r="U197" s="115">
        <f t="array" ref="U197">SUM(U$124:U$143*U45*TRANSPOSE(Mapping!$H150:$AA150)/((U$154:U$173=0)+U$154:U$173))</f>
        <v>0</v>
      </c>
      <c r="V197" s="115">
        <f t="array" ref="V197">SUM(V$124:V$143*V45*TRANSPOSE(Mapping!$H150:$AA150)/((V$154:V$173=0)+V$154:V$173))</f>
        <v>0</v>
      </c>
      <c r="W197" s="115">
        <f t="array" ref="W197">SUM(W$124:W$143*W45*TRANSPOSE(Mapping!$H150:$AA150)/((W$154:W$173=0)+W$154:W$173))</f>
        <v>0</v>
      </c>
      <c r="X197" s="115">
        <f t="array" ref="X197">SUM(X$124:X$143*X45*TRANSPOSE(Mapping!$H150:$AA150)/((X$154:X$173=0)+X$154:X$173))</f>
        <v>0</v>
      </c>
      <c r="Y197" s="115">
        <f t="array" ref="Y197">SUM(Y$124:Y$143*Y45*TRANSPOSE(Mapping!$H150:$AA150)/((Y$154:Y$173=0)+Y$154:Y$173))</f>
        <v>0</v>
      </c>
      <c r="Z197" s="115">
        <f t="array" ref="Z197">SUM(Z$124:Z$143*Z45*TRANSPOSE(Mapping!$H150:$AA150)/((Z$154:Z$173=0)+Z$154:Z$173))</f>
        <v>0</v>
      </c>
      <c r="AA197" s="115">
        <f t="array" ref="AA197">SUM(AA$124:AA$143*AA45*TRANSPOSE(Mapping!$H150:$AA150)/((AA$154:AA$173=0)+AA$154:AA$173))</f>
        <v>0</v>
      </c>
      <c r="AB197" s="115">
        <f t="array" ref="AB197">SUM(AB$124:AB$143*AB45*TRANSPOSE(Mapping!$H150:$AA150)/((AB$154:AB$173=0)+AB$154:AB$173))</f>
        <v>0</v>
      </c>
      <c r="AC197" s="115">
        <f t="array" ref="AC197">SUM(AC$124:AC$143*AC45*TRANSPOSE(Mapping!$H150:$AA150)/((AC$154:AC$173=0)+AC$154:AC$173))</f>
        <v>0</v>
      </c>
      <c r="AD197" s="115">
        <f t="array" ref="AD197">SUM(AD$124:AD$143*AD45*TRANSPOSE(Mapping!$H150:$AA150)/((AD$154:AD$173=0)+AD$154:AD$173))</f>
        <v>0</v>
      </c>
      <c r="AE197" s="115">
        <f t="array" ref="AE197">SUM(AE$124:AE$143*AE45*TRANSPOSE(Mapping!$H150:$AA150)/((AE$154:AE$173=0)+AE$154:AE$173))</f>
        <v>0</v>
      </c>
      <c r="AF197" s="115">
        <f t="array" ref="AF197">SUM(AF$124:AF$143*AF45*TRANSPOSE(Mapping!$H150:$AA150)/((AF$154:AF$173=0)+AF$154:AF$173))</f>
        <v>0</v>
      </c>
      <c r="AG197" s="115">
        <f t="array" ref="AG197">SUM(AG$124:AG$143*AG45*TRANSPOSE(Mapping!$H150:$AA150)/((AG$154:AG$173=0)+AG$154:AG$173))</f>
        <v>0</v>
      </c>
      <c r="AH197" s="115">
        <f t="array" ref="AH197">SUM(AH$124:AH$143*AH45*TRANSPOSE(Mapping!$H150:$AA150)/((AH$154:AH$173=0)+AH$154:AH$173))</f>
        <v>0</v>
      </c>
      <c r="AI197" s="115">
        <f t="array" ref="AI197">SUM(AI$124:AI$143*AI45*TRANSPOSE(Mapping!$H150:$AA150)/((AI$154:AI$173=0)+AI$154:AI$173))</f>
        <v>0</v>
      </c>
      <c r="AJ197" s="115">
        <f t="array" ref="AJ197">SUM(AJ$124:AJ$143*AJ45*TRANSPOSE(Mapping!$H150:$AA150)/((AJ$154:AJ$173=0)+AJ$154:AJ$173))</f>
        <v>0</v>
      </c>
      <c r="AK197" s="115">
        <f t="array" ref="AK197">SUM(AK$124:AK$143*AK45*TRANSPOSE(Mapping!$H150:$AA150)/((AK$154:AK$173=0)+AK$154:AK$173))</f>
        <v>0</v>
      </c>
      <c r="AL197" s="115">
        <f t="array" ref="AL197">SUM(AL$124:AL$143*AL45*TRANSPOSE(Mapping!$H150:$AA150)/((AL$154:AL$173=0)+AL$154:AL$173))</f>
        <v>0</v>
      </c>
      <c r="AM197" s="115">
        <f t="array" ref="AM197">SUM(AM$124:AM$143*AM45*TRANSPOSE(Mapping!$H150:$AA150)/((AM$154:AM$173=0)+AM$154:AM$173))</f>
        <v>0</v>
      </c>
      <c r="AN197" s="115">
        <f t="array" ref="AN197">SUM(AN$124:AN$143*AN45*TRANSPOSE(Mapping!$H150:$AA150)/((AN$154:AN$173=0)+AN$154:AN$173))</f>
        <v>0</v>
      </c>
      <c r="AO197" s="115">
        <f t="array" ref="AO197">SUM(AO$124:AO$143*AO45*TRANSPOSE(Mapping!$H150:$AA150)/((AO$154:AO$173=0)+AO$154:AO$173))</f>
        <v>0</v>
      </c>
      <c r="AP197" s="115">
        <f t="array" ref="AP197">SUM(AP$124:AP$143*AP45*TRANSPOSE(Mapping!$H150:$AA150)/((AP$154:AP$173=0)+AP$154:AP$173))</f>
        <v>0</v>
      </c>
      <c r="AQ197" s="115">
        <f t="array" ref="AQ197">SUM(AQ$124:AQ$143*AQ45*TRANSPOSE(Mapping!$H150:$AA150)/((AQ$154:AQ$173=0)+AQ$154:AQ$173))</f>
        <v>0</v>
      </c>
      <c r="AR197" s="115">
        <f t="array" ref="AR197">SUM(AR$124:AR$143*AR45*TRANSPOSE(Mapping!$H150:$AA150)/((AR$154:AR$173=0)+AR$154:AR$173))</f>
        <v>0</v>
      </c>
      <c r="AS197" s="115">
        <f t="array" ref="AS197">SUM(AS$124:AS$143*AS45*TRANSPOSE(Mapping!$H150:$AA150)/((AS$154:AS$173=0)+AS$154:AS$173))</f>
        <v>0</v>
      </c>
      <c r="AT197" s="115">
        <f t="array" ref="AT197">SUM(AT$124:AT$143*AT45*TRANSPOSE(Mapping!$H150:$AA150)/((AT$154:AT$173=0)+AT$154:AT$173))</f>
        <v>0</v>
      </c>
      <c r="AU197" s="115">
        <f t="array" ref="AU197">SUM(AU$124:AU$143*AU45*TRANSPOSE(Mapping!$H150:$AA150)/((AU$154:AU$173=0)+AU$154:AU$173))</f>
        <v>0</v>
      </c>
      <c r="AV197" s="115">
        <f t="array" ref="AV197">SUM(AV$124:AV$143*AV45*TRANSPOSE(Mapping!$H150:$AA150)/((AV$154:AV$173=0)+AV$154:AV$173))</f>
        <v>0</v>
      </c>
      <c r="AW197" s="115">
        <f t="array" ref="AW197">SUM(AW$124:AW$143*AW45*TRANSPOSE(Mapping!$H150:$AA150)/((AW$154:AW$173=0)+AW$154:AW$173))</f>
        <v>0</v>
      </c>
      <c r="AX197" s="115">
        <f t="array" ref="AX197">SUM(AX$124:AX$143*AX45*TRANSPOSE(Mapping!$H150:$AA150)/((AX$154:AX$173=0)+AX$154:AX$173))</f>
        <v>0</v>
      </c>
      <c r="AY197" s="115">
        <f t="array" ref="AY197">SUM(AY$124:AY$143*AY45*TRANSPOSE(Mapping!$H150:$AA150)/((AY$154:AY$173=0)+AY$154:AY$173))</f>
        <v>0</v>
      </c>
      <c r="AZ197" s="115">
        <f t="array" ref="AZ197">SUM(AZ$124:AZ$143*AZ45*TRANSPOSE(Mapping!$H150:$AA150)/((AZ$154:AZ$173=0)+AZ$154:AZ$173))</f>
        <v>0</v>
      </c>
      <c r="BA197" s="115">
        <f t="array" ref="BA197">SUM(BA$124:BA$143*BA45*TRANSPOSE(Mapping!$H150:$AA150)/((BA$154:BA$173=0)+BA$154:BA$173))</f>
        <v>0</v>
      </c>
      <c r="BB197" s="115">
        <f t="array" ref="BB197">SUM(BB$124:BB$143*BB45*TRANSPOSE(Mapping!$H150:$AA150)/((BB$154:BB$173=0)+BB$154:BB$173))</f>
        <v>0</v>
      </c>
      <c r="BC197" s="115">
        <f t="array" ref="BC197">SUM(BC$124:BC$143*BC45*TRANSPOSE(Mapping!$H150:$AA150)/((BC$154:BC$173=0)+BC$154:BC$173))</f>
        <v>0</v>
      </c>
      <c r="BD197" s="115">
        <f t="array" ref="BD197">SUM(BD$124:BD$143*BD45*TRANSPOSE(Mapping!$H150:$AA150)/((BD$154:BD$173=0)+BD$154:BD$173))</f>
        <v>0</v>
      </c>
      <c r="BE197" s="115">
        <f t="array" ref="BE197">SUM(BE$124:BE$143*BE45*TRANSPOSE(Mapping!$H150:$AA150)/((BE$154:BE$173=0)+BE$154:BE$173))</f>
        <v>0</v>
      </c>
      <c r="BF197" s="115">
        <f t="array" ref="BF197">SUM(BF$124:BF$143*BF45*TRANSPOSE(Mapping!$H150:$AA150)/((BF$154:BF$173=0)+BF$154:BF$173))</f>
        <v>0</v>
      </c>
      <c r="BG197" s="115">
        <f t="array" ref="BG197">SUM(BG$124:BG$143*BG45*TRANSPOSE(Mapping!$H150:$AA150)/((BG$154:BG$173=0)+BG$154:BG$173))</f>
        <v>0</v>
      </c>
      <c r="BH197" s="115">
        <f t="array" ref="BH197">SUM(BH$124:BH$143*BH45*TRANSPOSE(Mapping!$H150:$AA150)/((BH$154:BH$173=0)+BH$154:BH$173))</f>
        <v>0</v>
      </c>
    </row>
    <row r="198" spans="2:60" outlineLevel="1" x14ac:dyDescent="0.2">
      <c r="B198" s="88" t="s">
        <v>255</v>
      </c>
      <c r="C198" s="9" t="s">
        <v>80</v>
      </c>
      <c r="D198" s="58"/>
      <c r="F198" s="26" t="s">
        <v>198</v>
      </c>
      <c r="G198" s="87">
        <v>9</v>
      </c>
      <c r="I198" s="115">
        <f t="array" ref="I198">SUM(I$124:I$143*I46*TRANSPOSE(Mapping!$H151:$AA151)/((I$154:I$173=0)+I$154:I$173))</f>
        <v>0</v>
      </c>
      <c r="J198" s="115">
        <f t="array" ref="J198">SUM(J$124:J$143*J46*TRANSPOSE(Mapping!$H151:$AA151)/((J$154:J$173=0)+J$154:J$173))</f>
        <v>0</v>
      </c>
      <c r="K198" s="115">
        <f t="array" ref="K198">SUM(K$124:K$143*K46*TRANSPOSE(Mapping!$H151:$AA151)/((K$154:K$173=0)+K$154:K$173))</f>
        <v>2.4781703951994132</v>
      </c>
      <c r="L198" s="115">
        <f t="array" ref="L198">SUM(L$124:L$143*L46*TRANSPOSE(Mapping!$H151:$AA151)/((L$154:L$173=0)+L$154:L$173))</f>
        <v>1.609635576440303</v>
      </c>
      <c r="M198" s="115">
        <f t="array" ref="M198">SUM(M$124:M$143*M46*TRANSPOSE(Mapping!$H151:$AA151)/((M$154:M$173=0)+M$154:M$173))</f>
        <v>1.7681644927862528</v>
      </c>
      <c r="N198" s="115">
        <f t="array" ref="N198">SUM(N$124:N$143*N46*TRANSPOSE(Mapping!$H151:$AA151)/((N$154:N$173=0)+N$154:N$173))</f>
        <v>2.9532672335330683</v>
      </c>
      <c r="O198" s="115">
        <f t="array" ref="O198">SUM(O$124:O$143*O46*TRANSPOSE(Mapping!$H151:$AA151)/((O$154:O$173=0)+O$154:O$173))</f>
        <v>3.4219203578925077</v>
      </c>
      <c r="P198" s="115">
        <f t="array" ref="P198">SUM(P$124:P$143*P46*TRANSPOSE(Mapping!$H151:$AA151)/((P$154:P$173=0)+P$154:P$173))</f>
        <v>6.5242734255779418</v>
      </c>
      <c r="Q198" s="115">
        <f t="array" ref="Q198">SUM(Q$124:Q$143*Q46*TRANSPOSE(Mapping!$H151:$AA151)/((Q$154:Q$173=0)+Q$154:Q$173))</f>
        <v>0</v>
      </c>
      <c r="R198" s="115">
        <f t="array" ref="R198">SUM(R$124:R$143*R46*TRANSPOSE(Mapping!$H151:$AA151)/((R$154:R$173=0)+R$154:R$173))</f>
        <v>0</v>
      </c>
      <c r="S198" s="115">
        <f t="array" ref="S198">SUM(S$124:S$143*S46*TRANSPOSE(Mapping!$H151:$AA151)/((S$154:S$173=0)+S$154:S$173))</f>
        <v>0</v>
      </c>
      <c r="T198" s="115">
        <f t="array" ref="T198">SUM(T$124:T$143*T46*TRANSPOSE(Mapping!$H151:$AA151)/((T$154:T$173=0)+T$154:T$173))</f>
        <v>0</v>
      </c>
      <c r="U198" s="115">
        <f t="array" ref="U198">SUM(U$124:U$143*U46*TRANSPOSE(Mapping!$H151:$AA151)/((U$154:U$173=0)+U$154:U$173))</f>
        <v>0</v>
      </c>
      <c r="V198" s="115">
        <f t="array" ref="V198">SUM(V$124:V$143*V46*TRANSPOSE(Mapping!$H151:$AA151)/((V$154:V$173=0)+V$154:V$173))</f>
        <v>0</v>
      </c>
      <c r="W198" s="115">
        <f t="array" ref="W198">SUM(W$124:W$143*W46*TRANSPOSE(Mapping!$H151:$AA151)/((W$154:W$173=0)+W$154:W$173))</f>
        <v>0</v>
      </c>
      <c r="X198" s="115">
        <f t="array" ref="X198">SUM(X$124:X$143*X46*TRANSPOSE(Mapping!$H151:$AA151)/((X$154:X$173=0)+X$154:X$173))</f>
        <v>0</v>
      </c>
      <c r="Y198" s="115">
        <f t="array" ref="Y198">SUM(Y$124:Y$143*Y46*TRANSPOSE(Mapping!$H151:$AA151)/((Y$154:Y$173=0)+Y$154:Y$173))</f>
        <v>0</v>
      </c>
      <c r="Z198" s="115">
        <f t="array" ref="Z198">SUM(Z$124:Z$143*Z46*TRANSPOSE(Mapping!$H151:$AA151)/((Z$154:Z$173=0)+Z$154:Z$173))</f>
        <v>0</v>
      </c>
      <c r="AA198" s="115">
        <f t="array" ref="AA198">SUM(AA$124:AA$143*AA46*TRANSPOSE(Mapping!$H151:$AA151)/((AA$154:AA$173=0)+AA$154:AA$173))</f>
        <v>0</v>
      </c>
      <c r="AB198" s="115">
        <f t="array" ref="AB198">SUM(AB$124:AB$143*AB46*TRANSPOSE(Mapping!$H151:$AA151)/((AB$154:AB$173=0)+AB$154:AB$173))</f>
        <v>0</v>
      </c>
      <c r="AC198" s="115">
        <f t="array" ref="AC198">SUM(AC$124:AC$143*AC46*TRANSPOSE(Mapping!$H151:$AA151)/((AC$154:AC$173=0)+AC$154:AC$173))</f>
        <v>0</v>
      </c>
      <c r="AD198" s="115">
        <f t="array" ref="AD198">SUM(AD$124:AD$143*AD46*TRANSPOSE(Mapping!$H151:$AA151)/((AD$154:AD$173=0)+AD$154:AD$173))</f>
        <v>0</v>
      </c>
      <c r="AE198" s="115">
        <f t="array" ref="AE198">SUM(AE$124:AE$143*AE46*TRANSPOSE(Mapping!$H151:$AA151)/((AE$154:AE$173=0)+AE$154:AE$173))</f>
        <v>0</v>
      </c>
      <c r="AF198" s="115">
        <f t="array" ref="AF198">SUM(AF$124:AF$143*AF46*TRANSPOSE(Mapping!$H151:$AA151)/((AF$154:AF$173=0)+AF$154:AF$173))</f>
        <v>0</v>
      </c>
      <c r="AG198" s="115">
        <f t="array" ref="AG198">SUM(AG$124:AG$143*AG46*TRANSPOSE(Mapping!$H151:$AA151)/((AG$154:AG$173=0)+AG$154:AG$173))</f>
        <v>0</v>
      </c>
      <c r="AH198" s="115">
        <f t="array" ref="AH198">SUM(AH$124:AH$143*AH46*TRANSPOSE(Mapping!$H151:$AA151)/((AH$154:AH$173=0)+AH$154:AH$173))</f>
        <v>0</v>
      </c>
      <c r="AI198" s="115">
        <f t="array" ref="AI198">SUM(AI$124:AI$143*AI46*TRANSPOSE(Mapping!$H151:$AA151)/((AI$154:AI$173=0)+AI$154:AI$173))</f>
        <v>0</v>
      </c>
      <c r="AJ198" s="115">
        <f t="array" ref="AJ198">SUM(AJ$124:AJ$143*AJ46*TRANSPOSE(Mapping!$H151:$AA151)/((AJ$154:AJ$173=0)+AJ$154:AJ$173))</f>
        <v>0</v>
      </c>
      <c r="AK198" s="115">
        <f t="array" ref="AK198">SUM(AK$124:AK$143*AK46*TRANSPOSE(Mapping!$H151:$AA151)/((AK$154:AK$173=0)+AK$154:AK$173))</f>
        <v>0</v>
      </c>
      <c r="AL198" s="115">
        <f t="array" ref="AL198">SUM(AL$124:AL$143*AL46*TRANSPOSE(Mapping!$H151:$AA151)/((AL$154:AL$173=0)+AL$154:AL$173))</f>
        <v>0</v>
      </c>
      <c r="AM198" s="115">
        <f t="array" ref="AM198">SUM(AM$124:AM$143*AM46*TRANSPOSE(Mapping!$H151:$AA151)/((AM$154:AM$173=0)+AM$154:AM$173))</f>
        <v>0</v>
      </c>
      <c r="AN198" s="115">
        <f t="array" ref="AN198">SUM(AN$124:AN$143*AN46*TRANSPOSE(Mapping!$H151:$AA151)/((AN$154:AN$173=0)+AN$154:AN$173))</f>
        <v>0</v>
      </c>
      <c r="AO198" s="115">
        <f t="array" ref="AO198">SUM(AO$124:AO$143*AO46*TRANSPOSE(Mapping!$H151:$AA151)/((AO$154:AO$173=0)+AO$154:AO$173))</f>
        <v>0</v>
      </c>
      <c r="AP198" s="115">
        <f t="array" ref="AP198">SUM(AP$124:AP$143*AP46*TRANSPOSE(Mapping!$H151:$AA151)/((AP$154:AP$173=0)+AP$154:AP$173))</f>
        <v>0</v>
      </c>
      <c r="AQ198" s="115">
        <f t="array" ref="AQ198">SUM(AQ$124:AQ$143*AQ46*TRANSPOSE(Mapping!$H151:$AA151)/((AQ$154:AQ$173=0)+AQ$154:AQ$173))</f>
        <v>0</v>
      </c>
      <c r="AR198" s="115">
        <f t="array" ref="AR198">SUM(AR$124:AR$143*AR46*TRANSPOSE(Mapping!$H151:$AA151)/((AR$154:AR$173=0)+AR$154:AR$173))</f>
        <v>0</v>
      </c>
      <c r="AS198" s="115">
        <f t="array" ref="AS198">SUM(AS$124:AS$143*AS46*TRANSPOSE(Mapping!$H151:$AA151)/((AS$154:AS$173=0)+AS$154:AS$173))</f>
        <v>0</v>
      </c>
      <c r="AT198" s="115">
        <f t="array" ref="AT198">SUM(AT$124:AT$143*AT46*TRANSPOSE(Mapping!$H151:$AA151)/((AT$154:AT$173=0)+AT$154:AT$173))</f>
        <v>0</v>
      </c>
      <c r="AU198" s="115">
        <f t="array" ref="AU198">SUM(AU$124:AU$143*AU46*TRANSPOSE(Mapping!$H151:$AA151)/((AU$154:AU$173=0)+AU$154:AU$173))</f>
        <v>0</v>
      </c>
      <c r="AV198" s="115">
        <f t="array" ref="AV198">SUM(AV$124:AV$143*AV46*TRANSPOSE(Mapping!$H151:$AA151)/((AV$154:AV$173=0)+AV$154:AV$173))</f>
        <v>0</v>
      </c>
      <c r="AW198" s="115">
        <f t="array" ref="AW198">SUM(AW$124:AW$143*AW46*TRANSPOSE(Mapping!$H151:$AA151)/((AW$154:AW$173=0)+AW$154:AW$173))</f>
        <v>0</v>
      </c>
      <c r="AX198" s="115">
        <f t="array" ref="AX198">SUM(AX$124:AX$143*AX46*TRANSPOSE(Mapping!$H151:$AA151)/((AX$154:AX$173=0)+AX$154:AX$173))</f>
        <v>0</v>
      </c>
      <c r="AY198" s="115">
        <f t="array" ref="AY198">SUM(AY$124:AY$143*AY46*TRANSPOSE(Mapping!$H151:$AA151)/((AY$154:AY$173=0)+AY$154:AY$173))</f>
        <v>0</v>
      </c>
      <c r="AZ198" s="115">
        <f t="array" ref="AZ198">SUM(AZ$124:AZ$143*AZ46*TRANSPOSE(Mapping!$H151:$AA151)/((AZ$154:AZ$173=0)+AZ$154:AZ$173))</f>
        <v>0</v>
      </c>
      <c r="BA198" s="115">
        <f t="array" ref="BA198">SUM(BA$124:BA$143*BA46*TRANSPOSE(Mapping!$H151:$AA151)/((BA$154:BA$173=0)+BA$154:BA$173))</f>
        <v>0</v>
      </c>
      <c r="BB198" s="115">
        <f t="array" ref="BB198">SUM(BB$124:BB$143*BB46*TRANSPOSE(Mapping!$H151:$AA151)/((BB$154:BB$173=0)+BB$154:BB$173))</f>
        <v>0</v>
      </c>
      <c r="BC198" s="115">
        <f t="array" ref="BC198">SUM(BC$124:BC$143*BC46*TRANSPOSE(Mapping!$H151:$AA151)/((BC$154:BC$173=0)+BC$154:BC$173))</f>
        <v>0</v>
      </c>
      <c r="BD198" s="115">
        <f t="array" ref="BD198">SUM(BD$124:BD$143*BD46*TRANSPOSE(Mapping!$H151:$AA151)/((BD$154:BD$173=0)+BD$154:BD$173))</f>
        <v>0</v>
      </c>
      <c r="BE198" s="115">
        <f t="array" ref="BE198">SUM(BE$124:BE$143*BE46*TRANSPOSE(Mapping!$H151:$AA151)/((BE$154:BE$173=0)+BE$154:BE$173))</f>
        <v>0</v>
      </c>
      <c r="BF198" s="115">
        <f t="array" ref="BF198">SUM(BF$124:BF$143*BF46*TRANSPOSE(Mapping!$H151:$AA151)/((BF$154:BF$173=0)+BF$154:BF$173))</f>
        <v>0</v>
      </c>
      <c r="BG198" s="115">
        <f t="array" ref="BG198">SUM(BG$124:BG$143*BG46*TRANSPOSE(Mapping!$H151:$AA151)/((BG$154:BG$173=0)+BG$154:BG$173))</f>
        <v>0</v>
      </c>
      <c r="BH198" s="115">
        <f t="array" ref="BH198">SUM(BH$124:BH$143*BH46*TRANSPOSE(Mapping!$H151:$AA151)/((BH$154:BH$173=0)+BH$154:BH$173))</f>
        <v>0</v>
      </c>
    </row>
    <row r="199" spans="2:60" outlineLevel="1" x14ac:dyDescent="0.2">
      <c r="B199" s="88" t="s">
        <v>255</v>
      </c>
      <c r="C199" s="9" t="s">
        <v>81</v>
      </c>
      <c r="D199" s="9" t="s">
        <v>99</v>
      </c>
      <c r="F199" s="26" t="s">
        <v>198</v>
      </c>
      <c r="G199" s="87">
        <v>10</v>
      </c>
      <c r="I199" s="115">
        <f t="array" ref="I199">SUM(I$124:I$143*I47*TRANSPOSE(Mapping!$H152:$AA152)/((I$154:I$173=0)+I$154:I$173))</f>
        <v>0</v>
      </c>
      <c r="J199" s="115">
        <f t="array" ref="J199">SUM(J$124:J$143*J47*TRANSPOSE(Mapping!$H152:$AA152)/((J$154:J$173=0)+J$154:J$173))</f>
        <v>0</v>
      </c>
      <c r="K199" s="115">
        <f t="array" ref="K199">SUM(K$124:K$143*K47*TRANSPOSE(Mapping!$H152:$AA152)/((K$154:K$173=0)+K$154:K$173))</f>
        <v>0.53541485619916163</v>
      </c>
      <c r="L199" s="115">
        <f t="array" ref="L199">SUM(L$124:L$143*L47*TRANSPOSE(Mapping!$H152:$AA152)/((L$154:L$173=0)+L$154:L$173))</f>
        <v>0.29562548224022367</v>
      </c>
      <c r="M199" s="115">
        <f t="array" ref="M199">SUM(M$124:M$143*M47*TRANSPOSE(Mapping!$H152:$AA152)/((M$154:M$173=0)+M$154:M$173))</f>
        <v>1.9019682024532612E-2</v>
      </c>
      <c r="N199" s="115">
        <f t="array" ref="N199">SUM(N$124:N$143*N47*TRANSPOSE(Mapping!$H152:$AA152)/((N$154:N$173=0)+N$154:N$173))</f>
        <v>2.9407813141522379E-2</v>
      </c>
      <c r="O199" s="115">
        <f t="array" ref="O199">SUM(O$124:O$143*O47*TRANSPOSE(Mapping!$H152:$AA152)/((O$154:O$173=0)+O$154:O$173))</f>
        <v>0.14638834829060343</v>
      </c>
      <c r="P199" s="115">
        <f t="array" ref="P199">SUM(P$124:P$143*P47*TRANSPOSE(Mapping!$H152:$AA152)/((P$154:P$173=0)+P$154:P$173))</f>
        <v>0.5950921803175675</v>
      </c>
      <c r="Q199" s="115">
        <f t="array" ref="Q199">SUM(Q$124:Q$143*Q47*TRANSPOSE(Mapping!$H152:$AA152)/((Q$154:Q$173=0)+Q$154:Q$173))</f>
        <v>0</v>
      </c>
      <c r="R199" s="115">
        <f t="array" ref="R199">SUM(R$124:R$143*R47*TRANSPOSE(Mapping!$H152:$AA152)/((R$154:R$173=0)+R$154:R$173))</f>
        <v>0</v>
      </c>
      <c r="S199" s="115">
        <f t="array" ref="S199">SUM(S$124:S$143*S47*TRANSPOSE(Mapping!$H152:$AA152)/((S$154:S$173=0)+S$154:S$173))</f>
        <v>0</v>
      </c>
      <c r="T199" s="115">
        <f t="array" ref="T199">SUM(T$124:T$143*T47*TRANSPOSE(Mapping!$H152:$AA152)/((T$154:T$173=0)+T$154:T$173))</f>
        <v>0</v>
      </c>
      <c r="U199" s="115">
        <f t="array" ref="U199">SUM(U$124:U$143*U47*TRANSPOSE(Mapping!$H152:$AA152)/((U$154:U$173=0)+U$154:U$173))</f>
        <v>0</v>
      </c>
      <c r="V199" s="115">
        <f t="array" ref="V199">SUM(V$124:V$143*V47*TRANSPOSE(Mapping!$H152:$AA152)/((V$154:V$173=0)+V$154:V$173))</f>
        <v>0</v>
      </c>
      <c r="W199" s="115">
        <f t="array" ref="W199">SUM(W$124:W$143*W47*TRANSPOSE(Mapping!$H152:$AA152)/((W$154:W$173=0)+W$154:W$173))</f>
        <v>0</v>
      </c>
      <c r="X199" s="115">
        <f t="array" ref="X199">SUM(X$124:X$143*X47*TRANSPOSE(Mapping!$H152:$AA152)/((X$154:X$173=0)+X$154:X$173))</f>
        <v>0</v>
      </c>
      <c r="Y199" s="115">
        <f t="array" ref="Y199">SUM(Y$124:Y$143*Y47*TRANSPOSE(Mapping!$H152:$AA152)/((Y$154:Y$173=0)+Y$154:Y$173))</f>
        <v>0</v>
      </c>
      <c r="Z199" s="115">
        <f t="array" ref="Z199">SUM(Z$124:Z$143*Z47*TRANSPOSE(Mapping!$H152:$AA152)/((Z$154:Z$173=0)+Z$154:Z$173))</f>
        <v>0</v>
      </c>
      <c r="AA199" s="115">
        <f t="array" ref="AA199">SUM(AA$124:AA$143*AA47*TRANSPOSE(Mapping!$H152:$AA152)/((AA$154:AA$173=0)+AA$154:AA$173))</f>
        <v>0</v>
      </c>
      <c r="AB199" s="115">
        <f t="array" ref="AB199">SUM(AB$124:AB$143*AB47*TRANSPOSE(Mapping!$H152:$AA152)/((AB$154:AB$173=0)+AB$154:AB$173))</f>
        <v>0</v>
      </c>
      <c r="AC199" s="115">
        <f t="array" ref="AC199">SUM(AC$124:AC$143*AC47*TRANSPOSE(Mapping!$H152:$AA152)/((AC$154:AC$173=0)+AC$154:AC$173))</f>
        <v>0</v>
      </c>
      <c r="AD199" s="115">
        <f t="array" ref="AD199">SUM(AD$124:AD$143*AD47*TRANSPOSE(Mapping!$H152:$AA152)/((AD$154:AD$173=0)+AD$154:AD$173))</f>
        <v>0</v>
      </c>
      <c r="AE199" s="115">
        <f t="array" ref="AE199">SUM(AE$124:AE$143*AE47*TRANSPOSE(Mapping!$H152:$AA152)/((AE$154:AE$173=0)+AE$154:AE$173))</f>
        <v>0</v>
      </c>
      <c r="AF199" s="115">
        <f t="array" ref="AF199">SUM(AF$124:AF$143*AF47*TRANSPOSE(Mapping!$H152:$AA152)/((AF$154:AF$173=0)+AF$154:AF$173))</f>
        <v>0</v>
      </c>
      <c r="AG199" s="115">
        <f t="array" ref="AG199">SUM(AG$124:AG$143*AG47*TRANSPOSE(Mapping!$H152:$AA152)/((AG$154:AG$173=0)+AG$154:AG$173))</f>
        <v>0</v>
      </c>
      <c r="AH199" s="115">
        <f t="array" ref="AH199">SUM(AH$124:AH$143*AH47*TRANSPOSE(Mapping!$H152:$AA152)/((AH$154:AH$173=0)+AH$154:AH$173))</f>
        <v>0</v>
      </c>
      <c r="AI199" s="115">
        <f t="array" ref="AI199">SUM(AI$124:AI$143*AI47*TRANSPOSE(Mapping!$H152:$AA152)/((AI$154:AI$173=0)+AI$154:AI$173))</f>
        <v>0</v>
      </c>
      <c r="AJ199" s="115">
        <f t="array" ref="AJ199">SUM(AJ$124:AJ$143*AJ47*TRANSPOSE(Mapping!$H152:$AA152)/((AJ$154:AJ$173=0)+AJ$154:AJ$173))</f>
        <v>0</v>
      </c>
      <c r="AK199" s="115">
        <f t="array" ref="AK199">SUM(AK$124:AK$143*AK47*TRANSPOSE(Mapping!$H152:$AA152)/((AK$154:AK$173=0)+AK$154:AK$173))</f>
        <v>0</v>
      </c>
      <c r="AL199" s="115">
        <f t="array" ref="AL199">SUM(AL$124:AL$143*AL47*TRANSPOSE(Mapping!$H152:$AA152)/((AL$154:AL$173=0)+AL$154:AL$173))</f>
        <v>0</v>
      </c>
      <c r="AM199" s="115">
        <f t="array" ref="AM199">SUM(AM$124:AM$143*AM47*TRANSPOSE(Mapping!$H152:$AA152)/((AM$154:AM$173=0)+AM$154:AM$173))</f>
        <v>0</v>
      </c>
      <c r="AN199" s="115">
        <f t="array" ref="AN199">SUM(AN$124:AN$143*AN47*TRANSPOSE(Mapping!$H152:$AA152)/((AN$154:AN$173=0)+AN$154:AN$173))</f>
        <v>0</v>
      </c>
      <c r="AO199" s="115">
        <f t="array" ref="AO199">SUM(AO$124:AO$143*AO47*TRANSPOSE(Mapping!$H152:$AA152)/((AO$154:AO$173=0)+AO$154:AO$173))</f>
        <v>0</v>
      </c>
      <c r="AP199" s="115">
        <f t="array" ref="AP199">SUM(AP$124:AP$143*AP47*TRANSPOSE(Mapping!$H152:$AA152)/((AP$154:AP$173=0)+AP$154:AP$173))</f>
        <v>0</v>
      </c>
      <c r="AQ199" s="115">
        <f t="array" ref="AQ199">SUM(AQ$124:AQ$143*AQ47*TRANSPOSE(Mapping!$H152:$AA152)/((AQ$154:AQ$173=0)+AQ$154:AQ$173))</f>
        <v>0</v>
      </c>
      <c r="AR199" s="115">
        <f t="array" ref="AR199">SUM(AR$124:AR$143*AR47*TRANSPOSE(Mapping!$H152:$AA152)/((AR$154:AR$173=0)+AR$154:AR$173))</f>
        <v>0</v>
      </c>
      <c r="AS199" s="115">
        <f t="array" ref="AS199">SUM(AS$124:AS$143*AS47*TRANSPOSE(Mapping!$H152:$AA152)/((AS$154:AS$173=0)+AS$154:AS$173))</f>
        <v>0</v>
      </c>
      <c r="AT199" s="115">
        <f t="array" ref="AT199">SUM(AT$124:AT$143*AT47*TRANSPOSE(Mapping!$H152:$AA152)/((AT$154:AT$173=0)+AT$154:AT$173))</f>
        <v>0</v>
      </c>
      <c r="AU199" s="115">
        <f t="array" ref="AU199">SUM(AU$124:AU$143*AU47*TRANSPOSE(Mapping!$H152:$AA152)/((AU$154:AU$173=0)+AU$154:AU$173))</f>
        <v>0</v>
      </c>
      <c r="AV199" s="115">
        <f t="array" ref="AV199">SUM(AV$124:AV$143*AV47*TRANSPOSE(Mapping!$H152:$AA152)/((AV$154:AV$173=0)+AV$154:AV$173))</f>
        <v>0</v>
      </c>
      <c r="AW199" s="115">
        <f t="array" ref="AW199">SUM(AW$124:AW$143*AW47*TRANSPOSE(Mapping!$H152:$AA152)/((AW$154:AW$173=0)+AW$154:AW$173))</f>
        <v>0</v>
      </c>
      <c r="AX199" s="115">
        <f t="array" ref="AX199">SUM(AX$124:AX$143*AX47*TRANSPOSE(Mapping!$H152:$AA152)/((AX$154:AX$173=0)+AX$154:AX$173))</f>
        <v>0</v>
      </c>
      <c r="AY199" s="115">
        <f t="array" ref="AY199">SUM(AY$124:AY$143*AY47*TRANSPOSE(Mapping!$H152:$AA152)/((AY$154:AY$173=0)+AY$154:AY$173))</f>
        <v>0</v>
      </c>
      <c r="AZ199" s="115">
        <f t="array" ref="AZ199">SUM(AZ$124:AZ$143*AZ47*TRANSPOSE(Mapping!$H152:$AA152)/((AZ$154:AZ$173=0)+AZ$154:AZ$173))</f>
        <v>0</v>
      </c>
      <c r="BA199" s="115">
        <f t="array" ref="BA199">SUM(BA$124:BA$143*BA47*TRANSPOSE(Mapping!$H152:$AA152)/((BA$154:BA$173=0)+BA$154:BA$173))</f>
        <v>0</v>
      </c>
      <c r="BB199" s="115">
        <f t="array" ref="BB199">SUM(BB$124:BB$143*BB47*TRANSPOSE(Mapping!$H152:$AA152)/((BB$154:BB$173=0)+BB$154:BB$173))</f>
        <v>0</v>
      </c>
      <c r="BC199" s="115">
        <f t="array" ref="BC199">SUM(BC$124:BC$143*BC47*TRANSPOSE(Mapping!$H152:$AA152)/((BC$154:BC$173=0)+BC$154:BC$173))</f>
        <v>0</v>
      </c>
      <c r="BD199" s="115">
        <f t="array" ref="BD199">SUM(BD$124:BD$143*BD47*TRANSPOSE(Mapping!$H152:$AA152)/((BD$154:BD$173=0)+BD$154:BD$173))</f>
        <v>0</v>
      </c>
      <c r="BE199" s="115">
        <f t="array" ref="BE199">SUM(BE$124:BE$143*BE47*TRANSPOSE(Mapping!$H152:$AA152)/((BE$154:BE$173=0)+BE$154:BE$173))</f>
        <v>0</v>
      </c>
      <c r="BF199" s="115">
        <f t="array" ref="BF199">SUM(BF$124:BF$143*BF47*TRANSPOSE(Mapping!$H152:$AA152)/((BF$154:BF$173=0)+BF$154:BF$173))</f>
        <v>0</v>
      </c>
      <c r="BG199" s="115">
        <f t="array" ref="BG199">SUM(BG$124:BG$143*BG47*TRANSPOSE(Mapping!$H152:$AA152)/((BG$154:BG$173=0)+BG$154:BG$173))</f>
        <v>0</v>
      </c>
      <c r="BH199" s="115">
        <f t="array" ref="BH199">SUM(BH$124:BH$143*BH47*TRANSPOSE(Mapping!$H152:$AA152)/((BH$154:BH$173=0)+BH$154:BH$173))</f>
        <v>0</v>
      </c>
    </row>
    <row r="200" spans="2:60" outlineLevel="1" x14ac:dyDescent="0.2">
      <c r="B200" s="88" t="s">
        <v>255</v>
      </c>
      <c r="C200" s="9" t="s">
        <v>81</v>
      </c>
      <c r="D200" s="9" t="s">
        <v>100</v>
      </c>
      <c r="F200" s="26" t="s">
        <v>198</v>
      </c>
      <c r="G200" s="87">
        <v>11</v>
      </c>
      <c r="I200" s="115">
        <f t="array" ref="I200">SUM(I$124:I$143*I48*TRANSPOSE(Mapping!$H153:$AA153)/((I$154:I$173=0)+I$154:I$173))</f>
        <v>0</v>
      </c>
      <c r="J200" s="115">
        <f t="array" ref="J200">SUM(J$124:J$143*J48*TRANSPOSE(Mapping!$H153:$AA153)/((J$154:J$173=0)+J$154:J$173))</f>
        <v>0</v>
      </c>
      <c r="K200" s="115">
        <f t="array" ref="K200">SUM(K$124:K$143*K48*TRANSPOSE(Mapping!$H153:$AA153)/((K$154:K$173=0)+K$154:K$173))</f>
        <v>2.5279657399824247</v>
      </c>
      <c r="L200" s="115">
        <f t="array" ref="L200">SUM(L$124:L$143*L48*TRANSPOSE(Mapping!$H153:$AA153)/((L$154:L$173=0)+L$154:L$173))</f>
        <v>1.6762811334237622</v>
      </c>
      <c r="M200" s="115">
        <f t="array" ref="M200">SUM(M$124:M$143*M48*TRANSPOSE(Mapping!$H153:$AA153)/((M$154:M$173=0)+M$154:M$173))</f>
        <v>2.1955429400831794</v>
      </c>
      <c r="N200" s="115">
        <f t="array" ref="N200">SUM(N$124:N$143*N48*TRANSPOSE(Mapping!$H153:$AA153)/((N$154:N$173=0)+N$154:N$173))</f>
        <v>2.005666426981298</v>
      </c>
      <c r="O200" s="115">
        <f t="array" ref="O200">SUM(O$124:O$143*O48*TRANSPOSE(Mapping!$H153:$AA153)/((O$154:O$173=0)+O$154:O$173))</f>
        <v>1.4052147741653549</v>
      </c>
      <c r="P200" s="115">
        <f t="array" ref="P200">SUM(P$124:P$143*P48*TRANSPOSE(Mapping!$H153:$AA153)/((P$154:P$173=0)+P$154:P$173))</f>
        <v>3.4533661662402326</v>
      </c>
      <c r="Q200" s="115">
        <f t="array" ref="Q200">SUM(Q$124:Q$143*Q48*TRANSPOSE(Mapping!$H153:$AA153)/((Q$154:Q$173=0)+Q$154:Q$173))</f>
        <v>0</v>
      </c>
      <c r="R200" s="115">
        <f t="array" ref="R200">SUM(R$124:R$143*R48*TRANSPOSE(Mapping!$H153:$AA153)/((R$154:R$173=0)+R$154:R$173))</f>
        <v>0</v>
      </c>
      <c r="S200" s="115">
        <f t="array" ref="S200">SUM(S$124:S$143*S48*TRANSPOSE(Mapping!$H153:$AA153)/((S$154:S$173=0)+S$154:S$173))</f>
        <v>0</v>
      </c>
      <c r="T200" s="115">
        <f t="array" ref="T200">SUM(T$124:T$143*T48*TRANSPOSE(Mapping!$H153:$AA153)/((T$154:T$173=0)+T$154:T$173))</f>
        <v>0</v>
      </c>
      <c r="U200" s="115">
        <f t="array" ref="U200">SUM(U$124:U$143*U48*TRANSPOSE(Mapping!$H153:$AA153)/((U$154:U$173=0)+U$154:U$173))</f>
        <v>0</v>
      </c>
      <c r="V200" s="115">
        <f t="array" ref="V200">SUM(V$124:V$143*V48*TRANSPOSE(Mapping!$H153:$AA153)/((V$154:V$173=0)+V$154:V$173))</f>
        <v>0</v>
      </c>
      <c r="W200" s="115">
        <f t="array" ref="W200">SUM(W$124:W$143*W48*TRANSPOSE(Mapping!$H153:$AA153)/((W$154:W$173=0)+W$154:W$173))</f>
        <v>0</v>
      </c>
      <c r="X200" s="115">
        <f t="array" ref="X200">SUM(X$124:X$143*X48*TRANSPOSE(Mapping!$H153:$AA153)/((X$154:X$173=0)+X$154:X$173))</f>
        <v>0</v>
      </c>
      <c r="Y200" s="115">
        <f t="array" ref="Y200">SUM(Y$124:Y$143*Y48*TRANSPOSE(Mapping!$H153:$AA153)/((Y$154:Y$173=0)+Y$154:Y$173))</f>
        <v>0</v>
      </c>
      <c r="Z200" s="115">
        <f t="array" ref="Z200">SUM(Z$124:Z$143*Z48*TRANSPOSE(Mapping!$H153:$AA153)/((Z$154:Z$173=0)+Z$154:Z$173))</f>
        <v>0</v>
      </c>
      <c r="AA200" s="115">
        <f t="array" ref="AA200">SUM(AA$124:AA$143*AA48*TRANSPOSE(Mapping!$H153:$AA153)/((AA$154:AA$173=0)+AA$154:AA$173))</f>
        <v>0</v>
      </c>
      <c r="AB200" s="115">
        <f t="array" ref="AB200">SUM(AB$124:AB$143*AB48*TRANSPOSE(Mapping!$H153:$AA153)/((AB$154:AB$173=0)+AB$154:AB$173))</f>
        <v>0</v>
      </c>
      <c r="AC200" s="115">
        <f t="array" ref="AC200">SUM(AC$124:AC$143*AC48*TRANSPOSE(Mapping!$H153:$AA153)/((AC$154:AC$173=0)+AC$154:AC$173))</f>
        <v>0</v>
      </c>
      <c r="AD200" s="115">
        <f t="array" ref="AD200">SUM(AD$124:AD$143*AD48*TRANSPOSE(Mapping!$H153:$AA153)/((AD$154:AD$173=0)+AD$154:AD$173))</f>
        <v>0</v>
      </c>
      <c r="AE200" s="115">
        <f t="array" ref="AE200">SUM(AE$124:AE$143*AE48*TRANSPOSE(Mapping!$H153:$AA153)/((AE$154:AE$173=0)+AE$154:AE$173))</f>
        <v>0</v>
      </c>
      <c r="AF200" s="115">
        <f t="array" ref="AF200">SUM(AF$124:AF$143*AF48*TRANSPOSE(Mapping!$H153:$AA153)/((AF$154:AF$173=0)+AF$154:AF$173))</f>
        <v>0</v>
      </c>
      <c r="AG200" s="115">
        <f t="array" ref="AG200">SUM(AG$124:AG$143*AG48*TRANSPOSE(Mapping!$H153:$AA153)/((AG$154:AG$173=0)+AG$154:AG$173))</f>
        <v>0</v>
      </c>
      <c r="AH200" s="115">
        <f t="array" ref="AH200">SUM(AH$124:AH$143*AH48*TRANSPOSE(Mapping!$H153:$AA153)/((AH$154:AH$173=0)+AH$154:AH$173))</f>
        <v>0</v>
      </c>
      <c r="AI200" s="115">
        <f t="array" ref="AI200">SUM(AI$124:AI$143*AI48*TRANSPOSE(Mapping!$H153:$AA153)/((AI$154:AI$173=0)+AI$154:AI$173))</f>
        <v>0</v>
      </c>
      <c r="AJ200" s="115">
        <f t="array" ref="AJ200">SUM(AJ$124:AJ$143*AJ48*TRANSPOSE(Mapping!$H153:$AA153)/((AJ$154:AJ$173=0)+AJ$154:AJ$173))</f>
        <v>0</v>
      </c>
      <c r="AK200" s="115">
        <f t="array" ref="AK200">SUM(AK$124:AK$143*AK48*TRANSPOSE(Mapping!$H153:$AA153)/((AK$154:AK$173=0)+AK$154:AK$173))</f>
        <v>0</v>
      </c>
      <c r="AL200" s="115">
        <f t="array" ref="AL200">SUM(AL$124:AL$143*AL48*TRANSPOSE(Mapping!$H153:$AA153)/((AL$154:AL$173=0)+AL$154:AL$173))</f>
        <v>0</v>
      </c>
      <c r="AM200" s="115">
        <f t="array" ref="AM200">SUM(AM$124:AM$143*AM48*TRANSPOSE(Mapping!$H153:$AA153)/((AM$154:AM$173=0)+AM$154:AM$173))</f>
        <v>0</v>
      </c>
      <c r="AN200" s="115">
        <f t="array" ref="AN200">SUM(AN$124:AN$143*AN48*TRANSPOSE(Mapping!$H153:$AA153)/((AN$154:AN$173=0)+AN$154:AN$173))</f>
        <v>0</v>
      </c>
      <c r="AO200" s="115">
        <f t="array" ref="AO200">SUM(AO$124:AO$143*AO48*TRANSPOSE(Mapping!$H153:$AA153)/((AO$154:AO$173=0)+AO$154:AO$173))</f>
        <v>0</v>
      </c>
      <c r="AP200" s="115">
        <f t="array" ref="AP200">SUM(AP$124:AP$143*AP48*TRANSPOSE(Mapping!$H153:$AA153)/((AP$154:AP$173=0)+AP$154:AP$173))</f>
        <v>0</v>
      </c>
      <c r="AQ200" s="115">
        <f t="array" ref="AQ200">SUM(AQ$124:AQ$143*AQ48*TRANSPOSE(Mapping!$H153:$AA153)/((AQ$154:AQ$173=0)+AQ$154:AQ$173))</f>
        <v>0</v>
      </c>
      <c r="AR200" s="115">
        <f t="array" ref="AR200">SUM(AR$124:AR$143*AR48*TRANSPOSE(Mapping!$H153:$AA153)/((AR$154:AR$173=0)+AR$154:AR$173))</f>
        <v>0</v>
      </c>
      <c r="AS200" s="115">
        <f t="array" ref="AS200">SUM(AS$124:AS$143*AS48*TRANSPOSE(Mapping!$H153:$AA153)/((AS$154:AS$173=0)+AS$154:AS$173))</f>
        <v>0</v>
      </c>
      <c r="AT200" s="115">
        <f t="array" ref="AT200">SUM(AT$124:AT$143*AT48*TRANSPOSE(Mapping!$H153:$AA153)/((AT$154:AT$173=0)+AT$154:AT$173))</f>
        <v>0</v>
      </c>
      <c r="AU200" s="115">
        <f t="array" ref="AU200">SUM(AU$124:AU$143*AU48*TRANSPOSE(Mapping!$H153:$AA153)/((AU$154:AU$173=0)+AU$154:AU$173))</f>
        <v>0</v>
      </c>
      <c r="AV200" s="115">
        <f t="array" ref="AV200">SUM(AV$124:AV$143*AV48*TRANSPOSE(Mapping!$H153:$AA153)/((AV$154:AV$173=0)+AV$154:AV$173))</f>
        <v>0</v>
      </c>
      <c r="AW200" s="115">
        <f t="array" ref="AW200">SUM(AW$124:AW$143*AW48*TRANSPOSE(Mapping!$H153:$AA153)/((AW$154:AW$173=0)+AW$154:AW$173))</f>
        <v>0</v>
      </c>
      <c r="AX200" s="115">
        <f t="array" ref="AX200">SUM(AX$124:AX$143*AX48*TRANSPOSE(Mapping!$H153:$AA153)/((AX$154:AX$173=0)+AX$154:AX$173))</f>
        <v>0</v>
      </c>
      <c r="AY200" s="115">
        <f t="array" ref="AY200">SUM(AY$124:AY$143*AY48*TRANSPOSE(Mapping!$H153:$AA153)/((AY$154:AY$173=0)+AY$154:AY$173))</f>
        <v>0</v>
      </c>
      <c r="AZ200" s="115">
        <f t="array" ref="AZ200">SUM(AZ$124:AZ$143*AZ48*TRANSPOSE(Mapping!$H153:$AA153)/((AZ$154:AZ$173=0)+AZ$154:AZ$173))</f>
        <v>0</v>
      </c>
      <c r="BA200" s="115">
        <f t="array" ref="BA200">SUM(BA$124:BA$143*BA48*TRANSPOSE(Mapping!$H153:$AA153)/((BA$154:BA$173=0)+BA$154:BA$173))</f>
        <v>0</v>
      </c>
      <c r="BB200" s="115">
        <f t="array" ref="BB200">SUM(BB$124:BB$143*BB48*TRANSPOSE(Mapping!$H153:$AA153)/((BB$154:BB$173=0)+BB$154:BB$173))</f>
        <v>0</v>
      </c>
      <c r="BC200" s="115">
        <f t="array" ref="BC200">SUM(BC$124:BC$143*BC48*TRANSPOSE(Mapping!$H153:$AA153)/((BC$154:BC$173=0)+BC$154:BC$173))</f>
        <v>0</v>
      </c>
      <c r="BD200" s="115">
        <f t="array" ref="BD200">SUM(BD$124:BD$143*BD48*TRANSPOSE(Mapping!$H153:$AA153)/((BD$154:BD$173=0)+BD$154:BD$173))</f>
        <v>0</v>
      </c>
      <c r="BE200" s="115">
        <f t="array" ref="BE200">SUM(BE$124:BE$143*BE48*TRANSPOSE(Mapping!$H153:$AA153)/((BE$154:BE$173=0)+BE$154:BE$173))</f>
        <v>0</v>
      </c>
      <c r="BF200" s="115">
        <f t="array" ref="BF200">SUM(BF$124:BF$143*BF48*TRANSPOSE(Mapping!$H153:$AA153)/((BF$154:BF$173=0)+BF$154:BF$173))</f>
        <v>0</v>
      </c>
      <c r="BG200" s="115">
        <f t="array" ref="BG200">SUM(BG$124:BG$143*BG48*TRANSPOSE(Mapping!$H153:$AA153)/((BG$154:BG$173=0)+BG$154:BG$173))</f>
        <v>0</v>
      </c>
      <c r="BH200" s="115">
        <f t="array" ref="BH200">SUM(BH$124:BH$143*BH48*TRANSPOSE(Mapping!$H153:$AA153)/((BH$154:BH$173=0)+BH$154:BH$173))</f>
        <v>0</v>
      </c>
    </row>
    <row r="201" spans="2:60" outlineLevel="1" x14ac:dyDescent="0.2">
      <c r="B201" s="88" t="s">
        <v>255</v>
      </c>
      <c r="C201" s="9" t="s">
        <v>82</v>
      </c>
      <c r="D201" s="9" t="s">
        <v>94</v>
      </c>
      <c r="F201" s="26" t="s">
        <v>198</v>
      </c>
      <c r="G201" s="87">
        <v>12</v>
      </c>
      <c r="I201" s="115">
        <f t="array" ref="I201">SUM(I$124:I$143*I49*TRANSPOSE(Mapping!$H154:$AA154)/((I$154:I$173=0)+I$154:I$173))</f>
        <v>0</v>
      </c>
      <c r="J201" s="115">
        <f t="array" ref="J201">SUM(J$124:J$143*J49*TRANSPOSE(Mapping!$H154:$AA154)/((J$154:J$173=0)+J$154:J$173))</f>
        <v>0</v>
      </c>
      <c r="K201" s="115">
        <f t="array" ref="K201">SUM(K$124:K$143*K49*TRANSPOSE(Mapping!$H154:$AA154)/((K$154:K$173=0)+K$154:K$173))</f>
        <v>0.57807943434927134</v>
      </c>
      <c r="L201" s="115">
        <f t="array" ref="L201">SUM(L$124:L$143*L49*TRANSPOSE(Mapping!$H154:$AA154)/((L$154:L$173=0)+L$154:L$173))</f>
        <v>0.38216394606812332</v>
      </c>
      <c r="M201" s="115">
        <f t="array" ref="M201">SUM(M$124:M$143*M49*TRANSPOSE(Mapping!$H154:$AA154)/((M$154:M$173=0)+M$154:M$173))</f>
        <v>0.50397815916212763</v>
      </c>
      <c r="N201" s="115">
        <f t="array" ref="N201">SUM(N$124:N$143*N49*TRANSPOSE(Mapping!$H154:$AA154)/((N$154:N$173=0)+N$154:N$173))</f>
        <v>0.32580364632103137</v>
      </c>
      <c r="O201" s="115">
        <f t="array" ref="O201">SUM(O$124:O$143*O49*TRANSPOSE(Mapping!$H154:$AA154)/((O$154:O$173=0)+O$154:O$173))</f>
        <v>0.31233421727569638</v>
      </c>
      <c r="P201" s="115">
        <f t="array" ref="P201">SUM(P$124:P$143*P49*TRANSPOSE(Mapping!$H154:$AA154)/((P$154:P$173=0)+P$154:P$173))</f>
        <v>0.7649159023420411</v>
      </c>
      <c r="Q201" s="115">
        <f t="array" ref="Q201">SUM(Q$124:Q$143*Q49*TRANSPOSE(Mapping!$H154:$AA154)/((Q$154:Q$173=0)+Q$154:Q$173))</f>
        <v>0</v>
      </c>
      <c r="R201" s="115">
        <f t="array" ref="R201">SUM(R$124:R$143*R49*TRANSPOSE(Mapping!$H154:$AA154)/((R$154:R$173=0)+R$154:R$173))</f>
        <v>0</v>
      </c>
      <c r="S201" s="115">
        <f t="array" ref="S201">SUM(S$124:S$143*S49*TRANSPOSE(Mapping!$H154:$AA154)/((S$154:S$173=0)+S$154:S$173))</f>
        <v>0</v>
      </c>
      <c r="T201" s="115">
        <f t="array" ref="T201">SUM(T$124:T$143*T49*TRANSPOSE(Mapping!$H154:$AA154)/((T$154:T$173=0)+T$154:T$173))</f>
        <v>0</v>
      </c>
      <c r="U201" s="115">
        <f t="array" ref="U201">SUM(U$124:U$143*U49*TRANSPOSE(Mapping!$H154:$AA154)/((U$154:U$173=0)+U$154:U$173))</f>
        <v>0</v>
      </c>
      <c r="V201" s="115">
        <f t="array" ref="V201">SUM(V$124:V$143*V49*TRANSPOSE(Mapping!$H154:$AA154)/((V$154:V$173=0)+V$154:V$173))</f>
        <v>0</v>
      </c>
      <c r="W201" s="115">
        <f t="array" ref="W201">SUM(W$124:W$143*W49*TRANSPOSE(Mapping!$H154:$AA154)/((W$154:W$173=0)+W$154:W$173))</f>
        <v>0</v>
      </c>
      <c r="X201" s="115">
        <f t="array" ref="X201">SUM(X$124:X$143*X49*TRANSPOSE(Mapping!$H154:$AA154)/((X$154:X$173=0)+X$154:X$173))</f>
        <v>0</v>
      </c>
      <c r="Y201" s="115">
        <f t="array" ref="Y201">SUM(Y$124:Y$143*Y49*TRANSPOSE(Mapping!$H154:$AA154)/((Y$154:Y$173=0)+Y$154:Y$173))</f>
        <v>0</v>
      </c>
      <c r="Z201" s="115">
        <f t="array" ref="Z201">SUM(Z$124:Z$143*Z49*TRANSPOSE(Mapping!$H154:$AA154)/((Z$154:Z$173=0)+Z$154:Z$173))</f>
        <v>0</v>
      </c>
      <c r="AA201" s="115">
        <f t="array" ref="AA201">SUM(AA$124:AA$143*AA49*TRANSPOSE(Mapping!$H154:$AA154)/((AA$154:AA$173=0)+AA$154:AA$173))</f>
        <v>0</v>
      </c>
      <c r="AB201" s="115">
        <f t="array" ref="AB201">SUM(AB$124:AB$143*AB49*TRANSPOSE(Mapping!$H154:$AA154)/((AB$154:AB$173=0)+AB$154:AB$173))</f>
        <v>0</v>
      </c>
      <c r="AC201" s="115">
        <f t="array" ref="AC201">SUM(AC$124:AC$143*AC49*TRANSPOSE(Mapping!$H154:$AA154)/((AC$154:AC$173=0)+AC$154:AC$173))</f>
        <v>0</v>
      </c>
      <c r="AD201" s="115">
        <f t="array" ref="AD201">SUM(AD$124:AD$143*AD49*TRANSPOSE(Mapping!$H154:$AA154)/((AD$154:AD$173=0)+AD$154:AD$173))</f>
        <v>0</v>
      </c>
      <c r="AE201" s="115">
        <f t="array" ref="AE201">SUM(AE$124:AE$143*AE49*TRANSPOSE(Mapping!$H154:$AA154)/((AE$154:AE$173=0)+AE$154:AE$173))</f>
        <v>0</v>
      </c>
      <c r="AF201" s="115">
        <f t="array" ref="AF201">SUM(AF$124:AF$143*AF49*TRANSPOSE(Mapping!$H154:$AA154)/((AF$154:AF$173=0)+AF$154:AF$173))</f>
        <v>0</v>
      </c>
      <c r="AG201" s="115">
        <f t="array" ref="AG201">SUM(AG$124:AG$143*AG49*TRANSPOSE(Mapping!$H154:$AA154)/((AG$154:AG$173=0)+AG$154:AG$173))</f>
        <v>0</v>
      </c>
      <c r="AH201" s="115">
        <f t="array" ref="AH201">SUM(AH$124:AH$143*AH49*TRANSPOSE(Mapping!$H154:$AA154)/((AH$154:AH$173=0)+AH$154:AH$173))</f>
        <v>0</v>
      </c>
      <c r="AI201" s="115">
        <f t="array" ref="AI201">SUM(AI$124:AI$143*AI49*TRANSPOSE(Mapping!$H154:$AA154)/((AI$154:AI$173=0)+AI$154:AI$173))</f>
        <v>0</v>
      </c>
      <c r="AJ201" s="115">
        <f t="array" ref="AJ201">SUM(AJ$124:AJ$143*AJ49*TRANSPOSE(Mapping!$H154:$AA154)/((AJ$154:AJ$173=0)+AJ$154:AJ$173))</f>
        <v>0</v>
      </c>
      <c r="AK201" s="115">
        <f t="array" ref="AK201">SUM(AK$124:AK$143*AK49*TRANSPOSE(Mapping!$H154:$AA154)/((AK$154:AK$173=0)+AK$154:AK$173))</f>
        <v>0</v>
      </c>
      <c r="AL201" s="115">
        <f t="array" ref="AL201">SUM(AL$124:AL$143*AL49*TRANSPOSE(Mapping!$H154:$AA154)/((AL$154:AL$173=0)+AL$154:AL$173))</f>
        <v>0</v>
      </c>
      <c r="AM201" s="115">
        <f t="array" ref="AM201">SUM(AM$124:AM$143*AM49*TRANSPOSE(Mapping!$H154:$AA154)/((AM$154:AM$173=0)+AM$154:AM$173))</f>
        <v>0</v>
      </c>
      <c r="AN201" s="115">
        <f t="array" ref="AN201">SUM(AN$124:AN$143*AN49*TRANSPOSE(Mapping!$H154:$AA154)/((AN$154:AN$173=0)+AN$154:AN$173))</f>
        <v>0</v>
      </c>
      <c r="AO201" s="115">
        <f t="array" ref="AO201">SUM(AO$124:AO$143*AO49*TRANSPOSE(Mapping!$H154:$AA154)/((AO$154:AO$173=0)+AO$154:AO$173))</f>
        <v>0</v>
      </c>
      <c r="AP201" s="115">
        <f t="array" ref="AP201">SUM(AP$124:AP$143*AP49*TRANSPOSE(Mapping!$H154:$AA154)/((AP$154:AP$173=0)+AP$154:AP$173))</f>
        <v>0</v>
      </c>
      <c r="AQ201" s="115">
        <f t="array" ref="AQ201">SUM(AQ$124:AQ$143*AQ49*TRANSPOSE(Mapping!$H154:$AA154)/((AQ$154:AQ$173=0)+AQ$154:AQ$173))</f>
        <v>0</v>
      </c>
      <c r="AR201" s="115">
        <f t="array" ref="AR201">SUM(AR$124:AR$143*AR49*TRANSPOSE(Mapping!$H154:$AA154)/((AR$154:AR$173=0)+AR$154:AR$173))</f>
        <v>0</v>
      </c>
      <c r="AS201" s="115">
        <f t="array" ref="AS201">SUM(AS$124:AS$143*AS49*TRANSPOSE(Mapping!$H154:$AA154)/((AS$154:AS$173=0)+AS$154:AS$173))</f>
        <v>0</v>
      </c>
      <c r="AT201" s="115">
        <f t="array" ref="AT201">SUM(AT$124:AT$143*AT49*TRANSPOSE(Mapping!$H154:$AA154)/((AT$154:AT$173=0)+AT$154:AT$173))</f>
        <v>0</v>
      </c>
      <c r="AU201" s="115">
        <f t="array" ref="AU201">SUM(AU$124:AU$143*AU49*TRANSPOSE(Mapping!$H154:$AA154)/((AU$154:AU$173=0)+AU$154:AU$173))</f>
        <v>0</v>
      </c>
      <c r="AV201" s="115">
        <f t="array" ref="AV201">SUM(AV$124:AV$143*AV49*TRANSPOSE(Mapping!$H154:$AA154)/((AV$154:AV$173=0)+AV$154:AV$173))</f>
        <v>0</v>
      </c>
      <c r="AW201" s="115">
        <f t="array" ref="AW201">SUM(AW$124:AW$143*AW49*TRANSPOSE(Mapping!$H154:$AA154)/((AW$154:AW$173=0)+AW$154:AW$173))</f>
        <v>0</v>
      </c>
      <c r="AX201" s="115">
        <f t="array" ref="AX201">SUM(AX$124:AX$143*AX49*TRANSPOSE(Mapping!$H154:$AA154)/((AX$154:AX$173=0)+AX$154:AX$173))</f>
        <v>0</v>
      </c>
      <c r="AY201" s="115">
        <f t="array" ref="AY201">SUM(AY$124:AY$143*AY49*TRANSPOSE(Mapping!$H154:$AA154)/((AY$154:AY$173=0)+AY$154:AY$173))</f>
        <v>0</v>
      </c>
      <c r="AZ201" s="115">
        <f t="array" ref="AZ201">SUM(AZ$124:AZ$143*AZ49*TRANSPOSE(Mapping!$H154:$AA154)/((AZ$154:AZ$173=0)+AZ$154:AZ$173))</f>
        <v>0</v>
      </c>
      <c r="BA201" s="115">
        <f t="array" ref="BA201">SUM(BA$124:BA$143*BA49*TRANSPOSE(Mapping!$H154:$AA154)/((BA$154:BA$173=0)+BA$154:BA$173))</f>
        <v>0</v>
      </c>
      <c r="BB201" s="115">
        <f t="array" ref="BB201">SUM(BB$124:BB$143*BB49*TRANSPOSE(Mapping!$H154:$AA154)/((BB$154:BB$173=0)+BB$154:BB$173))</f>
        <v>0</v>
      </c>
      <c r="BC201" s="115">
        <f t="array" ref="BC201">SUM(BC$124:BC$143*BC49*TRANSPOSE(Mapping!$H154:$AA154)/((BC$154:BC$173=0)+BC$154:BC$173))</f>
        <v>0</v>
      </c>
      <c r="BD201" s="115">
        <f t="array" ref="BD201">SUM(BD$124:BD$143*BD49*TRANSPOSE(Mapping!$H154:$AA154)/((BD$154:BD$173=0)+BD$154:BD$173))</f>
        <v>0</v>
      </c>
      <c r="BE201" s="115">
        <f t="array" ref="BE201">SUM(BE$124:BE$143*BE49*TRANSPOSE(Mapping!$H154:$AA154)/((BE$154:BE$173=0)+BE$154:BE$173))</f>
        <v>0</v>
      </c>
      <c r="BF201" s="115">
        <f t="array" ref="BF201">SUM(BF$124:BF$143*BF49*TRANSPOSE(Mapping!$H154:$AA154)/((BF$154:BF$173=0)+BF$154:BF$173))</f>
        <v>0</v>
      </c>
      <c r="BG201" s="115">
        <f t="array" ref="BG201">SUM(BG$124:BG$143*BG49*TRANSPOSE(Mapping!$H154:$AA154)/((BG$154:BG$173=0)+BG$154:BG$173))</f>
        <v>0</v>
      </c>
      <c r="BH201" s="115">
        <f t="array" ref="BH201">SUM(BH$124:BH$143*BH49*TRANSPOSE(Mapping!$H154:$AA154)/((BH$154:BH$173=0)+BH$154:BH$173))</f>
        <v>0</v>
      </c>
    </row>
    <row r="202" spans="2:60" outlineLevel="1" x14ac:dyDescent="0.2">
      <c r="B202" s="88" t="s">
        <v>255</v>
      </c>
      <c r="C202" s="9" t="s">
        <v>82</v>
      </c>
      <c r="D202" s="9" t="s">
        <v>95</v>
      </c>
      <c r="F202" s="26" t="s">
        <v>198</v>
      </c>
      <c r="G202" s="87">
        <v>13</v>
      </c>
      <c r="I202" s="115">
        <f t="array" ref="I202">SUM(I$124:I$143*I50*TRANSPOSE(Mapping!$H155:$AA155)/((I$154:I$173=0)+I$154:I$173))</f>
        <v>0</v>
      </c>
      <c r="J202" s="115">
        <f t="array" ref="J202">SUM(J$124:J$143*J50*TRANSPOSE(Mapping!$H155:$AA155)/((J$154:J$173=0)+J$154:J$173))</f>
        <v>0</v>
      </c>
      <c r="K202" s="115">
        <f t="array" ref="K202">SUM(K$124:K$143*K50*TRANSPOSE(Mapping!$H155:$AA155)/((K$154:K$173=0)+K$154:K$173))</f>
        <v>0.41763495844871878</v>
      </c>
      <c r="L202" s="115">
        <f t="array" ref="L202">SUM(L$124:L$143*L50*TRANSPOSE(Mapping!$H155:$AA155)/((L$154:L$173=0)+L$154:L$173))</f>
        <v>0.26738243425811248</v>
      </c>
      <c r="M202" s="115">
        <f t="array" ref="M202">SUM(M$124:M$143*M50*TRANSPOSE(Mapping!$H155:$AA155)/((M$154:M$173=0)+M$154:M$173))</f>
        <v>0.38150889991344128</v>
      </c>
      <c r="N202" s="115">
        <f t="array" ref="N202">SUM(N$124:N$143*N50*TRANSPOSE(Mapping!$H155:$AA155)/((N$154:N$173=0)+N$154:N$173))</f>
        <v>0.26043951139658905</v>
      </c>
      <c r="O202" s="115">
        <f t="array" ref="O202">SUM(O$124:O$143*O50*TRANSPOSE(Mapping!$H155:$AA155)/((O$154:O$173=0)+O$154:O$173))</f>
        <v>0.22318903665150258</v>
      </c>
      <c r="P202" s="115">
        <f t="array" ref="P202">SUM(P$124:P$143*P50*TRANSPOSE(Mapping!$H155:$AA155)/((P$154:P$173=0)+P$154:P$173))</f>
        <v>0.73081994560967756</v>
      </c>
      <c r="Q202" s="115">
        <f t="array" ref="Q202">SUM(Q$124:Q$143*Q50*TRANSPOSE(Mapping!$H155:$AA155)/((Q$154:Q$173=0)+Q$154:Q$173))</f>
        <v>0</v>
      </c>
      <c r="R202" s="115">
        <f t="array" ref="R202">SUM(R$124:R$143*R50*TRANSPOSE(Mapping!$H155:$AA155)/((R$154:R$173=0)+R$154:R$173))</f>
        <v>0</v>
      </c>
      <c r="S202" s="115">
        <f t="array" ref="S202">SUM(S$124:S$143*S50*TRANSPOSE(Mapping!$H155:$AA155)/((S$154:S$173=0)+S$154:S$173))</f>
        <v>0</v>
      </c>
      <c r="T202" s="115">
        <f t="array" ref="T202">SUM(T$124:T$143*T50*TRANSPOSE(Mapping!$H155:$AA155)/((T$154:T$173=0)+T$154:T$173))</f>
        <v>0</v>
      </c>
      <c r="U202" s="115">
        <f t="array" ref="U202">SUM(U$124:U$143*U50*TRANSPOSE(Mapping!$H155:$AA155)/((U$154:U$173=0)+U$154:U$173))</f>
        <v>0</v>
      </c>
      <c r="V202" s="115">
        <f t="array" ref="V202">SUM(V$124:V$143*V50*TRANSPOSE(Mapping!$H155:$AA155)/((V$154:V$173=0)+V$154:V$173))</f>
        <v>0</v>
      </c>
      <c r="W202" s="115">
        <f t="array" ref="W202">SUM(W$124:W$143*W50*TRANSPOSE(Mapping!$H155:$AA155)/((W$154:W$173=0)+W$154:W$173))</f>
        <v>0</v>
      </c>
      <c r="X202" s="115">
        <f t="array" ref="X202">SUM(X$124:X$143*X50*TRANSPOSE(Mapping!$H155:$AA155)/((X$154:X$173=0)+X$154:X$173))</f>
        <v>0</v>
      </c>
      <c r="Y202" s="115">
        <f t="array" ref="Y202">SUM(Y$124:Y$143*Y50*TRANSPOSE(Mapping!$H155:$AA155)/((Y$154:Y$173=0)+Y$154:Y$173))</f>
        <v>0</v>
      </c>
      <c r="Z202" s="115">
        <f t="array" ref="Z202">SUM(Z$124:Z$143*Z50*TRANSPOSE(Mapping!$H155:$AA155)/((Z$154:Z$173=0)+Z$154:Z$173))</f>
        <v>0</v>
      </c>
      <c r="AA202" s="115">
        <f t="array" ref="AA202">SUM(AA$124:AA$143*AA50*TRANSPOSE(Mapping!$H155:$AA155)/((AA$154:AA$173=0)+AA$154:AA$173))</f>
        <v>0</v>
      </c>
      <c r="AB202" s="115">
        <f t="array" ref="AB202">SUM(AB$124:AB$143*AB50*TRANSPOSE(Mapping!$H155:$AA155)/((AB$154:AB$173=0)+AB$154:AB$173))</f>
        <v>0</v>
      </c>
      <c r="AC202" s="115">
        <f t="array" ref="AC202">SUM(AC$124:AC$143*AC50*TRANSPOSE(Mapping!$H155:$AA155)/((AC$154:AC$173=0)+AC$154:AC$173))</f>
        <v>0</v>
      </c>
      <c r="AD202" s="115">
        <f t="array" ref="AD202">SUM(AD$124:AD$143*AD50*TRANSPOSE(Mapping!$H155:$AA155)/((AD$154:AD$173=0)+AD$154:AD$173))</f>
        <v>0</v>
      </c>
      <c r="AE202" s="115">
        <f t="array" ref="AE202">SUM(AE$124:AE$143*AE50*TRANSPOSE(Mapping!$H155:$AA155)/((AE$154:AE$173=0)+AE$154:AE$173))</f>
        <v>0</v>
      </c>
      <c r="AF202" s="115">
        <f t="array" ref="AF202">SUM(AF$124:AF$143*AF50*TRANSPOSE(Mapping!$H155:$AA155)/((AF$154:AF$173=0)+AF$154:AF$173))</f>
        <v>0</v>
      </c>
      <c r="AG202" s="115">
        <f t="array" ref="AG202">SUM(AG$124:AG$143*AG50*TRANSPOSE(Mapping!$H155:$AA155)/((AG$154:AG$173=0)+AG$154:AG$173))</f>
        <v>0</v>
      </c>
      <c r="AH202" s="115">
        <f t="array" ref="AH202">SUM(AH$124:AH$143*AH50*TRANSPOSE(Mapping!$H155:$AA155)/((AH$154:AH$173=0)+AH$154:AH$173))</f>
        <v>0</v>
      </c>
      <c r="AI202" s="115">
        <f t="array" ref="AI202">SUM(AI$124:AI$143*AI50*TRANSPOSE(Mapping!$H155:$AA155)/((AI$154:AI$173=0)+AI$154:AI$173))</f>
        <v>0</v>
      </c>
      <c r="AJ202" s="115">
        <f t="array" ref="AJ202">SUM(AJ$124:AJ$143*AJ50*TRANSPOSE(Mapping!$H155:$AA155)/((AJ$154:AJ$173=0)+AJ$154:AJ$173))</f>
        <v>0</v>
      </c>
      <c r="AK202" s="115">
        <f t="array" ref="AK202">SUM(AK$124:AK$143*AK50*TRANSPOSE(Mapping!$H155:$AA155)/((AK$154:AK$173=0)+AK$154:AK$173))</f>
        <v>0</v>
      </c>
      <c r="AL202" s="115">
        <f t="array" ref="AL202">SUM(AL$124:AL$143*AL50*TRANSPOSE(Mapping!$H155:$AA155)/((AL$154:AL$173=0)+AL$154:AL$173))</f>
        <v>0</v>
      </c>
      <c r="AM202" s="115">
        <f t="array" ref="AM202">SUM(AM$124:AM$143*AM50*TRANSPOSE(Mapping!$H155:$AA155)/((AM$154:AM$173=0)+AM$154:AM$173))</f>
        <v>0</v>
      </c>
      <c r="AN202" s="115">
        <f t="array" ref="AN202">SUM(AN$124:AN$143*AN50*TRANSPOSE(Mapping!$H155:$AA155)/((AN$154:AN$173=0)+AN$154:AN$173))</f>
        <v>0</v>
      </c>
      <c r="AO202" s="115">
        <f t="array" ref="AO202">SUM(AO$124:AO$143*AO50*TRANSPOSE(Mapping!$H155:$AA155)/((AO$154:AO$173=0)+AO$154:AO$173))</f>
        <v>0</v>
      </c>
      <c r="AP202" s="115">
        <f t="array" ref="AP202">SUM(AP$124:AP$143*AP50*TRANSPOSE(Mapping!$H155:$AA155)/((AP$154:AP$173=0)+AP$154:AP$173))</f>
        <v>0</v>
      </c>
      <c r="AQ202" s="115">
        <f t="array" ref="AQ202">SUM(AQ$124:AQ$143*AQ50*TRANSPOSE(Mapping!$H155:$AA155)/((AQ$154:AQ$173=0)+AQ$154:AQ$173))</f>
        <v>0</v>
      </c>
      <c r="AR202" s="115">
        <f t="array" ref="AR202">SUM(AR$124:AR$143*AR50*TRANSPOSE(Mapping!$H155:$AA155)/((AR$154:AR$173=0)+AR$154:AR$173))</f>
        <v>0</v>
      </c>
      <c r="AS202" s="115">
        <f t="array" ref="AS202">SUM(AS$124:AS$143*AS50*TRANSPOSE(Mapping!$H155:$AA155)/((AS$154:AS$173=0)+AS$154:AS$173))</f>
        <v>0</v>
      </c>
      <c r="AT202" s="115">
        <f t="array" ref="AT202">SUM(AT$124:AT$143*AT50*TRANSPOSE(Mapping!$H155:$AA155)/((AT$154:AT$173=0)+AT$154:AT$173))</f>
        <v>0</v>
      </c>
      <c r="AU202" s="115">
        <f t="array" ref="AU202">SUM(AU$124:AU$143*AU50*TRANSPOSE(Mapping!$H155:$AA155)/((AU$154:AU$173=0)+AU$154:AU$173))</f>
        <v>0</v>
      </c>
      <c r="AV202" s="115">
        <f t="array" ref="AV202">SUM(AV$124:AV$143*AV50*TRANSPOSE(Mapping!$H155:$AA155)/((AV$154:AV$173=0)+AV$154:AV$173))</f>
        <v>0</v>
      </c>
      <c r="AW202" s="115">
        <f t="array" ref="AW202">SUM(AW$124:AW$143*AW50*TRANSPOSE(Mapping!$H155:$AA155)/((AW$154:AW$173=0)+AW$154:AW$173))</f>
        <v>0</v>
      </c>
      <c r="AX202" s="115">
        <f t="array" ref="AX202">SUM(AX$124:AX$143*AX50*TRANSPOSE(Mapping!$H155:$AA155)/((AX$154:AX$173=0)+AX$154:AX$173))</f>
        <v>0</v>
      </c>
      <c r="AY202" s="115">
        <f t="array" ref="AY202">SUM(AY$124:AY$143*AY50*TRANSPOSE(Mapping!$H155:$AA155)/((AY$154:AY$173=0)+AY$154:AY$173))</f>
        <v>0</v>
      </c>
      <c r="AZ202" s="115">
        <f t="array" ref="AZ202">SUM(AZ$124:AZ$143*AZ50*TRANSPOSE(Mapping!$H155:$AA155)/((AZ$154:AZ$173=0)+AZ$154:AZ$173))</f>
        <v>0</v>
      </c>
      <c r="BA202" s="115">
        <f t="array" ref="BA202">SUM(BA$124:BA$143*BA50*TRANSPOSE(Mapping!$H155:$AA155)/((BA$154:BA$173=0)+BA$154:BA$173))</f>
        <v>0</v>
      </c>
      <c r="BB202" s="115">
        <f t="array" ref="BB202">SUM(BB$124:BB$143*BB50*TRANSPOSE(Mapping!$H155:$AA155)/((BB$154:BB$173=0)+BB$154:BB$173))</f>
        <v>0</v>
      </c>
      <c r="BC202" s="115">
        <f t="array" ref="BC202">SUM(BC$124:BC$143*BC50*TRANSPOSE(Mapping!$H155:$AA155)/((BC$154:BC$173=0)+BC$154:BC$173))</f>
        <v>0</v>
      </c>
      <c r="BD202" s="115">
        <f t="array" ref="BD202">SUM(BD$124:BD$143*BD50*TRANSPOSE(Mapping!$H155:$AA155)/((BD$154:BD$173=0)+BD$154:BD$173))</f>
        <v>0</v>
      </c>
      <c r="BE202" s="115">
        <f t="array" ref="BE202">SUM(BE$124:BE$143*BE50*TRANSPOSE(Mapping!$H155:$AA155)/((BE$154:BE$173=0)+BE$154:BE$173))</f>
        <v>0</v>
      </c>
      <c r="BF202" s="115">
        <f t="array" ref="BF202">SUM(BF$124:BF$143*BF50*TRANSPOSE(Mapping!$H155:$AA155)/((BF$154:BF$173=0)+BF$154:BF$173))</f>
        <v>0</v>
      </c>
      <c r="BG202" s="115">
        <f t="array" ref="BG202">SUM(BG$124:BG$143*BG50*TRANSPOSE(Mapping!$H155:$AA155)/((BG$154:BG$173=0)+BG$154:BG$173))</f>
        <v>0</v>
      </c>
      <c r="BH202" s="115">
        <f t="array" ref="BH202">SUM(BH$124:BH$143*BH50*TRANSPOSE(Mapping!$H155:$AA155)/((BH$154:BH$173=0)+BH$154:BH$173))</f>
        <v>0</v>
      </c>
    </row>
    <row r="203" spans="2:60" outlineLevel="1" x14ac:dyDescent="0.2">
      <c r="B203" s="88" t="s">
        <v>255</v>
      </c>
      <c r="C203" s="89" t="s">
        <v>101</v>
      </c>
      <c r="D203" s="73"/>
      <c r="F203" s="26" t="s">
        <v>198</v>
      </c>
      <c r="G203" s="87">
        <v>14</v>
      </c>
      <c r="I203" s="115">
        <f t="array" ref="I203">SUM(I$124:I$143*I51*TRANSPOSE(Mapping!$H156:$AA156)/((I$154:I$173=0)+I$154:I$173))</f>
        <v>0</v>
      </c>
      <c r="J203" s="115">
        <f t="array" ref="J203">SUM(J$124:J$143*J51*TRANSPOSE(Mapping!$H156:$AA156)/((J$154:J$173=0)+J$154:J$173))</f>
        <v>0</v>
      </c>
      <c r="K203" s="115">
        <f t="array" ref="K203">SUM(K$124:K$143*K51*TRANSPOSE(Mapping!$H156:$AA156)/((K$154:K$173=0)+K$154:K$173))</f>
        <v>0.24487902854486487</v>
      </c>
      <c r="L203" s="115">
        <f t="array" ref="L203">SUM(L$124:L$143*L51*TRANSPOSE(Mapping!$H156:$AA156)/((L$154:L$173=0)+L$154:L$173))</f>
        <v>0.17543981490757793</v>
      </c>
      <c r="M203" s="115">
        <f t="array" ref="M203">SUM(M$124:M$143*M51*TRANSPOSE(Mapping!$H156:$AA156)/((M$154:M$173=0)+M$154:M$173))</f>
        <v>0.20787854578452011</v>
      </c>
      <c r="N203" s="115">
        <f t="array" ref="N203">SUM(N$124:N$143*N51*TRANSPOSE(Mapping!$H156:$AA156)/((N$154:N$173=0)+N$154:N$173))</f>
        <v>0.17382664452366303</v>
      </c>
      <c r="O203" s="115">
        <f t="array" ref="O203">SUM(O$124:O$143*O51*TRANSPOSE(Mapping!$H156:$AA156)/((O$154:O$173=0)+O$154:O$173))</f>
        <v>0.15123993814992501</v>
      </c>
      <c r="P203" s="115">
        <f t="array" ref="P203">SUM(P$124:P$143*P51*TRANSPOSE(Mapping!$H156:$AA156)/((P$154:P$173=0)+P$154:P$173))</f>
        <v>0.35735220718285649</v>
      </c>
      <c r="Q203" s="115">
        <f t="array" ref="Q203">SUM(Q$124:Q$143*Q51*TRANSPOSE(Mapping!$H156:$AA156)/((Q$154:Q$173=0)+Q$154:Q$173))</f>
        <v>0</v>
      </c>
      <c r="R203" s="115">
        <f t="array" ref="R203">SUM(R$124:R$143*R51*TRANSPOSE(Mapping!$H156:$AA156)/((R$154:R$173=0)+R$154:R$173))</f>
        <v>0</v>
      </c>
      <c r="S203" s="115">
        <f t="array" ref="S203">SUM(S$124:S$143*S51*TRANSPOSE(Mapping!$H156:$AA156)/((S$154:S$173=0)+S$154:S$173))</f>
        <v>0</v>
      </c>
      <c r="T203" s="115">
        <f t="array" ref="T203">SUM(T$124:T$143*T51*TRANSPOSE(Mapping!$H156:$AA156)/((T$154:T$173=0)+T$154:T$173))</f>
        <v>0</v>
      </c>
      <c r="U203" s="115">
        <f t="array" ref="U203">SUM(U$124:U$143*U51*TRANSPOSE(Mapping!$H156:$AA156)/((U$154:U$173=0)+U$154:U$173))</f>
        <v>0</v>
      </c>
      <c r="V203" s="115">
        <f t="array" ref="V203">SUM(V$124:V$143*V51*TRANSPOSE(Mapping!$H156:$AA156)/((V$154:V$173=0)+V$154:V$173))</f>
        <v>0</v>
      </c>
      <c r="W203" s="115">
        <f t="array" ref="W203">SUM(W$124:W$143*W51*TRANSPOSE(Mapping!$H156:$AA156)/((W$154:W$173=0)+W$154:W$173))</f>
        <v>0</v>
      </c>
      <c r="X203" s="115">
        <f t="array" ref="X203">SUM(X$124:X$143*X51*TRANSPOSE(Mapping!$H156:$AA156)/((X$154:X$173=0)+X$154:X$173))</f>
        <v>0</v>
      </c>
      <c r="Y203" s="115">
        <f t="array" ref="Y203">SUM(Y$124:Y$143*Y51*TRANSPOSE(Mapping!$H156:$AA156)/((Y$154:Y$173=0)+Y$154:Y$173))</f>
        <v>0</v>
      </c>
      <c r="Z203" s="115">
        <f t="array" ref="Z203">SUM(Z$124:Z$143*Z51*TRANSPOSE(Mapping!$H156:$AA156)/((Z$154:Z$173=0)+Z$154:Z$173))</f>
        <v>0</v>
      </c>
      <c r="AA203" s="115">
        <f t="array" ref="AA203">SUM(AA$124:AA$143*AA51*TRANSPOSE(Mapping!$H156:$AA156)/((AA$154:AA$173=0)+AA$154:AA$173))</f>
        <v>0</v>
      </c>
      <c r="AB203" s="115">
        <f t="array" ref="AB203">SUM(AB$124:AB$143*AB51*TRANSPOSE(Mapping!$H156:$AA156)/((AB$154:AB$173=0)+AB$154:AB$173))</f>
        <v>0</v>
      </c>
      <c r="AC203" s="115">
        <f t="array" ref="AC203">SUM(AC$124:AC$143*AC51*TRANSPOSE(Mapping!$H156:$AA156)/((AC$154:AC$173=0)+AC$154:AC$173))</f>
        <v>0</v>
      </c>
      <c r="AD203" s="115">
        <f t="array" ref="AD203">SUM(AD$124:AD$143*AD51*TRANSPOSE(Mapping!$H156:$AA156)/((AD$154:AD$173=0)+AD$154:AD$173))</f>
        <v>0</v>
      </c>
      <c r="AE203" s="115">
        <f t="array" ref="AE203">SUM(AE$124:AE$143*AE51*TRANSPOSE(Mapping!$H156:$AA156)/((AE$154:AE$173=0)+AE$154:AE$173))</f>
        <v>0</v>
      </c>
      <c r="AF203" s="115">
        <f t="array" ref="AF203">SUM(AF$124:AF$143*AF51*TRANSPOSE(Mapping!$H156:$AA156)/((AF$154:AF$173=0)+AF$154:AF$173))</f>
        <v>0</v>
      </c>
      <c r="AG203" s="115">
        <f t="array" ref="AG203">SUM(AG$124:AG$143*AG51*TRANSPOSE(Mapping!$H156:$AA156)/((AG$154:AG$173=0)+AG$154:AG$173))</f>
        <v>0</v>
      </c>
      <c r="AH203" s="115">
        <f t="array" ref="AH203">SUM(AH$124:AH$143*AH51*TRANSPOSE(Mapping!$H156:$AA156)/((AH$154:AH$173=0)+AH$154:AH$173))</f>
        <v>0</v>
      </c>
      <c r="AI203" s="115">
        <f t="array" ref="AI203">SUM(AI$124:AI$143*AI51*TRANSPOSE(Mapping!$H156:$AA156)/((AI$154:AI$173=0)+AI$154:AI$173))</f>
        <v>0</v>
      </c>
      <c r="AJ203" s="115">
        <f t="array" ref="AJ203">SUM(AJ$124:AJ$143*AJ51*TRANSPOSE(Mapping!$H156:$AA156)/((AJ$154:AJ$173=0)+AJ$154:AJ$173))</f>
        <v>0</v>
      </c>
      <c r="AK203" s="115">
        <f t="array" ref="AK203">SUM(AK$124:AK$143*AK51*TRANSPOSE(Mapping!$H156:$AA156)/((AK$154:AK$173=0)+AK$154:AK$173))</f>
        <v>0</v>
      </c>
      <c r="AL203" s="115">
        <f t="array" ref="AL203">SUM(AL$124:AL$143*AL51*TRANSPOSE(Mapping!$H156:$AA156)/((AL$154:AL$173=0)+AL$154:AL$173))</f>
        <v>0</v>
      </c>
      <c r="AM203" s="115">
        <f t="array" ref="AM203">SUM(AM$124:AM$143*AM51*TRANSPOSE(Mapping!$H156:$AA156)/((AM$154:AM$173=0)+AM$154:AM$173))</f>
        <v>0</v>
      </c>
      <c r="AN203" s="115">
        <f t="array" ref="AN203">SUM(AN$124:AN$143*AN51*TRANSPOSE(Mapping!$H156:$AA156)/((AN$154:AN$173=0)+AN$154:AN$173))</f>
        <v>0</v>
      </c>
      <c r="AO203" s="115">
        <f t="array" ref="AO203">SUM(AO$124:AO$143*AO51*TRANSPOSE(Mapping!$H156:$AA156)/((AO$154:AO$173=0)+AO$154:AO$173))</f>
        <v>0</v>
      </c>
      <c r="AP203" s="115">
        <f t="array" ref="AP203">SUM(AP$124:AP$143*AP51*TRANSPOSE(Mapping!$H156:$AA156)/((AP$154:AP$173=0)+AP$154:AP$173))</f>
        <v>0</v>
      </c>
      <c r="AQ203" s="115">
        <f t="array" ref="AQ203">SUM(AQ$124:AQ$143*AQ51*TRANSPOSE(Mapping!$H156:$AA156)/((AQ$154:AQ$173=0)+AQ$154:AQ$173))</f>
        <v>0</v>
      </c>
      <c r="AR203" s="115">
        <f t="array" ref="AR203">SUM(AR$124:AR$143*AR51*TRANSPOSE(Mapping!$H156:$AA156)/((AR$154:AR$173=0)+AR$154:AR$173))</f>
        <v>0</v>
      </c>
      <c r="AS203" s="115">
        <f t="array" ref="AS203">SUM(AS$124:AS$143*AS51*TRANSPOSE(Mapping!$H156:$AA156)/((AS$154:AS$173=0)+AS$154:AS$173))</f>
        <v>0</v>
      </c>
      <c r="AT203" s="115">
        <f t="array" ref="AT203">SUM(AT$124:AT$143*AT51*TRANSPOSE(Mapping!$H156:$AA156)/((AT$154:AT$173=0)+AT$154:AT$173))</f>
        <v>0</v>
      </c>
      <c r="AU203" s="115">
        <f t="array" ref="AU203">SUM(AU$124:AU$143*AU51*TRANSPOSE(Mapping!$H156:$AA156)/((AU$154:AU$173=0)+AU$154:AU$173))</f>
        <v>0</v>
      </c>
      <c r="AV203" s="115">
        <f t="array" ref="AV203">SUM(AV$124:AV$143*AV51*TRANSPOSE(Mapping!$H156:$AA156)/((AV$154:AV$173=0)+AV$154:AV$173))</f>
        <v>0</v>
      </c>
      <c r="AW203" s="115">
        <f t="array" ref="AW203">SUM(AW$124:AW$143*AW51*TRANSPOSE(Mapping!$H156:$AA156)/((AW$154:AW$173=0)+AW$154:AW$173))</f>
        <v>0</v>
      </c>
      <c r="AX203" s="115">
        <f t="array" ref="AX203">SUM(AX$124:AX$143*AX51*TRANSPOSE(Mapping!$H156:$AA156)/((AX$154:AX$173=0)+AX$154:AX$173))</f>
        <v>0</v>
      </c>
      <c r="AY203" s="115">
        <f t="array" ref="AY203">SUM(AY$124:AY$143*AY51*TRANSPOSE(Mapping!$H156:$AA156)/((AY$154:AY$173=0)+AY$154:AY$173))</f>
        <v>0</v>
      </c>
      <c r="AZ203" s="115">
        <f t="array" ref="AZ203">SUM(AZ$124:AZ$143*AZ51*TRANSPOSE(Mapping!$H156:$AA156)/((AZ$154:AZ$173=0)+AZ$154:AZ$173))</f>
        <v>0</v>
      </c>
      <c r="BA203" s="115">
        <f t="array" ref="BA203">SUM(BA$124:BA$143*BA51*TRANSPOSE(Mapping!$H156:$AA156)/((BA$154:BA$173=0)+BA$154:BA$173))</f>
        <v>0</v>
      </c>
      <c r="BB203" s="115">
        <f t="array" ref="BB203">SUM(BB$124:BB$143*BB51*TRANSPOSE(Mapping!$H156:$AA156)/((BB$154:BB$173=0)+BB$154:BB$173))</f>
        <v>0</v>
      </c>
      <c r="BC203" s="115">
        <f t="array" ref="BC203">SUM(BC$124:BC$143*BC51*TRANSPOSE(Mapping!$H156:$AA156)/((BC$154:BC$173=0)+BC$154:BC$173))</f>
        <v>0</v>
      </c>
      <c r="BD203" s="115">
        <f t="array" ref="BD203">SUM(BD$124:BD$143*BD51*TRANSPOSE(Mapping!$H156:$AA156)/((BD$154:BD$173=0)+BD$154:BD$173))</f>
        <v>0</v>
      </c>
      <c r="BE203" s="115">
        <f t="array" ref="BE203">SUM(BE$124:BE$143*BE51*TRANSPOSE(Mapping!$H156:$AA156)/((BE$154:BE$173=0)+BE$154:BE$173))</f>
        <v>0</v>
      </c>
      <c r="BF203" s="115">
        <f t="array" ref="BF203">SUM(BF$124:BF$143*BF51*TRANSPOSE(Mapping!$H156:$AA156)/((BF$154:BF$173=0)+BF$154:BF$173))</f>
        <v>0</v>
      </c>
      <c r="BG203" s="115">
        <f t="array" ref="BG203">SUM(BG$124:BG$143*BG51*TRANSPOSE(Mapping!$H156:$AA156)/((BG$154:BG$173=0)+BG$154:BG$173))</f>
        <v>0</v>
      </c>
      <c r="BH203" s="115">
        <f t="array" ref="BH203">SUM(BH$124:BH$143*BH51*TRANSPOSE(Mapping!$H156:$AA156)/((BH$154:BH$173=0)+BH$154:BH$173))</f>
        <v>0</v>
      </c>
    </row>
    <row r="204" spans="2:60" outlineLevel="1" x14ac:dyDescent="0.2">
      <c r="B204" s="88" t="s">
        <v>256</v>
      </c>
      <c r="C204" s="9" t="s">
        <v>83</v>
      </c>
      <c r="D204" s="9" t="s">
        <v>102</v>
      </c>
      <c r="F204" s="26" t="s">
        <v>198</v>
      </c>
      <c r="G204" s="87">
        <v>15</v>
      </c>
      <c r="I204" s="115">
        <f t="array" ref="I204">SUM(I$124:I$143*I52*TRANSPOSE(Mapping!$H157:$AA157)/((I$154:I$173=0)+I$154:I$173))</f>
        <v>0</v>
      </c>
      <c r="J204" s="115">
        <f t="array" ref="J204">SUM(J$124:J$143*J52*TRANSPOSE(Mapping!$H157:$AA157)/((J$154:J$173=0)+J$154:J$173))</f>
        <v>0</v>
      </c>
      <c r="K204" s="115">
        <f t="array" ref="K204">SUM(K$124:K$143*K52*TRANSPOSE(Mapping!$H157:$AA157)/((K$154:K$173=0)+K$154:K$173))</f>
        <v>0.70520261864168199</v>
      </c>
      <c r="L204" s="115">
        <f t="array" ref="L204">SUM(L$124:L$143*L52*TRANSPOSE(Mapping!$H157:$AA157)/((L$154:L$173=0)+L$154:L$173))</f>
        <v>0.60336631254257855</v>
      </c>
      <c r="M204" s="115">
        <f t="array" ref="M204">SUM(M$124:M$143*M52*TRANSPOSE(Mapping!$H157:$AA157)/((M$154:M$173=0)+M$154:M$173))</f>
        <v>4.6453356704392601E-2</v>
      </c>
      <c r="N204" s="115">
        <f t="array" ref="N204">SUM(N$124:N$143*N52*TRANSPOSE(Mapping!$H157:$AA157)/((N$154:N$173=0)+N$154:N$173))</f>
        <v>0.10719365522825114</v>
      </c>
      <c r="O204" s="115">
        <f t="array" ref="O204">SUM(O$124:O$143*O52*TRANSPOSE(Mapping!$H157:$AA157)/((O$154:O$173=0)+O$154:O$173))</f>
        <v>0.1343860798210651</v>
      </c>
      <c r="P204" s="115">
        <f t="array" ref="P204">SUM(P$124:P$143*P52*TRANSPOSE(Mapping!$H157:$AA157)/((P$154:P$173=0)+P$154:P$173))</f>
        <v>0.74846845463925704</v>
      </c>
      <c r="Q204" s="115">
        <f t="array" ref="Q204">SUM(Q$124:Q$143*Q52*TRANSPOSE(Mapping!$H157:$AA157)/((Q$154:Q$173=0)+Q$154:Q$173))</f>
        <v>0</v>
      </c>
      <c r="R204" s="115">
        <f t="array" ref="R204">SUM(R$124:R$143*R52*TRANSPOSE(Mapping!$H157:$AA157)/((R$154:R$173=0)+R$154:R$173))</f>
        <v>0</v>
      </c>
      <c r="S204" s="115">
        <f t="array" ref="S204">SUM(S$124:S$143*S52*TRANSPOSE(Mapping!$H157:$AA157)/((S$154:S$173=0)+S$154:S$173))</f>
        <v>0</v>
      </c>
      <c r="T204" s="115">
        <f t="array" ref="T204">SUM(T$124:T$143*T52*TRANSPOSE(Mapping!$H157:$AA157)/((T$154:T$173=0)+T$154:T$173))</f>
        <v>0</v>
      </c>
      <c r="U204" s="115">
        <f t="array" ref="U204">SUM(U$124:U$143*U52*TRANSPOSE(Mapping!$H157:$AA157)/((U$154:U$173=0)+U$154:U$173))</f>
        <v>0</v>
      </c>
      <c r="V204" s="115">
        <f t="array" ref="V204">SUM(V$124:V$143*V52*TRANSPOSE(Mapping!$H157:$AA157)/((V$154:V$173=0)+V$154:V$173))</f>
        <v>0</v>
      </c>
      <c r="W204" s="115">
        <f t="array" ref="W204">SUM(W$124:W$143*W52*TRANSPOSE(Mapping!$H157:$AA157)/((W$154:W$173=0)+W$154:W$173))</f>
        <v>0</v>
      </c>
      <c r="X204" s="115">
        <f t="array" ref="X204">SUM(X$124:X$143*X52*TRANSPOSE(Mapping!$H157:$AA157)/((X$154:X$173=0)+X$154:X$173))</f>
        <v>0</v>
      </c>
      <c r="Y204" s="115">
        <f t="array" ref="Y204">SUM(Y$124:Y$143*Y52*TRANSPOSE(Mapping!$H157:$AA157)/((Y$154:Y$173=0)+Y$154:Y$173))</f>
        <v>0</v>
      </c>
      <c r="Z204" s="115">
        <f t="array" ref="Z204">SUM(Z$124:Z$143*Z52*TRANSPOSE(Mapping!$H157:$AA157)/((Z$154:Z$173=0)+Z$154:Z$173))</f>
        <v>0</v>
      </c>
      <c r="AA204" s="115">
        <f t="array" ref="AA204">SUM(AA$124:AA$143*AA52*TRANSPOSE(Mapping!$H157:$AA157)/((AA$154:AA$173=0)+AA$154:AA$173))</f>
        <v>0</v>
      </c>
      <c r="AB204" s="115">
        <f t="array" ref="AB204">SUM(AB$124:AB$143*AB52*TRANSPOSE(Mapping!$H157:$AA157)/((AB$154:AB$173=0)+AB$154:AB$173))</f>
        <v>0</v>
      </c>
      <c r="AC204" s="115">
        <f t="array" ref="AC204">SUM(AC$124:AC$143*AC52*TRANSPOSE(Mapping!$H157:$AA157)/((AC$154:AC$173=0)+AC$154:AC$173))</f>
        <v>0</v>
      </c>
      <c r="AD204" s="115">
        <f t="array" ref="AD204">SUM(AD$124:AD$143*AD52*TRANSPOSE(Mapping!$H157:$AA157)/((AD$154:AD$173=0)+AD$154:AD$173))</f>
        <v>0</v>
      </c>
      <c r="AE204" s="115">
        <f t="array" ref="AE204">SUM(AE$124:AE$143*AE52*TRANSPOSE(Mapping!$H157:$AA157)/((AE$154:AE$173=0)+AE$154:AE$173))</f>
        <v>0</v>
      </c>
      <c r="AF204" s="115">
        <f t="array" ref="AF204">SUM(AF$124:AF$143*AF52*TRANSPOSE(Mapping!$H157:$AA157)/((AF$154:AF$173=0)+AF$154:AF$173))</f>
        <v>0</v>
      </c>
      <c r="AG204" s="115">
        <f t="array" ref="AG204">SUM(AG$124:AG$143*AG52*TRANSPOSE(Mapping!$H157:$AA157)/((AG$154:AG$173=0)+AG$154:AG$173))</f>
        <v>0</v>
      </c>
      <c r="AH204" s="115">
        <f t="array" ref="AH204">SUM(AH$124:AH$143*AH52*TRANSPOSE(Mapping!$H157:$AA157)/((AH$154:AH$173=0)+AH$154:AH$173))</f>
        <v>0</v>
      </c>
      <c r="AI204" s="115">
        <f t="array" ref="AI204">SUM(AI$124:AI$143*AI52*TRANSPOSE(Mapping!$H157:$AA157)/((AI$154:AI$173=0)+AI$154:AI$173))</f>
        <v>0</v>
      </c>
      <c r="AJ204" s="115">
        <f t="array" ref="AJ204">SUM(AJ$124:AJ$143*AJ52*TRANSPOSE(Mapping!$H157:$AA157)/((AJ$154:AJ$173=0)+AJ$154:AJ$173))</f>
        <v>0</v>
      </c>
      <c r="AK204" s="115">
        <f t="array" ref="AK204">SUM(AK$124:AK$143*AK52*TRANSPOSE(Mapping!$H157:$AA157)/((AK$154:AK$173=0)+AK$154:AK$173))</f>
        <v>0</v>
      </c>
      <c r="AL204" s="115">
        <f t="array" ref="AL204">SUM(AL$124:AL$143*AL52*TRANSPOSE(Mapping!$H157:$AA157)/((AL$154:AL$173=0)+AL$154:AL$173))</f>
        <v>0</v>
      </c>
      <c r="AM204" s="115">
        <f t="array" ref="AM204">SUM(AM$124:AM$143*AM52*TRANSPOSE(Mapping!$H157:$AA157)/((AM$154:AM$173=0)+AM$154:AM$173))</f>
        <v>0</v>
      </c>
      <c r="AN204" s="115">
        <f t="array" ref="AN204">SUM(AN$124:AN$143*AN52*TRANSPOSE(Mapping!$H157:$AA157)/((AN$154:AN$173=0)+AN$154:AN$173))</f>
        <v>0</v>
      </c>
      <c r="AO204" s="115">
        <f t="array" ref="AO204">SUM(AO$124:AO$143*AO52*TRANSPOSE(Mapping!$H157:$AA157)/((AO$154:AO$173=0)+AO$154:AO$173))</f>
        <v>0</v>
      </c>
      <c r="AP204" s="115">
        <f t="array" ref="AP204">SUM(AP$124:AP$143*AP52*TRANSPOSE(Mapping!$H157:$AA157)/((AP$154:AP$173=0)+AP$154:AP$173))</f>
        <v>0</v>
      </c>
      <c r="AQ204" s="115">
        <f t="array" ref="AQ204">SUM(AQ$124:AQ$143*AQ52*TRANSPOSE(Mapping!$H157:$AA157)/((AQ$154:AQ$173=0)+AQ$154:AQ$173))</f>
        <v>0</v>
      </c>
      <c r="AR204" s="115">
        <f t="array" ref="AR204">SUM(AR$124:AR$143*AR52*TRANSPOSE(Mapping!$H157:$AA157)/((AR$154:AR$173=0)+AR$154:AR$173))</f>
        <v>0</v>
      </c>
      <c r="AS204" s="115">
        <f t="array" ref="AS204">SUM(AS$124:AS$143*AS52*TRANSPOSE(Mapping!$H157:$AA157)/((AS$154:AS$173=0)+AS$154:AS$173))</f>
        <v>0</v>
      </c>
      <c r="AT204" s="115">
        <f t="array" ref="AT204">SUM(AT$124:AT$143*AT52*TRANSPOSE(Mapping!$H157:$AA157)/((AT$154:AT$173=0)+AT$154:AT$173))</f>
        <v>0</v>
      </c>
      <c r="AU204" s="115">
        <f t="array" ref="AU204">SUM(AU$124:AU$143*AU52*TRANSPOSE(Mapping!$H157:$AA157)/((AU$154:AU$173=0)+AU$154:AU$173))</f>
        <v>0</v>
      </c>
      <c r="AV204" s="115">
        <f t="array" ref="AV204">SUM(AV$124:AV$143*AV52*TRANSPOSE(Mapping!$H157:$AA157)/((AV$154:AV$173=0)+AV$154:AV$173))</f>
        <v>0</v>
      </c>
      <c r="AW204" s="115">
        <f t="array" ref="AW204">SUM(AW$124:AW$143*AW52*TRANSPOSE(Mapping!$H157:$AA157)/((AW$154:AW$173=0)+AW$154:AW$173))</f>
        <v>0</v>
      </c>
      <c r="AX204" s="115">
        <f t="array" ref="AX204">SUM(AX$124:AX$143*AX52*TRANSPOSE(Mapping!$H157:$AA157)/((AX$154:AX$173=0)+AX$154:AX$173))</f>
        <v>0</v>
      </c>
      <c r="AY204" s="115">
        <f t="array" ref="AY204">SUM(AY$124:AY$143*AY52*TRANSPOSE(Mapping!$H157:$AA157)/((AY$154:AY$173=0)+AY$154:AY$173))</f>
        <v>0</v>
      </c>
      <c r="AZ204" s="115">
        <f t="array" ref="AZ204">SUM(AZ$124:AZ$143*AZ52*TRANSPOSE(Mapping!$H157:$AA157)/((AZ$154:AZ$173=0)+AZ$154:AZ$173))</f>
        <v>0</v>
      </c>
      <c r="BA204" s="115">
        <f t="array" ref="BA204">SUM(BA$124:BA$143*BA52*TRANSPOSE(Mapping!$H157:$AA157)/((BA$154:BA$173=0)+BA$154:BA$173))</f>
        <v>0</v>
      </c>
      <c r="BB204" s="115">
        <f t="array" ref="BB204">SUM(BB$124:BB$143*BB52*TRANSPOSE(Mapping!$H157:$AA157)/((BB$154:BB$173=0)+BB$154:BB$173))</f>
        <v>0</v>
      </c>
      <c r="BC204" s="115">
        <f t="array" ref="BC204">SUM(BC$124:BC$143*BC52*TRANSPOSE(Mapping!$H157:$AA157)/((BC$154:BC$173=0)+BC$154:BC$173))</f>
        <v>0</v>
      </c>
      <c r="BD204" s="115">
        <f t="array" ref="BD204">SUM(BD$124:BD$143*BD52*TRANSPOSE(Mapping!$H157:$AA157)/((BD$154:BD$173=0)+BD$154:BD$173))</f>
        <v>0</v>
      </c>
      <c r="BE204" s="115">
        <f t="array" ref="BE204">SUM(BE$124:BE$143*BE52*TRANSPOSE(Mapping!$H157:$AA157)/((BE$154:BE$173=0)+BE$154:BE$173))</f>
        <v>0</v>
      </c>
      <c r="BF204" s="115">
        <f t="array" ref="BF204">SUM(BF$124:BF$143*BF52*TRANSPOSE(Mapping!$H157:$AA157)/((BF$154:BF$173=0)+BF$154:BF$173))</f>
        <v>0</v>
      </c>
      <c r="BG204" s="115">
        <f t="array" ref="BG204">SUM(BG$124:BG$143*BG52*TRANSPOSE(Mapping!$H157:$AA157)/((BG$154:BG$173=0)+BG$154:BG$173))</f>
        <v>0</v>
      </c>
      <c r="BH204" s="115">
        <f t="array" ref="BH204">SUM(BH$124:BH$143*BH52*TRANSPOSE(Mapping!$H157:$AA157)/((BH$154:BH$173=0)+BH$154:BH$173))</f>
        <v>0</v>
      </c>
    </row>
    <row r="205" spans="2:60" outlineLevel="1" x14ac:dyDescent="0.2">
      <c r="B205" s="88" t="s">
        <v>256</v>
      </c>
      <c r="C205" s="9" t="s">
        <v>83</v>
      </c>
      <c r="D205" s="9" t="s">
        <v>103</v>
      </c>
      <c r="F205" s="26" t="s">
        <v>198</v>
      </c>
      <c r="G205" s="87">
        <v>16</v>
      </c>
      <c r="I205" s="115">
        <f t="array" ref="I205">SUM(I$124:I$143*I53*TRANSPOSE(Mapping!$H158:$AA158)/((I$154:I$173=0)+I$154:I$173))</f>
        <v>0</v>
      </c>
      <c r="J205" s="115">
        <f t="array" ref="J205">SUM(J$124:J$143*J53*TRANSPOSE(Mapping!$H158:$AA158)/((J$154:J$173=0)+J$154:J$173))</f>
        <v>0</v>
      </c>
      <c r="K205" s="115">
        <f t="array" ref="K205">SUM(K$124:K$143*K53*TRANSPOSE(Mapping!$H158:$AA158)/((K$154:K$173=0)+K$154:K$173))</f>
        <v>0.41986948268350088</v>
      </c>
      <c r="L205" s="115">
        <f t="array" ref="L205">SUM(L$124:L$143*L53*TRANSPOSE(Mapping!$H158:$AA158)/((L$154:L$173=0)+L$154:L$173))</f>
        <v>0.37146270839994172</v>
      </c>
      <c r="M205" s="115">
        <f t="array" ref="M205">SUM(M$124:M$143*M53*TRANSPOSE(Mapping!$H158:$AA158)/((M$154:M$173=0)+M$154:M$173))</f>
        <v>0.56025915868808196</v>
      </c>
      <c r="N205" s="115">
        <f t="array" ref="N205">SUM(N$124:N$143*N53*TRANSPOSE(Mapping!$H158:$AA158)/((N$154:N$173=0)+N$154:N$173))</f>
        <v>3.4282136776442202</v>
      </c>
      <c r="O205" s="115">
        <f t="array" ref="O205">SUM(O$124:O$143*O53*TRANSPOSE(Mapping!$H158:$AA158)/((O$154:O$173=0)+O$154:O$173))</f>
        <v>0.37624853745231557</v>
      </c>
      <c r="P205" s="115">
        <f t="array" ref="P205">SUM(P$124:P$143*P53*TRANSPOSE(Mapping!$H158:$AA158)/((P$154:P$173=0)+P$154:P$173))</f>
        <v>1.2928057475019197</v>
      </c>
      <c r="Q205" s="115">
        <f t="array" ref="Q205">SUM(Q$124:Q$143*Q53*TRANSPOSE(Mapping!$H158:$AA158)/((Q$154:Q$173=0)+Q$154:Q$173))</f>
        <v>0</v>
      </c>
      <c r="R205" s="115">
        <f t="array" ref="R205">SUM(R$124:R$143*R53*TRANSPOSE(Mapping!$H158:$AA158)/((R$154:R$173=0)+R$154:R$173))</f>
        <v>0</v>
      </c>
      <c r="S205" s="115">
        <f t="array" ref="S205">SUM(S$124:S$143*S53*TRANSPOSE(Mapping!$H158:$AA158)/((S$154:S$173=0)+S$154:S$173))</f>
        <v>0</v>
      </c>
      <c r="T205" s="115">
        <f t="array" ref="T205">SUM(T$124:T$143*T53*TRANSPOSE(Mapping!$H158:$AA158)/((T$154:T$173=0)+T$154:T$173))</f>
        <v>0</v>
      </c>
      <c r="U205" s="115">
        <f t="array" ref="U205">SUM(U$124:U$143*U53*TRANSPOSE(Mapping!$H158:$AA158)/((U$154:U$173=0)+U$154:U$173))</f>
        <v>0</v>
      </c>
      <c r="V205" s="115">
        <f t="array" ref="V205">SUM(V$124:V$143*V53*TRANSPOSE(Mapping!$H158:$AA158)/((V$154:V$173=0)+V$154:V$173))</f>
        <v>0</v>
      </c>
      <c r="W205" s="115">
        <f t="array" ref="W205">SUM(W$124:W$143*W53*TRANSPOSE(Mapping!$H158:$AA158)/((W$154:W$173=0)+W$154:W$173))</f>
        <v>0</v>
      </c>
      <c r="X205" s="115">
        <f t="array" ref="X205">SUM(X$124:X$143*X53*TRANSPOSE(Mapping!$H158:$AA158)/((X$154:X$173=0)+X$154:X$173))</f>
        <v>0</v>
      </c>
      <c r="Y205" s="115">
        <f t="array" ref="Y205">SUM(Y$124:Y$143*Y53*TRANSPOSE(Mapping!$H158:$AA158)/((Y$154:Y$173=0)+Y$154:Y$173))</f>
        <v>0</v>
      </c>
      <c r="Z205" s="115">
        <f t="array" ref="Z205">SUM(Z$124:Z$143*Z53*TRANSPOSE(Mapping!$H158:$AA158)/((Z$154:Z$173=0)+Z$154:Z$173))</f>
        <v>0</v>
      </c>
      <c r="AA205" s="115">
        <f t="array" ref="AA205">SUM(AA$124:AA$143*AA53*TRANSPOSE(Mapping!$H158:$AA158)/((AA$154:AA$173=0)+AA$154:AA$173))</f>
        <v>0</v>
      </c>
      <c r="AB205" s="115">
        <f t="array" ref="AB205">SUM(AB$124:AB$143*AB53*TRANSPOSE(Mapping!$H158:$AA158)/((AB$154:AB$173=0)+AB$154:AB$173))</f>
        <v>0</v>
      </c>
      <c r="AC205" s="115">
        <f t="array" ref="AC205">SUM(AC$124:AC$143*AC53*TRANSPOSE(Mapping!$H158:$AA158)/((AC$154:AC$173=0)+AC$154:AC$173))</f>
        <v>0</v>
      </c>
      <c r="AD205" s="115">
        <f t="array" ref="AD205">SUM(AD$124:AD$143*AD53*TRANSPOSE(Mapping!$H158:$AA158)/((AD$154:AD$173=0)+AD$154:AD$173))</f>
        <v>0</v>
      </c>
      <c r="AE205" s="115">
        <f t="array" ref="AE205">SUM(AE$124:AE$143*AE53*TRANSPOSE(Mapping!$H158:$AA158)/((AE$154:AE$173=0)+AE$154:AE$173))</f>
        <v>0</v>
      </c>
      <c r="AF205" s="115">
        <f t="array" ref="AF205">SUM(AF$124:AF$143*AF53*TRANSPOSE(Mapping!$H158:$AA158)/((AF$154:AF$173=0)+AF$154:AF$173))</f>
        <v>0</v>
      </c>
      <c r="AG205" s="115">
        <f t="array" ref="AG205">SUM(AG$124:AG$143*AG53*TRANSPOSE(Mapping!$H158:$AA158)/((AG$154:AG$173=0)+AG$154:AG$173))</f>
        <v>0</v>
      </c>
      <c r="AH205" s="115">
        <f t="array" ref="AH205">SUM(AH$124:AH$143*AH53*TRANSPOSE(Mapping!$H158:$AA158)/((AH$154:AH$173=0)+AH$154:AH$173))</f>
        <v>0</v>
      </c>
      <c r="AI205" s="115">
        <f t="array" ref="AI205">SUM(AI$124:AI$143*AI53*TRANSPOSE(Mapping!$H158:$AA158)/((AI$154:AI$173=0)+AI$154:AI$173))</f>
        <v>0</v>
      </c>
      <c r="AJ205" s="115">
        <f t="array" ref="AJ205">SUM(AJ$124:AJ$143*AJ53*TRANSPOSE(Mapping!$H158:$AA158)/((AJ$154:AJ$173=0)+AJ$154:AJ$173))</f>
        <v>0</v>
      </c>
      <c r="AK205" s="115">
        <f t="array" ref="AK205">SUM(AK$124:AK$143*AK53*TRANSPOSE(Mapping!$H158:$AA158)/((AK$154:AK$173=0)+AK$154:AK$173))</f>
        <v>0</v>
      </c>
      <c r="AL205" s="115">
        <f t="array" ref="AL205">SUM(AL$124:AL$143*AL53*TRANSPOSE(Mapping!$H158:$AA158)/((AL$154:AL$173=0)+AL$154:AL$173))</f>
        <v>0</v>
      </c>
      <c r="AM205" s="115">
        <f t="array" ref="AM205">SUM(AM$124:AM$143*AM53*TRANSPOSE(Mapping!$H158:$AA158)/((AM$154:AM$173=0)+AM$154:AM$173))</f>
        <v>0</v>
      </c>
      <c r="AN205" s="115">
        <f t="array" ref="AN205">SUM(AN$124:AN$143*AN53*TRANSPOSE(Mapping!$H158:$AA158)/((AN$154:AN$173=0)+AN$154:AN$173))</f>
        <v>0</v>
      </c>
      <c r="AO205" s="115">
        <f t="array" ref="AO205">SUM(AO$124:AO$143*AO53*TRANSPOSE(Mapping!$H158:$AA158)/((AO$154:AO$173=0)+AO$154:AO$173))</f>
        <v>0</v>
      </c>
      <c r="AP205" s="115">
        <f t="array" ref="AP205">SUM(AP$124:AP$143*AP53*TRANSPOSE(Mapping!$H158:$AA158)/((AP$154:AP$173=0)+AP$154:AP$173))</f>
        <v>0</v>
      </c>
      <c r="AQ205" s="115">
        <f t="array" ref="AQ205">SUM(AQ$124:AQ$143*AQ53*TRANSPOSE(Mapping!$H158:$AA158)/((AQ$154:AQ$173=0)+AQ$154:AQ$173))</f>
        <v>0</v>
      </c>
      <c r="AR205" s="115">
        <f t="array" ref="AR205">SUM(AR$124:AR$143*AR53*TRANSPOSE(Mapping!$H158:$AA158)/((AR$154:AR$173=0)+AR$154:AR$173))</f>
        <v>0</v>
      </c>
      <c r="AS205" s="115">
        <f t="array" ref="AS205">SUM(AS$124:AS$143*AS53*TRANSPOSE(Mapping!$H158:$AA158)/((AS$154:AS$173=0)+AS$154:AS$173))</f>
        <v>0</v>
      </c>
      <c r="AT205" s="115">
        <f t="array" ref="AT205">SUM(AT$124:AT$143*AT53*TRANSPOSE(Mapping!$H158:$AA158)/((AT$154:AT$173=0)+AT$154:AT$173))</f>
        <v>0</v>
      </c>
      <c r="AU205" s="115">
        <f t="array" ref="AU205">SUM(AU$124:AU$143*AU53*TRANSPOSE(Mapping!$H158:$AA158)/((AU$154:AU$173=0)+AU$154:AU$173))</f>
        <v>0</v>
      </c>
      <c r="AV205" s="115">
        <f t="array" ref="AV205">SUM(AV$124:AV$143*AV53*TRANSPOSE(Mapping!$H158:$AA158)/((AV$154:AV$173=0)+AV$154:AV$173))</f>
        <v>0</v>
      </c>
      <c r="AW205" s="115">
        <f t="array" ref="AW205">SUM(AW$124:AW$143*AW53*TRANSPOSE(Mapping!$H158:$AA158)/((AW$154:AW$173=0)+AW$154:AW$173))</f>
        <v>0</v>
      </c>
      <c r="AX205" s="115">
        <f t="array" ref="AX205">SUM(AX$124:AX$143*AX53*TRANSPOSE(Mapping!$H158:$AA158)/((AX$154:AX$173=0)+AX$154:AX$173))</f>
        <v>0</v>
      </c>
      <c r="AY205" s="115">
        <f t="array" ref="AY205">SUM(AY$124:AY$143*AY53*TRANSPOSE(Mapping!$H158:$AA158)/((AY$154:AY$173=0)+AY$154:AY$173))</f>
        <v>0</v>
      </c>
      <c r="AZ205" s="115">
        <f t="array" ref="AZ205">SUM(AZ$124:AZ$143*AZ53*TRANSPOSE(Mapping!$H158:$AA158)/((AZ$154:AZ$173=0)+AZ$154:AZ$173))</f>
        <v>0</v>
      </c>
      <c r="BA205" s="115">
        <f t="array" ref="BA205">SUM(BA$124:BA$143*BA53*TRANSPOSE(Mapping!$H158:$AA158)/((BA$154:BA$173=0)+BA$154:BA$173))</f>
        <v>0</v>
      </c>
      <c r="BB205" s="115">
        <f t="array" ref="BB205">SUM(BB$124:BB$143*BB53*TRANSPOSE(Mapping!$H158:$AA158)/((BB$154:BB$173=0)+BB$154:BB$173))</f>
        <v>0</v>
      </c>
      <c r="BC205" s="115">
        <f t="array" ref="BC205">SUM(BC$124:BC$143*BC53*TRANSPOSE(Mapping!$H158:$AA158)/((BC$154:BC$173=0)+BC$154:BC$173))</f>
        <v>0</v>
      </c>
      <c r="BD205" s="115">
        <f t="array" ref="BD205">SUM(BD$124:BD$143*BD53*TRANSPOSE(Mapping!$H158:$AA158)/((BD$154:BD$173=0)+BD$154:BD$173))</f>
        <v>0</v>
      </c>
      <c r="BE205" s="115">
        <f t="array" ref="BE205">SUM(BE$124:BE$143*BE53*TRANSPOSE(Mapping!$H158:$AA158)/((BE$154:BE$173=0)+BE$154:BE$173))</f>
        <v>0</v>
      </c>
      <c r="BF205" s="115">
        <f t="array" ref="BF205">SUM(BF$124:BF$143*BF53*TRANSPOSE(Mapping!$H158:$AA158)/((BF$154:BF$173=0)+BF$154:BF$173))</f>
        <v>0</v>
      </c>
      <c r="BG205" s="115">
        <f t="array" ref="BG205">SUM(BG$124:BG$143*BG53*TRANSPOSE(Mapping!$H158:$AA158)/((BG$154:BG$173=0)+BG$154:BG$173))</f>
        <v>0</v>
      </c>
      <c r="BH205" s="115">
        <f t="array" ref="BH205">SUM(BH$124:BH$143*BH53*TRANSPOSE(Mapping!$H158:$AA158)/((BH$154:BH$173=0)+BH$154:BH$173))</f>
        <v>0</v>
      </c>
    </row>
    <row r="206" spans="2:60" outlineLevel="1" x14ac:dyDescent="0.2">
      <c r="B206" s="88" t="s">
        <v>256</v>
      </c>
      <c r="C206" s="89" t="s">
        <v>257</v>
      </c>
      <c r="D206" s="9" t="s">
        <v>102</v>
      </c>
      <c r="F206" s="26" t="s">
        <v>198</v>
      </c>
      <c r="G206" s="87">
        <v>17</v>
      </c>
      <c r="I206" s="115">
        <f t="array" ref="I206">SUM(I$124:I$143*I54*TRANSPOSE(Mapping!$H159:$AA159)/((I$154:I$173=0)+I$154:I$173))</f>
        <v>0</v>
      </c>
      <c r="J206" s="115">
        <f t="array" ref="J206">SUM(J$124:J$143*J54*TRANSPOSE(Mapping!$H159:$AA159)/((J$154:J$173=0)+J$154:J$173))</f>
        <v>0</v>
      </c>
      <c r="K206" s="115">
        <f t="array" ref="K206">SUM(K$124:K$143*K54*TRANSPOSE(Mapping!$H159:$AA159)/((K$154:K$173=0)+K$154:K$173))</f>
        <v>2.1830929372344987</v>
      </c>
      <c r="L206" s="115">
        <f t="array" ref="L206">SUM(L$124:L$143*L54*TRANSPOSE(Mapping!$H159:$AA159)/((L$154:L$173=0)+L$154:L$173))</f>
        <v>1.6492129627506378</v>
      </c>
      <c r="M206" s="115">
        <f t="array" ref="M206">SUM(M$124:M$143*M54*TRANSPOSE(Mapping!$H159:$AA159)/((M$154:M$173=0)+M$154:M$173))</f>
        <v>0.16161980292485245</v>
      </c>
      <c r="N206" s="115">
        <f t="array" ref="N206">SUM(N$124:N$143*N54*TRANSPOSE(Mapping!$H159:$AA159)/((N$154:N$173=0)+N$154:N$173))</f>
        <v>0.35843588585112202</v>
      </c>
      <c r="O206" s="115">
        <f t="array" ref="O206">SUM(O$124:O$143*O54*TRANSPOSE(Mapping!$H159:$AA159)/((O$154:O$173=0)+O$154:O$173))</f>
        <v>0.6985392100832265</v>
      </c>
      <c r="P206" s="115">
        <f t="array" ref="P206">SUM(P$124:P$143*P54*TRANSPOSE(Mapping!$H159:$AA159)/((P$154:P$173=0)+P$154:P$173))</f>
        <v>2.9111490400383766</v>
      </c>
      <c r="Q206" s="115">
        <f t="array" ref="Q206">SUM(Q$124:Q$143*Q54*TRANSPOSE(Mapping!$H159:$AA159)/((Q$154:Q$173=0)+Q$154:Q$173))</f>
        <v>0</v>
      </c>
      <c r="R206" s="115">
        <f t="array" ref="R206">SUM(R$124:R$143*R54*TRANSPOSE(Mapping!$H159:$AA159)/((R$154:R$173=0)+R$154:R$173))</f>
        <v>0</v>
      </c>
      <c r="S206" s="115">
        <f t="array" ref="S206">SUM(S$124:S$143*S54*TRANSPOSE(Mapping!$H159:$AA159)/((S$154:S$173=0)+S$154:S$173))</f>
        <v>0</v>
      </c>
      <c r="T206" s="115">
        <f t="array" ref="T206">SUM(T$124:T$143*T54*TRANSPOSE(Mapping!$H159:$AA159)/((T$154:T$173=0)+T$154:T$173))</f>
        <v>0</v>
      </c>
      <c r="U206" s="115">
        <f t="array" ref="U206">SUM(U$124:U$143*U54*TRANSPOSE(Mapping!$H159:$AA159)/((U$154:U$173=0)+U$154:U$173))</f>
        <v>0</v>
      </c>
      <c r="V206" s="115">
        <f t="array" ref="V206">SUM(V$124:V$143*V54*TRANSPOSE(Mapping!$H159:$AA159)/((V$154:V$173=0)+V$154:V$173))</f>
        <v>0</v>
      </c>
      <c r="W206" s="115">
        <f t="array" ref="W206">SUM(W$124:W$143*W54*TRANSPOSE(Mapping!$H159:$AA159)/((W$154:W$173=0)+W$154:W$173))</f>
        <v>0</v>
      </c>
      <c r="X206" s="115">
        <f t="array" ref="X206">SUM(X$124:X$143*X54*TRANSPOSE(Mapping!$H159:$AA159)/((X$154:X$173=0)+X$154:X$173))</f>
        <v>0</v>
      </c>
      <c r="Y206" s="115">
        <f t="array" ref="Y206">SUM(Y$124:Y$143*Y54*TRANSPOSE(Mapping!$H159:$AA159)/((Y$154:Y$173=0)+Y$154:Y$173))</f>
        <v>0</v>
      </c>
      <c r="Z206" s="115">
        <f t="array" ref="Z206">SUM(Z$124:Z$143*Z54*TRANSPOSE(Mapping!$H159:$AA159)/((Z$154:Z$173=0)+Z$154:Z$173))</f>
        <v>0</v>
      </c>
      <c r="AA206" s="115">
        <f t="array" ref="AA206">SUM(AA$124:AA$143*AA54*TRANSPOSE(Mapping!$H159:$AA159)/((AA$154:AA$173=0)+AA$154:AA$173))</f>
        <v>0</v>
      </c>
      <c r="AB206" s="115">
        <f t="array" ref="AB206">SUM(AB$124:AB$143*AB54*TRANSPOSE(Mapping!$H159:$AA159)/((AB$154:AB$173=0)+AB$154:AB$173))</f>
        <v>0</v>
      </c>
      <c r="AC206" s="115">
        <f t="array" ref="AC206">SUM(AC$124:AC$143*AC54*TRANSPOSE(Mapping!$H159:$AA159)/((AC$154:AC$173=0)+AC$154:AC$173))</f>
        <v>0</v>
      </c>
      <c r="AD206" s="115">
        <f t="array" ref="AD206">SUM(AD$124:AD$143*AD54*TRANSPOSE(Mapping!$H159:$AA159)/((AD$154:AD$173=0)+AD$154:AD$173))</f>
        <v>0</v>
      </c>
      <c r="AE206" s="115">
        <f t="array" ref="AE206">SUM(AE$124:AE$143*AE54*TRANSPOSE(Mapping!$H159:$AA159)/((AE$154:AE$173=0)+AE$154:AE$173))</f>
        <v>0</v>
      </c>
      <c r="AF206" s="115">
        <f t="array" ref="AF206">SUM(AF$124:AF$143*AF54*TRANSPOSE(Mapping!$H159:$AA159)/((AF$154:AF$173=0)+AF$154:AF$173))</f>
        <v>0</v>
      </c>
      <c r="AG206" s="115">
        <f t="array" ref="AG206">SUM(AG$124:AG$143*AG54*TRANSPOSE(Mapping!$H159:$AA159)/((AG$154:AG$173=0)+AG$154:AG$173))</f>
        <v>0</v>
      </c>
      <c r="AH206" s="115">
        <f t="array" ref="AH206">SUM(AH$124:AH$143*AH54*TRANSPOSE(Mapping!$H159:$AA159)/((AH$154:AH$173=0)+AH$154:AH$173))</f>
        <v>0</v>
      </c>
      <c r="AI206" s="115">
        <f t="array" ref="AI206">SUM(AI$124:AI$143*AI54*TRANSPOSE(Mapping!$H159:$AA159)/((AI$154:AI$173=0)+AI$154:AI$173))</f>
        <v>0</v>
      </c>
      <c r="AJ206" s="115">
        <f t="array" ref="AJ206">SUM(AJ$124:AJ$143*AJ54*TRANSPOSE(Mapping!$H159:$AA159)/((AJ$154:AJ$173=0)+AJ$154:AJ$173))</f>
        <v>0</v>
      </c>
      <c r="AK206" s="115">
        <f t="array" ref="AK206">SUM(AK$124:AK$143*AK54*TRANSPOSE(Mapping!$H159:$AA159)/((AK$154:AK$173=0)+AK$154:AK$173))</f>
        <v>0</v>
      </c>
      <c r="AL206" s="115">
        <f t="array" ref="AL206">SUM(AL$124:AL$143*AL54*TRANSPOSE(Mapping!$H159:$AA159)/((AL$154:AL$173=0)+AL$154:AL$173))</f>
        <v>0</v>
      </c>
      <c r="AM206" s="115">
        <f t="array" ref="AM206">SUM(AM$124:AM$143*AM54*TRANSPOSE(Mapping!$H159:$AA159)/((AM$154:AM$173=0)+AM$154:AM$173))</f>
        <v>0</v>
      </c>
      <c r="AN206" s="115">
        <f t="array" ref="AN206">SUM(AN$124:AN$143*AN54*TRANSPOSE(Mapping!$H159:$AA159)/((AN$154:AN$173=0)+AN$154:AN$173))</f>
        <v>0</v>
      </c>
      <c r="AO206" s="115">
        <f t="array" ref="AO206">SUM(AO$124:AO$143*AO54*TRANSPOSE(Mapping!$H159:$AA159)/((AO$154:AO$173=0)+AO$154:AO$173))</f>
        <v>0</v>
      </c>
      <c r="AP206" s="115">
        <f t="array" ref="AP206">SUM(AP$124:AP$143*AP54*TRANSPOSE(Mapping!$H159:$AA159)/((AP$154:AP$173=0)+AP$154:AP$173))</f>
        <v>0</v>
      </c>
      <c r="AQ206" s="115">
        <f t="array" ref="AQ206">SUM(AQ$124:AQ$143*AQ54*TRANSPOSE(Mapping!$H159:$AA159)/((AQ$154:AQ$173=0)+AQ$154:AQ$173))</f>
        <v>0</v>
      </c>
      <c r="AR206" s="115">
        <f t="array" ref="AR206">SUM(AR$124:AR$143*AR54*TRANSPOSE(Mapping!$H159:$AA159)/((AR$154:AR$173=0)+AR$154:AR$173))</f>
        <v>0</v>
      </c>
      <c r="AS206" s="115">
        <f t="array" ref="AS206">SUM(AS$124:AS$143*AS54*TRANSPOSE(Mapping!$H159:$AA159)/((AS$154:AS$173=0)+AS$154:AS$173))</f>
        <v>0</v>
      </c>
      <c r="AT206" s="115">
        <f t="array" ref="AT206">SUM(AT$124:AT$143*AT54*TRANSPOSE(Mapping!$H159:$AA159)/((AT$154:AT$173=0)+AT$154:AT$173))</f>
        <v>0</v>
      </c>
      <c r="AU206" s="115">
        <f t="array" ref="AU206">SUM(AU$124:AU$143*AU54*TRANSPOSE(Mapping!$H159:$AA159)/((AU$154:AU$173=0)+AU$154:AU$173))</f>
        <v>0</v>
      </c>
      <c r="AV206" s="115">
        <f t="array" ref="AV206">SUM(AV$124:AV$143*AV54*TRANSPOSE(Mapping!$H159:$AA159)/((AV$154:AV$173=0)+AV$154:AV$173))</f>
        <v>0</v>
      </c>
      <c r="AW206" s="115">
        <f t="array" ref="AW206">SUM(AW$124:AW$143*AW54*TRANSPOSE(Mapping!$H159:$AA159)/((AW$154:AW$173=0)+AW$154:AW$173))</f>
        <v>0</v>
      </c>
      <c r="AX206" s="115">
        <f t="array" ref="AX206">SUM(AX$124:AX$143*AX54*TRANSPOSE(Mapping!$H159:$AA159)/((AX$154:AX$173=0)+AX$154:AX$173))</f>
        <v>0</v>
      </c>
      <c r="AY206" s="115">
        <f t="array" ref="AY206">SUM(AY$124:AY$143*AY54*TRANSPOSE(Mapping!$H159:$AA159)/((AY$154:AY$173=0)+AY$154:AY$173))</f>
        <v>0</v>
      </c>
      <c r="AZ206" s="115">
        <f t="array" ref="AZ206">SUM(AZ$124:AZ$143*AZ54*TRANSPOSE(Mapping!$H159:$AA159)/((AZ$154:AZ$173=0)+AZ$154:AZ$173))</f>
        <v>0</v>
      </c>
      <c r="BA206" s="115">
        <f t="array" ref="BA206">SUM(BA$124:BA$143*BA54*TRANSPOSE(Mapping!$H159:$AA159)/((BA$154:BA$173=0)+BA$154:BA$173))</f>
        <v>0</v>
      </c>
      <c r="BB206" s="115">
        <f t="array" ref="BB206">SUM(BB$124:BB$143*BB54*TRANSPOSE(Mapping!$H159:$AA159)/((BB$154:BB$173=0)+BB$154:BB$173))</f>
        <v>0</v>
      </c>
      <c r="BC206" s="115">
        <f t="array" ref="BC206">SUM(BC$124:BC$143*BC54*TRANSPOSE(Mapping!$H159:$AA159)/((BC$154:BC$173=0)+BC$154:BC$173))</f>
        <v>0</v>
      </c>
      <c r="BD206" s="115">
        <f t="array" ref="BD206">SUM(BD$124:BD$143*BD54*TRANSPOSE(Mapping!$H159:$AA159)/((BD$154:BD$173=0)+BD$154:BD$173))</f>
        <v>0</v>
      </c>
      <c r="BE206" s="115">
        <f t="array" ref="BE206">SUM(BE$124:BE$143*BE54*TRANSPOSE(Mapping!$H159:$AA159)/((BE$154:BE$173=0)+BE$154:BE$173))</f>
        <v>0</v>
      </c>
      <c r="BF206" s="115">
        <f t="array" ref="BF206">SUM(BF$124:BF$143*BF54*TRANSPOSE(Mapping!$H159:$AA159)/((BF$154:BF$173=0)+BF$154:BF$173))</f>
        <v>0</v>
      </c>
      <c r="BG206" s="115">
        <f t="array" ref="BG206">SUM(BG$124:BG$143*BG54*TRANSPOSE(Mapping!$H159:$AA159)/((BG$154:BG$173=0)+BG$154:BG$173))</f>
        <v>0</v>
      </c>
      <c r="BH206" s="115">
        <f t="array" ref="BH206">SUM(BH$124:BH$143*BH54*TRANSPOSE(Mapping!$H159:$AA159)/((BH$154:BH$173=0)+BH$154:BH$173))</f>
        <v>0</v>
      </c>
    </row>
    <row r="207" spans="2:60" outlineLevel="1" x14ac:dyDescent="0.2">
      <c r="B207" s="88" t="s">
        <v>256</v>
      </c>
      <c r="C207" s="89" t="s">
        <v>257</v>
      </c>
      <c r="D207" s="9" t="s">
        <v>103</v>
      </c>
      <c r="F207" s="26" t="s">
        <v>198</v>
      </c>
      <c r="G207" s="87">
        <v>18</v>
      </c>
      <c r="I207" s="115">
        <f t="array" ref="I207">SUM(I$124:I$143*I55*TRANSPOSE(Mapping!$H160:$AA160)/((I$154:I$173=0)+I$154:I$173))</f>
        <v>0</v>
      </c>
      <c r="J207" s="115">
        <f t="array" ref="J207">SUM(J$124:J$143*J55*TRANSPOSE(Mapping!$H160:$AA160)/((J$154:J$173=0)+J$154:J$173))</f>
        <v>0</v>
      </c>
      <c r="K207" s="115">
        <f t="array" ref="K207">SUM(K$124:K$143*K55*TRANSPOSE(Mapping!$H160:$AA160)/((K$154:K$173=0)+K$154:K$173))</f>
        <v>1.5818224817462165</v>
      </c>
      <c r="L207" s="115">
        <f t="array" ref="L207">SUM(L$124:L$143*L55*TRANSPOSE(Mapping!$H160:$AA160)/((L$154:L$173=0)+L$154:L$173))</f>
        <v>1.222117876673825</v>
      </c>
      <c r="M207" s="115">
        <f t="array" ref="M207">SUM(M$124:M$143*M55*TRANSPOSE(Mapping!$H160:$AA160)/((M$154:M$173=0)+M$154:M$173))</f>
        <v>2.5512842527857886</v>
      </c>
      <c r="N207" s="115">
        <f t="array" ref="N207">SUM(N$124:N$143*N55*TRANSPOSE(Mapping!$H160:$AA160)/((N$154:N$173=0)+N$154:N$173))</f>
        <v>15.470599818460169</v>
      </c>
      <c r="O207" s="115">
        <f t="array" ref="O207">SUM(O$124:O$143*O55*TRANSPOSE(Mapping!$H160:$AA160)/((O$154:O$173=0)+O$154:O$173))</f>
        <v>2.1409533866843908</v>
      </c>
      <c r="P207" s="115">
        <f t="array" ref="P207">SUM(P$124:P$143*P55*TRANSPOSE(Mapping!$H160:$AA160)/((P$154:P$173=0)+P$154:P$173))</f>
        <v>6.8188740058021073</v>
      </c>
      <c r="Q207" s="115">
        <f t="array" ref="Q207">SUM(Q$124:Q$143*Q55*TRANSPOSE(Mapping!$H160:$AA160)/((Q$154:Q$173=0)+Q$154:Q$173))</f>
        <v>0</v>
      </c>
      <c r="R207" s="115">
        <f t="array" ref="R207">SUM(R$124:R$143*R55*TRANSPOSE(Mapping!$H160:$AA160)/((R$154:R$173=0)+R$154:R$173))</f>
        <v>0</v>
      </c>
      <c r="S207" s="115">
        <f t="array" ref="S207">SUM(S$124:S$143*S55*TRANSPOSE(Mapping!$H160:$AA160)/((S$154:S$173=0)+S$154:S$173))</f>
        <v>0</v>
      </c>
      <c r="T207" s="115">
        <f t="array" ref="T207">SUM(T$124:T$143*T55*TRANSPOSE(Mapping!$H160:$AA160)/((T$154:T$173=0)+T$154:T$173))</f>
        <v>0</v>
      </c>
      <c r="U207" s="115">
        <f t="array" ref="U207">SUM(U$124:U$143*U55*TRANSPOSE(Mapping!$H160:$AA160)/((U$154:U$173=0)+U$154:U$173))</f>
        <v>0</v>
      </c>
      <c r="V207" s="115">
        <f t="array" ref="V207">SUM(V$124:V$143*V55*TRANSPOSE(Mapping!$H160:$AA160)/((V$154:V$173=0)+V$154:V$173))</f>
        <v>0</v>
      </c>
      <c r="W207" s="115">
        <f t="array" ref="W207">SUM(W$124:W$143*W55*TRANSPOSE(Mapping!$H160:$AA160)/((W$154:W$173=0)+W$154:W$173))</f>
        <v>0</v>
      </c>
      <c r="X207" s="115">
        <f t="array" ref="X207">SUM(X$124:X$143*X55*TRANSPOSE(Mapping!$H160:$AA160)/((X$154:X$173=0)+X$154:X$173))</f>
        <v>0</v>
      </c>
      <c r="Y207" s="115">
        <f t="array" ref="Y207">SUM(Y$124:Y$143*Y55*TRANSPOSE(Mapping!$H160:$AA160)/((Y$154:Y$173=0)+Y$154:Y$173))</f>
        <v>0</v>
      </c>
      <c r="Z207" s="115">
        <f t="array" ref="Z207">SUM(Z$124:Z$143*Z55*TRANSPOSE(Mapping!$H160:$AA160)/((Z$154:Z$173=0)+Z$154:Z$173))</f>
        <v>0</v>
      </c>
      <c r="AA207" s="115">
        <f t="array" ref="AA207">SUM(AA$124:AA$143*AA55*TRANSPOSE(Mapping!$H160:$AA160)/((AA$154:AA$173=0)+AA$154:AA$173))</f>
        <v>0</v>
      </c>
      <c r="AB207" s="115">
        <f t="array" ref="AB207">SUM(AB$124:AB$143*AB55*TRANSPOSE(Mapping!$H160:$AA160)/((AB$154:AB$173=0)+AB$154:AB$173))</f>
        <v>0</v>
      </c>
      <c r="AC207" s="115">
        <f t="array" ref="AC207">SUM(AC$124:AC$143*AC55*TRANSPOSE(Mapping!$H160:$AA160)/((AC$154:AC$173=0)+AC$154:AC$173))</f>
        <v>0</v>
      </c>
      <c r="AD207" s="115">
        <f t="array" ref="AD207">SUM(AD$124:AD$143*AD55*TRANSPOSE(Mapping!$H160:$AA160)/((AD$154:AD$173=0)+AD$154:AD$173))</f>
        <v>0</v>
      </c>
      <c r="AE207" s="115">
        <f t="array" ref="AE207">SUM(AE$124:AE$143*AE55*TRANSPOSE(Mapping!$H160:$AA160)/((AE$154:AE$173=0)+AE$154:AE$173))</f>
        <v>0</v>
      </c>
      <c r="AF207" s="115">
        <f t="array" ref="AF207">SUM(AF$124:AF$143*AF55*TRANSPOSE(Mapping!$H160:$AA160)/((AF$154:AF$173=0)+AF$154:AF$173))</f>
        <v>0</v>
      </c>
      <c r="AG207" s="115">
        <f t="array" ref="AG207">SUM(AG$124:AG$143*AG55*TRANSPOSE(Mapping!$H160:$AA160)/((AG$154:AG$173=0)+AG$154:AG$173))</f>
        <v>0</v>
      </c>
      <c r="AH207" s="115">
        <f t="array" ref="AH207">SUM(AH$124:AH$143*AH55*TRANSPOSE(Mapping!$H160:$AA160)/((AH$154:AH$173=0)+AH$154:AH$173))</f>
        <v>0</v>
      </c>
      <c r="AI207" s="115">
        <f t="array" ref="AI207">SUM(AI$124:AI$143*AI55*TRANSPOSE(Mapping!$H160:$AA160)/((AI$154:AI$173=0)+AI$154:AI$173))</f>
        <v>0</v>
      </c>
      <c r="AJ207" s="115">
        <f t="array" ref="AJ207">SUM(AJ$124:AJ$143*AJ55*TRANSPOSE(Mapping!$H160:$AA160)/((AJ$154:AJ$173=0)+AJ$154:AJ$173))</f>
        <v>0</v>
      </c>
      <c r="AK207" s="115">
        <f t="array" ref="AK207">SUM(AK$124:AK$143*AK55*TRANSPOSE(Mapping!$H160:$AA160)/((AK$154:AK$173=0)+AK$154:AK$173))</f>
        <v>0</v>
      </c>
      <c r="AL207" s="115">
        <f t="array" ref="AL207">SUM(AL$124:AL$143*AL55*TRANSPOSE(Mapping!$H160:$AA160)/((AL$154:AL$173=0)+AL$154:AL$173))</f>
        <v>0</v>
      </c>
      <c r="AM207" s="115">
        <f t="array" ref="AM207">SUM(AM$124:AM$143*AM55*TRANSPOSE(Mapping!$H160:$AA160)/((AM$154:AM$173=0)+AM$154:AM$173))</f>
        <v>0</v>
      </c>
      <c r="AN207" s="115">
        <f t="array" ref="AN207">SUM(AN$124:AN$143*AN55*TRANSPOSE(Mapping!$H160:$AA160)/((AN$154:AN$173=0)+AN$154:AN$173))</f>
        <v>0</v>
      </c>
      <c r="AO207" s="115">
        <f t="array" ref="AO207">SUM(AO$124:AO$143*AO55*TRANSPOSE(Mapping!$H160:$AA160)/((AO$154:AO$173=0)+AO$154:AO$173))</f>
        <v>0</v>
      </c>
      <c r="AP207" s="115">
        <f t="array" ref="AP207">SUM(AP$124:AP$143*AP55*TRANSPOSE(Mapping!$H160:$AA160)/((AP$154:AP$173=0)+AP$154:AP$173))</f>
        <v>0</v>
      </c>
      <c r="AQ207" s="115">
        <f t="array" ref="AQ207">SUM(AQ$124:AQ$143*AQ55*TRANSPOSE(Mapping!$H160:$AA160)/((AQ$154:AQ$173=0)+AQ$154:AQ$173))</f>
        <v>0</v>
      </c>
      <c r="AR207" s="115">
        <f t="array" ref="AR207">SUM(AR$124:AR$143*AR55*TRANSPOSE(Mapping!$H160:$AA160)/((AR$154:AR$173=0)+AR$154:AR$173))</f>
        <v>0</v>
      </c>
      <c r="AS207" s="115">
        <f t="array" ref="AS207">SUM(AS$124:AS$143*AS55*TRANSPOSE(Mapping!$H160:$AA160)/((AS$154:AS$173=0)+AS$154:AS$173))</f>
        <v>0</v>
      </c>
      <c r="AT207" s="115">
        <f t="array" ref="AT207">SUM(AT$124:AT$143*AT55*TRANSPOSE(Mapping!$H160:$AA160)/((AT$154:AT$173=0)+AT$154:AT$173))</f>
        <v>0</v>
      </c>
      <c r="AU207" s="115">
        <f t="array" ref="AU207">SUM(AU$124:AU$143*AU55*TRANSPOSE(Mapping!$H160:$AA160)/((AU$154:AU$173=0)+AU$154:AU$173))</f>
        <v>0</v>
      </c>
      <c r="AV207" s="115">
        <f t="array" ref="AV207">SUM(AV$124:AV$143*AV55*TRANSPOSE(Mapping!$H160:$AA160)/((AV$154:AV$173=0)+AV$154:AV$173))</f>
        <v>0</v>
      </c>
      <c r="AW207" s="115">
        <f t="array" ref="AW207">SUM(AW$124:AW$143*AW55*TRANSPOSE(Mapping!$H160:$AA160)/((AW$154:AW$173=0)+AW$154:AW$173))</f>
        <v>0</v>
      </c>
      <c r="AX207" s="115">
        <f t="array" ref="AX207">SUM(AX$124:AX$143*AX55*TRANSPOSE(Mapping!$H160:$AA160)/((AX$154:AX$173=0)+AX$154:AX$173))</f>
        <v>0</v>
      </c>
      <c r="AY207" s="115">
        <f t="array" ref="AY207">SUM(AY$124:AY$143*AY55*TRANSPOSE(Mapping!$H160:$AA160)/((AY$154:AY$173=0)+AY$154:AY$173))</f>
        <v>0</v>
      </c>
      <c r="AZ207" s="115">
        <f t="array" ref="AZ207">SUM(AZ$124:AZ$143*AZ55*TRANSPOSE(Mapping!$H160:$AA160)/((AZ$154:AZ$173=0)+AZ$154:AZ$173))</f>
        <v>0</v>
      </c>
      <c r="BA207" s="115">
        <f t="array" ref="BA207">SUM(BA$124:BA$143*BA55*TRANSPOSE(Mapping!$H160:$AA160)/((BA$154:BA$173=0)+BA$154:BA$173))</f>
        <v>0</v>
      </c>
      <c r="BB207" s="115">
        <f t="array" ref="BB207">SUM(BB$124:BB$143*BB55*TRANSPOSE(Mapping!$H160:$AA160)/((BB$154:BB$173=0)+BB$154:BB$173))</f>
        <v>0</v>
      </c>
      <c r="BC207" s="115">
        <f t="array" ref="BC207">SUM(BC$124:BC$143*BC55*TRANSPOSE(Mapping!$H160:$AA160)/((BC$154:BC$173=0)+BC$154:BC$173))</f>
        <v>0</v>
      </c>
      <c r="BD207" s="115">
        <f t="array" ref="BD207">SUM(BD$124:BD$143*BD55*TRANSPOSE(Mapping!$H160:$AA160)/((BD$154:BD$173=0)+BD$154:BD$173))</f>
        <v>0</v>
      </c>
      <c r="BE207" s="115">
        <f t="array" ref="BE207">SUM(BE$124:BE$143*BE55*TRANSPOSE(Mapping!$H160:$AA160)/((BE$154:BE$173=0)+BE$154:BE$173))</f>
        <v>0</v>
      </c>
      <c r="BF207" s="115">
        <f t="array" ref="BF207">SUM(BF$124:BF$143*BF55*TRANSPOSE(Mapping!$H160:$AA160)/((BF$154:BF$173=0)+BF$154:BF$173))</f>
        <v>0</v>
      </c>
      <c r="BG207" s="115">
        <f t="array" ref="BG207">SUM(BG$124:BG$143*BG55*TRANSPOSE(Mapping!$H160:$AA160)/((BG$154:BG$173=0)+BG$154:BG$173))</f>
        <v>0</v>
      </c>
      <c r="BH207" s="115">
        <f t="array" ref="BH207">SUM(BH$124:BH$143*BH55*TRANSPOSE(Mapping!$H160:$AA160)/((BH$154:BH$173=0)+BH$154:BH$173))</f>
        <v>0</v>
      </c>
    </row>
    <row r="208" spans="2:60" outlineLevel="1" x14ac:dyDescent="0.2">
      <c r="B208" s="88" t="s">
        <v>256</v>
      </c>
      <c r="C208" s="9" t="s">
        <v>85</v>
      </c>
      <c r="D208" s="9" t="s">
        <v>106</v>
      </c>
      <c r="F208" s="26" t="s">
        <v>198</v>
      </c>
      <c r="G208" s="87">
        <v>19</v>
      </c>
      <c r="I208" s="115">
        <f t="array" ref="I208">SUM(I$124:I$143*I56*TRANSPOSE(Mapping!$H161:$AA161)/((I$154:I$173=0)+I$154:I$173))</f>
        <v>0</v>
      </c>
      <c r="J208" s="115">
        <f t="array" ref="J208">SUM(J$124:J$143*J56*TRANSPOSE(Mapping!$H161:$AA161)/((J$154:J$173=0)+J$154:J$173))</f>
        <v>0</v>
      </c>
      <c r="K208" s="115">
        <f t="array" ref="K208">SUM(K$124:K$143*K56*TRANSPOSE(Mapping!$H161:$AA161)/((K$154:K$173=0)+K$154:K$173))</f>
        <v>2.3151649356202739</v>
      </c>
      <c r="L208" s="115">
        <f t="array" ref="L208">SUM(L$124:L$143*L56*TRANSPOSE(Mapping!$H161:$AA161)/((L$154:L$173=0)+L$154:L$173))</f>
        <v>1.7525641635777103</v>
      </c>
      <c r="M208" s="115">
        <f t="array" ref="M208">SUM(M$124:M$143*M56*TRANSPOSE(Mapping!$H161:$AA161)/((M$154:M$173=0)+M$154:M$173))</f>
        <v>1.0286014370759791</v>
      </c>
      <c r="N208" s="115">
        <f t="array" ref="N208">SUM(N$124:N$143*N56*TRANSPOSE(Mapping!$H161:$AA161)/((N$154:N$173=0)+N$154:N$173))</f>
        <v>5.2895147006807814</v>
      </c>
      <c r="O208" s="115">
        <f t="array" ref="O208">SUM(O$124:O$143*O56*TRANSPOSE(Mapping!$H161:$AA161)/((O$154:O$173=0)+O$154:O$173))</f>
        <v>0.83762240564413037</v>
      </c>
      <c r="P208" s="115">
        <f t="array" ref="P208">SUM(P$124:P$143*P56*TRANSPOSE(Mapping!$H161:$AA161)/((P$154:P$173=0)+P$154:P$173))</f>
        <v>3.2388547660008729</v>
      </c>
      <c r="Q208" s="115">
        <f t="array" ref="Q208">SUM(Q$124:Q$143*Q56*TRANSPOSE(Mapping!$H161:$AA161)/((Q$154:Q$173=0)+Q$154:Q$173))</f>
        <v>0</v>
      </c>
      <c r="R208" s="115">
        <f t="array" ref="R208">SUM(R$124:R$143*R56*TRANSPOSE(Mapping!$H161:$AA161)/((R$154:R$173=0)+R$154:R$173))</f>
        <v>0</v>
      </c>
      <c r="S208" s="115">
        <f t="array" ref="S208">SUM(S$124:S$143*S56*TRANSPOSE(Mapping!$H161:$AA161)/((S$154:S$173=0)+S$154:S$173))</f>
        <v>0</v>
      </c>
      <c r="T208" s="115">
        <f t="array" ref="T208">SUM(T$124:T$143*T56*TRANSPOSE(Mapping!$H161:$AA161)/((T$154:T$173=0)+T$154:T$173))</f>
        <v>0</v>
      </c>
      <c r="U208" s="115">
        <f t="array" ref="U208">SUM(U$124:U$143*U56*TRANSPOSE(Mapping!$H161:$AA161)/((U$154:U$173=0)+U$154:U$173))</f>
        <v>0</v>
      </c>
      <c r="V208" s="115">
        <f t="array" ref="V208">SUM(V$124:V$143*V56*TRANSPOSE(Mapping!$H161:$AA161)/((V$154:V$173=0)+V$154:V$173))</f>
        <v>0</v>
      </c>
      <c r="W208" s="115">
        <f t="array" ref="W208">SUM(W$124:W$143*W56*TRANSPOSE(Mapping!$H161:$AA161)/((W$154:W$173=0)+W$154:W$173))</f>
        <v>0</v>
      </c>
      <c r="X208" s="115">
        <f t="array" ref="X208">SUM(X$124:X$143*X56*TRANSPOSE(Mapping!$H161:$AA161)/((X$154:X$173=0)+X$154:X$173))</f>
        <v>0</v>
      </c>
      <c r="Y208" s="115">
        <f t="array" ref="Y208">SUM(Y$124:Y$143*Y56*TRANSPOSE(Mapping!$H161:$AA161)/((Y$154:Y$173=0)+Y$154:Y$173))</f>
        <v>0</v>
      </c>
      <c r="Z208" s="115">
        <f t="array" ref="Z208">SUM(Z$124:Z$143*Z56*TRANSPOSE(Mapping!$H161:$AA161)/((Z$154:Z$173=0)+Z$154:Z$173))</f>
        <v>0</v>
      </c>
      <c r="AA208" s="115">
        <f t="array" ref="AA208">SUM(AA$124:AA$143*AA56*TRANSPOSE(Mapping!$H161:$AA161)/((AA$154:AA$173=0)+AA$154:AA$173))</f>
        <v>0</v>
      </c>
      <c r="AB208" s="115">
        <f t="array" ref="AB208">SUM(AB$124:AB$143*AB56*TRANSPOSE(Mapping!$H161:$AA161)/((AB$154:AB$173=0)+AB$154:AB$173))</f>
        <v>0</v>
      </c>
      <c r="AC208" s="115">
        <f t="array" ref="AC208">SUM(AC$124:AC$143*AC56*TRANSPOSE(Mapping!$H161:$AA161)/((AC$154:AC$173=0)+AC$154:AC$173))</f>
        <v>0</v>
      </c>
      <c r="AD208" s="115">
        <f t="array" ref="AD208">SUM(AD$124:AD$143*AD56*TRANSPOSE(Mapping!$H161:$AA161)/((AD$154:AD$173=0)+AD$154:AD$173))</f>
        <v>0</v>
      </c>
      <c r="AE208" s="115">
        <f t="array" ref="AE208">SUM(AE$124:AE$143*AE56*TRANSPOSE(Mapping!$H161:$AA161)/((AE$154:AE$173=0)+AE$154:AE$173))</f>
        <v>0</v>
      </c>
      <c r="AF208" s="115">
        <f t="array" ref="AF208">SUM(AF$124:AF$143*AF56*TRANSPOSE(Mapping!$H161:$AA161)/((AF$154:AF$173=0)+AF$154:AF$173))</f>
        <v>0</v>
      </c>
      <c r="AG208" s="115">
        <f t="array" ref="AG208">SUM(AG$124:AG$143*AG56*TRANSPOSE(Mapping!$H161:$AA161)/((AG$154:AG$173=0)+AG$154:AG$173))</f>
        <v>0</v>
      </c>
      <c r="AH208" s="115">
        <f t="array" ref="AH208">SUM(AH$124:AH$143*AH56*TRANSPOSE(Mapping!$H161:$AA161)/((AH$154:AH$173=0)+AH$154:AH$173))</f>
        <v>0</v>
      </c>
      <c r="AI208" s="115">
        <f t="array" ref="AI208">SUM(AI$124:AI$143*AI56*TRANSPOSE(Mapping!$H161:$AA161)/((AI$154:AI$173=0)+AI$154:AI$173))</f>
        <v>0</v>
      </c>
      <c r="AJ208" s="115">
        <f t="array" ref="AJ208">SUM(AJ$124:AJ$143*AJ56*TRANSPOSE(Mapping!$H161:$AA161)/((AJ$154:AJ$173=0)+AJ$154:AJ$173))</f>
        <v>0</v>
      </c>
      <c r="AK208" s="115">
        <f t="array" ref="AK208">SUM(AK$124:AK$143*AK56*TRANSPOSE(Mapping!$H161:$AA161)/((AK$154:AK$173=0)+AK$154:AK$173))</f>
        <v>0</v>
      </c>
      <c r="AL208" s="115">
        <f t="array" ref="AL208">SUM(AL$124:AL$143*AL56*TRANSPOSE(Mapping!$H161:$AA161)/((AL$154:AL$173=0)+AL$154:AL$173))</f>
        <v>0</v>
      </c>
      <c r="AM208" s="115">
        <f t="array" ref="AM208">SUM(AM$124:AM$143*AM56*TRANSPOSE(Mapping!$H161:$AA161)/((AM$154:AM$173=0)+AM$154:AM$173))</f>
        <v>0</v>
      </c>
      <c r="AN208" s="115">
        <f t="array" ref="AN208">SUM(AN$124:AN$143*AN56*TRANSPOSE(Mapping!$H161:$AA161)/((AN$154:AN$173=0)+AN$154:AN$173))</f>
        <v>0</v>
      </c>
      <c r="AO208" s="115">
        <f t="array" ref="AO208">SUM(AO$124:AO$143*AO56*TRANSPOSE(Mapping!$H161:$AA161)/((AO$154:AO$173=0)+AO$154:AO$173))</f>
        <v>0</v>
      </c>
      <c r="AP208" s="115">
        <f t="array" ref="AP208">SUM(AP$124:AP$143*AP56*TRANSPOSE(Mapping!$H161:$AA161)/((AP$154:AP$173=0)+AP$154:AP$173))</f>
        <v>0</v>
      </c>
      <c r="AQ208" s="115">
        <f t="array" ref="AQ208">SUM(AQ$124:AQ$143*AQ56*TRANSPOSE(Mapping!$H161:$AA161)/((AQ$154:AQ$173=0)+AQ$154:AQ$173))</f>
        <v>0</v>
      </c>
      <c r="AR208" s="115">
        <f t="array" ref="AR208">SUM(AR$124:AR$143*AR56*TRANSPOSE(Mapping!$H161:$AA161)/((AR$154:AR$173=0)+AR$154:AR$173))</f>
        <v>0</v>
      </c>
      <c r="AS208" s="115">
        <f t="array" ref="AS208">SUM(AS$124:AS$143*AS56*TRANSPOSE(Mapping!$H161:$AA161)/((AS$154:AS$173=0)+AS$154:AS$173))</f>
        <v>0</v>
      </c>
      <c r="AT208" s="115">
        <f t="array" ref="AT208">SUM(AT$124:AT$143*AT56*TRANSPOSE(Mapping!$H161:$AA161)/((AT$154:AT$173=0)+AT$154:AT$173))</f>
        <v>0</v>
      </c>
      <c r="AU208" s="115">
        <f t="array" ref="AU208">SUM(AU$124:AU$143*AU56*TRANSPOSE(Mapping!$H161:$AA161)/((AU$154:AU$173=0)+AU$154:AU$173))</f>
        <v>0</v>
      </c>
      <c r="AV208" s="115">
        <f t="array" ref="AV208">SUM(AV$124:AV$143*AV56*TRANSPOSE(Mapping!$H161:$AA161)/((AV$154:AV$173=0)+AV$154:AV$173))</f>
        <v>0</v>
      </c>
      <c r="AW208" s="115">
        <f t="array" ref="AW208">SUM(AW$124:AW$143*AW56*TRANSPOSE(Mapping!$H161:$AA161)/((AW$154:AW$173=0)+AW$154:AW$173))</f>
        <v>0</v>
      </c>
      <c r="AX208" s="115">
        <f t="array" ref="AX208">SUM(AX$124:AX$143*AX56*TRANSPOSE(Mapping!$H161:$AA161)/((AX$154:AX$173=0)+AX$154:AX$173))</f>
        <v>0</v>
      </c>
      <c r="AY208" s="115">
        <f t="array" ref="AY208">SUM(AY$124:AY$143*AY56*TRANSPOSE(Mapping!$H161:$AA161)/((AY$154:AY$173=0)+AY$154:AY$173))</f>
        <v>0</v>
      </c>
      <c r="AZ208" s="115">
        <f t="array" ref="AZ208">SUM(AZ$124:AZ$143*AZ56*TRANSPOSE(Mapping!$H161:$AA161)/((AZ$154:AZ$173=0)+AZ$154:AZ$173))</f>
        <v>0</v>
      </c>
      <c r="BA208" s="115">
        <f t="array" ref="BA208">SUM(BA$124:BA$143*BA56*TRANSPOSE(Mapping!$H161:$AA161)/((BA$154:BA$173=0)+BA$154:BA$173))</f>
        <v>0</v>
      </c>
      <c r="BB208" s="115">
        <f t="array" ref="BB208">SUM(BB$124:BB$143*BB56*TRANSPOSE(Mapping!$H161:$AA161)/((BB$154:BB$173=0)+BB$154:BB$173))</f>
        <v>0</v>
      </c>
      <c r="BC208" s="115">
        <f t="array" ref="BC208">SUM(BC$124:BC$143*BC56*TRANSPOSE(Mapping!$H161:$AA161)/((BC$154:BC$173=0)+BC$154:BC$173))</f>
        <v>0</v>
      </c>
      <c r="BD208" s="115">
        <f t="array" ref="BD208">SUM(BD$124:BD$143*BD56*TRANSPOSE(Mapping!$H161:$AA161)/((BD$154:BD$173=0)+BD$154:BD$173))</f>
        <v>0</v>
      </c>
      <c r="BE208" s="115">
        <f t="array" ref="BE208">SUM(BE$124:BE$143*BE56*TRANSPOSE(Mapping!$H161:$AA161)/((BE$154:BE$173=0)+BE$154:BE$173))</f>
        <v>0</v>
      </c>
      <c r="BF208" s="115">
        <f t="array" ref="BF208">SUM(BF$124:BF$143*BF56*TRANSPOSE(Mapping!$H161:$AA161)/((BF$154:BF$173=0)+BF$154:BF$173))</f>
        <v>0</v>
      </c>
      <c r="BG208" s="115">
        <f t="array" ref="BG208">SUM(BG$124:BG$143*BG56*TRANSPOSE(Mapping!$H161:$AA161)/((BG$154:BG$173=0)+BG$154:BG$173))</f>
        <v>0</v>
      </c>
      <c r="BH208" s="115">
        <f t="array" ref="BH208">SUM(BH$124:BH$143*BH56*TRANSPOSE(Mapping!$H161:$AA161)/((BH$154:BH$173=0)+BH$154:BH$173))</f>
        <v>0</v>
      </c>
    </row>
    <row r="209" spans="2:60" outlineLevel="1" x14ac:dyDescent="0.2">
      <c r="B209" s="88" t="s">
        <v>256</v>
      </c>
      <c r="C209" s="9" t="s">
        <v>85</v>
      </c>
      <c r="D209" s="9" t="s">
        <v>107</v>
      </c>
      <c r="F209" s="26" t="s">
        <v>198</v>
      </c>
      <c r="G209" s="87">
        <v>20</v>
      </c>
      <c r="I209" s="115">
        <f t="array" ref="I209">SUM(I$124:I$143*I57*TRANSPOSE(Mapping!$H162:$AA162)/((I$154:I$173=0)+I$154:I$173))</f>
        <v>0</v>
      </c>
      <c r="J209" s="115">
        <f t="array" ref="J209">SUM(J$124:J$143*J57*TRANSPOSE(Mapping!$H162:$AA162)/((J$154:J$173=0)+J$154:J$173))</f>
        <v>0</v>
      </c>
      <c r="K209" s="115">
        <f t="array" ref="K209">SUM(K$124:K$143*K57*TRANSPOSE(Mapping!$H162:$AA162)/((K$154:K$173=0)+K$154:K$173))</f>
        <v>0.87629428388865094</v>
      </c>
      <c r="L209" s="115">
        <f t="array" ref="L209">SUM(L$124:L$143*L57*TRANSPOSE(Mapping!$H162:$AA162)/((L$154:L$173=0)+L$154:L$173))</f>
        <v>0.84001150980812611</v>
      </c>
      <c r="M209" s="115">
        <f t="array" ref="M209">SUM(M$124:M$143*M57*TRANSPOSE(Mapping!$H162:$AA162)/((M$154:M$173=0)+M$154:M$173))</f>
        <v>0.48980318433837133</v>
      </c>
      <c r="N209" s="115">
        <f t="array" ref="N209">SUM(N$124:N$143*N57*TRANSPOSE(Mapping!$H162:$AA162)/((N$154:N$173=0)+N$154:N$173))</f>
        <v>3.0656843439373467</v>
      </c>
      <c r="O209" s="115">
        <f t="array" ref="O209">SUM(O$124:O$143*O57*TRANSPOSE(Mapping!$H162:$AA162)/((O$154:O$173=0)+O$154:O$173))</f>
        <v>0.23983292921520491</v>
      </c>
      <c r="P209" s="115">
        <f t="array" ref="P209">SUM(P$124:P$143*P57*TRANSPOSE(Mapping!$H162:$AA162)/((P$154:P$173=0)+P$154:P$173))</f>
        <v>0</v>
      </c>
      <c r="Q209" s="115">
        <f t="array" ref="Q209">SUM(Q$124:Q$143*Q57*TRANSPOSE(Mapping!$H162:$AA162)/((Q$154:Q$173=0)+Q$154:Q$173))</f>
        <v>0</v>
      </c>
      <c r="R209" s="115">
        <f t="array" ref="R209">SUM(R$124:R$143*R57*TRANSPOSE(Mapping!$H162:$AA162)/((R$154:R$173=0)+R$154:R$173))</f>
        <v>0</v>
      </c>
      <c r="S209" s="115">
        <f t="array" ref="S209">SUM(S$124:S$143*S57*TRANSPOSE(Mapping!$H162:$AA162)/((S$154:S$173=0)+S$154:S$173))</f>
        <v>0</v>
      </c>
      <c r="T209" s="115">
        <f t="array" ref="T209">SUM(T$124:T$143*T57*TRANSPOSE(Mapping!$H162:$AA162)/((T$154:T$173=0)+T$154:T$173))</f>
        <v>0</v>
      </c>
      <c r="U209" s="115">
        <f t="array" ref="U209">SUM(U$124:U$143*U57*TRANSPOSE(Mapping!$H162:$AA162)/((U$154:U$173=0)+U$154:U$173))</f>
        <v>0</v>
      </c>
      <c r="V209" s="115">
        <f t="array" ref="V209">SUM(V$124:V$143*V57*TRANSPOSE(Mapping!$H162:$AA162)/((V$154:V$173=0)+V$154:V$173))</f>
        <v>0</v>
      </c>
      <c r="W209" s="115">
        <f t="array" ref="W209">SUM(W$124:W$143*W57*TRANSPOSE(Mapping!$H162:$AA162)/((W$154:W$173=0)+W$154:W$173))</f>
        <v>0</v>
      </c>
      <c r="X209" s="115">
        <f t="array" ref="X209">SUM(X$124:X$143*X57*TRANSPOSE(Mapping!$H162:$AA162)/((X$154:X$173=0)+X$154:X$173))</f>
        <v>0</v>
      </c>
      <c r="Y209" s="115">
        <f t="array" ref="Y209">SUM(Y$124:Y$143*Y57*TRANSPOSE(Mapping!$H162:$AA162)/((Y$154:Y$173=0)+Y$154:Y$173))</f>
        <v>0</v>
      </c>
      <c r="Z209" s="115">
        <f t="array" ref="Z209">SUM(Z$124:Z$143*Z57*TRANSPOSE(Mapping!$H162:$AA162)/((Z$154:Z$173=0)+Z$154:Z$173))</f>
        <v>0</v>
      </c>
      <c r="AA209" s="115">
        <f t="array" ref="AA209">SUM(AA$124:AA$143*AA57*TRANSPOSE(Mapping!$H162:$AA162)/((AA$154:AA$173=0)+AA$154:AA$173))</f>
        <v>0</v>
      </c>
      <c r="AB209" s="115">
        <f t="array" ref="AB209">SUM(AB$124:AB$143*AB57*TRANSPOSE(Mapping!$H162:$AA162)/((AB$154:AB$173=0)+AB$154:AB$173))</f>
        <v>0</v>
      </c>
      <c r="AC209" s="115">
        <f t="array" ref="AC209">SUM(AC$124:AC$143*AC57*TRANSPOSE(Mapping!$H162:$AA162)/((AC$154:AC$173=0)+AC$154:AC$173))</f>
        <v>0</v>
      </c>
      <c r="AD209" s="115">
        <f t="array" ref="AD209">SUM(AD$124:AD$143*AD57*TRANSPOSE(Mapping!$H162:$AA162)/((AD$154:AD$173=0)+AD$154:AD$173))</f>
        <v>0</v>
      </c>
      <c r="AE209" s="115">
        <f t="array" ref="AE209">SUM(AE$124:AE$143*AE57*TRANSPOSE(Mapping!$H162:$AA162)/((AE$154:AE$173=0)+AE$154:AE$173))</f>
        <v>0</v>
      </c>
      <c r="AF209" s="115">
        <f t="array" ref="AF209">SUM(AF$124:AF$143*AF57*TRANSPOSE(Mapping!$H162:$AA162)/((AF$154:AF$173=0)+AF$154:AF$173))</f>
        <v>0</v>
      </c>
      <c r="AG209" s="115">
        <f t="array" ref="AG209">SUM(AG$124:AG$143*AG57*TRANSPOSE(Mapping!$H162:$AA162)/((AG$154:AG$173=0)+AG$154:AG$173))</f>
        <v>0</v>
      </c>
      <c r="AH209" s="115">
        <f t="array" ref="AH209">SUM(AH$124:AH$143*AH57*TRANSPOSE(Mapping!$H162:$AA162)/((AH$154:AH$173=0)+AH$154:AH$173))</f>
        <v>0</v>
      </c>
      <c r="AI209" s="115">
        <f t="array" ref="AI209">SUM(AI$124:AI$143*AI57*TRANSPOSE(Mapping!$H162:$AA162)/((AI$154:AI$173=0)+AI$154:AI$173))</f>
        <v>0</v>
      </c>
      <c r="AJ209" s="115">
        <f t="array" ref="AJ209">SUM(AJ$124:AJ$143*AJ57*TRANSPOSE(Mapping!$H162:$AA162)/((AJ$154:AJ$173=0)+AJ$154:AJ$173))</f>
        <v>0</v>
      </c>
      <c r="AK209" s="115">
        <f t="array" ref="AK209">SUM(AK$124:AK$143*AK57*TRANSPOSE(Mapping!$H162:$AA162)/((AK$154:AK$173=0)+AK$154:AK$173))</f>
        <v>0</v>
      </c>
      <c r="AL209" s="115">
        <f t="array" ref="AL209">SUM(AL$124:AL$143*AL57*TRANSPOSE(Mapping!$H162:$AA162)/((AL$154:AL$173=0)+AL$154:AL$173))</f>
        <v>0</v>
      </c>
      <c r="AM209" s="115">
        <f t="array" ref="AM209">SUM(AM$124:AM$143*AM57*TRANSPOSE(Mapping!$H162:$AA162)/((AM$154:AM$173=0)+AM$154:AM$173))</f>
        <v>0</v>
      </c>
      <c r="AN209" s="115">
        <f t="array" ref="AN209">SUM(AN$124:AN$143*AN57*TRANSPOSE(Mapping!$H162:$AA162)/((AN$154:AN$173=0)+AN$154:AN$173))</f>
        <v>0</v>
      </c>
      <c r="AO209" s="115">
        <f t="array" ref="AO209">SUM(AO$124:AO$143*AO57*TRANSPOSE(Mapping!$H162:$AA162)/((AO$154:AO$173=0)+AO$154:AO$173))</f>
        <v>0</v>
      </c>
      <c r="AP209" s="115">
        <f t="array" ref="AP209">SUM(AP$124:AP$143*AP57*TRANSPOSE(Mapping!$H162:$AA162)/((AP$154:AP$173=0)+AP$154:AP$173))</f>
        <v>0</v>
      </c>
      <c r="AQ209" s="115">
        <f t="array" ref="AQ209">SUM(AQ$124:AQ$143*AQ57*TRANSPOSE(Mapping!$H162:$AA162)/((AQ$154:AQ$173=0)+AQ$154:AQ$173))</f>
        <v>0</v>
      </c>
      <c r="AR209" s="115">
        <f t="array" ref="AR209">SUM(AR$124:AR$143*AR57*TRANSPOSE(Mapping!$H162:$AA162)/((AR$154:AR$173=0)+AR$154:AR$173))</f>
        <v>0</v>
      </c>
      <c r="AS209" s="115">
        <f t="array" ref="AS209">SUM(AS$124:AS$143*AS57*TRANSPOSE(Mapping!$H162:$AA162)/((AS$154:AS$173=0)+AS$154:AS$173))</f>
        <v>0</v>
      </c>
      <c r="AT209" s="115">
        <f t="array" ref="AT209">SUM(AT$124:AT$143*AT57*TRANSPOSE(Mapping!$H162:$AA162)/((AT$154:AT$173=0)+AT$154:AT$173))</f>
        <v>0</v>
      </c>
      <c r="AU209" s="115">
        <f t="array" ref="AU209">SUM(AU$124:AU$143*AU57*TRANSPOSE(Mapping!$H162:$AA162)/((AU$154:AU$173=0)+AU$154:AU$173))</f>
        <v>0</v>
      </c>
      <c r="AV209" s="115">
        <f t="array" ref="AV209">SUM(AV$124:AV$143*AV57*TRANSPOSE(Mapping!$H162:$AA162)/((AV$154:AV$173=0)+AV$154:AV$173))</f>
        <v>0</v>
      </c>
      <c r="AW209" s="115">
        <f t="array" ref="AW209">SUM(AW$124:AW$143*AW57*TRANSPOSE(Mapping!$H162:$AA162)/((AW$154:AW$173=0)+AW$154:AW$173))</f>
        <v>0</v>
      </c>
      <c r="AX209" s="115">
        <f t="array" ref="AX209">SUM(AX$124:AX$143*AX57*TRANSPOSE(Mapping!$H162:$AA162)/((AX$154:AX$173=0)+AX$154:AX$173))</f>
        <v>0</v>
      </c>
      <c r="AY209" s="115">
        <f t="array" ref="AY209">SUM(AY$124:AY$143*AY57*TRANSPOSE(Mapping!$H162:$AA162)/((AY$154:AY$173=0)+AY$154:AY$173))</f>
        <v>0</v>
      </c>
      <c r="AZ209" s="115">
        <f t="array" ref="AZ209">SUM(AZ$124:AZ$143*AZ57*TRANSPOSE(Mapping!$H162:$AA162)/((AZ$154:AZ$173=0)+AZ$154:AZ$173))</f>
        <v>0</v>
      </c>
      <c r="BA209" s="115">
        <f t="array" ref="BA209">SUM(BA$124:BA$143*BA57*TRANSPOSE(Mapping!$H162:$AA162)/((BA$154:BA$173=0)+BA$154:BA$173))</f>
        <v>0</v>
      </c>
      <c r="BB209" s="115">
        <f t="array" ref="BB209">SUM(BB$124:BB$143*BB57*TRANSPOSE(Mapping!$H162:$AA162)/((BB$154:BB$173=0)+BB$154:BB$173))</f>
        <v>0</v>
      </c>
      <c r="BC209" s="115">
        <f t="array" ref="BC209">SUM(BC$124:BC$143*BC57*TRANSPOSE(Mapping!$H162:$AA162)/((BC$154:BC$173=0)+BC$154:BC$173))</f>
        <v>0</v>
      </c>
      <c r="BD209" s="115">
        <f t="array" ref="BD209">SUM(BD$124:BD$143*BD57*TRANSPOSE(Mapping!$H162:$AA162)/((BD$154:BD$173=0)+BD$154:BD$173))</f>
        <v>0</v>
      </c>
      <c r="BE209" s="115">
        <f t="array" ref="BE209">SUM(BE$124:BE$143*BE57*TRANSPOSE(Mapping!$H162:$AA162)/((BE$154:BE$173=0)+BE$154:BE$173))</f>
        <v>0</v>
      </c>
      <c r="BF209" s="115">
        <f t="array" ref="BF209">SUM(BF$124:BF$143*BF57*TRANSPOSE(Mapping!$H162:$AA162)/((BF$154:BF$173=0)+BF$154:BF$173))</f>
        <v>0</v>
      </c>
      <c r="BG209" s="115">
        <f t="array" ref="BG209">SUM(BG$124:BG$143*BG57*TRANSPOSE(Mapping!$H162:$AA162)/((BG$154:BG$173=0)+BG$154:BG$173))</f>
        <v>0</v>
      </c>
      <c r="BH209" s="115">
        <f t="array" ref="BH209">SUM(BH$124:BH$143*BH57*TRANSPOSE(Mapping!$H162:$AA162)/((BH$154:BH$173=0)+BH$154:BH$173))</f>
        <v>0</v>
      </c>
    </row>
    <row r="210" spans="2:60" outlineLevel="1" x14ac:dyDescent="0.2">
      <c r="B210" s="88" t="s">
        <v>256</v>
      </c>
      <c r="C210" s="9" t="s">
        <v>85</v>
      </c>
      <c r="D210" s="9" t="s">
        <v>108</v>
      </c>
      <c r="F210" s="26" t="s">
        <v>198</v>
      </c>
      <c r="G210" s="87">
        <v>21</v>
      </c>
      <c r="I210" s="115">
        <f t="array" ref="I210">SUM(I$124:I$143*I58*TRANSPOSE(Mapping!$H163:$AA163)/((I$154:I$173=0)+I$154:I$173))</f>
        <v>0</v>
      </c>
      <c r="J210" s="115">
        <f t="array" ref="J210">SUM(J$124:J$143*J58*TRANSPOSE(Mapping!$H163:$AA163)/((J$154:J$173=0)+J$154:J$173))</f>
        <v>0</v>
      </c>
      <c r="K210" s="115">
        <f t="array" ref="K210">SUM(K$124:K$143*K58*TRANSPOSE(Mapping!$H163:$AA163)/((K$154:K$173=0)+K$154:K$173))</f>
        <v>1.9416514128746731</v>
      </c>
      <c r="L210" s="115">
        <f t="array" ref="L210">SUM(L$124:L$143*L58*TRANSPOSE(Mapping!$H163:$AA163)/((L$154:L$173=0)+L$154:L$173))</f>
        <v>1.6063445552929188</v>
      </c>
      <c r="M210" s="115">
        <f t="array" ref="M210">SUM(M$124:M$143*M58*TRANSPOSE(Mapping!$H163:$AA163)/((M$154:M$173=0)+M$154:M$173))</f>
        <v>1.0079825511835232</v>
      </c>
      <c r="N210" s="115">
        <f t="array" ref="N210">SUM(N$124:N$143*N58*TRANSPOSE(Mapping!$H163:$AA163)/((N$154:N$173=0)+N$154:N$173))</f>
        <v>6.812073923380332</v>
      </c>
      <c r="O210" s="115">
        <f t="array" ref="O210">SUM(O$124:O$143*O58*TRANSPOSE(Mapping!$H163:$AA163)/((O$154:O$173=0)+O$154:O$173))</f>
        <v>0.4641375775948548</v>
      </c>
      <c r="P210" s="115">
        <f t="array" ref="P210">SUM(P$124:P$143*P58*TRANSPOSE(Mapping!$H163:$AA163)/((P$154:P$173=0)+P$154:P$173))</f>
        <v>3.8645024690676126</v>
      </c>
      <c r="Q210" s="115">
        <f t="array" ref="Q210">SUM(Q$124:Q$143*Q58*TRANSPOSE(Mapping!$H163:$AA163)/((Q$154:Q$173=0)+Q$154:Q$173))</f>
        <v>0</v>
      </c>
      <c r="R210" s="115">
        <f t="array" ref="R210">SUM(R$124:R$143*R58*TRANSPOSE(Mapping!$H163:$AA163)/((R$154:R$173=0)+R$154:R$173))</f>
        <v>0</v>
      </c>
      <c r="S210" s="115">
        <f t="array" ref="S210">SUM(S$124:S$143*S58*TRANSPOSE(Mapping!$H163:$AA163)/((S$154:S$173=0)+S$154:S$173))</f>
        <v>0</v>
      </c>
      <c r="T210" s="115">
        <f t="array" ref="T210">SUM(T$124:T$143*T58*TRANSPOSE(Mapping!$H163:$AA163)/((T$154:T$173=0)+T$154:T$173))</f>
        <v>0</v>
      </c>
      <c r="U210" s="115">
        <f t="array" ref="U210">SUM(U$124:U$143*U58*TRANSPOSE(Mapping!$H163:$AA163)/((U$154:U$173=0)+U$154:U$173))</f>
        <v>0</v>
      </c>
      <c r="V210" s="115">
        <f t="array" ref="V210">SUM(V$124:V$143*V58*TRANSPOSE(Mapping!$H163:$AA163)/((V$154:V$173=0)+V$154:V$173))</f>
        <v>0</v>
      </c>
      <c r="W210" s="115">
        <f t="array" ref="W210">SUM(W$124:W$143*W58*TRANSPOSE(Mapping!$H163:$AA163)/((W$154:W$173=0)+W$154:W$173))</f>
        <v>0</v>
      </c>
      <c r="X210" s="115">
        <f t="array" ref="X210">SUM(X$124:X$143*X58*TRANSPOSE(Mapping!$H163:$AA163)/((X$154:X$173=0)+X$154:X$173))</f>
        <v>0</v>
      </c>
      <c r="Y210" s="115">
        <f t="array" ref="Y210">SUM(Y$124:Y$143*Y58*TRANSPOSE(Mapping!$H163:$AA163)/((Y$154:Y$173=0)+Y$154:Y$173))</f>
        <v>0</v>
      </c>
      <c r="Z210" s="115">
        <f t="array" ref="Z210">SUM(Z$124:Z$143*Z58*TRANSPOSE(Mapping!$H163:$AA163)/((Z$154:Z$173=0)+Z$154:Z$173))</f>
        <v>0</v>
      </c>
      <c r="AA210" s="115">
        <f t="array" ref="AA210">SUM(AA$124:AA$143*AA58*TRANSPOSE(Mapping!$H163:$AA163)/((AA$154:AA$173=0)+AA$154:AA$173))</f>
        <v>0</v>
      </c>
      <c r="AB210" s="115">
        <f t="array" ref="AB210">SUM(AB$124:AB$143*AB58*TRANSPOSE(Mapping!$H163:$AA163)/((AB$154:AB$173=0)+AB$154:AB$173))</f>
        <v>0</v>
      </c>
      <c r="AC210" s="115">
        <f t="array" ref="AC210">SUM(AC$124:AC$143*AC58*TRANSPOSE(Mapping!$H163:$AA163)/((AC$154:AC$173=0)+AC$154:AC$173))</f>
        <v>0</v>
      </c>
      <c r="AD210" s="115">
        <f t="array" ref="AD210">SUM(AD$124:AD$143*AD58*TRANSPOSE(Mapping!$H163:$AA163)/((AD$154:AD$173=0)+AD$154:AD$173))</f>
        <v>0</v>
      </c>
      <c r="AE210" s="115">
        <f t="array" ref="AE210">SUM(AE$124:AE$143*AE58*TRANSPOSE(Mapping!$H163:$AA163)/((AE$154:AE$173=0)+AE$154:AE$173))</f>
        <v>0</v>
      </c>
      <c r="AF210" s="115">
        <f t="array" ref="AF210">SUM(AF$124:AF$143*AF58*TRANSPOSE(Mapping!$H163:$AA163)/((AF$154:AF$173=0)+AF$154:AF$173))</f>
        <v>0</v>
      </c>
      <c r="AG210" s="115">
        <f t="array" ref="AG210">SUM(AG$124:AG$143*AG58*TRANSPOSE(Mapping!$H163:$AA163)/((AG$154:AG$173=0)+AG$154:AG$173))</f>
        <v>0</v>
      </c>
      <c r="AH210" s="115">
        <f t="array" ref="AH210">SUM(AH$124:AH$143*AH58*TRANSPOSE(Mapping!$H163:$AA163)/((AH$154:AH$173=0)+AH$154:AH$173))</f>
        <v>0</v>
      </c>
      <c r="AI210" s="115">
        <f t="array" ref="AI210">SUM(AI$124:AI$143*AI58*TRANSPOSE(Mapping!$H163:$AA163)/((AI$154:AI$173=0)+AI$154:AI$173))</f>
        <v>0</v>
      </c>
      <c r="AJ210" s="115">
        <f t="array" ref="AJ210">SUM(AJ$124:AJ$143*AJ58*TRANSPOSE(Mapping!$H163:$AA163)/((AJ$154:AJ$173=0)+AJ$154:AJ$173))</f>
        <v>0</v>
      </c>
      <c r="AK210" s="115">
        <f t="array" ref="AK210">SUM(AK$124:AK$143*AK58*TRANSPOSE(Mapping!$H163:$AA163)/((AK$154:AK$173=0)+AK$154:AK$173))</f>
        <v>0</v>
      </c>
      <c r="AL210" s="115">
        <f t="array" ref="AL210">SUM(AL$124:AL$143*AL58*TRANSPOSE(Mapping!$H163:$AA163)/((AL$154:AL$173=0)+AL$154:AL$173))</f>
        <v>0</v>
      </c>
      <c r="AM210" s="115">
        <f t="array" ref="AM210">SUM(AM$124:AM$143*AM58*TRANSPOSE(Mapping!$H163:$AA163)/((AM$154:AM$173=0)+AM$154:AM$173))</f>
        <v>0</v>
      </c>
      <c r="AN210" s="115">
        <f t="array" ref="AN210">SUM(AN$124:AN$143*AN58*TRANSPOSE(Mapping!$H163:$AA163)/((AN$154:AN$173=0)+AN$154:AN$173))</f>
        <v>0</v>
      </c>
      <c r="AO210" s="115">
        <f t="array" ref="AO210">SUM(AO$124:AO$143*AO58*TRANSPOSE(Mapping!$H163:$AA163)/((AO$154:AO$173=0)+AO$154:AO$173))</f>
        <v>0</v>
      </c>
      <c r="AP210" s="115">
        <f t="array" ref="AP210">SUM(AP$124:AP$143*AP58*TRANSPOSE(Mapping!$H163:$AA163)/((AP$154:AP$173=0)+AP$154:AP$173))</f>
        <v>0</v>
      </c>
      <c r="AQ210" s="115">
        <f t="array" ref="AQ210">SUM(AQ$124:AQ$143*AQ58*TRANSPOSE(Mapping!$H163:$AA163)/((AQ$154:AQ$173=0)+AQ$154:AQ$173))</f>
        <v>0</v>
      </c>
      <c r="AR210" s="115">
        <f t="array" ref="AR210">SUM(AR$124:AR$143*AR58*TRANSPOSE(Mapping!$H163:$AA163)/((AR$154:AR$173=0)+AR$154:AR$173))</f>
        <v>0</v>
      </c>
      <c r="AS210" s="115">
        <f t="array" ref="AS210">SUM(AS$124:AS$143*AS58*TRANSPOSE(Mapping!$H163:$AA163)/((AS$154:AS$173=0)+AS$154:AS$173))</f>
        <v>0</v>
      </c>
      <c r="AT210" s="115">
        <f t="array" ref="AT210">SUM(AT$124:AT$143*AT58*TRANSPOSE(Mapping!$H163:$AA163)/((AT$154:AT$173=0)+AT$154:AT$173))</f>
        <v>0</v>
      </c>
      <c r="AU210" s="115">
        <f t="array" ref="AU210">SUM(AU$124:AU$143*AU58*TRANSPOSE(Mapping!$H163:$AA163)/((AU$154:AU$173=0)+AU$154:AU$173))</f>
        <v>0</v>
      </c>
      <c r="AV210" s="115">
        <f t="array" ref="AV210">SUM(AV$124:AV$143*AV58*TRANSPOSE(Mapping!$H163:$AA163)/((AV$154:AV$173=0)+AV$154:AV$173))</f>
        <v>0</v>
      </c>
      <c r="AW210" s="115">
        <f t="array" ref="AW210">SUM(AW$124:AW$143*AW58*TRANSPOSE(Mapping!$H163:$AA163)/((AW$154:AW$173=0)+AW$154:AW$173))</f>
        <v>0</v>
      </c>
      <c r="AX210" s="115">
        <f t="array" ref="AX210">SUM(AX$124:AX$143*AX58*TRANSPOSE(Mapping!$H163:$AA163)/((AX$154:AX$173=0)+AX$154:AX$173))</f>
        <v>0</v>
      </c>
      <c r="AY210" s="115">
        <f t="array" ref="AY210">SUM(AY$124:AY$143*AY58*TRANSPOSE(Mapping!$H163:$AA163)/((AY$154:AY$173=0)+AY$154:AY$173))</f>
        <v>0</v>
      </c>
      <c r="AZ210" s="115">
        <f t="array" ref="AZ210">SUM(AZ$124:AZ$143*AZ58*TRANSPOSE(Mapping!$H163:$AA163)/((AZ$154:AZ$173=0)+AZ$154:AZ$173))</f>
        <v>0</v>
      </c>
      <c r="BA210" s="115">
        <f t="array" ref="BA210">SUM(BA$124:BA$143*BA58*TRANSPOSE(Mapping!$H163:$AA163)/((BA$154:BA$173=0)+BA$154:BA$173))</f>
        <v>0</v>
      </c>
      <c r="BB210" s="115">
        <f t="array" ref="BB210">SUM(BB$124:BB$143*BB58*TRANSPOSE(Mapping!$H163:$AA163)/((BB$154:BB$173=0)+BB$154:BB$173))</f>
        <v>0</v>
      </c>
      <c r="BC210" s="115">
        <f t="array" ref="BC210">SUM(BC$124:BC$143*BC58*TRANSPOSE(Mapping!$H163:$AA163)/((BC$154:BC$173=0)+BC$154:BC$173))</f>
        <v>0</v>
      </c>
      <c r="BD210" s="115">
        <f t="array" ref="BD210">SUM(BD$124:BD$143*BD58*TRANSPOSE(Mapping!$H163:$AA163)/((BD$154:BD$173=0)+BD$154:BD$173))</f>
        <v>0</v>
      </c>
      <c r="BE210" s="115">
        <f t="array" ref="BE210">SUM(BE$124:BE$143*BE58*TRANSPOSE(Mapping!$H163:$AA163)/((BE$154:BE$173=0)+BE$154:BE$173))</f>
        <v>0</v>
      </c>
      <c r="BF210" s="115">
        <f t="array" ref="BF210">SUM(BF$124:BF$143*BF58*TRANSPOSE(Mapping!$H163:$AA163)/((BF$154:BF$173=0)+BF$154:BF$173))</f>
        <v>0</v>
      </c>
      <c r="BG210" s="115">
        <f t="array" ref="BG210">SUM(BG$124:BG$143*BG58*TRANSPOSE(Mapping!$H163:$AA163)/((BG$154:BG$173=0)+BG$154:BG$173))</f>
        <v>0</v>
      </c>
      <c r="BH210" s="115">
        <f t="array" ref="BH210">SUM(BH$124:BH$143*BH58*TRANSPOSE(Mapping!$H163:$AA163)/((BH$154:BH$173=0)+BH$154:BH$173))</f>
        <v>0</v>
      </c>
    </row>
    <row r="211" spans="2:60" outlineLevel="1" x14ac:dyDescent="0.2">
      <c r="B211" s="88" t="s">
        <v>256</v>
      </c>
      <c r="C211" s="9" t="s">
        <v>85</v>
      </c>
      <c r="D211" s="9" t="s">
        <v>109</v>
      </c>
      <c r="F211" s="26" t="s">
        <v>198</v>
      </c>
      <c r="G211" s="87">
        <v>22</v>
      </c>
      <c r="I211" s="115">
        <f t="array" ref="I211">SUM(I$124:I$143*I59*TRANSPOSE(Mapping!$H164:$AA164)/((I$154:I$173=0)+I$154:I$173))</f>
        <v>0</v>
      </c>
      <c r="J211" s="115">
        <f t="array" ref="J211">SUM(J$124:J$143*J59*TRANSPOSE(Mapping!$H164:$AA164)/((J$154:J$173=0)+J$154:J$173))</f>
        <v>0</v>
      </c>
      <c r="K211" s="115">
        <f t="array" ref="K211">SUM(K$124:K$143*K59*TRANSPOSE(Mapping!$H164:$AA164)/((K$154:K$173=0)+K$154:K$173))</f>
        <v>0</v>
      </c>
      <c r="L211" s="115">
        <f t="array" ref="L211">SUM(L$124:L$143*L59*TRANSPOSE(Mapping!$H164:$AA164)/((L$154:L$173=0)+L$154:L$173))</f>
        <v>4.1310240349236686E-2</v>
      </c>
      <c r="M211" s="115">
        <f t="array" ref="M211">SUM(M$124:M$143*M59*TRANSPOSE(Mapping!$H164:$AA164)/((M$154:M$173=0)+M$154:M$173))</f>
        <v>1.1536359043202007E-2</v>
      </c>
      <c r="N211" s="115">
        <f t="array" ref="N211">SUM(N$124:N$143*N59*TRANSPOSE(Mapping!$H164:$AA164)/((N$154:N$173=0)+N$154:N$173))</f>
        <v>3.6981461292856226E-2</v>
      </c>
      <c r="O211" s="115">
        <f t="array" ref="O211">SUM(O$124:O$143*O59*TRANSPOSE(Mapping!$H164:$AA164)/((O$154:O$173=0)+O$154:O$173))</f>
        <v>0</v>
      </c>
      <c r="P211" s="115">
        <f t="array" ref="P211">SUM(P$124:P$143*P59*TRANSPOSE(Mapping!$H164:$AA164)/((P$154:P$173=0)+P$154:P$173))</f>
        <v>0</v>
      </c>
      <c r="Q211" s="115">
        <f t="array" ref="Q211">SUM(Q$124:Q$143*Q59*TRANSPOSE(Mapping!$H164:$AA164)/((Q$154:Q$173=0)+Q$154:Q$173))</f>
        <v>0</v>
      </c>
      <c r="R211" s="115">
        <f t="array" ref="R211">SUM(R$124:R$143*R59*TRANSPOSE(Mapping!$H164:$AA164)/((R$154:R$173=0)+R$154:R$173))</f>
        <v>0</v>
      </c>
      <c r="S211" s="115">
        <f t="array" ref="S211">SUM(S$124:S$143*S59*TRANSPOSE(Mapping!$H164:$AA164)/((S$154:S$173=0)+S$154:S$173))</f>
        <v>0</v>
      </c>
      <c r="T211" s="115">
        <f t="array" ref="T211">SUM(T$124:T$143*T59*TRANSPOSE(Mapping!$H164:$AA164)/((T$154:T$173=0)+T$154:T$173))</f>
        <v>0</v>
      </c>
      <c r="U211" s="115">
        <f t="array" ref="U211">SUM(U$124:U$143*U59*TRANSPOSE(Mapping!$H164:$AA164)/((U$154:U$173=0)+U$154:U$173))</f>
        <v>0</v>
      </c>
      <c r="V211" s="115">
        <f t="array" ref="V211">SUM(V$124:V$143*V59*TRANSPOSE(Mapping!$H164:$AA164)/((V$154:V$173=0)+V$154:V$173))</f>
        <v>0</v>
      </c>
      <c r="W211" s="115">
        <f t="array" ref="W211">SUM(W$124:W$143*W59*TRANSPOSE(Mapping!$H164:$AA164)/((W$154:W$173=0)+W$154:W$173))</f>
        <v>0</v>
      </c>
      <c r="X211" s="115">
        <f t="array" ref="X211">SUM(X$124:X$143*X59*TRANSPOSE(Mapping!$H164:$AA164)/((X$154:X$173=0)+X$154:X$173))</f>
        <v>0</v>
      </c>
      <c r="Y211" s="115">
        <f t="array" ref="Y211">SUM(Y$124:Y$143*Y59*TRANSPOSE(Mapping!$H164:$AA164)/((Y$154:Y$173=0)+Y$154:Y$173))</f>
        <v>0</v>
      </c>
      <c r="Z211" s="115">
        <f t="array" ref="Z211">SUM(Z$124:Z$143*Z59*TRANSPOSE(Mapping!$H164:$AA164)/((Z$154:Z$173=0)+Z$154:Z$173))</f>
        <v>0</v>
      </c>
      <c r="AA211" s="115">
        <f t="array" ref="AA211">SUM(AA$124:AA$143*AA59*TRANSPOSE(Mapping!$H164:$AA164)/((AA$154:AA$173=0)+AA$154:AA$173))</f>
        <v>0</v>
      </c>
      <c r="AB211" s="115">
        <f t="array" ref="AB211">SUM(AB$124:AB$143*AB59*TRANSPOSE(Mapping!$H164:$AA164)/((AB$154:AB$173=0)+AB$154:AB$173))</f>
        <v>0</v>
      </c>
      <c r="AC211" s="115">
        <f t="array" ref="AC211">SUM(AC$124:AC$143*AC59*TRANSPOSE(Mapping!$H164:$AA164)/((AC$154:AC$173=0)+AC$154:AC$173))</f>
        <v>0</v>
      </c>
      <c r="AD211" s="115">
        <f t="array" ref="AD211">SUM(AD$124:AD$143*AD59*TRANSPOSE(Mapping!$H164:$AA164)/((AD$154:AD$173=0)+AD$154:AD$173))</f>
        <v>0</v>
      </c>
      <c r="AE211" s="115">
        <f t="array" ref="AE211">SUM(AE$124:AE$143*AE59*TRANSPOSE(Mapping!$H164:$AA164)/((AE$154:AE$173=0)+AE$154:AE$173))</f>
        <v>0</v>
      </c>
      <c r="AF211" s="115">
        <f t="array" ref="AF211">SUM(AF$124:AF$143*AF59*TRANSPOSE(Mapping!$H164:$AA164)/((AF$154:AF$173=0)+AF$154:AF$173))</f>
        <v>0</v>
      </c>
      <c r="AG211" s="115">
        <f t="array" ref="AG211">SUM(AG$124:AG$143*AG59*TRANSPOSE(Mapping!$H164:$AA164)/((AG$154:AG$173=0)+AG$154:AG$173))</f>
        <v>0</v>
      </c>
      <c r="AH211" s="115">
        <f t="array" ref="AH211">SUM(AH$124:AH$143*AH59*TRANSPOSE(Mapping!$H164:$AA164)/((AH$154:AH$173=0)+AH$154:AH$173))</f>
        <v>0</v>
      </c>
      <c r="AI211" s="115">
        <f t="array" ref="AI211">SUM(AI$124:AI$143*AI59*TRANSPOSE(Mapping!$H164:$AA164)/((AI$154:AI$173=0)+AI$154:AI$173))</f>
        <v>0</v>
      </c>
      <c r="AJ211" s="115">
        <f t="array" ref="AJ211">SUM(AJ$124:AJ$143*AJ59*TRANSPOSE(Mapping!$H164:$AA164)/((AJ$154:AJ$173=0)+AJ$154:AJ$173))</f>
        <v>0</v>
      </c>
      <c r="AK211" s="115">
        <f t="array" ref="AK211">SUM(AK$124:AK$143*AK59*TRANSPOSE(Mapping!$H164:$AA164)/((AK$154:AK$173=0)+AK$154:AK$173))</f>
        <v>0</v>
      </c>
      <c r="AL211" s="115">
        <f t="array" ref="AL211">SUM(AL$124:AL$143*AL59*TRANSPOSE(Mapping!$H164:$AA164)/((AL$154:AL$173=0)+AL$154:AL$173))</f>
        <v>0</v>
      </c>
      <c r="AM211" s="115">
        <f t="array" ref="AM211">SUM(AM$124:AM$143*AM59*TRANSPOSE(Mapping!$H164:$AA164)/((AM$154:AM$173=0)+AM$154:AM$173))</f>
        <v>0</v>
      </c>
      <c r="AN211" s="115">
        <f t="array" ref="AN211">SUM(AN$124:AN$143*AN59*TRANSPOSE(Mapping!$H164:$AA164)/((AN$154:AN$173=0)+AN$154:AN$173))</f>
        <v>0</v>
      </c>
      <c r="AO211" s="115">
        <f t="array" ref="AO211">SUM(AO$124:AO$143*AO59*TRANSPOSE(Mapping!$H164:$AA164)/((AO$154:AO$173=0)+AO$154:AO$173))</f>
        <v>0</v>
      </c>
      <c r="AP211" s="115">
        <f t="array" ref="AP211">SUM(AP$124:AP$143*AP59*TRANSPOSE(Mapping!$H164:$AA164)/((AP$154:AP$173=0)+AP$154:AP$173))</f>
        <v>0</v>
      </c>
      <c r="AQ211" s="115">
        <f t="array" ref="AQ211">SUM(AQ$124:AQ$143*AQ59*TRANSPOSE(Mapping!$H164:$AA164)/((AQ$154:AQ$173=0)+AQ$154:AQ$173))</f>
        <v>0</v>
      </c>
      <c r="AR211" s="115">
        <f t="array" ref="AR211">SUM(AR$124:AR$143*AR59*TRANSPOSE(Mapping!$H164:$AA164)/((AR$154:AR$173=0)+AR$154:AR$173))</f>
        <v>0</v>
      </c>
      <c r="AS211" s="115">
        <f t="array" ref="AS211">SUM(AS$124:AS$143*AS59*TRANSPOSE(Mapping!$H164:$AA164)/((AS$154:AS$173=0)+AS$154:AS$173))</f>
        <v>0</v>
      </c>
      <c r="AT211" s="115">
        <f t="array" ref="AT211">SUM(AT$124:AT$143*AT59*TRANSPOSE(Mapping!$H164:$AA164)/((AT$154:AT$173=0)+AT$154:AT$173))</f>
        <v>0</v>
      </c>
      <c r="AU211" s="115">
        <f t="array" ref="AU211">SUM(AU$124:AU$143*AU59*TRANSPOSE(Mapping!$H164:$AA164)/((AU$154:AU$173=0)+AU$154:AU$173))</f>
        <v>0</v>
      </c>
      <c r="AV211" s="115">
        <f t="array" ref="AV211">SUM(AV$124:AV$143*AV59*TRANSPOSE(Mapping!$H164:$AA164)/((AV$154:AV$173=0)+AV$154:AV$173))</f>
        <v>0</v>
      </c>
      <c r="AW211" s="115">
        <f t="array" ref="AW211">SUM(AW$124:AW$143*AW59*TRANSPOSE(Mapping!$H164:$AA164)/((AW$154:AW$173=0)+AW$154:AW$173))</f>
        <v>0</v>
      </c>
      <c r="AX211" s="115">
        <f t="array" ref="AX211">SUM(AX$124:AX$143*AX59*TRANSPOSE(Mapping!$H164:$AA164)/((AX$154:AX$173=0)+AX$154:AX$173))</f>
        <v>0</v>
      </c>
      <c r="AY211" s="115">
        <f t="array" ref="AY211">SUM(AY$124:AY$143*AY59*TRANSPOSE(Mapping!$H164:$AA164)/((AY$154:AY$173=0)+AY$154:AY$173))</f>
        <v>0</v>
      </c>
      <c r="AZ211" s="115">
        <f t="array" ref="AZ211">SUM(AZ$124:AZ$143*AZ59*TRANSPOSE(Mapping!$H164:$AA164)/((AZ$154:AZ$173=0)+AZ$154:AZ$173))</f>
        <v>0</v>
      </c>
      <c r="BA211" s="115">
        <f t="array" ref="BA211">SUM(BA$124:BA$143*BA59*TRANSPOSE(Mapping!$H164:$AA164)/((BA$154:BA$173=0)+BA$154:BA$173))</f>
        <v>0</v>
      </c>
      <c r="BB211" s="115">
        <f t="array" ref="BB211">SUM(BB$124:BB$143*BB59*TRANSPOSE(Mapping!$H164:$AA164)/((BB$154:BB$173=0)+BB$154:BB$173))</f>
        <v>0</v>
      </c>
      <c r="BC211" s="115">
        <f t="array" ref="BC211">SUM(BC$124:BC$143*BC59*TRANSPOSE(Mapping!$H164:$AA164)/((BC$154:BC$173=0)+BC$154:BC$173))</f>
        <v>0</v>
      </c>
      <c r="BD211" s="115">
        <f t="array" ref="BD211">SUM(BD$124:BD$143*BD59*TRANSPOSE(Mapping!$H164:$AA164)/((BD$154:BD$173=0)+BD$154:BD$173))</f>
        <v>0</v>
      </c>
      <c r="BE211" s="115">
        <f t="array" ref="BE211">SUM(BE$124:BE$143*BE59*TRANSPOSE(Mapping!$H164:$AA164)/((BE$154:BE$173=0)+BE$154:BE$173))</f>
        <v>0</v>
      </c>
      <c r="BF211" s="115">
        <f t="array" ref="BF211">SUM(BF$124:BF$143*BF59*TRANSPOSE(Mapping!$H164:$AA164)/((BF$154:BF$173=0)+BF$154:BF$173))</f>
        <v>0</v>
      </c>
      <c r="BG211" s="115">
        <f t="array" ref="BG211">SUM(BG$124:BG$143*BG59*TRANSPOSE(Mapping!$H164:$AA164)/((BG$154:BG$173=0)+BG$154:BG$173))</f>
        <v>0</v>
      </c>
      <c r="BH211" s="115">
        <f t="array" ref="BH211">SUM(BH$124:BH$143*BH59*TRANSPOSE(Mapping!$H164:$AA164)/((BH$154:BH$173=0)+BH$154:BH$173))</f>
        <v>0</v>
      </c>
    </row>
    <row r="212" spans="2:60" outlineLevel="1" x14ac:dyDescent="0.2">
      <c r="B212" s="88" t="s">
        <v>258</v>
      </c>
      <c r="C212" s="89" t="s">
        <v>259</v>
      </c>
      <c r="D212" s="9" t="s">
        <v>121</v>
      </c>
      <c r="F212" s="26" t="s">
        <v>198</v>
      </c>
      <c r="G212" s="87">
        <v>23</v>
      </c>
      <c r="I212" s="115">
        <f t="array" ref="I212">SUM(I$124:I$143*I60*TRANSPOSE(Mapping!$H165:$AA165)/((I$154:I$173=0)+I$154:I$173))</f>
        <v>0</v>
      </c>
      <c r="J212" s="115">
        <f t="array" ref="J212">SUM(J$124:J$143*J60*TRANSPOSE(Mapping!$H165:$AA165)/((J$154:J$173=0)+J$154:J$173))</f>
        <v>0</v>
      </c>
      <c r="K212" s="115">
        <f t="array" ref="K212">SUM(K$124:K$143*K60*TRANSPOSE(Mapping!$H165:$AA165)/((K$154:K$173=0)+K$154:K$173))</f>
        <v>3.6874157459186748E-3</v>
      </c>
      <c r="L212" s="115">
        <f t="array" ref="L212">SUM(L$124:L$143*L60*TRANSPOSE(Mapping!$H165:$AA165)/((L$154:L$173=0)+L$154:L$173))</f>
        <v>6.6383386694384029E-3</v>
      </c>
      <c r="M212" s="115">
        <f t="array" ref="M212">SUM(M$124:M$143*M60*TRANSPOSE(Mapping!$H165:$AA165)/((M$154:M$173=0)+M$154:M$173))</f>
        <v>9.1307008713856601E-3</v>
      </c>
      <c r="N212" s="115">
        <f t="array" ref="N212">SUM(N$124:N$143*N60*TRANSPOSE(Mapping!$H165:$AA165)/((N$154:N$173=0)+N$154:N$173))</f>
        <v>1.4027031642266992E-2</v>
      </c>
      <c r="O212" s="115">
        <f t="array" ref="O212">SUM(O$124:O$143*O60*TRANSPOSE(Mapping!$H165:$AA165)/((O$154:O$173=0)+O$154:O$173))</f>
        <v>2.0741428379483885E-2</v>
      </c>
      <c r="P212" s="115">
        <f t="array" ref="P212">SUM(P$124:P$143*P60*TRANSPOSE(Mapping!$H165:$AA165)/((P$154:P$173=0)+P$154:P$173))</f>
        <v>1.4498882881194775E-2</v>
      </c>
      <c r="Q212" s="115">
        <f t="array" ref="Q212">SUM(Q$124:Q$143*Q60*TRANSPOSE(Mapping!$H165:$AA165)/((Q$154:Q$173=0)+Q$154:Q$173))</f>
        <v>0</v>
      </c>
      <c r="R212" s="115">
        <f t="array" ref="R212">SUM(R$124:R$143*R60*TRANSPOSE(Mapping!$H165:$AA165)/((R$154:R$173=0)+R$154:R$173))</f>
        <v>0</v>
      </c>
      <c r="S212" s="115">
        <f t="array" ref="S212">SUM(S$124:S$143*S60*TRANSPOSE(Mapping!$H165:$AA165)/((S$154:S$173=0)+S$154:S$173))</f>
        <v>0</v>
      </c>
      <c r="T212" s="115">
        <f t="array" ref="T212">SUM(T$124:T$143*T60*TRANSPOSE(Mapping!$H165:$AA165)/((T$154:T$173=0)+T$154:T$173))</f>
        <v>0</v>
      </c>
      <c r="U212" s="115">
        <f t="array" ref="U212">SUM(U$124:U$143*U60*TRANSPOSE(Mapping!$H165:$AA165)/((U$154:U$173=0)+U$154:U$173))</f>
        <v>0</v>
      </c>
      <c r="V212" s="115">
        <f t="array" ref="V212">SUM(V$124:V$143*V60*TRANSPOSE(Mapping!$H165:$AA165)/((V$154:V$173=0)+V$154:V$173))</f>
        <v>0</v>
      </c>
      <c r="W212" s="115">
        <f t="array" ref="W212">SUM(W$124:W$143*W60*TRANSPOSE(Mapping!$H165:$AA165)/((W$154:W$173=0)+W$154:W$173))</f>
        <v>0</v>
      </c>
      <c r="X212" s="115">
        <f t="array" ref="X212">SUM(X$124:X$143*X60*TRANSPOSE(Mapping!$H165:$AA165)/((X$154:X$173=0)+X$154:X$173))</f>
        <v>0</v>
      </c>
      <c r="Y212" s="115">
        <f t="array" ref="Y212">SUM(Y$124:Y$143*Y60*TRANSPOSE(Mapping!$H165:$AA165)/((Y$154:Y$173=0)+Y$154:Y$173))</f>
        <v>0</v>
      </c>
      <c r="Z212" s="115">
        <f t="array" ref="Z212">SUM(Z$124:Z$143*Z60*TRANSPOSE(Mapping!$H165:$AA165)/((Z$154:Z$173=0)+Z$154:Z$173))</f>
        <v>0</v>
      </c>
      <c r="AA212" s="115">
        <f t="array" ref="AA212">SUM(AA$124:AA$143*AA60*TRANSPOSE(Mapping!$H165:$AA165)/((AA$154:AA$173=0)+AA$154:AA$173))</f>
        <v>0</v>
      </c>
      <c r="AB212" s="115">
        <f t="array" ref="AB212">SUM(AB$124:AB$143*AB60*TRANSPOSE(Mapping!$H165:$AA165)/((AB$154:AB$173=0)+AB$154:AB$173))</f>
        <v>0</v>
      </c>
      <c r="AC212" s="115">
        <f t="array" ref="AC212">SUM(AC$124:AC$143*AC60*TRANSPOSE(Mapping!$H165:$AA165)/((AC$154:AC$173=0)+AC$154:AC$173))</f>
        <v>0</v>
      </c>
      <c r="AD212" s="115">
        <f t="array" ref="AD212">SUM(AD$124:AD$143*AD60*TRANSPOSE(Mapping!$H165:$AA165)/((AD$154:AD$173=0)+AD$154:AD$173))</f>
        <v>0</v>
      </c>
      <c r="AE212" s="115">
        <f t="array" ref="AE212">SUM(AE$124:AE$143*AE60*TRANSPOSE(Mapping!$H165:$AA165)/((AE$154:AE$173=0)+AE$154:AE$173))</f>
        <v>0</v>
      </c>
      <c r="AF212" s="115">
        <f t="array" ref="AF212">SUM(AF$124:AF$143*AF60*TRANSPOSE(Mapping!$H165:$AA165)/((AF$154:AF$173=0)+AF$154:AF$173))</f>
        <v>0</v>
      </c>
      <c r="AG212" s="115">
        <f t="array" ref="AG212">SUM(AG$124:AG$143*AG60*TRANSPOSE(Mapping!$H165:$AA165)/((AG$154:AG$173=0)+AG$154:AG$173))</f>
        <v>0</v>
      </c>
      <c r="AH212" s="115">
        <f t="array" ref="AH212">SUM(AH$124:AH$143*AH60*TRANSPOSE(Mapping!$H165:$AA165)/((AH$154:AH$173=0)+AH$154:AH$173))</f>
        <v>0</v>
      </c>
      <c r="AI212" s="115">
        <f t="array" ref="AI212">SUM(AI$124:AI$143*AI60*TRANSPOSE(Mapping!$H165:$AA165)/((AI$154:AI$173=0)+AI$154:AI$173))</f>
        <v>0</v>
      </c>
      <c r="AJ212" s="115">
        <f t="array" ref="AJ212">SUM(AJ$124:AJ$143*AJ60*TRANSPOSE(Mapping!$H165:$AA165)/((AJ$154:AJ$173=0)+AJ$154:AJ$173))</f>
        <v>0</v>
      </c>
      <c r="AK212" s="115">
        <f t="array" ref="AK212">SUM(AK$124:AK$143*AK60*TRANSPOSE(Mapping!$H165:$AA165)/((AK$154:AK$173=0)+AK$154:AK$173))</f>
        <v>0</v>
      </c>
      <c r="AL212" s="115">
        <f t="array" ref="AL212">SUM(AL$124:AL$143*AL60*TRANSPOSE(Mapping!$H165:$AA165)/((AL$154:AL$173=0)+AL$154:AL$173))</f>
        <v>0</v>
      </c>
      <c r="AM212" s="115">
        <f t="array" ref="AM212">SUM(AM$124:AM$143*AM60*TRANSPOSE(Mapping!$H165:$AA165)/((AM$154:AM$173=0)+AM$154:AM$173))</f>
        <v>0</v>
      </c>
      <c r="AN212" s="115">
        <f t="array" ref="AN212">SUM(AN$124:AN$143*AN60*TRANSPOSE(Mapping!$H165:$AA165)/((AN$154:AN$173=0)+AN$154:AN$173))</f>
        <v>0</v>
      </c>
      <c r="AO212" s="115">
        <f t="array" ref="AO212">SUM(AO$124:AO$143*AO60*TRANSPOSE(Mapping!$H165:$AA165)/((AO$154:AO$173=0)+AO$154:AO$173))</f>
        <v>0</v>
      </c>
      <c r="AP212" s="115">
        <f t="array" ref="AP212">SUM(AP$124:AP$143*AP60*TRANSPOSE(Mapping!$H165:$AA165)/((AP$154:AP$173=0)+AP$154:AP$173))</f>
        <v>0</v>
      </c>
      <c r="AQ212" s="115">
        <f t="array" ref="AQ212">SUM(AQ$124:AQ$143*AQ60*TRANSPOSE(Mapping!$H165:$AA165)/((AQ$154:AQ$173=0)+AQ$154:AQ$173))</f>
        <v>0</v>
      </c>
      <c r="AR212" s="115">
        <f t="array" ref="AR212">SUM(AR$124:AR$143*AR60*TRANSPOSE(Mapping!$H165:$AA165)/((AR$154:AR$173=0)+AR$154:AR$173))</f>
        <v>0</v>
      </c>
      <c r="AS212" s="115">
        <f t="array" ref="AS212">SUM(AS$124:AS$143*AS60*TRANSPOSE(Mapping!$H165:$AA165)/((AS$154:AS$173=0)+AS$154:AS$173))</f>
        <v>0</v>
      </c>
      <c r="AT212" s="115">
        <f t="array" ref="AT212">SUM(AT$124:AT$143*AT60*TRANSPOSE(Mapping!$H165:$AA165)/((AT$154:AT$173=0)+AT$154:AT$173))</f>
        <v>0</v>
      </c>
      <c r="AU212" s="115">
        <f t="array" ref="AU212">SUM(AU$124:AU$143*AU60*TRANSPOSE(Mapping!$H165:$AA165)/((AU$154:AU$173=0)+AU$154:AU$173))</f>
        <v>0</v>
      </c>
      <c r="AV212" s="115">
        <f t="array" ref="AV212">SUM(AV$124:AV$143*AV60*TRANSPOSE(Mapping!$H165:$AA165)/((AV$154:AV$173=0)+AV$154:AV$173))</f>
        <v>0</v>
      </c>
      <c r="AW212" s="115">
        <f t="array" ref="AW212">SUM(AW$124:AW$143*AW60*TRANSPOSE(Mapping!$H165:$AA165)/((AW$154:AW$173=0)+AW$154:AW$173))</f>
        <v>0</v>
      </c>
      <c r="AX212" s="115">
        <f t="array" ref="AX212">SUM(AX$124:AX$143*AX60*TRANSPOSE(Mapping!$H165:$AA165)/((AX$154:AX$173=0)+AX$154:AX$173))</f>
        <v>0</v>
      </c>
      <c r="AY212" s="115">
        <f t="array" ref="AY212">SUM(AY$124:AY$143*AY60*TRANSPOSE(Mapping!$H165:$AA165)/((AY$154:AY$173=0)+AY$154:AY$173))</f>
        <v>0</v>
      </c>
      <c r="AZ212" s="115">
        <f t="array" ref="AZ212">SUM(AZ$124:AZ$143*AZ60*TRANSPOSE(Mapping!$H165:$AA165)/((AZ$154:AZ$173=0)+AZ$154:AZ$173))</f>
        <v>0</v>
      </c>
      <c r="BA212" s="115">
        <f t="array" ref="BA212">SUM(BA$124:BA$143*BA60*TRANSPOSE(Mapping!$H165:$AA165)/((BA$154:BA$173=0)+BA$154:BA$173))</f>
        <v>0</v>
      </c>
      <c r="BB212" s="115">
        <f t="array" ref="BB212">SUM(BB$124:BB$143*BB60*TRANSPOSE(Mapping!$H165:$AA165)/((BB$154:BB$173=0)+BB$154:BB$173))</f>
        <v>0</v>
      </c>
      <c r="BC212" s="115">
        <f t="array" ref="BC212">SUM(BC$124:BC$143*BC60*TRANSPOSE(Mapping!$H165:$AA165)/((BC$154:BC$173=0)+BC$154:BC$173))</f>
        <v>0</v>
      </c>
      <c r="BD212" s="115">
        <f t="array" ref="BD212">SUM(BD$124:BD$143*BD60*TRANSPOSE(Mapping!$H165:$AA165)/((BD$154:BD$173=0)+BD$154:BD$173))</f>
        <v>0</v>
      </c>
      <c r="BE212" s="115">
        <f t="array" ref="BE212">SUM(BE$124:BE$143*BE60*TRANSPOSE(Mapping!$H165:$AA165)/((BE$154:BE$173=0)+BE$154:BE$173))</f>
        <v>0</v>
      </c>
      <c r="BF212" s="115">
        <f t="array" ref="BF212">SUM(BF$124:BF$143*BF60*TRANSPOSE(Mapping!$H165:$AA165)/((BF$154:BF$173=0)+BF$154:BF$173))</f>
        <v>0</v>
      </c>
      <c r="BG212" s="115">
        <f t="array" ref="BG212">SUM(BG$124:BG$143*BG60*TRANSPOSE(Mapping!$H165:$AA165)/((BG$154:BG$173=0)+BG$154:BG$173))</f>
        <v>0</v>
      </c>
      <c r="BH212" s="115">
        <f t="array" ref="BH212">SUM(BH$124:BH$143*BH60*TRANSPOSE(Mapping!$H165:$AA165)/((BH$154:BH$173=0)+BH$154:BH$173))</f>
        <v>0</v>
      </c>
    </row>
    <row r="213" spans="2:60" outlineLevel="1" x14ac:dyDescent="0.2">
      <c r="B213" s="88" t="s">
        <v>258</v>
      </c>
      <c r="C213" s="89" t="s">
        <v>259</v>
      </c>
      <c r="D213" s="9" t="s">
        <v>122</v>
      </c>
      <c r="F213" s="26" t="s">
        <v>198</v>
      </c>
      <c r="G213" s="87">
        <v>24</v>
      </c>
      <c r="I213" s="115">
        <f t="array" ref="I213">SUM(I$124:I$143*I61*TRANSPOSE(Mapping!$H166:$AA166)/((I$154:I$173=0)+I$154:I$173))</f>
        <v>0</v>
      </c>
      <c r="J213" s="115">
        <f t="array" ref="J213">SUM(J$124:J$143*J61*TRANSPOSE(Mapping!$H166:$AA166)/((J$154:J$173=0)+J$154:J$173))</f>
        <v>0</v>
      </c>
      <c r="K213" s="115">
        <f t="array" ref="K213">SUM(K$124:K$143*K61*TRANSPOSE(Mapping!$H166:$AA166)/((K$154:K$173=0)+K$154:K$173))</f>
        <v>8.9081805736859303E-3</v>
      </c>
      <c r="L213" s="115">
        <f t="array" ref="L213">SUM(L$124:L$143*L61*TRANSPOSE(Mapping!$H166:$AA166)/((L$154:L$173=0)+L$154:L$173))</f>
        <v>1.6125410207351532E-2</v>
      </c>
      <c r="M213" s="115">
        <f t="array" ref="M213">SUM(M$124:M$143*M61*TRANSPOSE(Mapping!$H166:$AA166)/((M$154:M$173=0)+M$154:M$173))</f>
        <v>1.7011308927059966E-2</v>
      </c>
      <c r="N213" s="115">
        <f t="array" ref="N213">SUM(N$124:N$143*N61*TRANSPOSE(Mapping!$H166:$AA166)/((N$154:N$173=0)+N$154:N$173))</f>
        <v>2.7821025710928503E-2</v>
      </c>
      <c r="O213" s="115">
        <f t="array" ref="O213">SUM(O$124:O$143*O61*TRANSPOSE(Mapping!$H166:$AA166)/((O$154:O$173=0)+O$154:O$173))</f>
        <v>3.8644568578669498E-2</v>
      </c>
      <c r="P213" s="115">
        <f t="array" ref="P213">SUM(P$124:P$143*P61*TRANSPOSE(Mapping!$H166:$AA166)/((P$154:P$173=0)+P$154:P$173))</f>
        <v>2.8759330940711397E-2</v>
      </c>
      <c r="Q213" s="115">
        <f t="array" ref="Q213">SUM(Q$124:Q$143*Q61*TRANSPOSE(Mapping!$H166:$AA166)/((Q$154:Q$173=0)+Q$154:Q$173))</f>
        <v>0</v>
      </c>
      <c r="R213" s="115">
        <f t="array" ref="R213">SUM(R$124:R$143*R61*TRANSPOSE(Mapping!$H166:$AA166)/((R$154:R$173=0)+R$154:R$173))</f>
        <v>0</v>
      </c>
      <c r="S213" s="115">
        <f t="array" ref="S213">SUM(S$124:S$143*S61*TRANSPOSE(Mapping!$H166:$AA166)/((S$154:S$173=0)+S$154:S$173))</f>
        <v>0</v>
      </c>
      <c r="T213" s="115">
        <f t="array" ref="T213">SUM(T$124:T$143*T61*TRANSPOSE(Mapping!$H166:$AA166)/((T$154:T$173=0)+T$154:T$173))</f>
        <v>0</v>
      </c>
      <c r="U213" s="115">
        <f t="array" ref="U213">SUM(U$124:U$143*U61*TRANSPOSE(Mapping!$H166:$AA166)/((U$154:U$173=0)+U$154:U$173))</f>
        <v>0</v>
      </c>
      <c r="V213" s="115">
        <f t="array" ref="V213">SUM(V$124:V$143*V61*TRANSPOSE(Mapping!$H166:$AA166)/((V$154:V$173=0)+V$154:V$173))</f>
        <v>0</v>
      </c>
      <c r="W213" s="115">
        <f t="array" ref="W213">SUM(W$124:W$143*W61*TRANSPOSE(Mapping!$H166:$AA166)/((W$154:W$173=0)+W$154:W$173))</f>
        <v>0</v>
      </c>
      <c r="X213" s="115">
        <f t="array" ref="X213">SUM(X$124:X$143*X61*TRANSPOSE(Mapping!$H166:$AA166)/((X$154:X$173=0)+X$154:X$173))</f>
        <v>0</v>
      </c>
      <c r="Y213" s="115">
        <f t="array" ref="Y213">SUM(Y$124:Y$143*Y61*TRANSPOSE(Mapping!$H166:$AA166)/((Y$154:Y$173=0)+Y$154:Y$173))</f>
        <v>0</v>
      </c>
      <c r="Z213" s="115">
        <f t="array" ref="Z213">SUM(Z$124:Z$143*Z61*TRANSPOSE(Mapping!$H166:$AA166)/((Z$154:Z$173=0)+Z$154:Z$173))</f>
        <v>0</v>
      </c>
      <c r="AA213" s="115">
        <f t="array" ref="AA213">SUM(AA$124:AA$143*AA61*TRANSPOSE(Mapping!$H166:$AA166)/((AA$154:AA$173=0)+AA$154:AA$173))</f>
        <v>0</v>
      </c>
      <c r="AB213" s="115">
        <f t="array" ref="AB213">SUM(AB$124:AB$143*AB61*TRANSPOSE(Mapping!$H166:$AA166)/((AB$154:AB$173=0)+AB$154:AB$173))</f>
        <v>0</v>
      </c>
      <c r="AC213" s="115">
        <f t="array" ref="AC213">SUM(AC$124:AC$143*AC61*TRANSPOSE(Mapping!$H166:$AA166)/((AC$154:AC$173=0)+AC$154:AC$173))</f>
        <v>0</v>
      </c>
      <c r="AD213" s="115">
        <f t="array" ref="AD213">SUM(AD$124:AD$143*AD61*TRANSPOSE(Mapping!$H166:$AA166)/((AD$154:AD$173=0)+AD$154:AD$173))</f>
        <v>0</v>
      </c>
      <c r="AE213" s="115">
        <f t="array" ref="AE213">SUM(AE$124:AE$143*AE61*TRANSPOSE(Mapping!$H166:$AA166)/((AE$154:AE$173=0)+AE$154:AE$173))</f>
        <v>0</v>
      </c>
      <c r="AF213" s="115">
        <f t="array" ref="AF213">SUM(AF$124:AF$143*AF61*TRANSPOSE(Mapping!$H166:$AA166)/((AF$154:AF$173=0)+AF$154:AF$173))</f>
        <v>0</v>
      </c>
      <c r="AG213" s="115">
        <f t="array" ref="AG213">SUM(AG$124:AG$143*AG61*TRANSPOSE(Mapping!$H166:$AA166)/((AG$154:AG$173=0)+AG$154:AG$173))</f>
        <v>0</v>
      </c>
      <c r="AH213" s="115">
        <f t="array" ref="AH213">SUM(AH$124:AH$143*AH61*TRANSPOSE(Mapping!$H166:$AA166)/((AH$154:AH$173=0)+AH$154:AH$173))</f>
        <v>0</v>
      </c>
      <c r="AI213" s="115">
        <f t="array" ref="AI213">SUM(AI$124:AI$143*AI61*TRANSPOSE(Mapping!$H166:$AA166)/((AI$154:AI$173=0)+AI$154:AI$173))</f>
        <v>0</v>
      </c>
      <c r="AJ213" s="115">
        <f t="array" ref="AJ213">SUM(AJ$124:AJ$143*AJ61*TRANSPOSE(Mapping!$H166:$AA166)/((AJ$154:AJ$173=0)+AJ$154:AJ$173))</f>
        <v>0</v>
      </c>
      <c r="AK213" s="115">
        <f t="array" ref="AK213">SUM(AK$124:AK$143*AK61*TRANSPOSE(Mapping!$H166:$AA166)/((AK$154:AK$173=0)+AK$154:AK$173))</f>
        <v>0</v>
      </c>
      <c r="AL213" s="115">
        <f t="array" ref="AL213">SUM(AL$124:AL$143*AL61*TRANSPOSE(Mapping!$H166:$AA166)/((AL$154:AL$173=0)+AL$154:AL$173))</f>
        <v>0</v>
      </c>
      <c r="AM213" s="115">
        <f t="array" ref="AM213">SUM(AM$124:AM$143*AM61*TRANSPOSE(Mapping!$H166:$AA166)/((AM$154:AM$173=0)+AM$154:AM$173))</f>
        <v>0</v>
      </c>
      <c r="AN213" s="115">
        <f t="array" ref="AN213">SUM(AN$124:AN$143*AN61*TRANSPOSE(Mapping!$H166:$AA166)/((AN$154:AN$173=0)+AN$154:AN$173))</f>
        <v>0</v>
      </c>
      <c r="AO213" s="115">
        <f t="array" ref="AO213">SUM(AO$124:AO$143*AO61*TRANSPOSE(Mapping!$H166:$AA166)/((AO$154:AO$173=0)+AO$154:AO$173))</f>
        <v>0</v>
      </c>
      <c r="AP213" s="115">
        <f t="array" ref="AP213">SUM(AP$124:AP$143*AP61*TRANSPOSE(Mapping!$H166:$AA166)/((AP$154:AP$173=0)+AP$154:AP$173))</f>
        <v>0</v>
      </c>
      <c r="AQ213" s="115">
        <f t="array" ref="AQ213">SUM(AQ$124:AQ$143*AQ61*TRANSPOSE(Mapping!$H166:$AA166)/((AQ$154:AQ$173=0)+AQ$154:AQ$173))</f>
        <v>0</v>
      </c>
      <c r="AR213" s="115">
        <f t="array" ref="AR213">SUM(AR$124:AR$143*AR61*TRANSPOSE(Mapping!$H166:$AA166)/((AR$154:AR$173=0)+AR$154:AR$173))</f>
        <v>0</v>
      </c>
      <c r="AS213" s="115">
        <f t="array" ref="AS213">SUM(AS$124:AS$143*AS61*TRANSPOSE(Mapping!$H166:$AA166)/((AS$154:AS$173=0)+AS$154:AS$173))</f>
        <v>0</v>
      </c>
      <c r="AT213" s="115">
        <f t="array" ref="AT213">SUM(AT$124:AT$143*AT61*TRANSPOSE(Mapping!$H166:$AA166)/((AT$154:AT$173=0)+AT$154:AT$173))</f>
        <v>0</v>
      </c>
      <c r="AU213" s="115">
        <f t="array" ref="AU213">SUM(AU$124:AU$143*AU61*TRANSPOSE(Mapping!$H166:$AA166)/((AU$154:AU$173=0)+AU$154:AU$173))</f>
        <v>0</v>
      </c>
      <c r="AV213" s="115">
        <f t="array" ref="AV213">SUM(AV$124:AV$143*AV61*TRANSPOSE(Mapping!$H166:$AA166)/((AV$154:AV$173=0)+AV$154:AV$173))</f>
        <v>0</v>
      </c>
      <c r="AW213" s="115">
        <f t="array" ref="AW213">SUM(AW$124:AW$143*AW61*TRANSPOSE(Mapping!$H166:$AA166)/((AW$154:AW$173=0)+AW$154:AW$173))</f>
        <v>0</v>
      </c>
      <c r="AX213" s="115">
        <f t="array" ref="AX213">SUM(AX$124:AX$143*AX61*TRANSPOSE(Mapping!$H166:$AA166)/((AX$154:AX$173=0)+AX$154:AX$173))</f>
        <v>0</v>
      </c>
      <c r="AY213" s="115">
        <f t="array" ref="AY213">SUM(AY$124:AY$143*AY61*TRANSPOSE(Mapping!$H166:$AA166)/((AY$154:AY$173=0)+AY$154:AY$173))</f>
        <v>0</v>
      </c>
      <c r="AZ213" s="115">
        <f t="array" ref="AZ213">SUM(AZ$124:AZ$143*AZ61*TRANSPOSE(Mapping!$H166:$AA166)/((AZ$154:AZ$173=0)+AZ$154:AZ$173))</f>
        <v>0</v>
      </c>
      <c r="BA213" s="115">
        <f t="array" ref="BA213">SUM(BA$124:BA$143*BA61*TRANSPOSE(Mapping!$H166:$AA166)/((BA$154:BA$173=0)+BA$154:BA$173))</f>
        <v>0</v>
      </c>
      <c r="BB213" s="115">
        <f t="array" ref="BB213">SUM(BB$124:BB$143*BB61*TRANSPOSE(Mapping!$H166:$AA166)/((BB$154:BB$173=0)+BB$154:BB$173))</f>
        <v>0</v>
      </c>
      <c r="BC213" s="115">
        <f t="array" ref="BC213">SUM(BC$124:BC$143*BC61*TRANSPOSE(Mapping!$H166:$AA166)/((BC$154:BC$173=0)+BC$154:BC$173))</f>
        <v>0</v>
      </c>
      <c r="BD213" s="115">
        <f t="array" ref="BD213">SUM(BD$124:BD$143*BD61*TRANSPOSE(Mapping!$H166:$AA166)/((BD$154:BD$173=0)+BD$154:BD$173))</f>
        <v>0</v>
      </c>
      <c r="BE213" s="115">
        <f t="array" ref="BE213">SUM(BE$124:BE$143*BE61*TRANSPOSE(Mapping!$H166:$AA166)/((BE$154:BE$173=0)+BE$154:BE$173))</f>
        <v>0</v>
      </c>
      <c r="BF213" s="115">
        <f t="array" ref="BF213">SUM(BF$124:BF$143*BF61*TRANSPOSE(Mapping!$H166:$AA166)/((BF$154:BF$173=0)+BF$154:BF$173))</f>
        <v>0</v>
      </c>
      <c r="BG213" s="115">
        <f t="array" ref="BG213">SUM(BG$124:BG$143*BG61*TRANSPOSE(Mapping!$H166:$AA166)/((BG$154:BG$173=0)+BG$154:BG$173))</f>
        <v>0</v>
      </c>
      <c r="BH213" s="115">
        <f t="array" ref="BH213">SUM(BH$124:BH$143*BH61*TRANSPOSE(Mapping!$H166:$AA166)/((BH$154:BH$173=0)+BH$154:BH$173))</f>
        <v>0</v>
      </c>
    </row>
    <row r="214" spans="2:60" outlineLevel="1" x14ac:dyDescent="0.2">
      <c r="B214" s="88" t="s">
        <v>258</v>
      </c>
      <c r="C214" s="89" t="s">
        <v>259</v>
      </c>
      <c r="D214" s="9" t="s">
        <v>123</v>
      </c>
      <c r="F214" s="26" t="s">
        <v>198</v>
      </c>
      <c r="G214" s="87">
        <v>25</v>
      </c>
      <c r="I214" s="115">
        <f t="array" ref="I214">SUM(I$124:I$143*I62*TRANSPOSE(Mapping!$H167:$AA167)/((I$154:I$173=0)+I$154:I$173))</f>
        <v>0</v>
      </c>
      <c r="J214" s="115">
        <f t="array" ref="J214">SUM(J$124:J$143*J62*TRANSPOSE(Mapping!$H167:$AA167)/((J$154:J$173=0)+J$154:J$173))</f>
        <v>0</v>
      </c>
      <c r="K214" s="115">
        <f t="array" ref="K214">SUM(K$124:K$143*K62*TRANSPOSE(Mapping!$H167:$AA167)/((K$154:K$173=0)+K$154:K$173))</f>
        <v>0</v>
      </c>
      <c r="L214" s="115">
        <f t="array" ref="L214">SUM(L$124:L$143*L62*TRANSPOSE(Mapping!$H167:$AA167)/((L$154:L$173=0)+L$154:L$173))</f>
        <v>1.0632638379230844E-4</v>
      </c>
      <c r="M214" s="115">
        <f t="array" ref="M214">SUM(M$124:M$143*M62*TRANSPOSE(Mapping!$H167:$AA167)/((M$154:M$173=0)+M$154:M$173))</f>
        <v>1.5395468056802987E-4</v>
      </c>
      <c r="N214" s="115">
        <f t="array" ref="N214">SUM(N$124:N$143*N62*TRANSPOSE(Mapping!$H167:$AA167)/((N$154:N$173=0)+N$154:N$173))</f>
        <v>0</v>
      </c>
      <c r="O214" s="115">
        <f t="array" ref="O214">SUM(O$124:O$143*O62*TRANSPOSE(Mapping!$H167:$AA167)/((O$154:O$173=0)+O$154:O$173))</f>
        <v>3.4916151190287205E-4</v>
      </c>
      <c r="P214" s="115">
        <f t="array" ref="P214">SUM(P$124:P$143*P62*TRANSPOSE(Mapping!$H167:$AA167)/((P$154:P$173=0)+P$154:P$173))</f>
        <v>0</v>
      </c>
      <c r="Q214" s="115">
        <f t="array" ref="Q214">SUM(Q$124:Q$143*Q62*TRANSPOSE(Mapping!$H167:$AA167)/((Q$154:Q$173=0)+Q$154:Q$173))</f>
        <v>0</v>
      </c>
      <c r="R214" s="115">
        <f t="array" ref="R214">SUM(R$124:R$143*R62*TRANSPOSE(Mapping!$H167:$AA167)/((R$154:R$173=0)+R$154:R$173))</f>
        <v>0</v>
      </c>
      <c r="S214" s="115">
        <f t="array" ref="S214">SUM(S$124:S$143*S62*TRANSPOSE(Mapping!$H167:$AA167)/((S$154:S$173=0)+S$154:S$173))</f>
        <v>0</v>
      </c>
      <c r="T214" s="115">
        <f t="array" ref="T214">SUM(T$124:T$143*T62*TRANSPOSE(Mapping!$H167:$AA167)/((T$154:T$173=0)+T$154:T$173))</f>
        <v>0</v>
      </c>
      <c r="U214" s="115">
        <f t="array" ref="U214">SUM(U$124:U$143*U62*TRANSPOSE(Mapping!$H167:$AA167)/((U$154:U$173=0)+U$154:U$173))</f>
        <v>0</v>
      </c>
      <c r="V214" s="115">
        <f t="array" ref="V214">SUM(V$124:V$143*V62*TRANSPOSE(Mapping!$H167:$AA167)/((V$154:V$173=0)+V$154:V$173))</f>
        <v>0</v>
      </c>
      <c r="W214" s="115">
        <f t="array" ref="W214">SUM(W$124:W$143*W62*TRANSPOSE(Mapping!$H167:$AA167)/((W$154:W$173=0)+W$154:W$173))</f>
        <v>0</v>
      </c>
      <c r="X214" s="115">
        <f t="array" ref="X214">SUM(X$124:X$143*X62*TRANSPOSE(Mapping!$H167:$AA167)/((X$154:X$173=0)+X$154:X$173))</f>
        <v>0</v>
      </c>
      <c r="Y214" s="115">
        <f t="array" ref="Y214">SUM(Y$124:Y$143*Y62*TRANSPOSE(Mapping!$H167:$AA167)/((Y$154:Y$173=0)+Y$154:Y$173))</f>
        <v>0</v>
      </c>
      <c r="Z214" s="115">
        <f t="array" ref="Z214">SUM(Z$124:Z$143*Z62*TRANSPOSE(Mapping!$H167:$AA167)/((Z$154:Z$173=0)+Z$154:Z$173))</f>
        <v>0</v>
      </c>
      <c r="AA214" s="115">
        <f t="array" ref="AA214">SUM(AA$124:AA$143*AA62*TRANSPOSE(Mapping!$H167:$AA167)/((AA$154:AA$173=0)+AA$154:AA$173))</f>
        <v>0</v>
      </c>
      <c r="AB214" s="115">
        <f t="array" ref="AB214">SUM(AB$124:AB$143*AB62*TRANSPOSE(Mapping!$H167:$AA167)/((AB$154:AB$173=0)+AB$154:AB$173))</f>
        <v>0</v>
      </c>
      <c r="AC214" s="115">
        <f t="array" ref="AC214">SUM(AC$124:AC$143*AC62*TRANSPOSE(Mapping!$H167:$AA167)/((AC$154:AC$173=0)+AC$154:AC$173))</f>
        <v>0</v>
      </c>
      <c r="AD214" s="115">
        <f t="array" ref="AD214">SUM(AD$124:AD$143*AD62*TRANSPOSE(Mapping!$H167:$AA167)/((AD$154:AD$173=0)+AD$154:AD$173))</f>
        <v>0</v>
      </c>
      <c r="AE214" s="115">
        <f t="array" ref="AE214">SUM(AE$124:AE$143*AE62*TRANSPOSE(Mapping!$H167:$AA167)/((AE$154:AE$173=0)+AE$154:AE$173))</f>
        <v>0</v>
      </c>
      <c r="AF214" s="115">
        <f t="array" ref="AF214">SUM(AF$124:AF$143*AF62*TRANSPOSE(Mapping!$H167:$AA167)/((AF$154:AF$173=0)+AF$154:AF$173))</f>
        <v>0</v>
      </c>
      <c r="AG214" s="115">
        <f t="array" ref="AG214">SUM(AG$124:AG$143*AG62*TRANSPOSE(Mapping!$H167:$AA167)/((AG$154:AG$173=0)+AG$154:AG$173))</f>
        <v>0</v>
      </c>
      <c r="AH214" s="115">
        <f t="array" ref="AH214">SUM(AH$124:AH$143*AH62*TRANSPOSE(Mapping!$H167:$AA167)/((AH$154:AH$173=0)+AH$154:AH$173))</f>
        <v>0</v>
      </c>
      <c r="AI214" s="115">
        <f t="array" ref="AI214">SUM(AI$124:AI$143*AI62*TRANSPOSE(Mapping!$H167:$AA167)/((AI$154:AI$173=0)+AI$154:AI$173))</f>
        <v>0</v>
      </c>
      <c r="AJ214" s="115">
        <f t="array" ref="AJ214">SUM(AJ$124:AJ$143*AJ62*TRANSPOSE(Mapping!$H167:$AA167)/((AJ$154:AJ$173=0)+AJ$154:AJ$173))</f>
        <v>0</v>
      </c>
      <c r="AK214" s="115">
        <f t="array" ref="AK214">SUM(AK$124:AK$143*AK62*TRANSPOSE(Mapping!$H167:$AA167)/((AK$154:AK$173=0)+AK$154:AK$173))</f>
        <v>0</v>
      </c>
      <c r="AL214" s="115">
        <f t="array" ref="AL214">SUM(AL$124:AL$143*AL62*TRANSPOSE(Mapping!$H167:$AA167)/((AL$154:AL$173=0)+AL$154:AL$173))</f>
        <v>0</v>
      </c>
      <c r="AM214" s="115">
        <f t="array" ref="AM214">SUM(AM$124:AM$143*AM62*TRANSPOSE(Mapping!$H167:$AA167)/((AM$154:AM$173=0)+AM$154:AM$173))</f>
        <v>0</v>
      </c>
      <c r="AN214" s="115">
        <f t="array" ref="AN214">SUM(AN$124:AN$143*AN62*TRANSPOSE(Mapping!$H167:$AA167)/((AN$154:AN$173=0)+AN$154:AN$173))</f>
        <v>0</v>
      </c>
      <c r="AO214" s="115">
        <f t="array" ref="AO214">SUM(AO$124:AO$143*AO62*TRANSPOSE(Mapping!$H167:$AA167)/((AO$154:AO$173=0)+AO$154:AO$173))</f>
        <v>0</v>
      </c>
      <c r="AP214" s="115">
        <f t="array" ref="AP214">SUM(AP$124:AP$143*AP62*TRANSPOSE(Mapping!$H167:$AA167)/((AP$154:AP$173=0)+AP$154:AP$173))</f>
        <v>0</v>
      </c>
      <c r="AQ214" s="115">
        <f t="array" ref="AQ214">SUM(AQ$124:AQ$143*AQ62*TRANSPOSE(Mapping!$H167:$AA167)/((AQ$154:AQ$173=0)+AQ$154:AQ$173))</f>
        <v>0</v>
      </c>
      <c r="AR214" s="115">
        <f t="array" ref="AR214">SUM(AR$124:AR$143*AR62*TRANSPOSE(Mapping!$H167:$AA167)/((AR$154:AR$173=0)+AR$154:AR$173))</f>
        <v>0</v>
      </c>
      <c r="AS214" s="115">
        <f t="array" ref="AS214">SUM(AS$124:AS$143*AS62*TRANSPOSE(Mapping!$H167:$AA167)/((AS$154:AS$173=0)+AS$154:AS$173))</f>
        <v>0</v>
      </c>
      <c r="AT214" s="115">
        <f t="array" ref="AT214">SUM(AT$124:AT$143*AT62*TRANSPOSE(Mapping!$H167:$AA167)/((AT$154:AT$173=0)+AT$154:AT$173))</f>
        <v>0</v>
      </c>
      <c r="AU214" s="115">
        <f t="array" ref="AU214">SUM(AU$124:AU$143*AU62*TRANSPOSE(Mapping!$H167:$AA167)/((AU$154:AU$173=0)+AU$154:AU$173))</f>
        <v>0</v>
      </c>
      <c r="AV214" s="115">
        <f t="array" ref="AV214">SUM(AV$124:AV$143*AV62*TRANSPOSE(Mapping!$H167:$AA167)/((AV$154:AV$173=0)+AV$154:AV$173))</f>
        <v>0</v>
      </c>
      <c r="AW214" s="115">
        <f t="array" ref="AW214">SUM(AW$124:AW$143*AW62*TRANSPOSE(Mapping!$H167:$AA167)/((AW$154:AW$173=0)+AW$154:AW$173))</f>
        <v>0</v>
      </c>
      <c r="AX214" s="115">
        <f t="array" ref="AX214">SUM(AX$124:AX$143*AX62*TRANSPOSE(Mapping!$H167:$AA167)/((AX$154:AX$173=0)+AX$154:AX$173))</f>
        <v>0</v>
      </c>
      <c r="AY214" s="115">
        <f t="array" ref="AY214">SUM(AY$124:AY$143*AY62*TRANSPOSE(Mapping!$H167:$AA167)/((AY$154:AY$173=0)+AY$154:AY$173))</f>
        <v>0</v>
      </c>
      <c r="AZ214" s="115">
        <f t="array" ref="AZ214">SUM(AZ$124:AZ$143*AZ62*TRANSPOSE(Mapping!$H167:$AA167)/((AZ$154:AZ$173=0)+AZ$154:AZ$173))</f>
        <v>0</v>
      </c>
      <c r="BA214" s="115">
        <f t="array" ref="BA214">SUM(BA$124:BA$143*BA62*TRANSPOSE(Mapping!$H167:$AA167)/((BA$154:BA$173=0)+BA$154:BA$173))</f>
        <v>0</v>
      </c>
      <c r="BB214" s="115">
        <f t="array" ref="BB214">SUM(BB$124:BB$143*BB62*TRANSPOSE(Mapping!$H167:$AA167)/((BB$154:BB$173=0)+BB$154:BB$173))</f>
        <v>0</v>
      </c>
      <c r="BC214" s="115">
        <f t="array" ref="BC214">SUM(BC$124:BC$143*BC62*TRANSPOSE(Mapping!$H167:$AA167)/((BC$154:BC$173=0)+BC$154:BC$173))</f>
        <v>0</v>
      </c>
      <c r="BD214" s="115">
        <f t="array" ref="BD214">SUM(BD$124:BD$143*BD62*TRANSPOSE(Mapping!$H167:$AA167)/((BD$154:BD$173=0)+BD$154:BD$173))</f>
        <v>0</v>
      </c>
      <c r="BE214" s="115">
        <f t="array" ref="BE214">SUM(BE$124:BE$143*BE62*TRANSPOSE(Mapping!$H167:$AA167)/((BE$154:BE$173=0)+BE$154:BE$173))</f>
        <v>0</v>
      </c>
      <c r="BF214" s="115">
        <f t="array" ref="BF214">SUM(BF$124:BF$143*BF62*TRANSPOSE(Mapping!$H167:$AA167)/((BF$154:BF$173=0)+BF$154:BF$173))</f>
        <v>0</v>
      </c>
      <c r="BG214" s="115">
        <f t="array" ref="BG214">SUM(BG$124:BG$143*BG62*TRANSPOSE(Mapping!$H167:$AA167)/((BG$154:BG$173=0)+BG$154:BG$173))</f>
        <v>0</v>
      </c>
      <c r="BH214" s="115">
        <f t="array" ref="BH214">SUM(BH$124:BH$143*BH62*TRANSPOSE(Mapping!$H167:$AA167)/((BH$154:BH$173=0)+BH$154:BH$173))</f>
        <v>0</v>
      </c>
    </row>
    <row r="215" spans="2:60" outlineLevel="1" x14ac:dyDescent="0.2">
      <c r="B215" s="88" t="s">
        <v>258</v>
      </c>
      <c r="C215" s="89" t="s">
        <v>259</v>
      </c>
      <c r="D215" s="9" t="s">
        <v>111</v>
      </c>
      <c r="F215" s="26" t="s">
        <v>198</v>
      </c>
      <c r="G215" s="87">
        <v>26</v>
      </c>
      <c r="I215" s="115">
        <f t="array" ref="I215">SUM(I$124:I$143*I63*TRANSPOSE(Mapping!$H168:$AA168)/((I$154:I$173=0)+I$154:I$173))</f>
        <v>0</v>
      </c>
      <c r="J215" s="115">
        <f t="array" ref="J215">SUM(J$124:J$143*J63*TRANSPOSE(Mapping!$H168:$AA168)/((J$154:J$173=0)+J$154:J$173))</f>
        <v>0</v>
      </c>
      <c r="K215" s="115">
        <f t="array" ref="K215">SUM(K$124:K$143*K63*TRANSPOSE(Mapping!$H168:$AA168)/((K$154:K$173=0)+K$154:K$173))</f>
        <v>2.2689403714939624E-3</v>
      </c>
      <c r="L215" s="115">
        <f t="array" ref="L215">SUM(L$124:L$143*L63*TRANSPOSE(Mapping!$H168:$AA168)/((L$154:L$173=0)+L$154:L$173))</f>
        <v>4.4829235041313423E-3</v>
      </c>
      <c r="M215" s="115">
        <f t="array" ref="M215">SUM(M$124:M$143*M63*TRANSPOSE(Mapping!$H168:$AA168)/((M$154:M$173=0)+M$154:M$173))</f>
        <v>6.4468125693172684E-3</v>
      </c>
      <c r="N215" s="115">
        <f t="array" ref="N215">SUM(N$124:N$143*N63*TRANSPOSE(Mapping!$H168:$AA168)/((N$154:N$173=0)+N$154:N$173))</f>
        <v>1.3043964896742822E-2</v>
      </c>
      <c r="O215" s="115">
        <f t="array" ref="O215">SUM(O$124:O$143*O63*TRANSPOSE(Mapping!$H168:$AA168)/((O$154:O$173=0)+O$154:O$173))</f>
        <v>1.4553379286833566E-2</v>
      </c>
      <c r="P215" s="115">
        <f t="array" ref="P215">SUM(P$124:P$143*P63*TRANSPOSE(Mapping!$H168:$AA168)/((P$154:P$173=0)+P$154:P$173))</f>
        <v>1.3489128979507312E-2</v>
      </c>
      <c r="Q215" s="115">
        <f t="array" ref="Q215">SUM(Q$124:Q$143*Q63*TRANSPOSE(Mapping!$H168:$AA168)/((Q$154:Q$173=0)+Q$154:Q$173))</f>
        <v>0</v>
      </c>
      <c r="R215" s="115">
        <f t="array" ref="R215">SUM(R$124:R$143*R63*TRANSPOSE(Mapping!$H168:$AA168)/((R$154:R$173=0)+R$154:R$173))</f>
        <v>0</v>
      </c>
      <c r="S215" s="115">
        <f t="array" ref="S215">SUM(S$124:S$143*S63*TRANSPOSE(Mapping!$H168:$AA168)/((S$154:S$173=0)+S$154:S$173))</f>
        <v>0</v>
      </c>
      <c r="T215" s="115">
        <f t="array" ref="T215">SUM(T$124:T$143*T63*TRANSPOSE(Mapping!$H168:$AA168)/((T$154:T$173=0)+T$154:T$173))</f>
        <v>0</v>
      </c>
      <c r="U215" s="115">
        <f t="array" ref="U215">SUM(U$124:U$143*U63*TRANSPOSE(Mapping!$H168:$AA168)/((U$154:U$173=0)+U$154:U$173))</f>
        <v>0</v>
      </c>
      <c r="V215" s="115">
        <f t="array" ref="V215">SUM(V$124:V$143*V63*TRANSPOSE(Mapping!$H168:$AA168)/((V$154:V$173=0)+V$154:V$173))</f>
        <v>0</v>
      </c>
      <c r="W215" s="115">
        <f t="array" ref="W215">SUM(W$124:W$143*W63*TRANSPOSE(Mapping!$H168:$AA168)/((W$154:W$173=0)+W$154:W$173))</f>
        <v>0</v>
      </c>
      <c r="X215" s="115">
        <f t="array" ref="X215">SUM(X$124:X$143*X63*TRANSPOSE(Mapping!$H168:$AA168)/((X$154:X$173=0)+X$154:X$173))</f>
        <v>0</v>
      </c>
      <c r="Y215" s="115">
        <f t="array" ref="Y215">SUM(Y$124:Y$143*Y63*TRANSPOSE(Mapping!$H168:$AA168)/((Y$154:Y$173=0)+Y$154:Y$173))</f>
        <v>0</v>
      </c>
      <c r="Z215" s="115">
        <f t="array" ref="Z215">SUM(Z$124:Z$143*Z63*TRANSPOSE(Mapping!$H168:$AA168)/((Z$154:Z$173=0)+Z$154:Z$173))</f>
        <v>0</v>
      </c>
      <c r="AA215" s="115">
        <f t="array" ref="AA215">SUM(AA$124:AA$143*AA63*TRANSPOSE(Mapping!$H168:$AA168)/((AA$154:AA$173=0)+AA$154:AA$173))</f>
        <v>0</v>
      </c>
      <c r="AB215" s="115">
        <f t="array" ref="AB215">SUM(AB$124:AB$143*AB63*TRANSPOSE(Mapping!$H168:$AA168)/((AB$154:AB$173=0)+AB$154:AB$173))</f>
        <v>0</v>
      </c>
      <c r="AC215" s="115">
        <f t="array" ref="AC215">SUM(AC$124:AC$143*AC63*TRANSPOSE(Mapping!$H168:$AA168)/((AC$154:AC$173=0)+AC$154:AC$173))</f>
        <v>0</v>
      </c>
      <c r="AD215" s="115">
        <f t="array" ref="AD215">SUM(AD$124:AD$143*AD63*TRANSPOSE(Mapping!$H168:$AA168)/((AD$154:AD$173=0)+AD$154:AD$173))</f>
        <v>0</v>
      </c>
      <c r="AE215" s="115">
        <f t="array" ref="AE215">SUM(AE$124:AE$143*AE63*TRANSPOSE(Mapping!$H168:$AA168)/((AE$154:AE$173=0)+AE$154:AE$173))</f>
        <v>0</v>
      </c>
      <c r="AF215" s="115">
        <f t="array" ref="AF215">SUM(AF$124:AF$143*AF63*TRANSPOSE(Mapping!$H168:$AA168)/((AF$154:AF$173=0)+AF$154:AF$173))</f>
        <v>0</v>
      </c>
      <c r="AG215" s="115">
        <f t="array" ref="AG215">SUM(AG$124:AG$143*AG63*TRANSPOSE(Mapping!$H168:$AA168)/((AG$154:AG$173=0)+AG$154:AG$173))</f>
        <v>0</v>
      </c>
      <c r="AH215" s="115">
        <f t="array" ref="AH215">SUM(AH$124:AH$143*AH63*TRANSPOSE(Mapping!$H168:$AA168)/((AH$154:AH$173=0)+AH$154:AH$173))</f>
        <v>0</v>
      </c>
      <c r="AI215" s="115">
        <f t="array" ref="AI215">SUM(AI$124:AI$143*AI63*TRANSPOSE(Mapping!$H168:$AA168)/((AI$154:AI$173=0)+AI$154:AI$173))</f>
        <v>0</v>
      </c>
      <c r="AJ215" s="115">
        <f t="array" ref="AJ215">SUM(AJ$124:AJ$143*AJ63*TRANSPOSE(Mapping!$H168:$AA168)/((AJ$154:AJ$173=0)+AJ$154:AJ$173))</f>
        <v>0</v>
      </c>
      <c r="AK215" s="115">
        <f t="array" ref="AK215">SUM(AK$124:AK$143*AK63*TRANSPOSE(Mapping!$H168:$AA168)/((AK$154:AK$173=0)+AK$154:AK$173))</f>
        <v>0</v>
      </c>
      <c r="AL215" s="115">
        <f t="array" ref="AL215">SUM(AL$124:AL$143*AL63*TRANSPOSE(Mapping!$H168:$AA168)/((AL$154:AL$173=0)+AL$154:AL$173))</f>
        <v>0</v>
      </c>
      <c r="AM215" s="115">
        <f t="array" ref="AM215">SUM(AM$124:AM$143*AM63*TRANSPOSE(Mapping!$H168:$AA168)/((AM$154:AM$173=0)+AM$154:AM$173))</f>
        <v>0</v>
      </c>
      <c r="AN215" s="115">
        <f t="array" ref="AN215">SUM(AN$124:AN$143*AN63*TRANSPOSE(Mapping!$H168:$AA168)/((AN$154:AN$173=0)+AN$154:AN$173))</f>
        <v>0</v>
      </c>
      <c r="AO215" s="115">
        <f t="array" ref="AO215">SUM(AO$124:AO$143*AO63*TRANSPOSE(Mapping!$H168:$AA168)/((AO$154:AO$173=0)+AO$154:AO$173))</f>
        <v>0</v>
      </c>
      <c r="AP215" s="115">
        <f t="array" ref="AP215">SUM(AP$124:AP$143*AP63*TRANSPOSE(Mapping!$H168:$AA168)/((AP$154:AP$173=0)+AP$154:AP$173))</f>
        <v>0</v>
      </c>
      <c r="AQ215" s="115">
        <f t="array" ref="AQ215">SUM(AQ$124:AQ$143*AQ63*TRANSPOSE(Mapping!$H168:$AA168)/((AQ$154:AQ$173=0)+AQ$154:AQ$173))</f>
        <v>0</v>
      </c>
      <c r="AR215" s="115">
        <f t="array" ref="AR215">SUM(AR$124:AR$143*AR63*TRANSPOSE(Mapping!$H168:$AA168)/((AR$154:AR$173=0)+AR$154:AR$173))</f>
        <v>0</v>
      </c>
      <c r="AS215" s="115">
        <f t="array" ref="AS215">SUM(AS$124:AS$143*AS63*TRANSPOSE(Mapping!$H168:$AA168)/((AS$154:AS$173=0)+AS$154:AS$173))</f>
        <v>0</v>
      </c>
      <c r="AT215" s="115">
        <f t="array" ref="AT215">SUM(AT$124:AT$143*AT63*TRANSPOSE(Mapping!$H168:$AA168)/((AT$154:AT$173=0)+AT$154:AT$173))</f>
        <v>0</v>
      </c>
      <c r="AU215" s="115">
        <f t="array" ref="AU215">SUM(AU$124:AU$143*AU63*TRANSPOSE(Mapping!$H168:$AA168)/((AU$154:AU$173=0)+AU$154:AU$173))</f>
        <v>0</v>
      </c>
      <c r="AV215" s="115">
        <f t="array" ref="AV215">SUM(AV$124:AV$143*AV63*TRANSPOSE(Mapping!$H168:$AA168)/((AV$154:AV$173=0)+AV$154:AV$173))</f>
        <v>0</v>
      </c>
      <c r="AW215" s="115">
        <f t="array" ref="AW215">SUM(AW$124:AW$143*AW63*TRANSPOSE(Mapping!$H168:$AA168)/((AW$154:AW$173=0)+AW$154:AW$173))</f>
        <v>0</v>
      </c>
      <c r="AX215" s="115">
        <f t="array" ref="AX215">SUM(AX$124:AX$143*AX63*TRANSPOSE(Mapping!$H168:$AA168)/((AX$154:AX$173=0)+AX$154:AX$173))</f>
        <v>0</v>
      </c>
      <c r="AY215" s="115">
        <f t="array" ref="AY215">SUM(AY$124:AY$143*AY63*TRANSPOSE(Mapping!$H168:$AA168)/((AY$154:AY$173=0)+AY$154:AY$173))</f>
        <v>0</v>
      </c>
      <c r="AZ215" s="115">
        <f t="array" ref="AZ215">SUM(AZ$124:AZ$143*AZ63*TRANSPOSE(Mapping!$H168:$AA168)/((AZ$154:AZ$173=0)+AZ$154:AZ$173))</f>
        <v>0</v>
      </c>
      <c r="BA215" s="115">
        <f t="array" ref="BA215">SUM(BA$124:BA$143*BA63*TRANSPOSE(Mapping!$H168:$AA168)/((BA$154:BA$173=0)+BA$154:BA$173))</f>
        <v>0</v>
      </c>
      <c r="BB215" s="115">
        <f t="array" ref="BB215">SUM(BB$124:BB$143*BB63*TRANSPOSE(Mapping!$H168:$AA168)/((BB$154:BB$173=0)+BB$154:BB$173))</f>
        <v>0</v>
      </c>
      <c r="BC215" s="115">
        <f t="array" ref="BC215">SUM(BC$124:BC$143*BC63*TRANSPOSE(Mapping!$H168:$AA168)/((BC$154:BC$173=0)+BC$154:BC$173))</f>
        <v>0</v>
      </c>
      <c r="BD215" s="115">
        <f t="array" ref="BD215">SUM(BD$124:BD$143*BD63*TRANSPOSE(Mapping!$H168:$AA168)/((BD$154:BD$173=0)+BD$154:BD$173))</f>
        <v>0</v>
      </c>
      <c r="BE215" s="115">
        <f t="array" ref="BE215">SUM(BE$124:BE$143*BE63*TRANSPOSE(Mapping!$H168:$AA168)/((BE$154:BE$173=0)+BE$154:BE$173))</f>
        <v>0</v>
      </c>
      <c r="BF215" s="115">
        <f t="array" ref="BF215">SUM(BF$124:BF$143*BF63*TRANSPOSE(Mapping!$H168:$AA168)/((BF$154:BF$173=0)+BF$154:BF$173))</f>
        <v>0</v>
      </c>
      <c r="BG215" s="115">
        <f t="array" ref="BG215">SUM(BG$124:BG$143*BG63*TRANSPOSE(Mapping!$H168:$AA168)/((BG$154:BG$173=0)+BG$154:BG$173))</f>
        <v>0</v>
      </c>
      <c r="BH215" s="115">
        <f t="array" ref="BH215">SUM(BH$124:BH$143*BH63*TRANSPOSE(Mapping!$H168:$AA168)/((BH$154:BH$173=0)+BH$154:BH$173))</f>
        <v>0</v>
      </c>
    </row>
    <row r="216" spans="2:60" outlineLevel="1" x14ac:dyDescent="0.2">
      <c r="B216" s="88" t="s">
        <v>258</v>
      </c>
      <c r="C216" s="9" t="s">
        <v>87</v>
      </c>
      <c r="D216" s="9" t="s">
        <v>112</v>
      </c>
      <c r="F216" s="26" t="s">
        <v>198</v>
      </c>
      <c r="G216" s="87">
        <v>27</v>
      </c>
      <c r="I216" s="115">
        <f t="array" ref="I216">SUM(I$124:I$143*I64*TRANSPOSE(Mapping!$H169:$AA169)/((I$154:I$173=0)+I$154:I$173))</f>
        <v>0</v>
      </c>
      <c r="J216" s="115">
        <f t="array" ref="J216">SUM(J$124:J$143*J64*TRANSPOSE(Mapping!$H169:$AA169)/((J$154:J$173=0)+J$154:J$173))</f>
        <v>0</v>
      </c>
      <c r="K216" s="115">
        <f t="array" ref="K216">SUM(K$124:K$143*K64*TRANSPOSE(Mapping!$H169:$AA169)/((K$154:K$173=0)+K$154:K$173))</f>
        <v>0.10649529252450995</v>
      </c>
      <c r="L216" s="115">
        <f t="array" ref="L216">SUM(L$124:L$143*L64*TRANSPOSE(Mapping!$H169:$AA169)/((L$154:L$173=0)+L$154:L$173))</f>
        <v>1.9319926880161755</v>
      </c>
      <c r="M216" s="115">
        <f t="array" ref="M216">SUM(M$124:M$143*M64*TRANSPOSE(Mapping!$H169:$AA169)/((M$154:M$173=0)+M$154:M$173))</f>
        <v>2.2839231093359396</v>
      </c>
      <c r="N216" s="115">
        <f t="array" ref="N216">SUM(N$124:N$143*N64*TRANSPOSE(Mapping!$H169:$AA169)/((N$154:N$173=0)+N$154:N$173))</f>
        <v>35.818981351398797</v>
      </c>
      <c r="O216" s="115">
        <f t="array" ref="O216">SUM(O$124:O$143*O64*TRANSPOSE(Mapping!$H169:$AA169)/((O$154:O$173=0)+O$154:O$173))</f>
        <v>38.246594681809995</v>
      </c>
      <c r="P216" s="115">
        <f t="array" ref="P216">SUM(P$124:P$143*P64*TRANSPOSE(Mapping!$H169:$AA169)/((P$154:P$173=0)+P$154:P$173))</f>
        <v>73.397400988843231</v>
      </c>
      <c r="Q216" s="115">
        <f t="array" ref="Q216">SUM(Q$124:Q$143*Q64*TRANSPOSE(Mapping!$H169:$AA169)/((Q$154:Q$173=0)+Q$154:Q$173))</f>
        <v>0</v>
      </c>
      <c r="R216" s="115">
        <f t="array" ref="R216">SUM(R$124:R$143*R64*TRANSPOSE(Mapping!$H169:$AA169)/((R$154:R$173=0)+R$154:R$173))</f>
        <v>0</v>
      </c>
      <c r="S216" s="115">
        <f t="array" ref="S216">SUM(S$124:S$143*S64*TRANSPOSE(Mapping!$H169:$AA169)/((S$154:S$173=0)+S$154:S$173))</f>
        <v>0</v>
      </c>
      <c r="T216" s="115">
        <f t="array" ref="T216">SUM(T$124:T$143*T64*TRANSPOSE(Mapping!$H169:$AA169)/((T$154:T$173=0)+T$154:T$173))</f>
        <v>0</v>
      </c>
      <c r="U216" s="115">
        <f t="array" ref="U216">SUM(U$124:U$143*U64*TRANSPOSE(Mapping!$H169:$AA169)/((U$154:U$173=0)+U$154:U$173))</f>
        <v>0</v>
      </c>
      <c r="V216" s="115">
        <f t="array" ref="V216">SUM(V$124:V$143*V64*TRANSPOSE(Mapping!$H169:$AA169)/((V$154:V$173=0)+V$154:V$173))</f>
        <v>0</v>
      </c>
      <c r="W216" s="115">
        <f t="array" ref="W216">SUM(W$124:W$143*W64*TRANSPOSE(Mapping!$H169:$AA169)/((W$154:W$173=0)+W$154:W$173))</f>
        <v>0</v>
      </c>
      <c r="X216" s="115">
        <f t="array" ref="X216">SUM(X$124:X$143*X64*TRANSPOSE(Mapping!$H169:$AA169)/((X$154:X$173=0)+X$154:X$173))</f>
        <v>0</v>
      </c>
      <c r="Y216" s="115">
        <f t="array" ref="Y216">SUM(Y$124:Y$143*Y64*TRANSPOSE(Mapping!$H169:$AA169)/((Y$154:Y$173=0)+Y$154:Y$173))</f>
        <v>0</v>
      </c>
      <c r="Z216" s="115">
        <f t="array" ref="Z216">SUM(Z$124:Z$143*Z64*TRANSPOSE(Mapping!$H169:$AA169)/((Z$154:Z$173=0)+Z$154:Z$173))</f>
        <v>0</v>
      </c>
      <c r="AA216" s="115">
        <f t="array" ref="AA216">SUM(AA$124:AA$143*AA64*TRANSPOSE(Mapping!$H169:$AA169)/((AA$154:AA$173=0)+AA$154:AA$173))</f>
        <v>0</v>
      </c>
      <c r="AB216" s="115">
        <f t="array" ref="AB216">SUM(AB$124:AB$143*AB64*TRANSPOSE(Mapping!$H169:$AA169)/((AB$154:AB$173=0)+AB$154:AB$173))</f>
        <v>0</v>
      </c>
      <c r="AC216" s="115">
        <f t="array" ref="AC216">SUM(AC$124:AC$143*AC64*TRANSPOSE(Mapping!$H169:$AA169)/((AC$154:AC$173=0)+AC$154:AC$173))</f>
        <v>0</v>
      </c>
      <c r="AD216" s="115">
        <f t="array" ref="AD216">SUM(AD$124:AD$143*AD64*TRANSPOSE(Mapping!$H169:$AA169)/((AD$154:AD$173=0)+AD$154:AD$173))</f>
        <v>0</v>
      </c>
      <c r="AE216" s="115">
        <f t="array" ref="AE216">SUM(AE$124:AE$143*AE64*TRANSPOSE(Mapping!$H169:$AA169)/((AE$154:AE$173=0)+AE$154:AE$173))</f>
        <v>0</v>
      </c>
      <c r="AF216" s="115">
        <f t="array" ref="AF216">SUM(AF$124:AF$143*AF64*TRANSPOSE(Mapping!$H169:$AA169)/((AF$154:AF$173=0)+AF$154:AF$173))</f>
        <v>0</v>
      </c>
      <c r="AG216" s="115">
        <f t="array" ref="AG216">SUM(AG$124:AG$143*AG64*TRANSPOSE(Mapping!$H169:$AA169)/((AG$154:AG$173=0)+AG$154:AG$173))</f>
        <v>0</v>
      </c>
      <c r="AH216" s="115">
        <f t="array" ref="AH216">SUM(AH$124:AH$143*AH64*TRANSPOSE(Mapping!$H169:$AA169)/((AH$154:AH$173=0)+AH$154:AH$173))</f>
        <v>0</v>
      </c>
      <c r="AI216" s="115">
        <f t="array" ref="AI216">SUM(AI$124:AI$143*AI64*TRANSPOSE(Mapping!$H169:$AA169)/((AI$154:AI$173=0)+AI$154:AI$173))</f>
        <v>0</v>
      </c>
      <c r="AJ216" s="115">
        <f t="array" ref="AJ216">SUM(AJ$124:AJ$143*AJ64*TRANSPOSE(Mapping!$H169:$AA169)/((AJ$154:AJ$173=0)+AJ$154:AJ$173))</f>
        <v>0</v>
      </c>
      <c r="AK216" s="115">
        <f t="array" ref="AK216">SUM(AK$124:AK$143*AK64*TRANSPOSE(Mapping!$H169:$AA169)/((AK$154:AK$173=0)+AK$154:AK$173))</f>
        <v>0</v>
      </c>
      <c r="AL216" s="115">
        <f t="array" ref="AL216">SUM(AL$124:AL$143*AL64*TRANSPOSE(Mapping!$H169:$AA169)/((AL$154:AL$173=0)+AL$154:AL$173))</f>
        <v>0</v>
      </c>
      <c r="AM216" s="115">
        <f t="array" ref="AM216">SUM(AM$124:AM$143*AM64*TRANSPOSE(Mapping!$H169:$AA169)/((AM$154:AM$173=0)+AM$154:AM$173))</f>
        <v>0</v>
      </c>
      <c r="AN216" s="115">
        <f t="array" ref="AN216">SUM(AN$124:AN$143*AN64*TRANSPOSE(Mapping!$H169:$AA169)/((AN$154:AN$173=0)+AN$154:AN$173))</f>
        <v>0</v>
      </c>
      <c r="AO216" s="115">
        <f t="array" ref="AO216">SUM(AO$124:AO$143*AO64*TRANSPOSE(Mapping!$H169:$AA169)/((AO$154:AO$173=0)+AO$154:AO$173))</f>
        <v>0</v>
      </c>
      <c r="AP216" s="115">
        <f t="array" ref="AP216">SUM(AP$124:AP$143*AP64*TRANSPOSE(Mapping!$H169:$AA169)/((AP$154:AP$173=0)+AP$154:AP$173))</f>
        <v>0</v>
      </c>
      <c r="AQ216" s="115">
        <f t="array" ref="AQ216">SUM(AQ$124:AQ$143*AQ64*TRANSPOSE(Mapping!$H169:$AA169)/((AQ$154:AQ$173=0)+AQ$154:AQ$173))</f>
        <v>0</v>
      </c>
      <c r="AR216" s="115">
        <f t="array" ref="AR216">SUM(AR$124:AR$143*AR64*TRANSPOSE(Mapping!$H169:$AA169)/((AR$154:AR$173=0)+AR$154:AR$173))</f>
        <v>0</v>
      </c>
      <c r="AS216" s="115">
        <f t="array" ref="AS216">SUM(AS$124:AS$143*AS64*TRANSPOSE(Mapping!$H169:$AA169)/((AS$154:AS$173=0)+AS$154:AS$173))</f>
        <v>0</v>
      </c>
      <c r="AT216" s="115">
        <f t="array" ref="AT216">SUM(AT$124:AT$143*AT64*TRANSPOSE(Mapping!$H169:$AA169)/((AT$154:AT$173=0)+AT$154:AT$173))</f>
        <v>0</v>
      </c>
      <c r="AU216" s="115">
        <f t="array" ref="AU216">SUM(AU$124:AU$143*AU64*TRANSPOSE(Mapping!$H169:$AA169)/((AU$154:AU$173=0)+AU$154:AU$173))</f>
        <v>0</v>
      </c>
      <c r="AV216" s="115">
        <f t="array" ref="AV216">SUM(AV$124:AV$143*AV64*TRANSPOSE(Mapping!$H169:$AA169)/((AV$154:AV$173=0)+AV$154:AV$173))</f>
        <v>0</v>
      </c>
      <c r="AW216" s="115">
        <f t="array" ref="AW216">SUM(AW$124:AW$143*AW64*TRANSPOSE(Mapping!$H169:$AA169)/((AW$154:AW$173=0)+AW$154:AW$173))</f>
        <v>0</v>
      </c>
      <c r="AX216" s="115">
        <f t="array" ref="AX216">SUM(AX$124:AX$143*AX64*TRANSPOSE(Mapping!$H169:$AA169)/((AX$154:AX$173=0)+AX$154:AX$173))</f>
        <v>0</v>
      </c>
      <c r="AY216" s="115">
        <f t="array" ref="AY216">SUM(AY$124:AY$143*AY64*TRANSPOSE(Mapping!$H169:$AA169)/((AY$154:AY$173=0)+AY$154:AY$173))</f>
        <v>0</v>
      </c>
      <c r="AZ216" s="115">
        <f t="array" ref="AZ216">SUM(AZ$124:AZ$143*AZ64*TRANSPOSE(Mapping!$H169:$AA169)/((AZ$154:AZ$173=0)+AZ$154:AZ$173))</f>
        <v>0</v>
      </c>
      <c r="BA216" s="115">
        <f t="array" ref="BA216">SUM(BA$124:BA$143*BA64*TRANSPOSE(Mapping!$H169:$AA169)/((BA$154:BA$173=0)+BA$154:BA$173))</f>
        <v>0</v>
      </c>
      <c r="BB216" s="115">
        <f t="array" ref="BB216">SUM(BB$124:BB$143*BB64*TRANSPOSE(Mapping!$H169:$AA169)/((BB$154:BB$173=0)+BB$154:BB$173))</f>
        <v>0</v>
      </c>
      <c r="BC216" s="115">
        <f t="array" ref="BC216">SUM(BC$124:BC$143*BC64*TRANSPOSE(Mapping!$H169:$AA169)/((BC$154:BC$173=0)+BC$154:BC$173))</f>
        <v>0</v>
      </c>
      <c r="BD216" s="115">
        <f t="array" ref="BD216">SUM(BD$124:BD$143*BD64*TRANSPOSE(Mapping!$H169:$AA169)/((BD$154:BD$173=0)+BD$154:BD$173))</f>
        <v>0</v>
      </c>
      <c r="BE216" s="115">
        <f t="array" ref="BE216">SUM(BE$124:BE$143*BE64*TRANSPOSE(Mapping!$H169:$AA169)/((BE$154:BE$173=0)+BE$154:BE$173))</f>
        <v>0</v>
      </c>
      <c r="BF216" s="115">
        <f t="array" ref="BF216">SUM(BF$124:BF$143*BF64*TRANSPOSE(Mapping!$H169:$AA169)/((BF$154:BF$173=0)+BF$154:BF$173))</f>
        <v>0</v>
      </c>
      <c r="BG216" s="115">
        <f t="array" ref="BG216">SUM(BG$124:BG$143*BG64*TRANSPOSE(Mapping!$H169:$AA169)/((BG$154:BG$173=0)+BG$154:BG$173))</f>
        <v>0</v>
      </c>
      <c r="BH216" s="115">
        <f t="array" ref="BH216">SUM(BH$124:BH$143*BH64*TRANSPOSE(Mapping!$H169:$AA169)/((BH$154:BH$173=0)+BH$154:BH$173))</f>
        <v>0</v>
      </c>
    </row>
    <row r="217" spans="2:60" outlineLevel="1" x14ac:dyDescent="0.2">
      <c r="B217" s="88" t="s">
        <v>258</v>
      </c>
      <c r="C217" s="9" t="s">
        <v>88</v>
      </c>
      <c r="D217" s="9" t="s">
        <v>113</v>
      </c>
      <c r="F217" s="26" t="s">
        <v>198</v>
      </c>
      <c r="G217" s="87">
        <v>28</v>
      </c>
      <c r="I217" s="115">
        <f t="array" ref="I217">SUM(I$124:I$143*I65*TRANSPOSE(Mapping!$H170:$AA170)/((I$154:I$173=0)+I$154:I$173))</f>
        <v>0</v>
      </c>
      <c r="J217" s="115">
        <f t="array" ref="J217">SUM(J$124:J$143*J65*TRANSPOSE(Mapping!$H170:$AA170)/((J$154:J$173=0)+J$154:J$173))</f>
        <v>0</v>
      </c>
      <c r="K217" s="115">
        <f t="array" ref="K217">SUM(K$124:K$143*K65*TRANSPOSE(Mapping!$H170:$AA170)/((K$154:K$173=0)+K$154:K$173))</f>
        <v>0</v>
      </c>
      <c r="L217" s="115">
        <f t="array" ref="L217">SUM(L$124:L$143*L65*TRANSPOSE(Mapping!$H170:$AA170)/((L$154:L$173=0)+L$154:L$173))</f>
        <v>0</v>
      </c>
      <c r="M217" s="115">
        <f t="array" ref="M217">SUM(M$124:M$143*M65*TRANSPOSE(Mapping!$H170:$AA170)/((M$154:M$173=0)+M$154:M$173))</f>
        <v>0</v>
      </c>
      <c r="N217" s="115">
        <f t="array" ref="N217">SUM(N$124:N$143*N65*TRANSPOSE(Mapping!$H170:$AA170)/((N$154:N$173=0)+N$154:N$173))</f>
        <v>0</v>
      </c>
      <c r="O217" s="115">
        <f t="array" ref="O217">SUM(O$124:O$143*O65*TRANSPOSE(Mapping!$H170:$AA170)/((O$154:O$173=0)+O$154:O$173))</f>
        <v>0</v>
      </c>
      <c r="P217" s="115">
        <f t="array" ref="P217">SUM(P$124:P$143*P65*TRANSPOSE(Mapping!$H170:$AA170)/((P$154:P$173=0)+P$154:P$173))</f>
        <v>0</v>
      </c>
      <c r="Q217" s="115">
        <f t="array" ref="Q217">SUM(Q$124:Q$143*Q65*TRANSPOSE(Mapping!$H170:$AA170)/((Q$154:Q$173=0)+Q$154:Q$173))</f>
        <v>0</v>
      </c>
      <c r="R217" s="115">
        <f t="array" ref="R217">SUM(R$124:R$143*R65*TRANSPOSE(Mapping!$H170:$AA170)/((R$154:R$173=0)+R$154:R$173))</f>
        <v>0</v>
      </c>
      <c r="S217" s="115">
        <f t="array" ref="S217">SUM(S$124:S$143*S65*TRANSPOSE(Mapping!$H170:$AA170)/((S$154:S$173=0)+S$154:S$173))</f>
        <v>0</v>
      </c>
      <c r="T217" s="115">
        <f t="array" ref="T217">SUM(T$124:T$143*T65*TRANSPOSE(Mapping!$H170:$AA170)/((T$154:T$173=0)+T$154:T$173))</f>
        <v>0</v>
      </c>
      <c r="U217" s="115">
        <f t="array" ref="U217">SUM(U$124:U$143*U65*TRANSPOSE(Mapping!$H170:$AA170)/((U$154:U$173=0)+U$154:U$173))</f>
        <v>0</v>
      </c>
      <c r="V217" s="115">
        <f t="array" ref="V217">SUM(V$124:V$143*V65*TRANSPOSE(Mapping!$H170:$AA170)/((V$154:V$173=0)+V$154:V$173))</f>
        <v>0</v>
      </c>
      <c r="W217" s="115">
        <f t="array" ref="W217">SUM(W$124:W$143*W65*TRANSPOSE(Mapping!$H170:$AA170)/((W$154:W$173=0)+W$154:W$173))</f>
        <v>0</v>
      </c>
      <c r="X217" s="115">
        <f t="array" ref="X217">SUM(X$124:X$143*X65*TRANSPOSE(Mapping!$H170:$AA170)/((X$154:X$173=0)+X$154:X$173))</f>
        <v>0</v>
      </c>
      <c r="Y217" s="115">
        <f t="array" ref="Y217">SUM(Y$124:Y$143*Y65*TRANSPOSE(Mapping!$H170:$AA170)/((Y$154:Y$173=0)+Y$154:Y$173))</f>
        <v>0</v>
      </c>
      <c r="Z217" s="115">
        <f t="array" ref="Z217">SUM(Z$124:Z$143*Z65*TRANSPOSE(Mapping!$H170:$AA170)/((Z$154:Z$173=0)+Z$154:Z$173))</f>
        <v>0</v>
      </c>
      <c r="AA217" s="115">
        <f t="array" ref="AA217">SUM(AA$124:AA$143*AA65*TRANSPOSE(Mapping!$H170:$AA170)/((AA$154:AA$173=0)+AA$154:AA$173))</f>
        <v>0</v>
      </c>
      <c r="AB217" s="115">
        <f t="array" ref="AB217">SUM(AB$124:AB$143*AB65*TRANSPOSE(Mapping!$H170:$AA170)/((AB$154:AB$173=0)+AB$154:AB$173))</f>
        <v>0</v>
      </c>
      <c r="AC217" s="115">
        <f t="array" ref="AC217">SUM(AC$124:AC$143*AC65*TRANSPOSE(Mapping!$H170:$AA170)/((AC$154:AC$173=0)+AC$154:AC$173))</f>
        <v>0</v>
      </c>
      <c r="AD217" s="115">
        <f t="array" ref="AD217">SUM(AD$124:AD$143*AD65*TRANSPOSE(Mapping!$H170:$AA170)/((AD$154:AD$173=0)+AD$154:AD$173))</f>
        <v>0</v>
      </c>
      <c r="AE217" s="115">
        <f t="array" ref="AE217">SUM(AE$124:AE$143*AE65*TRANSPOSE(Mapping!$H170:$AA170)/((AE$154:AE$173=0)+AE$154:AE$173))</f>
        <v>0</v>
      </c>
      <c r="AF217" s="115">
        <f t="array" ref="AF217">SUM(AF$124:AF$143*AF65*TRANSPOSE(Mapping!$H170:$AA170)/((AF$154:AF$173=0)+AF$154:AF$173))</f>
        <v>0</v>
      </c>
      <c r="AG217" s="115">
        <f t="array" ref="AG217">SUM(AG$124:AG$143*AG65*TRANSPOSE(Mapping!$H170:$AA170)/((AG$154:AG$173=0)+AG$154:AG$173))</f>
        <v>0</v>
      </c>
      <c r="AH217" s="115">
        <f t="array" ref="AH217">SUM(AH$124:AH$143*AH65*TRANSPOSE(Mapping!$H170:$AA170)/((AH$154:AH$173=0)+AH$154:AH$173))</f>
        <v>0</v>
      </c>
      <c r="AI217" s="115">
        <f t="array" ref="AI217">SUM(AI$124:AI$143*AI65*TRANSPOSE(Mapping!$H170:$AA170)/((AI$154:AI$173=0)+AI$154:AI$173))</f>
        <v>0</v>
      </c>
      <c r="AJ217" s="115">
        <f t="array" ref="AJ217">SUM(AJ$124:AJ$143*AJ65*TRANSPOSE(Mapping!$H170:$AA170)/((AJ$154:AJ$173=0)+AJ$154:AJ$173))</f>
        <v>0</v>
      </c>
      <c r="AK217" s="115">
        <f t="array" ref="AK217">SUM(AK$124:AK$143*AK65*TRANSPOSE(Mapping!$H170:$AA170)/((AK$154:AK$173=0)+AK$154:AK$173))</f>
        <v>0</v>
      </c>
      <c r="AL217" s="115">
        <f t="array" ref="AL217">SUM(AL$124:AL$143*AL65*TRANSPOSE(Mapping!$H170:$AA170)/((AL$154:AL$173=0)+AL$154:AL$173))</f>
        <v>0</v>
      </c>
      <c r="AM217" s="115">
        <f t="array" ref="AM217">SUM(AM$124:AM$143*AM65*TRANSPOSE(Mapping!$H170:$AA170)/((AM$154:AM$173=0)+AM$154:AM$173))</f>
        <v>0</v>
      </c>
      <c r="AN217" s="115">
        <f t="array" ref="AN217">SUM(AN$124:AN$143*AN65*TRANSPOSE(Mapping!$H170:$AA170)/((AN$154:AN$173=0)+AN$154:AN$173))</f>
        <v>0</v>
      </c>
      <c r="AO217" s="115">
        <f t="array" ref="AO217">SUM(AO$124:AO$143*AO65*TRANSPOSE(Mapping!$H170:$AA170)/((AO$154:AO$173=0)+AO$154:AO$173))</f>
        <v>0</v>
      </c>
      <c r="AP217" s="115">
        <f t="array" ref="AP217">SUM(AP$124:AP$143*AP65*TRANSPOSE(Mapping!$H170:$AA170)/((AP$154:AP$173=0)+AP$154:AP$173))</f>
        <v>0</v>
      </c>
      <c r="AQ217" s="115">
        <f t="array" ref="AQ217">SUM(AQ$124:AQ$143*AQ65*TRANSPOSE(Mapping!$H170:$AA170)/((AQ$154:AQ$173=0)+AQ$154:AQ$173))</f>
        <v>0</v>
      </c>
      <c r="AR217" s="115">
        <f t="array" ref="AR217">SUM(AR$124:AR$143*AR65*TRANSPOSE(Mapping!$H170:$AA170)/((AR$154:AR$173=0)+AR$154:AR$173))</f>
        <v>0</v>
      </c>
      <c r="AS217" s="115">
        <f t="array" ref="AS217">SUM(AS$124:AS$143*AS65*TRANSPOSE(Mapping!$H170:$AA170)/((AS$154:AS$173=0)+AS$154:AS$173))</f>
        <v>0</v>
      </c>
      <c r="AT217" s="115">
        <f t="array" ref="AT217">SUM(AT$124:AT$143*AT65*TRANSPOSE(Mapping!$H170:$AA170)/((AT$154:AT$173=0)+AT$154:AT$173))</f>
        <v>0</v>
      </c>
      <c r="AU217" s="115">
        <f t="array" ref="AU217">SUM(AU$124:AU$143*AU65*TRANSPOSE(Mapping!$H170:$AA170)/((AU$154:AU$173=0)+AU$154:AU$173))</f>
        <v>0</v>
      </c>
      <c r="AV217" s="115">
        <f t="array" ref="AV217">SUM(AV$124:AV$143*AV65*TRANSPOSE(Mapping!$H170:$AA170)/((AV$154:AV$173=0)+AV$154:AV$173))</f>
        <v>0</v>
      </c>
      <c r="AW217" s="115">
        <f t="array" ref="AW217">SUM(AW$124:AW$143*AW65*TRANSPOSE(Mapping!$H170:$AA170)/((AW$154:AW$173=0)+AW$154:AW$173))</f>
        <v>0</v>
      </c>
      <c r="AX217" s="115">
        <f t="array" ref="AX217">SUM(AX$124:AX$143*AX65*TRANSPOSE(Mapping!$H170:$AA170)/((AX$154:AX$173=0)+AX$154:AX$173))</f>
        <v>0</v>
      </c>
      <c r="AY217" s="115">
        <f t="array" ref="AY217">SUM(AY$124:AY$143*AY65*TRANSPOSE(Mapping!$H170:$AA170)/((AY$154:AY$173=0)+AY$154:AY$173))</f>
        <v>0</v>
      </c>
      <c r="AZ217" s="115">
        <f t="array" ref="AZ217">SUM(AZ$124:AZ$143*AZ65*TRANSPOSE(Mapping!$H170:$AA170)/((AZ$154:AZ$173=0)+AZ$154:AZ$173))</f>
        <v>0</v>
      </c>
      <c r="BA217" s="115">
        <f t="array" ref="BA217">SUM(BA$124:BA$143*BA65*TRANSPOSE(Mapping!$H170:$AA170)/((BA$154:BA$173=0)+BA$154:BA$173))</f>
        <v>0</v>
      </c>
      <c r="BB217" s="115">
        <f t="array" ref="BB217">SUM(BB$124:BB$143*BB65*TRANSPOSE(Mapping!$H170:$AA170)/((BB$154:BB$173=0)+BB$154:BB$173))</f>
        <v>0</v>
      </c>
      <c r="BC217" s="115">
        <f t="array" ref="BC217">SUM(BC$124:BC$143*BC65*TRANSPOSE(Mapping!$H170:$AA170)/((BC$154:BC$173=0)+BC$154:BC$173))</f>
        <v>0</v>
      </c>
      <c r="BD217" s="115">
        <f t="array" ref="BD217">SUM(BD$124:BD$143*BD65*TRANSPOSE(Mapping!$H170:$AA170)/((BD$154:BD$173=0)+BD$154:BD$173))</f>
        <v>0</v>
      </c>
      <c r="BE217" s="115">
        <f t="array" ref="BE217">SUM(BE$124:BE$143*BE65*TRANSPOSE(Mapping!$H170:$AA170)/((BE$154:BE$173=0)+BE$154:BE$173))</f>
        <v>0</v>
      </c>
      <c r="BF217" s="115">
        <f t="array" ref="BF217">SUM(BF$124:BF$143*BF65*TRANSPOSE(Mapping!$H170:$AA170)/((BF$154:BF$173=0)+BF$154:BF$173))</f>
        <v>0</v>
      </c>
      <c r="BG217" s="115">
        <f t="array" ref="BG217">SUM(BG$124:BG$143*BG65*TRANSPOSE(Mapping!$H170:$AA170)/((BG$154:BG$173=0)+BG$154:BG$173))</f>
        <v>0</v>
      </c>
      <c r="BH217" s="115">
        <f t="array" ref="BH217">SUM(BH$124:BH$143*BH65*TRANSPOSE(Mapping!$H170:$AA170)/((BH$154:BH$173=0)+BH$154:BH$173))</f>
        <v>0</v>
      </c>
    </row>
    <row r="218" spans="2:60" outlineLevel="1" x14ac:dyDescent="0.2">
      <c r="B218" s="88" t="s">
        <v>258</v>
      </c>
      <c r="C218" s="9" t="s">
        <v>88</v>
      </c>
      <c r="D218" s="9" t="s">
        <v>114</v>
      </c>
      <c r="F218" s="26" t="s">
        <v>198</v>
      </c>
      <c r="G218" s="87">
        <v>29</v>
      </c>
      <c r="I218" s="115">
        <f t="array" ref="I218">SUM(I$124:I$143*I66*TRANSPOSE(Mapping!$H171:$AA171)/((I$154:I$173=0)+I$154:I$173))</f>
        <v>0</v>
      </c>
      <c r="J218" s="115">
        <f t="array" ref="J218">SUM(J$124:J$143*J66*TRANSPOSE(Mapping!$H171:$AA171)/((J$154:J$173=0)+J$154:J$173))</f>
        <v>0</v>
      </c>
      <c r="K218" s="115">
        <f t="array" ref="K218">SUM(K$124:K$143*K66*TRANSPOSE(Mapping!$H171:$AA171)/((K$154:K$173=0)+K$154:K$173))</f>
        <v>0</v>
      </c>
      <c r="L218" s="115">
        <f t="array" ref="L218">SUM(L$124:L$143*L66*TRANSPOSE(Mapping!$H171:$AA171)/((L$154:L$173=0)+L$154:L$173))</f>
        <v>0</v>
      </c>
      <c r="M218" s="115">
        <f t="array" ref="M218">SUM(M$124:M$143*M66*TRANSPOSE(Mapping!$H171:$AA171)/((M$154:M$173=0)+M$154:M$173))</f>
        <v>0</v>
      </c>
      <c r="N218" s="115">
        <f t="array" ref="N218">SUM(N$124:N$143*N66*TRANSPOSE(Mapping!$H171:$AA171)/((N$154:N$173=0)+N$154:N$173))</f>
        <v>0</v>
      </c>
      <c r="O218" s="115">
        <f t="array" ref="O218">SUM(O$124:O$143*O66*TRANSPOSE(Mapping!$H171:$AA171)/((O$154:O$173=0)+O$154:O$173))</f>
        <v>0</v>
      </c>
      <c r="P218" s="115">
        <f t="array" ref="P218">SUM(P$124:P$143*P66*TRANSPOSE(Mapping!$H171:$AA171)/((P$154:P$173=0)+P$154:P$173))</f>
        <v>0</v>
      </c>
      <c r="Q218" s="115">
        <f t="array" ref="Q218">SUM(Q$124:Q$143*Q66*TRANSPOSE(Mapping!$H171:$AA171)/((Q$154:Q$173=0)+Q$154:Q$173))</f>
        <v>0</v>
      </c>
      <c r="R218" s="115">
        <f t="array" ref="R218">SUM(R$124:R$143*R66*TRANSPOSE(Mapping!$H171:$AA171)/((R$154:R$173=0)+R$154:R$173))</f>
        <v>0</v>
      </c>
      <c r="S218" s="115">
        <f t="array" ref="S218">SUM(S$124:S$143*S66*TRANSPOSE(Mapping!$H171:$AA171)/((S$154:S$173=0)+S$154:S$173))</f>
        <v>0</v>
      </c>
      <c r="T218" s="115">
        <f t="array" ref="T218">SUM(T$124:T$143*T66*TRANSPOSE(Mapping!$H171:$AA171)/((T$154:T$173=0)+T$154:T$173))</f>
        <v>0</v>
      </c>
      <c r="U218" s="115">
        <f t="array" ref="U218">SUM(U$124:U$143*U66*TRANSPOSE(Mapping!$H171:$AA171)/((U$154:U$173=0)+U$154:U$173))</f>
        <v>0</v>
      </c>
      <c r="V218" s="115">
        <f t="array" ref="V218">SUM(V$124:V$143*V66*TRANSPOSE(Mapping!$H171:$AA171)/((V$154:V$173=0)+V$154:V$173))</f>
        <v>0</v>
      </c>
      <c r="W218" s="115">
        <f t="array" ref="W218">SUM(W$124:W$143*W66*TRANSPOSE(Mapping!$H171:$AA171)/((W$154:W$173=0)+W$154:W$173))</f>
        <v>0</v>
      </c>
      <c r="X218" s="115">
        <f t="array" ref="X218">SUM(X$124:X$143*X66*TRANSPOSE(Mapping!$H171:$AA171)/((X$154:X$173=0)+X$154:X$173))</f>
        <v>0</v>
      </c>
      <c r="Y218" s="115">
        <f t="array" ref="Y218">SUM(Y$124:Y$143*Y66*TRANSPOSE(Mapping!$H171:$AA171)/((Y$154:Y$173=0)+Y$154:Y$173))</f>
        <v>0</v>
      </c>
      <c r="Z218" s="115">
        <f t="array" ref="Z218">SUM(Z$124:Z$143*Z66*TRANSPOSE(Mapping!$H171:$AA171)/((Z$154:Z$173=0)+Z$154:Z$173))</f>
        <v>0</v>
      </c>
      <c r="AA218" s="115">
        <f t="array" ref="AA218">SUM(AA$124:AA$143*AA66*TRANSPOSE(Mapping!$H171:$AA171)/((AA$154:AA$173=0)+AA$154:AA$173))</f>
        <v>0</v>
      </c>
      <c r="AB218" s="115">
        <f t="array" ref="AB218">SUM(AB$124:AB$143*AB66*TRANSPOSE(Mapping!$H171:$AA171)/((AB$154:AB$173=0)+AB$154:AB$173))</f>
        <v>0</v>
      </c>
      <c r="AC218" s="115">
        <f t="array" ref="AC218">SUM(AC$124:AC$143*AC66*TRANSPOSE(Mapping!$H171:$AA171)/((AC$154:AC$173=0)+AC$154:AC$173))</f>
        <v>0</v>
      </c>
      <c r="AD218" s="115">
        <f t="array" ref="AD218">SUM(AD$124:AD$143*AD66*TRANSPOSE(Mapping!$H171:$AA171)/((AD$154:AD$173=0)+AD$154:AD$173))</f>
        <v>0</v>
      </c>
      <c r="AE218" s="115">
        <f t="array" ref="AE218">SUM(AE$124:AE$143*AE66*TRANSPOSE(Mapping!$H171:$AA171)/((AE$154:AE$173=0)+AE$154:AE$173))</f>
        <v>0</v>
      </c>
      <c r="AF218" s="115">
        <f t="array" ref="AF218">SUM(AF$124:AF$143*AF66*TRANSPOSE(Mapping!$H171:$AA171)/((AF$154:AF$173=0)+AF$154:AF$173))</f>
        <v>0</v>
      </c>
      <c r="AG218" s="115">
        <f t="array" ref="AG218">SUM(AG$124:AG$143*AG66*TRANSPOSE(Mapping!$H171:$AA171)/((AG$154:AG$173=0)+AG$154:AG$173))</f>
        <v>0</v>
      </c>
      <c r="AH218" s="115">
        <f t="array" ref="AH218">SUM(AH$124:AH$143*AH66*TRANSPOSE(Mapping!$H171:$AA171)/((AH$154:AH$173=0)+AH$154:AH$173))</f>
        <v>0</v>
      </c>
      <c r="AI218" s="115">
        <f t="array" ref="AI218">SUM(AI$124:AI$143*AI66*TRANSPOSE(Mapping!$H171:$AA171)/((AI$154:AI$173=0)+AI$154:AI$173))</f>
        <v>0</v>
      </c>
      <c r="AJ218" s="115">
        <f t="array" ref="AJ218">SUM(AJ$124:AJ$143*AJ66*TRANSPOSE(Mapping!$H171:$AA171)/((AJ$154:AJ$173=0)+AJ$154:AJ$173))</f>
        <v>0</v>
      </c>
      <c r="AK218" s="115">
        <f t="array" ref="AK218">SUM(AK$124:AK$143*AK66*TRANSPOSE(Mapping!$H171:$AA171)/((AK$154:AK$173=0)+AK$154:AK$173))</f>
        <v>0</v>
      </c>
      <c r="AL218" s="115">
        <f t="array" ref="AL218">SUM(AL$124:AL$143*AL66*TRANSPOSE(Mapping!$H171:$AA171)/((AL$154:AL$173=0)+AL$154:AL$173))</f>
        <v>0</v>
      </c>
      <c r="AM218" s="115">
        <f t="array" ref="AM218">SUM(AM$124:AM$143*AM66*TRANSPOSE(Mapping!$H171:$AA171)/((AM$154:AM$173=0)+AM$154:AM$173))</f>
        <v>0</v>
      </c>
      <c r="AN218" s="115">
        <f t="array" ref="AN218">SUM(AN$124:AN$143*AN66*TRANSPOSE(Mapping!$H171:$AA171)/((AN$154:AN$173=0)+AN$154:AN$173))</f>
        <v>0</v>
      </c>
      <c r="AO218" s="115">
        <f t="array" ref="AO218">SUM(AO$124:AO$143*AO66*TRANSPOSE(Mapping!$H171:$AA171)/((AO$154:AO$173=0)+AO$154:AO$173))</f>
        <v>0</v>
      </c>
      <c r="AP218" s="115">
        <f t="array" ref="AP218">SUM(AP$124:AP$143*AP66*TRANSPOSE(Mapping!$H171:$AA171)/((AP$154:AP$173=0)+AP$154:AP$173))</f>
        <v>0</v>
      </c>
      <c r="AQ218" s="115">
        <f t="array" ref="AQ218">SUM(AQ$124:AQ$143*AQ66*TRANSPOSE(Mapping!$H171:$AA171)/((AQ$154:AQ$173=0)+AQ$154:AQ$173))</f>
        <v>0</v>
      </c>
      <c r="AR218" s="115">
        <f t="array" ref="AR218">SUM(AR$124:AR$143*AR66*TRANSPOSE(Mapping!$H171:$AA171)/((AR$154:AR$173=0)+AR$154:AR$173))</f>
        <v>0</v>
      </c>
      <c r="AS218" s="115">
        <f t="array" ref="AS218">SUM(AS$124:AS$143*AS66*TRANSPOSE(Mapping!$H171:$AA171)/((AS$154:AS$173=0)+AS$154:AS$173))</f>
        <v>0</v>
      </c>
      <c r="AT218" s="115">
        <f t="array" ref="AT218">SUM(AT$124:AT$143*AT66*TRANSPOSE(Mapping!$H171:$AA171)/((AT$154:AT$173=0)+AT$154:AT$173))</f>
        <v>0</v>
      </c>
      <c r="AU218" s="115">
        <f t="array" ref="AU218">SUM(AU$124:AU$143*AU66*TRANSPOSE(Mapping!$H171:$AA171)/((AU$154:AU$173=0)+AU$154:AU$173))</f>
        <v>0</v>
      </c>
      <c r="AV218" s="115">
        <f t="array" ref="AV218">SUM(AV$124:AV$143*AV66*TRANSPOSE(Mapping!$H171:$AA171)/((AV$154:AV$173=0)+AV$154:AV$173))</f>
        <v>0</v>
      </c>
      <c r="AW218" s="115">
        <f t="array" ref="AW218">SUM(AW$124:AW$143*AW66*TRANSPOSE(Mapping!$H171:$AA171)/((AW$154:AW$173=0)+AW$154:AW$173))</f>
        <v>0</v>
      </c>
      <c r="AX218" s="115">
        <f t="array" ref="AX218">SUM(AX$124:AX$143*AX66*TRANSPOSE(Mapping!$H171:$AA171)/((AX$154:AX$173=0)+AX$154:AX$173))</f>
        <v>0</v>
      </c>
      <c r="AY218" s="115">
        <f t="array" ref="AY218">SUM(AY$124:AY$143*AY66*TRANSPOSE(Mapping!$H171:$AA171)/((AY$154:AY$173=0)+AY$154:AY$173))</f>
        <v>0</v>
      </c>
      <c r="AZ218" s="115">
        <f t="array" ref="AZ218">SUM(AZ$124:AZ$143*AZ66*TRANSPOSE(Mapping!$H171:$AA171)/((AZ$154:AZ$173=0)+AZ$154:AZ$173))</f>
        <v>0</v>
      </c>
      <c r="BA218" s="115">
        <f t="array" ref="BA218">SUM(BA$124:BA$143*BA66*TRANSPOSE(Mapping!$H171:$AA171)/((BA$154:BA$173=0)+BA$154:BA$173))</f>
        <v>0</v>
      </c>
      <c r="BB218" s="115">
        <f t="array" ref="BB218">SUM(BB$124:BB$143*BB66*TRANSPOSE(Mapping!$H171:$AA171)/((BB$154:BB$173=0)+BB$154:BB$173))</f>
        <v>0</v>
      </c>
      <c r="BC218" s="115">
        <f t="array" ref="BC218">SUM(BC$124:BC$143*BC66*TRANSPOSE(Mapping!$H171:$AA171)/((BC$154:BC$173=0)+BC$154:BC$173))</f>
        <v>0</v>
      </c>
      <c r="BD218" s="115">
        <f t="array" ref="BD218">SUM(BD$124:BD$143*BD66*TRANSPOSE(Mapping!$H171:$AA171)/((BD$154:BD$173=0)+BD$154:BD$173))</f>
        <v>0</v>
      </c>
      <c r="BE218" s="115">
        <f t="array" ref="BE218">SUM(BE$124:BE$143*BE66*TRANSPOSE(Mapping!$H171:$AA171)/((BE$154:BE$173=0)+BE$154:BE$173))</f>
        <v>0</v>
      </c>
      <c r="BF218" s="115">
        <f t="array" ref="BF218">SUM(BF$124:BF$143*BF66*TRANSPOSE(Mapping!$H171:$AA171)/((BF$154:BF$173=0)+BF$154:BF$173))</f>
        <v>0</v>
      </c>
      <c r="BG218" s="115">
        <f t="array" ref="BG218">SUM(BG$124:BG$143*BG66*TRANSPOSE(Mapping!$H171:$AA171)/((BG$154:BG$173=0)+BG$154:BG$173))</f>
        <v>0</v>
      </c>
      <c r="BH218" s="115">
        <f t="array" ref="BH218">SUM(BH$124:BH$143*BH66*TRANSPOSE(Mapping!$H171:$AA171)/((BH$154:BH$173=0)+BH$154:BH$173))</f>
        <v>0</v>
      </c>
    </row>
    <row r="219" spans="2:60" outlineLevel="1" x14ac:dyDescent="0.2">
      <c r="B219" s="88" t="s">
        <v>258</v>
      </c>
      <c r="C219" s="9" t="s">
        <v>89</v>
      </c>
      <c r="D219" s="9" t="s">
        <v>115</v>
      </c>
      <c r="F219" s="26" t="s">
        <v>198</v>
      </c>
      <c r="G219" s="87">
        <v>30</v>
      </c>
      <c r="I219" s="115">
        <f t="array" ref="I219">SUM(I$124:I$143*I67*TRANSPOSE(Mapping!$H172:$AA172)/((I$154:I$173=0)+I$154:I$173))</f>
        <v>0</v>
      </c>
      <c r="J219" s="115">
        <f t="array" ref="J219">SUM(J$124:J$143*J67*TRANSPOSE(Mapping!$H172:$AA172)/((J$154:J$173=0)+J$154:J$173))</f>
        <v>0</v>
      </c>
      <c r="K219" s="115">
        <f t="array" ref="K219">SUM(K$124:K$143*K67*TRANSPOSE(Mapping!$H172:$AA172)/((K$154:K$173=0)+K$154:K$173))</f>
        <v>0</v>
      </c>
      <c r="L219" s="115">
        <f t="array" ref="L219">SUM(L$124:L$143*L67*TRANSPOSE(Mapping!$H172:$AA172)/((L$154:L$173=0)+L$154:L$173))</f>
        <v>0.26879709046099814</v>
      </c>
      <c r="M219" s="115">
        <f t="array" ref="M219">SUM(M$124:M$143*M67*TRANSPOSE(Mapping!$H172:$AA172)/((M$154:M$173=0)+M$154:M$173))</f>
        <v>0.23755293350884629</v>
      </c>
      <c r="N219" s="115">
        <f t="array" ref="N219">SUM(N$124:N$143*N67*TRANSPOSE(Mapping!$H172:$AA172)/((N$154:N$173=0)+N$154:N$173))</f>
        <v>0</v>
      </c>
      <c r="O219" s="115">
        <f t="array" ref="O219">SUM(O$124:O$143*O67*TRANSPOSE(Mapping!$H172:$AA172)/((O$154:O$173=0)+O$154:O$173))</f>
        <v>0</v>
      </c>
      <c r="P219" s="115">
        <f t="array" ref="P219">SUM(P$124:P$143*P67*TRANSPOSE(Mapping!$H172:$AA172)/((P$154:P$173=0)+P$154:P$173))</f>
        <v>0</v>
      </c>
      <c r="Q219" s="115">
        <f t="array" ref="Q219">SUM(Q$124:Q$143*Q67*TRANSPOSE(Mapping!$H172:$AA172)/((Q$154:Q$173=0)+Q$154:Q$173))</f>
        <v>0</v>
      </c>
      <c r="R219" s="115">
        <f t="array" ref="R219">SUM(R$124:R$143*R67*TRANSPOSE(Mapping!$H172:$AA172)/((R$154:R$173=0)+R$154:R$173))</f>
        <v>0</v>
      </c>
      <c r="S219" s="115">
        <f t="array" ref="S219">SUM(S$124:S$143*S67*TRANSPOSE(Mapping!$H172:$AA172)/((S$154:S$173=0)+S$154:S$173))</f>
        <v>0</v>
      </c>
      <c r="T219" s="115">
        <f t="array" ref="T219">SUM(T$124:T$143*T67*TRANSPOSE(Mapping!$H172:$AA172)/((T$154:T$173=0)+T$154:T$173))</f>
        <v>0</v>
      </c>
      <c r="U219" s="115">
        <f t="array" ref="U219">SUM(U$124:U$143*U67*TRANSPOSE(Mapping!$H172:$AA172)/((U$154:U$173=0)+U$154:U$173))</f>
        <v>0</v>
      </c>
      <c r="V219" s="115">
        <f t="array" ref="V219">SUM(V$124:V$143*V67*TRANSPOSE(Mapping!$H172:$AA172)/((V$154:V$173=0)+V$154:V$173))</f>
        <v>0</v>
      </c>
      <c r="W219" s="115">
        <f t="array" ref="W219">SUM(W$124:W$143*W67*TRANSPOSE(Mapping!$H172:$AA172)/((W$154:W$173=0)+W$154:W$173))</f>
        <v>0</v>
      </c>
      <c r="X219" s="115">
        <f t="array" ref="X219">SUM(X$124:X$143*X67*TRANSPOSE(Mapping!$H172:$AA172)/((X$154:X$173=0)+X$154:X$173))</f>
        <v>0</v>
      </c>
      <c r="Y219" s="115">
        <f t="array" ref="Y219">SUM(Y$124:Y$143*Y67*TRANSPOSE(Mapping!$H172:$AA172)/((Y$154:Y$173=0)+Y$154:Y$173))</f>
        <v>0</v>
      </c>
      <c r="Z219" s="115">
        <f t="array" ref="Z219">SUM(Z$124:Z$143*Z67*TRANSPOSE(Mapping!$H172:$AA172)/((Z$154:Z$173=0)+Z$154:Z$173))</f>
        <v>0</v>
      </c>
      <c r="AA219" s="115">
        <f t="array" ref="AA219">SUM(AA$124:AA$143*AA67*TRANSPOSE(Mapping!$H172:$AA172)/((AA$154:AA$173=0)+AA$154:AA$173))</f>
        <v>0</v>
      </c>
      <c r="AB219" s="115">
        <f t="array" ref="AB219">SUM(AB$124:AB$143*AB67*TRANSPOSE(Mapping!$H172:$AA172)/((AB$154:AB$173=0)+AB$154:AB$173))</f>
        <v>0</v>
      </c>
      <c r="AC219" s="115">
        <f t="array" ref="AC219">SUM(AC$124:AC$143*AC67*TRANSPOSE(Mapping!$H172:$AA172)/((AC$154:AC$173=0)+AC$154:AC$173))</f>
        <v>0</v>
      </c>
      <c r="AD219" s="115">
        <f t="array" ref="AD219">SUM(AD$124:AD$143*AD67*TRANSPOSE(Mapping!$H172:$AA172)/((AD$154:AD$173=0)+AD$154:AD$173))</f>
        <v>0</v>
      </c>
      <c r="AE219" s="115">
        <f t="array" ref="AE219">SUM(AE$124:AE$143*AE67*TRANSPOSE(Mapping!$H172:$AA172)/((AE$154:AE$173=0)+AE$154:AE$173))</f>
        <v>0</v>
      </c>
      <c r="AF219" s="115">
        <f t="array" ref="AF219">SUM(AF$124:AF$143*AF67*TRANSPOSE(Mapping!$H172:$AA172)/((AF$154:AF$173=0)+AF$154:AF$173))</f>
        <v>0</v>
      </c>
      <c r="AG219" s="115">
        <f t="array" ref="AG219">SUM(AG$124:AG$143*AG67*TRANSPOSE(Mapping!$H172:$AA172)/((AG$154:AG$173=0)+AG$154:AG$173))</f>
        <v>0</v>
      </c>
      <c r="AH219" s="115">
        <f t="array" ref="AH219">SUM(AH$124:AH$143*AH67*TRANSPOSE(Mapping!$H172:$AA172)/((AH$154:AH$173=0)+AH$154:AH$173))</f>
        <v>0</v>
      </c>
      <c r="AI219" s="115">
        <f t="array" ref="AI219">SUM(AI$124:AI$143*AI67*TRANSPOSE(Mapping!$H172:$AA172)/((AI$154:AI$173=0)+AI$154:AI$173))</f>
        <v>0</v>
      </c>
      <c r="AJ219" s="115">
        <f t="array" ref="AJ219">SUM(AJ$124:AJ$143*AJ67*TRANSPOSE(Mapping!$H172:$AA172)/((AJ$154:AJ$173=0)+AJ$154:AJ$173))</f>
        <v>0</v>
      </c>
      <c r="AK219" s="115">
        <f t="array" ref="AK219">SUM(AK$124:AK$143*AK67*TRANSPOSE(Mapping!$H172:$AA172)/((AK$154:AK$173=0)+AK$154:AK$173))</f>
        <v>0</v>
      </c>
      <c r="AL219" s="115">
        <f t="array" ref="AL219">SUM(AL$124:AL$143*AL67*TRANSPOSE(Mapping!$H172:$AA172)/((AL$154:AL$173=0)+AL$154:AL$173))</f>
        <v>0</v>
      </c>
      <c r="AM219" s="115">
        <f t="array" ref="AM219">SUM(AM$124:AM$143*AM67*TRANSPOSE(Mapping!$H172:$AA172)/((AM$154:AM$173=0)+AM$154:AM$173))</f>
        <v>0</v>
      </c>
      <c r="AN219" s="115">
        <f t="array" ref="AN219">SUM(AN$124:AN$143*AN67*TRANSPOSE(Mapping!$H172:$AA172)/((AN$154:AN$173=0)+AN$154:AN$173))</f>
        <v>0</v>
      </c>
      <c r="AO219" s="115">
        <f t="array" ref="AO219">SUM(AO$124:AO$143*AO67*TRANSPOSE(Mapping!$H172:$AA172)/((AO$154:AO$173=0)+AO$154:AO$173))</f>
        <v>0</v>
      </c>
      <c r="AP219" s="115">
        <f t="array" ref="AP219">SUM(AP$124:AP$143*AP67*TRANSPOSE(Mapping!$H172:$AA172)/((AP$154:AP$173=0)+AP$154:AP$173))</f>
        <v>0</v>
      </c>
      <c r="AQ219" s="115">
        <f t="array" ref="AQ219">SUM(AQ$124:AQ$143*AQ67*TRANSPOSE(Mapping!$H172:$AA172)/((AQ$154:AQ$173=0)+AQ$154:AQ$173))</f>
        <v>0</v>
      </c>
      <c r="AR219" s="115">
        <f t="array" ref="AR219">SUM(AR$124:AR$143*AR67*TRANSPOSE(Mapping!$H172:$AA172)/((AR$154:AR$173=0)+AR$154:AR$173))</f>
        <v>0</v>
      </c>
      <c r="AS219" s="115">
        <f t="array" ref="AS219">SUM(AS$124:AS$143*AS67*TRANSPOSE(Mapping!$H172:$AA172)/((AS$154:AS$173=0)+AS$154:AS$173))</f>
        <v>0</v>
      </c>
      <c r="AT219" s="115">
        <f t="array" ref="AT219">SUM(AT$124:AT$143*AT67*TRANSPOSE(Mapping!$H172:$AA172)/((AT$154:AT$173=0)+AT$154:AT$173))</f>
        <v>0</v>
      </c>
      <c r="AU219" s="115">
        <f t="array" ref="AU219">SUM(AU$124:AU$143*AU67*TRANSPOSE(Mapping!$H172:$AA172)/((AU$154:AU$173=0)+AU$154:AU$173))</f>
        <v>0</v>
      </c>
      <c r="AV219" s="115">
        <f t="array" ref="AV219">SUM(AV$124:AV$143*AV67*TRANSPOSE(Mapping!$H172:$AA172)/((AV$154:AV$173=0)+AV$154:AV$173))</f>
        <v>0</v>
      </c>
      <c r="AW219" s="115">
        <f t="array" ref="AW219">SUM(AW$124:AW$143*AW67*TRANSPOSE(Mapping!$H172:$AA172)/((AW$154:AW$173=0)+AW$154:AW$173))</f>
        <v>0</v>
      </c>
      <c r="AX219" s="115">
        <f t="array" ref="AX219">SUM(AX$124:AX$143*AX67*TRANSPOSE(Mapping!$H172:$AA172)/((AX$154:AX$173=0)+AX$154:AX$173))</f>
        <v>0</v>
      </c>
      <c r="AY219" s="115">
        <f t="array" ref="AY219">SUM(AY$124:AY$143*AY67*TRANSPOSE(Mapping!$H172:$AA172)/((AY$154:AY$173=0)+AY$154:AY$173))</f>
        <v>0</v>
      </c>
      <c r="AZ219" s="115">
        <f t="array" ref="AZ219">SUM(AZ$124:AZ$143*AZ67*TRANSPOSE(Mapping!$H172:$AA172)/((AZ$154:AZ$173=0)+AZ$154:AZ$173))</f>
        <v>0</v>
      </c>
      <c r="BA219" s="115">
        <f t="array" ref="BA219">SUM(BA$124:BA$143*BA67*TRANSPOSE(Mapping!$H172:$AA172)/((BA$154:BA$173=0)+BA$154:BA$173))</f>
        <v>0</v>
      </c>
      <c r="BB219" s="115">
        <f t="array" ref="BB219">SUM(BB$124:BB$143*BB67*TRANSPOSE(Mapping!$H172:$AA172)/((BB$154:BB$173=0)+BB$154:BB$173))</f>
        <v>0</v>
      </c>
      <c r="BC219" s="115">
        <f t="array" ref="BC219">SUM(BC$124:BC$143*BC67*TRANSPOSE(Mapping!$H172:$AA172)/((BC$154:BC$173=0)+BC$154:BC$173))</f>
        <v>0</v>
      </c>
      <c r="BD219" s="115">
        <f t="array" ref="BD219">SUM(BD$124:BD$143*BD67*TRANSPOSE(Mapping!$H172:$AA172)/((BD$154:BD$173=0)+BD$154:BD$173))</f>
        <v>0</v>
      </c>
      <c r="BE219" s="115">
        <f t="array" ref="BE219">SUM(BE$124:BE$143*BE67*TRANSPOSE(Mapping!$H172:$AA172)/((BE$154:BE$173=0)+BE$154:BE$173))</f>
        <v>0</v>
      </c>
      <c r="BF219" s="115">
        <f t="array" ref="BF219">SUM(BF$124:BF$143*BF67*TRANSPOSE(Mapping!$H172:$AA172)/((BF$154:BF$173=0)+BF$154:BF$173))</f>
        <v>0</v>
      </c>
      <c r="BG219" s="115">
        <f t="array" ref="BG219">SUM(BG$124:BG$143*BG67*TRANSPOSE(Mapping!$H172:$AA172)/((BG$154:BG$173=0)+BG$154:BG$173))</f>
        <v>0</v>
      </c>
      <c r="BH219" s="115">
        <f t="array" ref="BH219">SUM(BH$124:BH$143*BH67*TRANSPOSE(Mapping!$H172:$AA172)/((BH$154:BH$173=0)+BH$154:BH$173))</f>
        <v>0</v>
      </c>
    </row>
    <row r="220" spans="2:60" outlineLevel="1" x14ac:dyDescent="0.2">
      <c r="B220" s="88" t="s">
        <v>258</v>
      </c>
      <c r="C220" s="9" t="s">
        <v>89</v>
      </c>
      <c r="D220" s="9" t="s">
        <v>116</v>
      </c>
      <c r="F220" s="26" t="s">
        <v>198</v>
      </c>
      <c r="G220" s="87">
        <v>31</v>
      </c>
      <c r="I220" s="115">
        <f t="array" ref="I220">SUM(I$124:I$143*I68*TRANSPOSE(Mapping!$H173:$AA173)/((I$154:I$173=0)+I$154:I$173))</f>
        <v>0</v>
      </c>
      <c r="J220" s="115">
        <f t="array" ref="J220">SUM(J$124:J$143*J68*TRANSPOSE(Mapping!$H173:$AA173)/((J$154:J$173=0)+J$154:J$173))</f>
        <v>0</v>
      </c>
      <c r="K220" s="115">
        <f t="array" ref="K220">SUM(K$124:K$143*K68*TRANSPOSE(Mapping!$H173:$AA173)/((K$154:K$173=0)+K$154:K$173))</f>
        <v>7.6662088532302927E-2</v>
      </c>
      <c r="L220" s="115">
        <f t="array" ref="L220">SUM(L$124:L$143*L68*TRANSPOSE(Mapping!$H173:$AA173)/((L$154:L$173=0)+L$154:L$173))</f>
        <v>1.6253721551564702</v>
      </c>
      <c r="M220" s="115">
        <f t="array" ref="M220">SUM(M$124:M$143*M68*TRANSPOSE(Mapping!$H173:$AA173)/((M$154:M$173=0)+M$154:M$173))</f>
        <v>1.1407083627450967</v>
      </c>
      <c r="N220" s="115">
        <f t="array" ref="N220">SUM(N$124:N$143*N68*TRANSPOSE(Mapping!$H173:$AA173)/((N$154:N$173=0)+N$154:N$173))</f>
        <v>0</v>
      </c>
      <c r="O220" s="115">
        <f t="array" ref="O220">SUM(O$124:O$143*O68*TRANSPOSE(Mapping!$H173:$AA173)/((O$154:O$173=0)+O$154:O$173))</f>
        <v>0</v>
      </c>
      <c r="P220" s="115">
        <f t="array" ref="P220">SUM(P$124:P$143*P68*TRANSPOSE(Mapping!$H173:$AA173)/((P$154:P$173=0)+P$154:P$173))</f>
        <v>0</v>
      </c>
      <c r="Q220" s="115">
        <f t="array" ref="Q220">SUM(Q$124:Q$143*Q68*TRANSPOSE(Mapping!$H173:$AA173)/((Q$154:Q$173=0)+Q$154:Q$173))</f>
        <v>0</v>
      </c>
      <c r="R220" s="115">
        <f t="array" ref="R220">SUM(R$124:R$143*R68*TRANSPOSE(Mapping!$H173:$AA173)/((R$154:R$173=0)+R$154:R$173))</f>
        <v>0</v>
      </c>
      <c r="S220" s="115">
        <f t="array" ref="S220">SUM(S$124:S$143*S68*TRANSPOSE(Mapping!$H173:$AA173)/((S$154:S$173=0)+S$154:S$173))</f>
        <v>0</v>
      </c>
      <c r="T220" s="115">
        <f t="array" ref="T220">SUM(T$124:T$143*T68*TRANSPOSE(Mapping!$H173:$AA173)/((T$154:T$173=0)+T$154:T$173))</f>
        <v>0</v>
      </c>
      <c r="U220" s="115">
        <f t="array" ref="U220">SUM(U$124:U$143*U68*TRANSPOSE(Mapping!$H173:$AA173)/((U$154:U$173=0)+U$154:U$173))</f>
        <v>0</v>
      </c>
      <c r="V220" s="115">
        <f t="array" ref="V220">SUM(V$124:V$143*V68*TRANSPOSE(Mapping!$H173:$AA173)/((V$154:V$173=0)+V$154:V$173))</f>
        <v>0</v>
      </c>
      <c r="W220" s="115">
        <f t="array" ref="W220">SUM(W$124:W$143*W68*TRANSPOSE(Mapping!$H173:$AA173)/((W$154:W$173=0)+W$154:W$173))</f>
        <v>0</v>
      </c>
      <c r="X220" s="115">
        <f t="array" ref="X220">SUM(X$124:X$143*X68*TRANSPOSE(Mapping!$H173:$AA173)/((X$154:X$173=0)+X$154:X$173))</f>
        <v>0</v>
      </c>
      <c r="Y220" s="115">
        <f t="array" ref="Y220">SUM(Y$124:Y$143*Y68*TRANSPOSE(Mapping!$H173:$AA173)/((Y$154:Y$173=0)+Y$154:Y$173))</f>
        <v>0</v>
      </c>
      <c r="Z220" s="115">
        <f t="array" ref="Z220">SUM(Z$124:Z$143*Z68*TRANSPOSE(Mapping!$H173:$AA173)/((Z$154:Z$173=0)+Z$154:Z$173))</f>
        <v>0</v>
      </c>
      <c r="AA220" s="115">
        <f t="array" ref="AA220">SUM(AA$124:AA$143*AA68*TRANSPOSE(Mapping!$H173:$AA173)/((AA$154:AA$173=0)+AA$154:AA$173))</f>
        <v>0</v>
      </c>
      <c r="AB220" s="115">
        <f t="array" ref="AB220">SUM(AB$124:AB$143*AB68*TRANSPOSE(Mapping!$H173:$AA173)/((AB$154:AB$173=0)+AB$154:AB$173))</f>
        <v>0</v>
      </c>
      <c r="AC220" s="115">
        <f t="array" ref="AC220">SUM(AC$124:AC$143*AC68*TRANSPOSE(Mapping!$H173:$AA173)/((AC$154:AC$173=0)+AC$154:AC$173))</f>
        <v>0</v>
      </c>
      <c r="AD220" s="115">
        <f t="array" ref="AD220">SUM(AD$124:AD$143*AD68*TRANSPOSE(Mapping!$H173:$AA173)/((AD$154:AD$173=0)+AD$154:AD$173))</f>
        <v>0</v>
      </c>
      <c r="AE220" s="115">
        <f t="array" ref="AE220">SUM(AE$124:AE$143*AE68*TRANSPOSE(Mapping!$H173:$AA173)/((AE$154:AE$173=0)+AE$154:AE$173))</f>
        <v>0</v>
      </c>
      <c r="AF220" s="115">
        <f t="array" ref="AF220">SUM(AF$124:AF$143*AF68*TRANSPOSE(Mapping!$H173:$AA173)/((AF$154:AF$173=0)+AF$154:AF$173))</f>
        <v>0</v>
      </c>
      <c r="AG220" s="115">
        <f t="array" ref="AG220">SUM(AG$124:AG$143*AG68*TRANSPOSE(Mapping!$H173:$AA173)/((AG$154:AG$173=0)+AG$154:AG$173))</f>
        <v>0</v>
      </c>
      <c r="AH220" s="115">
        <f t="array" ref="AH220">SUM(AH$124:AH$143*AH68*TRANSPOSE(Mapping!$H173:$AA173)/((AH$154:AH$173=0)+AH$154:AH$173))</f>
        <v>0</v>
      </c>
      <c r="AI220" s="115">
        <f t="array" ref="AI220">SUM(AI$124:AI$143*AI68*TRANSPOSE(Mapping!$H173:$AA173)/((AI$154:AI$173=0)+AI$154:AI$173))</f>
        <v>0</v>
      </c>
      <c r="AJ220" s="115">
        <f t="array" ref="AJ220">SUM(AJ$124:AJ$143*AJ68*TRANSPOSE(Mapping!$H173:$AA173)/((AJ$154:AJ$173=0)+AJ$154:AJ$173))</f>
        <v>0</v>
      </c>
      <c r="AK220" s="115">
        <f t="array" ref="AK220">SUM(AK$124:AK$143*AK68*TRANSPOSE(Mapping!$H173:$AA173)/((AK$154:AK$173=0)+AK$154:AK$173))</f>
        <v>0</v>
      </c>
      <c r="AL220" s="115">
        <f t="array" ref="AL220">SUM(AL$124:AL$143*AL68*TRANSPOSE(Mapping!$H173:$AA173)/((AL$154:AL$173=0)+AL$154:AL$173))</f>
        <v>0</v>
      </c>
      <c r="AM220" s="115">
        <f t="array" ref="AM220">SUM(AM$124:AM$143*AM68*TRANSPOSE(Mapping!$H173:$AA173)/((AM$154:AM$173=0)+AM$154:AM$173))</f>
        <v>0</v>
      </c>
      <c r="AN220" s="115">
        <f t="array" ref="AN220">SUM(AN$124:AN$143*AN68*TRANSPOSE(Mapping!$H173:$AA173)/((AN$154:AN$173=0)+AN$154:AN$173))</f>
        <v>0</v>
      </c>
      <c r="AO220" s="115">
        <f t="array" ref="AO220">SUM(AO$124:AO$143*AO68*TRANSPOSE(Mapping!$H173:$AA173)/((AO$154:AO$173=0)+AO$154:AO$173))</f>
        <v>0</v>
      </c>
      <c r="AP220" s="115">
        <f t="array" ref="AP220">SUM(AP$124:AP$143*AP68*TRANSPOSE(Mapping!$H173:$AA173)/((AP$154:AP$173=0)+AP$154:AP$173))</f>
        <v>0</v>
      </c>
      <c r="AQ220" s="115">
        <f t="array" ref="AQ220">SUM(AQ$124:AQ$143*AQ68*TRANSPOSE(Mapping!$H173:$AA173)/((AQ$154:AQ$173=0)+AQ$154:AQ$173))</f>
        <v>0</v>
      </c>
      <c r="AR220" s="115">
        <f t="array" ref="AR220">SUM(AR$124:AR$143*AR68*TRANSPOSE(Mapping!$H173:$AA173)/((AR$154:AR$173=0)+AR$154:AR$173))</f>
        <v>0</v>
      </c>
      <c r="AS220" s="115">
        <f t="array" ref="AS220">SUM(AS$124:AS$143*AS68*TRANSPOSE(Mapping!$H173:$AA173)/((AS$154:AS$173=0)+AS$154:AS$173))</f>
        <v>0</v>
      </c>
      <c r="AT220" s="115">
        <f t="array" ref="AT220">SUM(AT$124:AT$143*AT68*TRANSPOSE(Mapping!$H173:$AA173)/((AT$154:AT$173=0)+AT$154:AT$173))</f>
        <v>0</v>
      </c>
      <c r="AU220" s="115">
        <f t="array" ref="AU220">SUM(AU$124:AU$143*AU68*TRANSPOSE(Mapping!$H173:$AA173)/((AU$154:AU$173=0)+AU$154:AU$173))</f>
        <v>0</v>
      </c>
      <c r="AV220" s="115">
        <f t="array" ref="AV220">SUM(AV$124:AV$143*AV68*TRANSPOSE(Mapping!$H173:$AA173)/((AV$154:AV$173=0)+AV$154:AV$173))</f>
        <v>0</v>
      </c>
      <c r="AW220" s="115">
        <f t="array" ref="AW220">SUM(AW$124:AW$143*AW68*TRANSPOSE(Mapping!$H173:$AA173)/((AW$154:AW$173=0)+AW$154:AW$173))</f>
        <v>0</v>
      </c>
      <c r="AX220" s="115">
        <f t="array" ref="AX220">SUM(AX$124:AX$143*AX68*TRANSPOSE(Mapping!$H173:$AA173)/((AX$154:AX$173=0)+AX$154:AX$173))</f>
        <v>0</v>
      </c>
      <c r="AY220" s="115">
        <f t="array" ref="AY220">SUM(AY$124:AY$143*AY68*TRANSPOSE(Mapping!$H173:$AA173)/((AY$154:AY$173=0)+AY$154:AY$173))</f>
        <v>0</v>
      </c>
      <c r="AZ220" s="115">
        <f t="array" ref="AZ220">SUM(AZ$124:AZ$143*AZ68*TRANSPOSE(Mapping!$H173:$AA173)/((AZ$154:AZ$173=0)+AZ$154:AZ$173))</f>
        <v>0</v>
      </c>
      <c r="BA220" s="115">
        <f t="array" ref="BA220">SUM(BA$124:BA$143*BA68*TRANSPOSE(Mapping!$H173:$AA173)/((BA$154:BA$173=0)+BA$154:BA$173))</f>
        <v>0</v>
      </c>
      <c r="BB220" s="115">
        <f t="array" ref="BB220">SUM(BB$124:BB$143*BB68*TRANSPOSE(Mapping!$H173:$AA173)/((BB$154:BB$173=0)+BB$154:BB$173))</f>
        <v>0</v>
      </c>
      <c r="BC220" s="115">
        <f t="array" ref="BC220">SUM(BC$124:BC$143*BC68*TRANSPOSE(Mapping!$H173:$AA173)/((BC$154:BC$173=0)+BC$154:BC$173))</f>
        <v>0</v>
      </c>
      <c r="BD220" s="115">
        <f t="array" ref="BD220">SUM(BD$124:BD$143*BD68*TRANSPOSE(Mapping!$H173:$AA173)/((BD$154:BD$173=0)+BD$154:BD$173))</f>
        <v>0</v>
      </c>
      <c r="BE220" s="115">
        <f t="array" ref="BE220">SUM(BE$124:BE$143*BE68*TRANSPOSE(Mapping!$H173:$AA173)/((BE$154:BE$173=0)+BE$154:BE$173))</f>
        <v>0</v>
      </c>
      <c r="BF220" s="115">
        <f t="array" ref="BF220">SUM(BF$124:BF$143*BF68*TRANSPOSE(Mapping!$H173:$AA173)/((BF$154:BF$173=0)+BF$154:BF$173))</f>
        <v>0</v>
      </c>
      <c r="BG220" s="115">
        <f t="array" ref="BG220">SUM(BG$124:BG$143*BG68*TRANSPOSE(Mapping!$H173:$AA173)/((BG$154:BG$173=0)+BG$154:BG$173))</f>
        <v>0</v>
      </c>
      <c r="BH220" s="115">
        <f t="array" ref="BH220">SUM(BH$124:BH$143*BH68*TRANSPOSE(Mapping!$H173:$AA173)/((BH$154:BH$173=0)+BH$154:BH$173))</f>
        <v>0</v>
      </c>
    </row>
    <row r="221" spans="2:60" outlineLevel="1" x14ac:dyDescent="0.2">
      <c r="B221" s="88" t="s">
        <v>258</v>
      </c>
      <c r="C221" s="9" t="s">
        <v>89</v>
      </c>
      <c r="D221" s="9" t="s">
        <v>201</v>
      </c>
      <c r="F221" s="26" t="s">
        <v>198</v>
      </c>
      <c r="G221" s="87">
        <v>32</v>
      </c>
      <c r="I221" s="115">
        <f t="array" ref="I221">SUM(I$124:I$143*I69*TRANSPOSE(Mapping!$H174:$AA174)/((I$154:I$173=0)+I$154:I$173))</f>
        <v>0</v>
      </c>
      <c r="J221" s="115">
        <f t="array" ref="J221">SUM(J$124:J$143*J69*TRANSPOSE(Mapping!$H174:$AA174)/((J$154:J$173=0)+J$154:J$173))</f>
        <v>0</v>
      </c>
      <c r="K221" s="115">
        <f t="array" ref="K221">SUM(K$124:K$143*K69*TRANSPOSE(Mapping!$H174:$AA174)/((K$154:K$173=0)+K$154:K$173))</f>
        <v>0</v>
      </c>
      <c r="L221" s="115">
        <f t="array" ref="L221">SUM(L$124:L$143*L69*TRANSPOSE(Mapping!$H174:$AA174)/((L$154:L$173=0)+L$154:L$173))</f>
        <v>0</v>
      </c>
      <c r="M221" s="115">
        <f t="array" ref="M221">SUM(M$124:M$143*M69*TRANSPOSE(Mapping!$H174:$AA174)/((M$154:M$173=0)+M$154:M$173))</f>
        <v>0</v>
      </c>
      <c r="N221" s="115">
        <f t="array" ref="N221">SUM(N$124:N$143*N69*TRANSPOSE(Mapping!$H174:$AA174)/((N$154:N$173=0)+N$154:N$173))</f>
        <v>0</v>
      </c>
      <c r="O221" s="115">
        <f t="array" ref="O221">SUM(O$124:O$143*O69*TRANSPOSE(Mapping!$H174:$AA174)/((O$154:O$173=0)+O$154:O$173))</f>
        <v>0</v>
      </c>
      <c r="P221" s="115">
        <f t="array" ref="P221">SUM(P$124:P$143*P69*TRANSPOSE(Mapping!$H174:$AA174)/((P$154:P$173=0)+P$154:P$173))</f>
        <v>0</v>
      </c>
      <c r="Q221" s="115">
        <f t="array" ref="Q221">SUM(Q$124:Q$143*Q69*TRANSPOSE(Mapping!$H174:$AA174)/((Q$154:Q$173=0)+Q$154:Q$173))</f>
        <v>0</v>
      </c>
      <c r="R221" s="115">
        <f t="array" ref="R221">SUM(R$124:R$143*R69*TRANSPOSE(Mapping!$H174:$AA174)/((R$154:R$173=0)+R$154:R$173))</f>
        <v>0</v>
      </c>
      <c r="S221" s="115">
        <f t="array" ref="S221">SUM(S$124:S$143*S69*TRANSPOSE(Mapping!$H174:$AA174)/((S$154:S$173=0)+S$154:S$173))</f>
        <v>0</v>
      </c>
      <c r="T221" s="115">
        <f t="array" ref="T221">SUM(T$124:T$143*T69*TRANSPOSE(Mapping!$H174:$AA174)/((T$154:T$173=0)+T$154:T$173))</f>
        <v>0</v>
      </c>
      <c r="U221" s="115">
        <f t="array" ref="U221">SUM(U$124:U$143*U69*TRANSPOSE(Mapping!$H174:$AA174)/((U$154:U$173=0)+U$154:U$173))</f>
        <v>0</v>
      </c>
      <c r="V221" s="115">
        <f t="array" ref="V221">SUM(V$124:V$143*V69*TRANSPOSE(Mapping!$H174:$AA174)/((V$154:V$173=0)+V$154:V$173))</f>
        <v>0</v>
      </c>
      <c r="W221" s="115">
        <f t="array" ref="W221">SUM(W$124:W$143*W69*TRANSPOSE(Mapping!$H174:$AA174)/((W$154:W$173=0)+W$154:W$173))</f>
        <v>0</v>
      </c>
      <c r="X221" s="115">
        <f t="array" ref="X221">SUM(X$124:X$143*X69*TRANSPOSE(Mapping!$H174:$AA174)/((X$154:X$173=0)+X$154:X$173))</f>
        <v>0</v>
      </c>
      <c r="Y221" s="115">
        <f t="array" ref="Y221">SUM(Y$124:Y$143*Y69*TRANSPOSE(Mapping!$H174:$AA174)/((Y$154:Y$173=0)+Y$154:Y$173))</f>
        <v>0</v>
      </c>
      <c r="Z221" s="115">
        <f t="array" ref="Z221">SUM(Z$124:Z$143*Z69*TRANSPOSE(Mapping!$H174:$AA174)/((Z$154:Z$173=0)+Z$154:Z$173))</f>
        <v>0</v>
      </c>
      <c r="AA221" s="115">
        <f t="array" ref="AA221">SUM(AA$124:AA$143*AA69*TRANSPOSE(Mapping!$H174:$AA174)/((AA$154:AA$173=0)+AA$154:AA$173))</f>
        <v>0</v>
      </c>
      <c r="AB221" s="115">
        <f t="array" ref="AB221">SUM(AB$124:AB$143*AB69*TRANSPOSE(Mapping!$H174:$AA174)/((AB$154:AB$173=0)+AB$154:AB$173))</f>
        <v>0</v>
      </c>
      <c r="AC221" s="115">
        <f t="array" ref="AC221">SUM(AC$124:AC$143*AC69*TRANSPOSE(Mapping!$H174:$AA174)/((AC$154:AC$173=0)+AC$154:AC$173))</f>
        <v>0</v>
      </c>
      <c r="AD221" s="115">
        <f t="array" ref="AD221">SUM(AD$124:AD$143*AD69*TRANSPOSE(Mapping!$H174:$AA174)/((AD$154:AD$173=0)+AD$154:AD$173))</f>
        <v>0</v>
      </c>
      <c r="AE221" s="115">
        <f t="array" ref="AE221">SUM(AE$124:AE$143*AE69*TRANSPOSE(Mapping!$H174:$AA174)/((AE$154:AE$173=0)+AE$154:AE$173))</f>
        <v>0</v>
      </c>
      <c r="AF221" s="115">
        <f t="array" ref="AF221">SUM(AF$124:AF$143*AF69*TRANSPOSE(Mapping!$H174:$AA174)/((AF$154:AF$173=0)+AF$154:AF$173))</f>
        <v>0</v>
      </c>
      <c r="AG221" s="115">
        <f t="array" ref="AG221">SUM(AG$124:AG$143*AG69*TRANSPOSE(Mapping!$H174:$AA174)/((AG$154:AG$173=0)+AG$154:AG$173))</f>
        <v>0</v>
      </c>
      <c r="AH221" s="115">
        <f t="array" ref="AH221">SUM(AH$124:AH$143*AH69*TRANSPOSE(Mapping!$H174:$AA174)/((AH$154:AH$173=0)+AH$154:AH$173))</f>
        <v>0</v>
      </c>
      <c r="AI221" s="115">
        <f t="array" ref="AI221">SUM(AI$124:AI$143*AI69*TRANSPOSE(Mapping!$H174:$AA174)/((AI$154:AI$173=0)+AI$154:AI$173))</f>
        <v>0</v>
      </c>
      <c r="AJ221" s="115">
        <f t="array" ref="AJ221">SUM(AJ$124:AJ$143*AJ69*TRANSPOSE(Mapping!$H174:$AA174)/((AJ$154:AJ$173=0)+AJ$154:AJ$173))</f>
        <v>0</v>
      </c>
      <c r="AK221" s="115">
        <f t="array" ref="AK221">SUM(AK$124:AK$143*AK69*TRANSPOSE(Mapping!$H174:$AA174)/((AK$154:AK$173=0)+AK$154:AK$173))</f>
        <v>0</v>
      </c>
      <c r="AL221" s="115">
        <f t="array" ref="AL221">SUM(AL$124:AL$143*AL69*TRANSPOSE(Mapping!$H174:$AA174)/((AL$154:AL$173=0)+AL$154:AL$173))</f>
        <v>0</v>
      </c>
      <c r="AM221" s="115">
        <f t="array" ref="AM221">SUM(AM$124:AM$143*AM69*TRANSPOSE(Mapping!$H174:$AA174)/((AM$154:AM$173=0)+AM$154:AM$173))</f>
        <v>0</v>
      </c>
      <c r="AN221" s="115">
        <f t="array" ref="AN221">SUM(AN$124:AN$143*AN69*TRANSPOSE(Mapping!$H174:$AA174)/((AN$154:AN$173=0)+AN$154:AN$173))</f>
        <v>0</v>
      </c>
      <c r="AO221" s="115">
        <f t="array" ref="AO221">SUM(AO$124:AO$143*AO69*TRANSPOSE(Mapping!$H174:$AA174)/((AO$154:AO$173=0)+AO$154:AO$173))</f>
        <v>0</v>
      </c>
      <c r="AP221" s="115">
        <f t="array" ref="AP221">SUM(AP$124:AP$143*AP69*TRANSPOSE(Mapping!$H174:$AA174)/((AP$154:AP$173=0)+AP$154:AP$173))</f>
        <v>0</v>
      </c>
      <c r="AQ221" s="115">
        <f t="array" ref="AQ221">SUM(AQ$124:AQ$143*AQ69*TRANSPOSE(Mapping!$H174:$AA174)/((AQ$154:AQ$173=0)+AQ$154:AQ$173))</f>
        <v>0</v>
      </c>
      <c r="AR221" s="115">
        <f t="array" ref="AR221">SUM(AR$124:AR$143*AR69*TRANSPOSE(Mapping!$H174:$AA174)/((AR$154:AR$173=0)+AR$154:AR$173))</f>
        <v>0</v>
      </c>
      <c r="AS221" s="115">
        <f t="array" ref="AS221">SUM(AS$124:AS$143*AS69*TRANSPOSE(Mapping!$H174:$AA174)/((AS$154:AS$173=0)+AS$154:AS$173))</f>
        <v>0</v>
      </c>
      <c r="AT221" s="115">
        <f t="array" ref="AT221">SUM(AT$124:AT$143*AT69*TRANSPOSE(Mapping!$H174:$AA174)/((AT$154:AT$173=0)+AT$154:AT$173))</f>
        <v>0</v>
      </c>
      <c r="AU221" s="115">
        <f t="array" ref="AU221">SUM(AU$124:AU$143*AU69*TRANSPOSE(Mapping!$H174:$AA174)/((AU$154:AU$173=0)+AU$154:AU$173))</f>
        <v>0</v>
      </c>
      <c r="AV221" s="115">
        <f t="array" ref="AV221">SUM(AV$124:AV$143*AV69*TRANSPOSE(Mapping!$H174:$AA174)/((AV$154:AV$173=0)+AV$154:AV$173))</f>
        <v>0</v>
      </c>
      <c r="AW221" s="115">
        <f t="array" ref="AW221">SUM(AW$124:AW$143*AW69*TRANSPOSE(Mapping!$H174:$AA174)/((AW$154:AW$173=0)+AW$154:AW$173))</f>
        <v>0</v>
      </c>
      <c r="AX221" s="115">
        <f t="array" ref="AX221">SUM(AX$124:AX$143*AX69*TRANSPOSE(Mapping!$H174:$AA174)/((AX$154:AX$173=0)+AX$154:AX$173))</f>
        <v>0</v>
      </c>
      <c r="AY221" s="115">
        <f t="array" ref="AY221">SUM(AY$124:AY$143*AY69*TRANSPOSE(Mapping!$H174:$AA174)/((AY$154:AY$173=0)+AY$154:AY$173))</f>
        <v>0</v>
      </c>
      <c r="AZ221" s="115">
        <f t="array" ref="AZ221">SUM(AZ$124:AZ$143*AZ69*TRANSPOSE(Mapping!$H174:$AA174)/((AZ$154:AZ$173=0)+AZ$154:AZ$173))</f>
        <v>0</v>
      </c>
      <c r="BA221" s="115">
        <f t="array" ref="BA221">SUM(BA$124:BA$143*BA69*TRANSPOSE(Mapping!$H174:$AA174)/((BA$154:BA$173=0)+BA$154:BA$173))</f>
        <v>0</v>
      </c>
      <c r="BB221" s="115">
        <f t="array" ref="BB221">SUM(BB$124:BB$143*BB69*TRANSPOSE(Mapping!$H174:$AA174)/((BB$154:BB$173=0)+BB$154:BB$173))</f>
        <v>0</v>
      </c>
      <c r="BC221" s="115">
        <f t="array" ref="BC221">SUM(BC$124:BC$143*BC69*TRANSPOSE(Mapping!$H174:$AA174)/((BC$154:BC$173=0)+BC$154:BC$173))</f>
        <v>0</v>
      </c>
      <c r="BD221" s="115">
        <f t="array" ref="BD221">SUM(BD$124:BD$143*BD69*TRANSPOSE(Mapping!$H174:$AA174)/((BD$154:BD$173=0)+BD$154:BD$173))</f>
        <v>0</v>
      </c>
      <c r="BE221" s="115">
        <f t="array" ref="BE221">SUM(BE$124:BE$143*BE69*TRANSPOSE(Mapping!$H174:$AA174)/((BE$154:BE$173=0)+BE$154:BE$173))</f>
        <v>0</v>
      </c>
      <c r="BF221" s="115">
        <f t="array" ref="BF221">SUM(BF$124:BF$143*BF69*TRANSPOSE(Mapping!$H174:$AA174)/((BF$154:BF$173=0)+BF$154:BF$173))</f>
        <v>0</v>
      </c>
      <c r="BG221" s="115">
        <f t="array" ref="BG221">SUM(BG$124:BG$143*BG69*TRANSPOSE(Mapping!$H174:$AA174)/((BG$154:BG$173=0)+BG$154:BG$173))</f>
        <v>0</v>
      </c>
      <c r="BH221" s="115">
        <f t="array" ref="BH221">SUM(BH$124:BH$143*BH69*TRANSPOSE(Mapping!$H174:$AA174)/((BH$154:BH$173=0)+BH$154:BH$173))</f>
        <v>0</v>
      </c>
    </row>
    <row r="222" spans="2:60" outlineLevel="1" x14ac:dyDescent="0.2">
      <c r="B222" s="89" t="s">
        <v>260</v>
      </c>
      <c r="C222" s="89" t="s">
        <v>90</v>
      </c>
      <c r="D222" s="9"/>
      <c r="F222" s="26" t="s">
        <v>198</v>
      </c>
      <c r="G222" s="87">
        <v>33</v>
      </c>
      <c r="I222" s="115">
        <f t="array" ref="I222">SUM(I$124:I$143*I70*TRANSPOSE(Mapping!$H175:$AA175)/((I$154:I$173=0)+I$154:I$173))</f>
        <v>0</v>
      </c>
      <c r="J222" s="115">
        <f t="array" ref="J222">SUM(J$124:J$143*J70*TRANSPOSE(Mapping!$H175:$AA175)/((J$154:J$173=0)+J$154:J$173))</f>
        <v>0</v>
      </c>
      <c r="K222" s="115">
        <f t="array" ref="K222">SUM(K$124:K$143*K70*TRANSPOSE(Mapping!$H175:$AA175)/((K$154:K$173=0)+K$154:K$173))</f>
        <v>1.810063397576852E-4</v>
      </c>
      <c r="L222" s="115">
        <f t="array" ref="L222">SUM(L$124:L$143*L70*TRANSPOSE(Mapping!$H175:$AA175)/((L$154:L$173=0)+L$154:L$173))</f>
        <v>0</v>
      </c>
      <c r="M222" s="115">
        <f t="array" ref="M222">SUM(M$124:M$143*M70*TRANSPOSE(Mapping!$H175:$AA175)/((M$154:M$173=0)+M$154:M$173))</f>
        <v>0</v>
      </c>
      <c r="N222" s="115">
        <f t="array" ref="N222">SUM(N$124:N$143*N70*TRANSPOSE(Mapping!$H175:$AA175)/((N$154:N$173=0)+N$154:N$173))</f>
        <v>0</v>
      </c>
      <c r="O222" s="115">
        <f t="array" ref="O222">SUM(O$124:O$143*O70*TRANSPOSE(Mapping!$H175:$AA175)/((O$154:O$173=0)+O$154:O$173))</f>
        <v>0</v>
      </c>
      <c r="P222" s="115">
        <f t="array" ref="P222">SUM(P$124:P$143*P70*TRANSPOSE(Mapping!$H175:$AA175)/((P$154:P$173=0)+P$154:P$173))</f>
        <v>0</v>
      </c>
      <c r="Q222" s="115">
        <f t="array" ref="Q222">SUM(Q$124:Q$143*Q70*TRANSPOSE(Mapping!$H175:$AA175)/((Q$154:Q$173=0)+Q$154:Q$173))</f>
        <v>0</v>
      </c>
      <c r="R222" s="115">
        <f t="array" ref="R222">SUM(R$124:R$143*R70*TRANSPOSE(Mapping!$H175:$AA175)/((R$154:R$173=0)+R$154:R$173))</f>
        <v>0</v>
      </c>
      <c r="S222" s="115">
        <f t="array" ref="S222">SUM(S$124:S$143*S70*TRANSPOSE(Mapping!$H175:$AA175)/((S$154:S$173=0)+S$154:S$173))</f>
        <v>0</v>
      </c>
      <c r="T222" s="115">
        <f t="array" ref="T222">SUM(T$124:T$143*T70*TRANSPOSE(Mapping!$H175:$AA175)/((T$154:T$173=0)+T$154:T$173))</f>
        <v>0</v>
      </c>
      <c r="U222" s="115">
        <f t="array" ref="U222">SUM(U$124:U$143*U70*TRANSPOSE(Mapping!$H175:$AA175)/((U$154:U$173=0)+U$154:U$173))</f>
        <v>0</v>
      </c>
      <c r="V222" s="115">
        <f t="array" ref="V222">SUM(V$124:V$143*V70*TRANSPOSE(Mapping!$H175:$AA175)/((V$154:V$173=0)+V$154:V$173))</f>
        <v>0</v>
      </c>
      <c r="W222" s="115">
        <f t="array" ref="W222">SUM(W$124:W$143*W70*TRANSPOSE(Mapping!$H175:$AA175)/((W$154:W$173=0)+W$154:W$173))</f>
        <v>0</v>
      </c>
      <c r="X222" s="115">
        <f t="array" ref="X222">SUM(X$124:X$143*X70*TRANSPOSE(Mapping!$H175:$AA175)/((X$154:X$173=0)+X$154:X$173))</f>
        <v>0</v>
      </c>
      <c r="Y222" s="115">
        <f t="array" ref="Y222">SUM(Y$124:Y$143*Y70*TRANSPOSE(Mapping!$H175:$AA175)/((Y$154:Y$173=0)+Y$154:Y$173))</f>
        <v>0</v>
      </c>
      <c r="Z222" s="115">
        <f t="array" ref="Z222">SUM(Z$124:Z$143*Z70*TRANSPOSE(Mapping!$H175:$AA175)/((Z$154:Z$173=0)+Z$154:Z$173))</f>
        <v>0</v>
      </c>
      <c r="AA222" s="115">
        <f t="array" ref="AA222">SUM(AA$124:AA$143*AA70*TRANSPOSE(Mapping!$H175:$AA175)/((AA$154:AA$173=0)+AA$154:AA$173))</f>
        <v>0</v>
      </c>
      <c r="AB222" s="115">
        <f t="array" ref="AB222">SUM(AB$124:AB$143*AB70*TRANSPOSE(Mapping!$H175:$AA175)/((AB$154:AB$173=0)+AB$154:AB$173))</f>
        <v>0</v>
      </c>
      <c r="AC222" s="115">
        <f t="array" ref="AC222">SUM(AC$124:AC$143*AC70*TRANSPOSE(Mapping!$H175:$AA175)/((AC$154:AC$173=0)+AC$154:AC$173))</f>
        <v>0</v>
      </c>
      <c r="AD222" s="115">
        <f t="array" ref="AD222">SUM(AD$124:AD$143*AD70*TRANSPOSE(Mapping!$H175:$AA175)/((AD$154:AD$173=0)+AD$154:AD$173))</f>
        <v>0</v>
      </c>
      <c r="AE222" s="115">
        <f t="array" ref="AE222">SUM(AE$124:AE$143*AE70*TRANSPOSE(Mapping!$H175:$AA175)/((AE$154:AE$173=0)+AE$154:AE$173))</f>
        <v>0</v>
      </c>
      <c r="AF222" s="115">
        <f t="array" ref="AF222">SUM(AF$124:AF$143*AF70*TRANSPOSE(Mapping!$H175:$AA175)/((AF$154:AF$173=0)+AF$154:AF$173))</f>
        <v>0</v>
      </c>
      <c r="AG222" s="115">
        <f t="array" ref="AG222">SUM(AG$124:AG$143*AG70*TRANSPOSE(Mapping!$H175:$AA175)/((AG$154:AG$173=0)+AG$154:AG$173))</f>
        <v>0</v>
      </c>
      <c r="AH222" s="115">
        <f t="array" ref="AH222">SUM(AH$124:AH$143*AH70*TRANSPOSE(Mapping!$H175:$AA175)/((AH$154:AH$173=0)+AH$154:AH$173))</f>
        <v>0</v>
      </c>
      <c r="AI222" s="115">
        <f t="array" ref="AI222">SUM(AI$124:AI$143*AI70*TRANSPOSE(Mapping!$H175:$AA175)/((AI$154:AI$173=0)+AI$154:AI$173))</f>
        <v>0</v>
      </c>
      <c r="AJ222" s="115">
        <f t="array" ref="AJ222">SUM(AJ$124:AJ$143*AJ70*TRANSPOSE(Mapping!$H175:$AA175)/((AJ$154:AJ$173=0)+AJ$154:AJ$173))</f>
        <v>0</v>
      </c>
      <c r="AK222" s="115">
        <f t="array" ref="AK222">SUM(AK$124:AK$143*AK70*TRANSPOSE(Mapping!$H175:$AA175)/((AK$154:AK$173=0)+AK$154:AK$173))</f>
        <v>0</v>
      </c>
      <c r="AL222" s="115">
        <f t="array" ref="AL222">SUM(AL$124:AL$143*AL70*TRANSPOSE(Mapping!$H175:$AA175)/((AL$154:AL$173=0)+AL$154:AL$173))</f>
        <v>0</v>
      </c>
      <c r="AM222" s="115">
        <f t="array" ref="AM222">SUM(AM$124:AM$143*AM70*TRANSPOSE(Mapping!$H175:$AA175)/((AM$154:AM$173=0)+AM$154:AM$173))</f>
        <v>0</v>
      </c>
      <c r="AN222" s="115">
        <f t="array" ref="AN222">SUM(AN$124:AN$143*AN70*TRANSPOSE(Mapping!$H175:$AA175)/((AN$154:AN$173=0)+AN$154:AN$173))</f>
        <v>0</v>
      </c>
      <c r="AO222" s="115">
        <f t="array" ref="AO222">SUM(AO$124:AO$143*AO70*TRANSPOSE(Mapping!$H175:$AA175)/((AO$154:AO$173=0)+AO$154:AO$173))</f>
        <v>0</v>
      </c>
      <c r="AP222" s="115">
        <f t="array" ref="AP222">SUM(AP$124:AP$143*AP70*TRANSPOSE(Mapping!$H175:$AA175)/((AP$154:AP$173=0)+AP$154:AP$173))</f>
        <v>0</v>
      </c>
      <c r="AQ222" s="115">
        <f t="array" ref="AQ222">SUM(AQ$124:AQ$143*AQ70*TRANSPOSE(Mapping!$H175:$AA175)/((AQ$154:AQ$173=0)+AQ$154:AQ$173))</f>
        <v>0</v>
      </c>
      <c r="AR222" s="115">
        <f t="array" ref="AR222">SUM(AR$124:AR$143*AR70*TRANSPOSE(Mapping!$H175:$AA175)/((AR$154:AR$173=0)+AR$154:AR$173))</f>
        <v>0</v>
      </c>
      <c r="AS222" s="115">
        <f t="array" ref="AS222">SUM(AS$124:AS$143*AS70*TRANSPOSE(Mapping!$H175:$AA175)/((AS$154:AS$173=0)+AS$154:AS$173))</f>
        <v>0</v>
      </c>
      <c r="AT222" s="115">
        <f t="array" ref="AT222">SUM(AT$124:AT$143*AT70*TRANSPOSE(Mapping!$H175:$AA175)/((AT$154:AT$173=0)+AT$154:AT$173))</f>
        <v>0</v>
      </c>
      <c r="AU222" s="115">
        <f t="array" ref="AU222">SUM(AU$124:AU$143*AU70*TRANSPOSE(Mapping!$H175:$AA175)/((AU$154:AU$173=0)+AU$154:AU$173))</f>
        <v>0</v>
      </c>
      <c r="AV222" s="115">
        <f t="array" ref="AV222">SUM(AV$124:AV$143*AV70*TRANSPOSE(Mapping!$H175:$AA175)/((AV$154:AV$173=0)+AV$154:AV$173))</f>
        <v>0</v>
      </c>
      <c r="AW222" s="115">
        <f t="array" ref="AW222">SUM(AW$124:AW$143*AW70*TRANSPOSE(Mapping!$H175:$AA175)/((AW$154:AW$173=0)+AW$154:AW$173))</f>
        <v>0</v>
      </c>
      <c r="AX222" s="115">
        <f t="array" ref="AX222">SUM(AX$124:AX$143*AX70*TRANSPOSE(Mapping!$H175:$AA175)/((AX$154:AX$173=0)+AX$154:AX$173))</f>
        <v>0</v>
      </c>
      <c r="AY222" s="115">
        <f t="array" ref="AY222">SUM(AY$124:AY$143*AY70*TRANSPOSE(Mapping!$H175:$AA175)/((AY$154:AY$173=0)+AY$154:AY$173))</f>
        <v>0</v>
      </c>
      <c r="AZ222" s="115">
        <f t="array" ref="AZ222">SUM(AZ$124:AZ$143*AZ70*TRANSPOSE(Mapping!$H175:$AA175)/((AZ$154:AZ$173=0)+AZ$154:AZ$173))</f>
        <v>0</v>
      </c>
      <c r="BA222" s="115">
        <f t="array" ref="BA222">SUM(BA$124:BA$143*BA70*TRANSPOSE(Mapping!$H175:$AA175)/((BA$154:BA$173=0)+BA$154:BA$173))</f>
        <v>0</v>
      </c>
      <c r="BB222" s="115">
        <f t="array" ref="BB222">SUM(BB$124:BB$143*BB70*TRANSPOSE(Mapping!$H175:$AA175)/((BB$154:BB$173=0)+BB$154:BB$173))</f>
        <v>0</v>
      </c>
      <c r="BC222" s="115">
        <f t="array" ref="BC222">SUM(BC$124:BC$143*BC70*TRANSPOSE(Mapping!$H175:$AA175)/((BC$154:BC$173=0)+BC$154:BC$173))</f>
        <v>0</v>
      </c>
      <c r="BD222" s="115">
        <f t="array" ref="BD222">SUM(BD$124:BD$143*BD70*TRANSPOSE(Mapping!$H175:$AA175)/((BD$154:BD$173=0)+BD$154:BD$173))</f>
        <v>0</v>
      </c>
      <c r="BE222" s="115">
        <f t="array" ref="BE222">SUM(BE$124:BE$143*BE70*TRANSPOSE(Mapping!$H175:$AA175)/((BE$154:BE$173=0)+BE$154:BE$173))</f>
        <v>0</v>
      </c>
      <c r="BF222" s="115">
        <f t="array" ref="BF222">SUM(BF$124:BF$143*BF70*TRANSPOSE(Mapping!$H175:$AA175)/((BF$154:BF$173=0)+BF$154:BF$173))</f>
        <v>0</v>
      </c>
      <c r="BG222" s="115">
        <f t="array" ref="BG222">SUM(BG$124:BG$143*BG70*TRANSPOSE(Mapping!$H175:$AA175)/((BG$154:BG$173=0)+BG$154:BG$173))</f>
        <v>0</v>
      </c>
      <c r="BH222" s="115">
        <f t="array" ref="BH222">SUM(BH$124:BH$143*BH70*TRANSPOSE(Mapping!$H175:$AA175)/((BH$154:BH$173=0)+BH$154:BH$173))</f>
        <v>0</v>
      </c>
    </row>
    <row r="223" spans="2:60" outlineLevel="1" x14ac:dyDescent="0.2">
      <c r="B223" s="89" t="s">
        <v>260</v>
      </c>
      <c r="C223" s="89" t="s">
        <v>91</v>
      </c>
      <c r="D223" s="9"/>
      <c r="F223" s="26" t="s">
        <v>198</v>
      </c>
      <c r="G223" s="87">
        <v>34</v>
      </c>
      <c r="I223" s="115">
        <f t="array" ref="I223">SUM(I$124:I$143*I71*TRANSPOSE(Mapping!$H176:$AA176)/((I$154:I$173=0)+I$154:I$173))</f>
        <v>0</v>
      </c>
      <c r="J223" s="115">
        <f t="array" ref="J223">SUM(J$124:J$143*J71*TRANSPOSE(Mapping!$H176:$AA176)/((J$154:J$173=0)+J$154:J$173))</f>
        <v>0</v>
      </c>
      <c r="K223" s="115">
        <f t="array" ref="K223">SUM(K$124:K$143*K71*TRANSPOSE(Mapping!$H176:$AA176)/((K$154:K$173=0)+K$154:K$173))</f>
        <v>0</v>
      </c>
      <c r="L223" s="115">
        <f t="array" ref="L223">SUM(L$124:L$143*L71*TRANSPOSE(Mapping!$H176:$AA176)/((L$154:L$173=0)+L$154:L$173))</f>
        <v>0</v>
      </c>
      <c r="M223" s="115">
        <f t="array" ref="M223">SUM(M$124:M$143*M71*TRANSPOSE(Mapping!$H176:$AA176)/((M$154:M$173=0)+M$154:M$173))</f>
        <v>0</v>
      </c>
      <c r="N223" s="115">
        <f t="array" ref="N223">SUM(N$124:N$143*N71*TRANSPOSE(Mapping!$H176:$AA176)/((N$154:N$173=0)+N$154:N$173))</f>
        <v>5.6500411070125448E-6</v>
      </c>
      <c r="O223" s="115">
        <f t="array" ref="O223">SUM(O$124:O$143*O71*TRANSPOSE(Mapping!$H176:$AA176)/((O$154:O$173=0)+O$154:O$173))</f>
        <v>0</v>
      </c>
      <c r="P223" s="115">
        <f t="array" ref="P223">SUM(P$124:P$143*P71*TRANSPOSE(Mapping!$H176:$AA176)/((P$154:P$173=0)+P$154:P$173))</f>
        <v>0</v>
      </c>
      <c r="Q223" s="115">
        <f t="array" ref="Q223">SUM(Q$124:Q$143*Q71*TRANSPOSE(Mapping!$H176:$AA176)/((Q$154:Q$173=0)+Q$154:Q$173))</f>
        <v>0</v>
      </c>
      <c r="R223" s="115">
        <f t="array" ref="R223">SUM(R$124:R$143*R71*TRANSPOSE(Mapping!$H176:$AA176)/((R$154:R$173=0)+R$154:R$173))</f>
        <v>0</v>
      </c>
      <c r="S223" s="115">
        <f t="array" ref="S223">SUM(S$124:S$143*S71*TRANSPOSE(Mapping!$H176:$AA176)/((S$154:S$173=0)+S$154:S$173))</f>
        <v>0</v>
      </c>
      <c r="T223" s="115">
        <f t="array" ref="T223">SUM(T$124:T$143*T71*TRANSPOSE(Mapping!$H176:$AA176)/((T$154:T$173=0)+T$154:T$173))</f>
        <v>0</v>
      </c>
      <c r="U223" s="115">
        <f t="array" ref="U223">SUM(U$124:U$143*U71*TRANSPOSE(Mapping!$H176:$AA176)/((U$154:U$173=0)+U$154:U$173))</f>
        <v>0</v>
      </c>
      <c r="V223" s="115">
        <f t="array" ref="V223">SUM(V$124:V$143*V71*TRANSPOSE(Mapping!$H176:$AA176)/((V$154:V$173=0)+V$154:V$173))</f>
        <v>0</v>
      </c>
      <c r="W223" s="115">
        <f t="array" ref="W223">SUM(W$124:W$143*W71*TRANSPOSE(Mapping!$H176:$AA176)/((W$154:W$173=0)+W$154:W$173))</f>
        <v>0</v>
      </c>
      <c r="X223" s="115">
        <f t="array" ref="X223">SUM(X$124:X$143*X71*TRANSPOSE(Mapping!$H176:$AA176)/((X$154:X$173=0)+X$154:X$173))</f>
        <v>0</v>
      </c>
      <c r="Y223" s="115">
        <f t="array" ref="Y223">SUM(Y$124:Y$143*Y71*TRANSPOSE(Mapping!$H176:$AA176)/((Y$154:Y$173=0)+Y$154:Y$173))</f>
        <v>0</v>
      </c>
      <c r="Z223" s="115">
        <f t="array" ref="Z223">SUM(Z$124:Z$143*Z71*TRANSPOSE(Mapping!$H176:$AA176)/((Z$154:Z$173=0)+Z$154:Z$173))</f>
        <v>0</v>
      </c>
      <c r="AA223" s="115">
        <f t="array" ref="AA223">SUM(AA$124:AA$143*AA71*TRANSPOSE(Mapping!$H176:$AA176)/((AA$154:AA$173=0)+AA$154:AA$173))</f>
        <v>0</v>
      </c>
      <c r="AB223" s="115">
        <f t="array" ref="AB223">SUM(AB$124:AB$143*AB71*TRANSPOSE(Mapping!$H176:$AA176)/((AB$154:AB$173=0)+AB$154:AB$173))</f>
        <v>0</v>
      </c>
      <c r="AC223" s="115">
        <f t="array" ref="AC223">SUM(AC$124:AC$143*AC71*TRANSPOSE(Mapping!$H176:$AA176)/((AC$154:AC$173=0)+AC$154:AC$173))</f>
        <v>0</v>
      </c>
      <c r="AD223" s="115">
        <f t="array" ref="AD223">SUM(AD$124:AD$143*AD71*TRANSPOSE(Mapping!$H176:$AA176)/((AD$154:AD$173=0)+AD$154:AD$173))</f>
        <v>0</v>
      </c>
      <c r="AE223" s="115">
        <f t="array" ref="AE223">SUM(AE$124:AE$143*AE71*TRANSPOSE(Mapping!$H176:$AA176)/((AE$154:AE$173=0)+AE$154:AE$173))</f>
        <v>0</v>
      </c>
      <c r="AF223" s="115">
        <f t="array" ref="AF223">SUM(AF$124:AF$143*AF71*TRANSPOSE(Mapping!$H176:$AA176)/((AF$154:AF$173=0)+AF$154:AF$173))</f>
        <v>0</v>
      </c>
      <c r="AG223" s="115">
        <f t="array" ref="AG223">SUM(AG$124:AG$143*AG71*TRANSPOSE(Mapping!$H176:$AA176)/((AG$154:AG$173=0)+AG$154:AG$173))</f>
        <v>0</v>
      </c>
      <c r="AH223" s="115">
        <f t="array" ref="AH223">SUM(AH$124:AH$143*AH71*TRANSPOSE(Mapping!$H176:$AA176)/((AH$154:AH$173=0)+AH$154:AH$173))</f>
        <v>0</v>
      </c>
      <c r="AI223" s="115">
        <f t="array" ref="AI223">SUM(AI$124:AI$143*AI71*TRANSPOSE(Mapping!$H176:$AA176)/((AI$154:AI$173=0)+AI$154:AI$173))</f>
        <v>0</v>
      </c>
      <c r="AJ223" s="115">
        <f t="array" ref="AJ223">SUM(AJ$124:AJ$143*AJ71*TRANSPOSE(Mapping!$H176:$AA176)/((AJ$154:AJ$173=0)+AJ$154:AJ$173))</f>
        <v>0</v>
      </c>
      <c r="AK223" s="115">
        <f t="array" ref="AK223">SUM(AK$124:AK$143*AK71*TRANSPOSE(Mapping!$H176:$AA176)/((AK$154:AK$173=0)+AK$154:AK$173))</f>
        <v>0</v>
      </c>
      <c r="AL223" s="115">
        <f t="array" ref="AL223">SUM(AL$124:AL$143*AL71*TRANSPOSE(Mapping!$H176:$AA176)/((AL$154:AL$173=0)+AL$154:AL$173))</f>
        <v>0</v>
      </c>
      <c r="AM223" s="115">
        <f t="array" ref="AM223">SUM(AM$124:AM$143*AM71*TRANSPOSE(Mapping!$H176:$AA176)/((AM$154:AM$173=0)+AM$154:AM$173))</f>
        <v>0</v>
      </c>
      <c r="AN223" s="115">
        <f t="array" ref="AN223">SUM(AN$124:AN$143*AN71*TRANSPOSE(Mapping!$H176:$AA176)/((AN$154:AN$173=0)+AN$154:AN$173))</f>
        <v>0</v>
      </c>
      <c r="AO223" s="115">
        <f t="array" ref="AO223">SUM(AO$124:AO$143*AO71*TRANSPOSE(Mapping!$H176:$AA176)/((AO$154:AO$173=0)+AO$154:AO$173))</f>
        <v>0</v>
      </c>
      <c r="AP223" s="115">
        <f t="array" ref="AP223">SUM(AP$124:AP$143*AP71*TRANSPOSE(Mapping!$H176:$AA176)/((AP$154:AP$173=0)+AP$154:AP$173))</f>
        <v>0</v>
      </c>
      <c r="AQ223" s="115">
        <f t="array" ref="AQ223">SUM(AQ$124:AQ$143*AQ71*TRANSPOSE(Mapping!$H176:$AA176)/((AQ$154:AQ$173=0)+AQ$154:AQ$173))</f>
        <v>0</v>
      </c>
      <c r="AR223" s="115">
        <f t="array" ref="AR223">SUM(AR$124:AR$143*AR71*TRANSPOSE(Mapping!$H176:$AA176)/((AR$154:AR$173=0)+AR$154:AR$173))</f>
        <v>0</v>
      </c>
      <c r="AS223" s="115">
        <f t="array" ref="AS223">SUM(AS$124:AS$143*AS71*TRANSPOSE(Mapping!$H176:$AA176)/((AS$154:AS$173=0)+AS$154:AS$173))</f>
        <v>0</v>
      </c>
      <c r="AT223" s="115">
        <f t="array" ref="AT223">SUM(AT$124:AT$143*AT71*TRANSPOSE(Mapping!$H176:$AA176)/((AT$154:AT$173=0)+AT$154:AT$173))</f>
        <v>0</v>
      </c>
      <c r="AU223" s="115">
        <f t="array" ref="AU223">SUM(AU$124:AU$143*AU71*TRANSPOSE(Mapping!$H176:$AA176)/((AU$154:AU$173=0)+AU$154:AU$173))</f>
        <v>0</v>
      </c>
      <c r="AV223" s="115">
        <f t="array" ref="AV223">SUM(AV$124:AV$143*AV71*TRANSPOSE(Mapping!$H176:$AA176)/((AV$154:AV$173=0)+AV$154:AV$173))</f>
        <v>0</v>
      </c>
      <c r="AW223" s="115">
        <f t="array" ref="AW223">SUM(AW$124:AW$143*AW71*TRANSPOSE(Mapping!$H176:$AA176)/((AW$154:AW$173=0)+AW$154:AW$173))</f>
        <v>0</v>
      </c>
      <c r="AX223" s="115">
        <f t="array" ref="AX223">SUM(AX$124:AX$143*AX71*TRANSPOSE(Mapping!$H176:$AA176)/((AX$154:AX$173=0)+AX$154:AX$173))</f>
        <v>0</v>
      </c>
      <c r="AY223" s="115">
        <f t="array" ref="AY223">SUM(AY$124:AY$143*AY71*TRANSPOSE(Mapping!$H176:$AA176)/((AY$154:AY$173=0)+AY$154:AY$173))</f>
        <v>0</v>
      </c>
      <c r="AZ223" s="115">
        <f t="array" ref="AZ223">SUM(AZ$124:AZ$143*AZ71*TRANSPOSE(Mapping!$H176:$AA176)/((AZ$154:AZ$173=0)+AZ$154:AZ$173))</f>
        <v>0</v>
      </c>
      <c r="BA223" s="115">
        <f t="array" ref="BA223">SUM(BA$124:BA$143*BA71*TRANSPOSE(Mapping!$H176:$AA176)/((BA$154:BA$173=0)+BA$154:BA$173))</f>
        <v>0</v>
      </c>
      <c r="BB223" s="115">
        <f t="array" ref="BB223">SUM(BB$124:BB$143*BB71*TRANSPOSE(Mapping!$H176:$AA176)/((BB$154:BB$173=0)+BB$154:BB$173))</f>
        <v>0</v>
      </c>
      <c r="BC223" s="115">
        <f t="array" ref="BC223">SUM(BC$124:BC$143*BC71*TRANSPOSE(Mapping!$H176:$AA176)/((BC$154:BC$173=0)+BC$154:BC$173))</f>
        <v>0</v>
      </c>
      <c r="BD223" s="115">
        <f t="array" ref="BD223">SUM(BD$124:BD$143*BD71*TRANSPOSE(Mapping!$H176:$AA176)/((BD$154:BD$173=0)+BD$154:BD$173))</f>
        <v>0</v>
      </c>
      <c r="BE223" s="115">
        <f t="array" ref="BE223">SUM(BE$124:BE$143*BE71*TRANSPOSE(Mapping!$H176:$AA176)/((BE$154:BE$173=0)+BE$154:BE$173))</f>
        <v>0</v>
      </c>
      <c r="BF223" s="115">
        <f t="array" ref="BF223">SUM(BF$124:BF$143*BF71*TRANSPOSE(Mapping!$H176:$AA176)/((BF$154:BF$173=0)+BF$154:BF$173))</f>
        <v>0</v>
      </c>
      <c r="BG223" s="115">
        <f t="array" ref="BG223">SUM(BG$124:BG$143*BG71*TRANSPOSE(Mapping!$H176:$AA176)/((BG$154:BG$173=0)+BG$154:BG$173))</f>
        <v>0</v>
      </c>
      <c r="BH223" s="115">
        <f t="array" ref="BH223">SUM(BH$124:BH$143*BH71*TRANSPOSE(Mapping!$H176:$AA176)/((BH$154:BH$173=0)+BH$154:BH$173))</f>
        <v>0</v>
      </c>
    </row>
    <row r="224" spans="2:60" outlineLevel="1" x14ac:dyDescent="0.2">
      <c r="B224" s="89" t="s">
        <v>260</v>
      </c>
      <c r="C224" s="89" t="s">
        <v>92</v>
      </c>
      <c r="D224" s="9" t="s">
        <v>119</v>
      </c>
      <c r="F224" s="26" t="s">
        <v>198</v>
      </c>
      <c r="G224" s="87">
        <v>35</v>
      </c>
      <c r="I224" s="115">
        <f t="array" ref="I224">SUM(I$124:I$143*I72*TRANSPOSE(Mapping!$H177:$AA177)/((I$154:I$173=0)+I$154:I$173))</f>
        <v>0</v>
      </c>
      <c r="J224" s="115">
        <f t="array" ref="J224">SUM(J$124:J$143*J72*TRANSPOSE(Mapping!$H177:$AA177)/((J$154:J$173=0)+J$154:J$173))</f>
        <v>0</v>
      </c>
      <c r="K224" s="115">
        <f t="array" ref="K224">SUM(K$124:K$143*K72*TRANSPOSE(Mapping!$H177:$AA177)/((K$154:K$173=0)+K$154:K$173))</f>
        <v>0</v>
      </c>
      <c r="L224" s="115">
        <f t="array" ref="L224">SUM(L$124:L$143*L72*TRANSPOSE(Mapping!$H177:$AA177)/((L$154:L$173=0)+L$154:L$173))</f>
        <v>0</v>
      </c>
      <c r="M224" s="115">
        <f t="array" ref="M224">SUM(M$124:M$143*M72*TRANSPOSE(Mapping!$H177:$AA177)/((M$154:M$173=0)+M$154:M$173))</f>
        <v>0</v>
      </c>
      <c r="N224" s="115">
        <f t="array" ref="N224">SUM(N$124:N$143*N72*TRANSPOSE(Mapping!$H177:$AA177)/((N$154:N$173=0)+N$154:N$173))</f>
        <v>0</v>
      </c>
      <c r="O224" s="115">
        <f t="array" ref="O224">SUM(O$124:O$143*O72*TRANSPOSE(Mapping!$H177:$AA177)/((O$154:O$173=0)+O$154:O$173))</f>
        <v>0</v>
      </c>
      <c r="P224" s="115">
        <f t="array" ref="P224">SUM(P$124:P$143*P72*TRANSPOSE(Mapping!$H177:$AA177)/((P$154:P$173=0)+P$154:P$173))</f>
        <v>0</v>
      </c>
      <c r="Q224" s="115">
        <f t="array" ref="Q224">SUM(Q$124:Q$143*Q72*TRANSPOSE(Mapping!$H177:$AA177)/((Q$154:Q$173=0)+Q$154:Q$173))</f>
        <v>0</v>
      </c>
      <c r="R224" s="115">
        <f t="array" ref="R224">SUM(R$124:R$143*R72*TRANSPOSE(Mapping!$H177:$AA177)/((R$154:R$173=0)+R$154:R$173))</f>
        <v>0</v>
      </c>
      <c r="S224" s="115">
        <f t="array" ref="S224">SUM(S$124:S$143*S72*TRANSPOSE(Mapping!$H177:$AA177)/((S$154:S$173=0)+S$154:S$173))</f>
        <v>0</v>
      </c>
      <c r="T224" s="115">
        <f t="array" ref="T224">SUM(T$124:T$143*T72*TRANSPOSE(Mapping!$H177:$AA177)/((T$154:T$173=0)+T$154:T$173))</f>
        <v>0</v>
      </c>
      <c r="U224" s="115">
        <f t="array" ref="U224">SUM(U$124:U$143*U72*TRANSPOSE(Mapping!$H177:$AA177)/((U$154:U$173=0)+U$154:U$173))</f>
        <v>0</v>
      </c>
      <c r="V224" s="115">
        <f t="array" ref="V224">SUM(V$124:V$143*V72*TRANSPOSE(Mapping!$H177:$AA177)/((V$154:V$173=0)+V$154:V$173))</f>
        <v>0</v>
      </c>
      <c r="W224" s="115">
        <f t="array" ref="W224">SUM(W$124:W$143*W72*TRANSPOSE(Mapping!$H177:$AA177)/((W$154:W$173=0)+W$154:W$173))</f>
        <v>0</v>
      </c>
      <c r="X224" s="115">
        <f t="array" ref="X224">SUM(X$124:X$143*X72*TRANSPOSE(Mapping!$H177:$AA177)/((X$154:X$173=0)+X$154:X$173))</f>
        <v>0</v>
      </c>
      <c r="Y224" s="115">
        <f t="array" ref="Y224">SUM(Y$124:Y$143*Y72*TRANSPOSE(Mapping!$H177:$AA177)/((Y$154:Y$173=0)+Y$154:Y$173))</f>
        <v>0</v>
      </c>
      <c r="Z224" s="115">
        <f t="array" ref="Z224">SUM(Z$124:Z$143*Z72*TRANSPOSE(Mapping!$H177:$AA177)/((Z$154:Z$173=0)+Z$154:Z$173))</f>
        <v>0</v>
      </c>
      <c r="AA224" s="115">
        <f t="array" ref="AA224">SUM(AA$124:AA$143*AA72*TRANSPOSE(Mapping!$H177:$AA177)/((AA$154:AA$173=0)+AA$154:AA$173))</f>
        <v>0</v>
      </c>
      <c r="AB224" s="115">
        <f t="array" ref="AB224">SUM(AB$124:AB$143*AB72*TRANSPOSE(Mapping!$H177:$AA177)/((AB$154:AB$173=0)+AB$154:AB$173))</f>
        <v>0</v>
      </c>
      <c r="AC224" s="115">
        <f t="array" ref="AC224">SUM(AC$124:AC$143*AC72*TRANSPOSE(Mapping!$H177:$AA177)/((AC$154:AC$173=0)+AC$154:AC$173))</f>
        <v>0</v>
      </c>
      <c r="AD224" s="115">
        <f t="array" ref="AD224">SUM(AD$124:AD$143*AD72*TRANSPOSE(Mapping!$H177:$AA177)/((AD$154:AD$173=0)+AD$154:AD$173))</f>
        <v>0</v>
      </c>
      <c r="AE224" s="115">
        <f t="array" ref="AE224">SUM(AE$124:AE$143*AE72*TRANSPOSE(Mapping!$H177:$AA177)/((AE$154:AE$173=0)+AE$154:AE$173))</f>
        <v>0</v>
      </c>
      <c r="AF224" s="115">
        <f t="array" ref="AF224">SUM(AF$124:AF$143*AF72*TRANSPOSE(Mapping!$H177:$AA177)/((AF$154:AF$173=0)+AF$154:AF$173))</f>
        <v>0</v>
      </c>
      <c r="AG224" s="115">
        <f t="array" ref="AG224">SUM(AG$124:AG$143*AG72*TRANSPOSE(Mapping!$H177:$AA177)/((AG$154:AG$173=0)+AG$154:AG$173))</f>
        <v>0</v>
      </c>
      <c r="AH224" s="115">
        <f t="array" ref="AH224">SUM(AH$124:AH$143*AH72*TRANSPOSE(Mapping!$H177:$AA177)/((AH$154:AH$173=0)+AH$154:AH$173))</f>
        <v>0</v>
      </c>
      <c r="AI224" s="115">
        <f t="array" ref="AI224">SUM(AI$124:AI$143*AI72*TRANSPOSE(Mapping!$H177:$AA177)/((AI$154:AI$173=0)+AI$154:AI$173))</f>
        <v>0</v>
      </c>
      <c r="AJ224" s="115">
        <f t="array" ref="AJ224">SUM(AJ$124:AJ$143*AJ72*TRANSPOSE(Mapping!$H177:$AA177)/((AJ$154:AJ$173=0)+AJ$154:AJ$173))</f>
        <v>0</v>
      </c>
      <c r="AK224" s="115">
        <f t="array" ref="AK224">SUM(AK$124:AK$143*AK72*TRANSPOSE(Mapping!$H177:$AA177)/((AK$154:AK$173=0)+AK$154:AK$173))</f>
        <v>0</v>
      </c>
      <c r="AL224" s="115">
        <f t="array" ref="AL224">SUM(AL$124:AL$143*AL72*TRANSPOSE(Mapping!$H177:$AA177)/((AL$154:AL$173=0)+AL$154:AL$173))</f>
        <v>0</v>
      </c>
      <c r="AM224" s="115">
        <f t="array" ref="AM224">SUM(AM$124:AM$143*AM72*TRANSPOSE(Mapping!$H177:$AA177)/((AM$154:AM$173=0)+AM$154:AM$173))</f>
        <v>0</v>
      </c>
      <c r="AN224" s="115">
        <f t="array" ref="AN224">SUM(AN$124:AN$143*AN72*TRANSPOSE(Mapping!$H177:$AA177)/((AN$154:AN$173=0)+AN$154:AN$173))</f>
        <v>0</v>
      </c>
      <c r="AO224" s="115">
        <f t="array" ref="AO224">SUM(AO$124:AO$143*AO72*TRANSPOSE(Mapping!$H177:$AA177)/((AO$154:AO$173=0)+AO$154:AO$173))</f>
        <v>0</v>
      </c>
      <c r="AP224" s="115">
        <f t="array" ref="AP224">SUM(AP$124:AP$143*AP72*TRANSPOSE(Mapping!$H177:$AA177)/((AP$154:AP$173=0)+AP$154:AP$173))</f>
        <v>0</v>
      </c>
      <c r="AQ224" s="115">
        <f t="array" ref="AQ224">SUM(AQ$124:AQ$143*AQ72*TRANSPOSE(Mapping!$H177:$AA177)/((AQ$154:AQ$173=0)+AQ$154:AQ$173))</f>
        <v>0</v>
      </c>
      <c r="AR224" s="115">
        <f t="array" ref="AR224">SUM(AR$124:AR$143*AR72*TRANSPOSE(Mapping!$H177:$AA177)/((AR$154:AR$173=0)+AR$154:AR$173))</f>
        <v>0</v>
      </c>
      <c r="AS224" s="115">
        <f t="array" ref="AS224">SUM(AS$124:AS$143*AS72*TRANSPOSE(Mapping!$H177:$AA177)/((AS$154:AS$173=0)+AS$154:AS$173))</f>
        <v>0</v>
      </c>
      <c r="AT224" s="115">
        <f t="array" ref="AT224">SUM(AT$124:AT$143*AT72*TRANSPOSE(Mapping!$H177:$AA177)/((AT$154:AT$173=0)+AT$154:AT$173))</f>
        <v>0</v>
      </c>
      <c r="AU224" s="115">
        <f t="array" ref="AU224">SUM(AU$124:AU$143*AU72*TRANSPOSE(Mapping!$H177:$AA177)/((AU$154:AU$173=0)+AU$154:AU$173))</f>
        <v>0</v>
      </c>
      <c r="AV224" s="115">
        <f t="array" ref="AV224">SUM(AV$124:AV$143*AV72*TRANSPOSE(Mapping!$H177:$AA177)/((AV$154:AV$173=0)+AV$154:AV$173))</f>
        <v>0</v>
      </c>
      <c r="AW224" s="115">
        <f t="array" ref="AW224">SUM(AW$124:AW$143*AW72*TRANSPOSE(Mapping!$H177:$AA177)/((AW$154:AW$173=0)+AW$154:AW$173))</f>
        <v>0</v>
      </c>
      <c r="AX224" s="115">
        <f t="array" ref="AX224">SUM(AX$124:AX$143*AX72*TRANSPOSE(Mapping!$H177:$AA177)/((AX$154:AX$173=0)+AX$154:AX$173))</f>
        <v>0</v>
      </c>
      <c r="AY224" s="115">
        <f t="array" ref="AY224">SUM(AY$124:AY$143*AY72*TRANSPOSE(Mapping!$H177:$AA177)/((AY$154:AY$173=0)+AY$154:AY$173))</f>
        <v>0</v>
      </c>
      <c r="AZ224" s="115">
        <f t="array" ref="AZ224">SUM(AZ$124:AZ$143*AZ72*TRANSPOSE(Mapping!$H177:$AA177)/((AZ$154:AZ$173=0)+AZ$154:AZ$173))</f>
        <v>0</v>
      </c>
      <c r="BA224" s="115">
        <f t="array" ref="BA224">SUM(BA$124:BA$143*BA72*TRANSPOSE(Mapping!$H177:$AA177)/((BA$154:BA$173=0)+BA$154:BA$173))</f>
        <v>0</v>
      </c>
      <c r="BB224" s="115">
        <f t="array" ref="BB224">SUM(BB$124:BB$143*BB72*TRANSPOSE(Mapping!$H177:$AA177)/((BB$154:BB$173=0)+BB$154:BB$173))</f>
        <v>0</v>
      </c>
      <c r="BC224" s="115">
        <f t="array" ref="BC224">SUM(BC$124:BC$143*BC72*TRANSPOSE(Mapping!$H177:$AA177)/((BC$154:BC$173=0)+BC$154:BC$173))</f>
        <v>0</v>
      </c>
      <c r="BD224" s="115">
        <f t="array" ref="BD224">SUM(BD$124:BD$143*BD72*TRANSPOSE(Mapping!$H177:$AA177)/((BD$154:BD$173=0)+BD$154:BD$173))</f>
        <v>0</v>
      </c>
      <c r="BE224" s="115">
        <f t="array" ref="BE224">SUM(BE$124:BE$143*BE72*TRANSPOSE(Mapping!$H177:$AA177)/((BE$154:BE$173=0)+BE$154:BE$173))</f>
        <v>0</v>
      </c>
      <c r="BF224" s="115">
        <f t="array" ref="BF224">SUM(BF$124:BF$143*BF72*TRANSPOSE(Mapping!$H177:$AA177)/((BF$154:BF$173=0)+BF$154:BF$173))</f>
        <v>0</v>
      </c>
      <c r="BG224" s="115">
        <f t="array" ref="BG224">SUM(BG$124:BG$143*BG72*TRANSPOSE(Mapping!$H177:$AA177)/((BG$154:BG$173=0)+BG$154:BG$173))</f>
        <v>0</v>
      </c>
      <c r="BH224" s="115">
        <f t="array" ref="BH224">SUM(BH$124:BH$143*BH72*TRANSPOSE(Mapping!$H177:$AA177)/((BH$154:BH$173=0)+BH$154:BH$173))</f>
        <v>0</v>
      </c>
    </row>
    <row r="225" spans="1:60" outlineLevel="1" x14ac:dyDescent="0.2">
      <c r="B225" s="89" t="s">
        <v>260</v>
      </c>
      <c r="C225" s="89" t="s">
        <v>92</v>
      </c>
      <c r="D225" s="9" t="s">
        <v>120</v>
      </c>
      <c r="F225" s="26" t="s">
        <v>198</v>
      </c>
      <c r="G225" s="87">
        <v>36</v>
      </c>
      <c r="I225" s="115">
        <f t="array" ref="I225">SUM(I$124:I$143*I73*TRANSPOSE(Mapping!$H178:$AA178)/((I$154:I$173=0)+I$154:I$173))</f>
        <v>0</v>
      </c>
      <c r="J225" s="115">
        <f t="array" ref="J225">SUM(J$124:J$143*J73*TRANSPOSE(Mapping!$H178:$AA178)/((J$154:J$173=0)+J$154:J$173))</f>
        <v>0</v>
      </c>
      <c r="K225" s="115">
        <f t="array" ref="K225">SUM(K$124:K$143*K73*TRANSPOSE(Mapping!$H178:$AA178)/((K$154:K$173=0)+K$154:K$173))</f>
        <v>0</v>
      </c>
      <c r="L225" s="115">
        <f t="array" ref="L225">SUM(L$124:L$143*L73*TRANSPOSE(Mapping!$H178:$AA178)/((L$154:L$173=0)+L$154:L$173))</f>
        <v>0</v>
      </c>
      <c r="M225" s="115">
        <f t="array" ref="M225">SUM(M$124:M$143*M73*TRANSPOSE(Mapping!$H178:$AA178)/((M$154:M$173=0)+M$154:M$173))</f>
        <v>0</v>
      </c>
      <c r="N225" s="115">
        <f t="array" ref="N225">SUM(N$124:N$143*N73*TRANSPOSE(Mapping!$H178:$AA178)/((N$154:N$173=0)+N$154:N$173))</f>
        <v>0</v>
      </c>
      <c r="O225" s="115">
        <f t="array" ref="O225">SUM(O$124:O$143*O73*TRANSPOSE(Mapping!$H178:$AA178)/((O$154:O$173=0)+O$154:O$173))</f>
        <v>0</v>
      </c>
      <c r="P225" s="115">
        <f t="array" ref="P225">SUM(P$124:P$143*P73*TRANSPOSE(Mapping!$H178:$AA178)/((P$154:P$173=0)+P$154:P$173))</f>
        <v>0</v>
      </c>
      <c r="Q225" s="115">
        <f t="array" ref="Q225">SUM(Q$124:Q$143*Q73*TRANSPOSE(Mapping!$H178:$AA178)/((Q$154:Q$173=0)+Q$154:Q$173))</f>
        <v>0</v>
      </c>
      <c r="R225" s="115">
        <f t="array" ref="R225">SUM(R$124:R$143*R73*TRANSPOSE(Mapping!$H178:$AA178)/((R$154:R$173=0)+R$154:R$173))</f>
        <v>0</v>
      </c>
      <c r="S225" s="115">
        <f t="array" ref="S225">SUM(S$124:S$143*S73*TRANSPOSE(Mapping!$H178:$AA178)/((S$154:S$173=0)+S$154:S$173))</f>
        <v>0</v>
      </c>
      <c r="T225" s="115">
        <f t="array" ref="T225">SUM(T$124:T$143*T73*TRANSPOSE(Mapping!$H178:$AA178)/((T$154:T$173=0)+T$154:T$173))</f>
        <v>0</v>
      </c>
      <c r="U225" s="115">
        <f t="array" ref="U225">SUM(U$124:U$143*U73*TRANSPOSE(Mapping!$H178:$AA178)/((U$154:U$173=0)+U$154:U$173))</f>
        <v>0</v>
      </c>
      <c r="V225" s="115">
        <f t="array" ref="V225">SUM(V$124:V$143*V73*TRANSPOSE(Mapping!$H178:$AA178)/((V$154:V$173=0)+V$154:V$173))</f>
        <v>0</v>
      </c>
      <c r="W225" s="115">
        <f t="array" ref="W225">SUM(W$124:W$143*W73*TRANSPOSE(Mapping!$H178:$AA178)/((W$154:W$173=0)+W$154:W$173))</f>
        <v>0</v>
      </c>
      <c r="X225" s="115">
        <f t="array" ref="X225">SUM(X$124:X$143*X73*TRANSPOSE(Mapping!$H178:$AA178)/((X$154:X$173=0)+X$154:X$173))</f>
        <v>0</v>
      </c>
      <c r="Y225" s="115">
        <f t="array" ref="Y225">SUM(Y$124:Y$143*Y73*TRANSPOSE(Mapping!$H178:$AA178)/((Y$154:Y$173=0)+Y$154:Y$173))</f>
        <v>0</v>
      </c>
      <c r="Z225" s="115">
        <f t="array" ref="Z225">SUM(Z$124:Z$143*Z73*TRANSPOSE(Mapping!$H178:$AA178)/((Z$154:Z$173=0)+Z$154:Z$173))</f>
        <v>0</v>
      </c>
      <c r="AA225" s="115">
        <f t="array" ref="AA225">SUM(AA$124:AA$143*AA73*TRANSPOSE(Mapping!$H178:$AA178)/((AA$154:AA$173=0)+AA$154:AA$173))</f>
        <v>0</v>
      </c>
      <c r="AB225" s="115">
        <f t="array" ref="AB225">SUM(AB$124:AB$143*AB73*TRANSPOSE(Mapping!$H178:$AA178)/((AB$154:AB$173=0)+AB$154:AB$173))</f>
        <v>0</v>
      </c>
      <c r="AC225" s="115">
        <f t="array" ref="AC225">SUM(AC$124:AC$143*AC73*TRANSPOSE(Mapping!$H178:$AA178)/((AC$154:AC$173=0)+AC$154:AC$173))</f>
        <v>0</v>
      </c>
      <c r="AD225" s="115">
        <f t="array" ref="AD225">SUM(AD$124:AD$143*AD73*TRANSPOSE(Mapping!$H178:$AA178)/((AD$154:AD$173=0)+AD$154:AD$173))</f>
        <v>0</v>
      </c>
      <c r="AE225" s="115">
        <f t="array" ref="AE225">SUM(AE$124:AE$143*AE73*TRANSPOSE(Mapping!$H178:$AA178)/((AE$154:AE$173=0)+AE$154:AE$173))</f>
        <v>0</v>
      </c>
      <c r="AF225" s="115">
        <f t="array" ref="AF225">SUM(AF$124:AF$143*AF73*TRANSPOSE(Mapping!$H178:$AA178)/((AF$154:AF$173=0)+AF$154:AF$173))</f>
        <v>0</v>
      </c>
      <c r="AG225" s="115">
        <f t="array" ref="AG225">SUM(AG$124:AG$143*AG73*TRANSPOSE(Mapping!$H178:$AA178)/((AG$154:AG$173=0)+AG$154:AG$173))</f>
        <v>0</v>
      </c>
      <c r="AH225" s="115">
        <f t="array" ref="AH225">SUM(AH$124:AH$143*AH73*TRANSPOSE(Mapping!$H178:$AA178)/((AH$154:AH$173=0)+AH$154:AH$173))</f>
        <v>0</v>
      </c>
      <c r="AI225" s="115">
        <f t="array" ref="AI225">SUM(AI$124:AI$143*AI73*TRANSPOSE(Mapping!$H178:$AA178)/((AI$154:AI$173=0)+AI$154:AI$173))</f>
        <v>0</v>
      </c>
      <c r="AJ225" s="115">
        <f t="array" ref="AJ225">SUM(AJ$124:AJ$143*AJ73*TRANSPOSE(Mapping!$H178:$AA178)/((AJ$154:AJ$173=0)+AJ$154:AJ$173))</f>
        <v>0</v>
      </c>
      <c r="AK225" s="115">
        <f t="array" ref="AK225">SUM(AK$124:AK$143*AK73*TRANSPOSE(Mapping!$H178:$AA178)/((AK$154:AK$173=0)+AK$154:AK$173))</f>
        <v>0</v>
      </c>
      <c r="AL225" s="115">
        <f t="array" ref="AL225">SUM(AL$124:AL$143*AL73*TRANSPOSE(Mapping!$H178:$AA178)/((AL$154:AL$173=0)+AL$154:AL$173))</f>
        <v>0</v>
      </c>
      <c r="AM225" s="115">
        <f t="array" ref="AM225">SUM(AM$124:AM$143*AM73*TRANSPOSE(Mapping!$H178:$AA178)/((AM$154:AM$173=0)+AM$154:AM$173))</f>
        <v>0</v>
      </c>
      <c r="AN225" s="115">
        <f t="array" ref="AN225">SUM(AN$124:AN$143*AN73*TRANSPOSE(Mapping!$H178:$AA178)/((AN$154:AN$173=0)+AN$154:AN$173))</f>
        <v>0</v>
      </c>
      <c r="AO225" s="115">
        <f t="array" ref="AO225">SUM(AO$124:AO$143*AO73*TRANSPOSE(Mapping!$H178:$AA178)/((AO$154:AO$173=0)+AO$154:AO$173))</f>
        <v>0</v>
      </c>
      <c r="AP225" s="115">
        <f t="array" ref="AP225">SUM(AP$124:AP$143*AP73*TRANSPOSE(Mapping!$H178:$AA178)/((AP$154:AP$173=0)+AP$154:AP$173))</f>
        <v>0</v>
      </c>
      <c r="AQ225" s="115">
        <f t="array" ref="AQ225">SUM(AQ$124:AQ$143*AQ73*TRANSPOSE(Mapping!$H178:$AA178)/((AQ$154:AQ$173=0)+AQ$154:AQ$173))</f>
        <v>0</v>
      </c>
      <c r="AR225" s="115">
        <f t="array" ref="AR225">SUM(AR$124:AR$143*AR73*TRANSPOSE(Mapping!$H178:$AA178)/((AR$154:AR$173=0)+AR$154:AR$173))</f>
        <v>0</v>
      </c>
      <c r="AS225" s="115">
        <f t="array" ref="AS225">SUM(AS$124:AS$143*AS73*TRANSPOSE(Mapping!$H178:$AA178)/((AS$154:AS$173=0)+AS$154:AS$173))</f>
        <v>0</v>
      </c>
      <c r="AT225" s="115">
        <f t="array" ref="AT225">SUM(AT$124:AT$143*AT73*TRANSPOSE(Mapping!$H178:$AA178)/((AT$154:AT$173=0)+AT$154:AT$173))</f>
        <v>0</v>
      </c>
      <c r="AU225" s="115">
        <f t="array" ref="AU225">SUM(AU$124:AU$143*AU73*TRANSPOSE(Mapping!$H178:$AA178)/((AU$154:AU$173=0)+AU$154:AU$173))</f>
        <v>0</v>
      </c>
      <c r="AV225" s="115">
        <f t="array" ref="AV225">SUM(AV$124:AV$143*AV73*TRANSPOSE(Mapping!$H178:$AA178)/((AV$154:AV$173=0)+AV$154:AV$173))</f>
        <v>0</v>
      </c>
      <c r="AW225" s="115">
        <f t="array" ref="AW225">SUM(AW$124:AW$143*AW73*TRANSPOSE(Mapping!$H178:$AA178)/((AW$154:AW$173=0)+AW$154:AW$173))</f>
        <v>0</v>
      </c>
      <c r="AX225" s="115">
        <f t="array" ref="AX225">SUM(AX$124:AX$143*AX73*TRANSPOSE(Mapping!$H178:$AA178)/((AX$154:AX$173=0)+AX$154:AX$173))</f>
        <v>0</v>
      </c>
      <c r="AY225" s="115">
        <f t="array" ref="AY225">SUM(AY$124:AY$143*AY73*TRANSPOSE(Mapping!$H178:$AA178)/((AY$154:AY$173=0)+AY$154:AY$173))</f>
        <v>0</v>
      </c>
      <c r="AZ225" s="115">
        <f t="array" ref="AZ225">SUM(AZ$124:AZ$143*AZ73*TRANSPOSE(Mapping!$H178:$AA178)/((AZ$154:AZ$173=0)+AZ$154:AZ$173))</f>
        <v>0</v>
      </c>
      <c r="BA225" s="115">
        <f t="array" ref="BA225">SUM(BA$124:BA$143*BA73*TRANSPOSE(Mapping!$H178:$AA178)/((BA$154:BA$173=0)+BA$154:BA$173))</f>
        <v>0</v>
      </c>
      <c r="BB225" s="115">
        <f t="array" ref="BB225">SUM(BB$124:BB$143*BB73*TRANSPOSE(Mapping!$H178:$AA178)/((BB$154:BB$173=0)+BB$154:BB$173))</f>
        <v>0</v>
      </c>
      <c r="BC225" s="115">
        <f t="array" ref="BC225">SUM(BC$124:BC$143*BC73*TRANSPOSE(Mapping!$H178:$AA178)/((BC$154:BC$173=0)+BC$154:BC$173))</f>
        <v>0</v>
      </c>
      <c r="BD225" s="115">
        <f t="array" ref="BD225">SUM(BD$124:BD$143*BD73*TRANSPOSE(Mapping!$H178:$AA178)/((BD$154:BD$173=0)+BD$154:BD$173))</f>
        <v>0</v>
      </c>
      <c r="BE225" s="115">
        <f t="array" ref="BE225">SUM(BE$124:BE$143*BE73*TRANSPOSE(Mapping!$H178:$AA178)/((BE$154:BE$173=0)+BE$154:BE$173))</f>
        <v>0</v>
      </c>
      <c r="BF225" s="115">
        <f t="array" ref="BF225">SUM(BF$124:BF$143*BF73*TRANSPOSE(Mapping!$H178:$AA178)/((BF$154:BF$173=0)+BF$154:BF$173))</f>
        <v>0</v>
      </c>
      <c r="BG225" s="115">
        <f t="array" ref="BG225">SUM(BG$124:BG$143*BG73*TRANSPOSE(Mapping!$H178:$AA178)/((BG$154:BG$173=0)+BG$154:BG$173))</f>
        <v>0</v>
      </c>
      <c r="BH225" s="115">
        <f t="array" ref="BH225">SUM(BH$124:BH$143*BH73*TRANSPOSE(Mapping!$H178:$AA178)/((BH$154:BH$173=0)+BH$154:BH$173))</f>
        <v>0</v>
      </c>
    </row>
    <row r="226" spans="1:60" outlineLevel="1" x14ac:dyDescent="0.2">
      <c r="B226" s="89" t="s">
        <v>303</v>
      </c>
      <c r="C226" s="89" t="s">
        <v>262</v>
      </c>
      <c r="D226" s="73"/>
      <c r="F226" s="26" t="s">
        <v>198</v>
      </c>
      <c r="G226" s="87">
        <v>37</v>
      </c>
      <c r="I226" s="115">
        <f t="array" ref="I226">SUM(I$124:I$143*I74*TRANSPOSE(Mapping!$H179:$AA179)/((I$154:I$173=0)+I$154:I$173))</f>
        <v>0</v>
      </c>
      <c r="J226" s="115">
        <f t="array" ref="J226">SUM(J$124:J$143*J74*TRANSPOSE(Mapping!$H179:$AA179)/((J$154:J$173=0)+J$154:J$173))</f>
        <v>0</v>
      </c>
      <c r="K226" s="115">
        <f t="array" ref="K226">SUM(K$124:K$143*K74*TRANSPOSE(Mapping!$H179:$AA179)/((K$154:K$173=0)+K$154:K$173))</f>
        <v>0</v>
      </c>
      <c r="L226" s="115">
        <f t="array" ref="L226">SUM(L$124:L$143*L74*TRANSPOSE(Mapping!$H179:$AA179)/((L$154:L$173=0)+L$154:L$173))</f>
        <v>0</v>
      </c>
      <c r="M226" s="115">
        <f t="array" ref="M226">SUM(M$124:M$143*M74*TRANSPOSE(Mapping!$H179:$AA179)/((M$154:M$173=0)+M$154:M$173))</f>
        <v>0</v>
      </c>
      <c r="N226" s="115">
        <f t="array" ref="N226">SUM(N$124:N$143*N74*TRANSPOSE(Mapping!$H179:$AA179)/((N$154:N$173=0)+N$154:N$173))</f>
        <v>0</v>
      </c>
      <c r="O226" s="115">
        <f t="array" ref="O226">SUM(O$124:O$143*O74*TRANSPOSE(Mapping!$H179:$AA179)/((O$154:O$173=0)+O$154:O$173))</f>
        <v>0</v>
      </c>
      <c r="P226" s="115">
        <f t="array" ref="P226">SUM(P$124:P$143*P74*TRANSPOSE(Mapping!$H179:$AA179)/((P$154:P$173=0)+P$154:P$173))</f>
        <v>0</v>
      </c>
      <c r="Q226" s="115">
        <f t="array" ref="Q226">SUM(Q$124:Q$143*Q74*TRANSPOSE(Mapping!$H179:$AA179)/((Q$154:Q$173=0)+Q$154:Q$173))</f>
        <v>0</v>
      </c>
      <c r="R226" s="115">
        <f t="array" ref="R226">SUM(R$124:R$143*R74*TRANSPOSE(Mapping!$H179:$AA179)/((R$154:R$173=0)+R$154:R$173))</f>
        <v>0</v>
      </c>
      <c r="S226" s="115">
        <f t="array" ref="S226">SUM(S$124:S$143*S74*TRANSPOSE(Mapping!$H179:$AA179)/((S$154:S$173=0)+S$154:S$173))</f>
        <v>0</v>
      </c>
      <c r="T226" s="115">
        <f t="array" ref="T226">SUM(T$124:T$143*T74*TRANSPOSE(Mapping!$H179:$AA179)/((T$154:T$173=0)+T$154:T$173))</f>
        <v>0</v>
      </c>
      <c r="U226" s="115">
        <f t="array" ref="U226">SUM(U$124:U$143*U74*TRANSPOSE(Mapping!$H179:$AA179)/((U$154:U$173=0)+U$154:U$173))</f>
        <v>0</v>
      </c>
      <c r="V226" s="115">
        <f t="array" ref="V226">SUM(V$124:V$143*V74*TRANSPOSE(Mapping!$H179:$AA179)/((V$154:V$173=0)+V$154:V$173))</f>
        <v>0</v>
      </c>
      <c r="W226" s="115">
        <f t="array" ref="W226">SUM(W$124:W$143*W74*TRANSPOSE(Mapping!$H179:$AA179)/((W$154:W$173=0)+W$154:W$173))</f>
        <v>0</v>
      </c>
      <c r="X226" s="115">
        <f t="array" ref="X226">SUM(X$124:X$143*X74*TRANSPOSE(Mapping!$H179:$AA179)/((X$154:X$173=0)+X$154:X$173))</f>
        <v>0</v>
      </c>
      <c r="Y226" s="115">
        <f t="array" ref="Y226">SUM(Y$124:Y$143*Y74*TRANSPOSE(Mapping!$H179:$AA179)/((Y$154:Y$173=0)+Y$154:Y$173))</f>
        <v>0</v>
      </c>
      <c r="Z226" s="115">
        <f t="array" ref="Z226">SUM(Z$124:Z$143*Z74*TRANSPOSE(Mapping!$H179:$AA179)/((Z$154:Z$173=0)+Z$154:Z$173))</f>
        <v>0</v>
      </c>
      <c r="AA226" s="115">
        <f t="array" ref="AA226">SUM(AA$124:AA$143*AA74*TRANSPOSE(Mapping!$H179:$AA179)/((AA$154:AA$173=0)+AA$154:AA$173))</f>
        <v>0</v>
      </c>
      <c r="AB226" s="115">
        <f t="array" ref="AB226">SUM(AB$124:AB$143*AB74*TRANSPOSE(Mapping!$H179:$AA179)/((AB$154:AB$173=0)+AB$154:AB$173))</f>
        <v>0</v>
      </c>
      <c r="AC226" s="115">
        <f t="array" ref="AC226">SUM(AC$124:AC$143*AC74*TRANSPOSE(Mapping!$H179:$AA179)/((AC$154:AC$173=0)+AC$154:AC$173))</f>
        <v>0</v>
      </c>
      <c r="AD226" s="115">
        <f t="array" ref="AD226">SUM(AD$124:AD$143*AD74*TRANSPOSE(Mapping!$H179:$AA179)/((AD$154:AD$173=0)+AD$154:AD$173))</f>
        <v>0</v>
      </c>
      <c r="AE226" s="115">
        <f t="array" ref="AE226">SUM(AE$124:AE$143*AE74*TRANSPOSE(Mapping!$H179:$AA179)/((AE$154:AE$173=0)+AE$154:AE$173))</f>
        <v>0</v>
      </c>
      <c r="AF226" s="115">
        <f t="array" ref="AF226">SUM(AF$124:AF$143*AF74*TRANSPOSE(Mapping!$H179:$AA179)/((AF$154:AF$173=0)+AF$154:AF$173))</f>
        <v>0</v>
      </c>
      <c r="AG226" s="115">
        <f t="array" ref="AG226">SUM(AG$124:AG$143*AG74*TRANSPOSE(Mapping!$H179:$AA179)/((AG$154:AG$173=0)+AG$154:AG$173))</f>
        <v>0</v>
      </c>
      <c r="AH226" s="115">
        <f t="array" ref="AH226">SUM(AH$124:AH$143*AH74*TRANSPOSE(Mapping!$H179:$AA179)/((AH$154:AH$173=0)+AH$154:AH$173))</f>
        <v>0</v>
      </c>
      <c r="AI226" s="115">
        <f t="array" ref="AI226">SUM(AI$124:AI$143*AI74*TRANSPOSE(Mapping!$H179:$AA179)/((AI$154:AI$173=0)+AI$154:AI$173))</f>
        <v>0</v>
      </c>
      <c r="AJ226" s="115">
        <f t="array" ref="AJ226">SUM(AJ$124:AJ$143*AJ74*TRANSPOSE(Mapping!$H179:$AA179)/((AJ$154:AJ$173=0)+AJ$154:AJ$173))</f>
        <v>0</v>
      </c>
      <c r="AK226" s="115">
        <f t="array" ref="AK226">SUM(AK$124:AK$143*AK74*TRANSPOSE(Mapping!$H179:$AA179)/((AK$154:AK$173=0)+AK$154:AK$173))</f>
        <v>0</v>
      </c>
      <c r="AL226" s="115">
        <f t="array" ref="AL226">SUM(AL$124:AL$143*AL74*TRANSPOSE(Mapping!$H179:$AA179)/((AL$154:AL$173=0)+AL$154:AL$173))</f>
        <v>0</v>
      </c>
      <c r="AM226" s="115">
        <f t="array" ref="AM226">SUM(AM$124:AM$143*AM74*TRANSPOSE(Mapping!$H179:$AA179)/((AM$154:AM$173=0)+AM$154:AM$173))</f>
        <v>0</v>
      </c>
      <c r="AN226" s="115">
        <f t="array" ref="AN226">SUM(AN$124:AN$143*AN74*TRANSPOSE(Mapping!$H179:$AA179)/((AN$154:AN$173=0)+AN$154:AN$173))</f>
        <v>0</v>
      </c>
      <c r="AO226" s="115">
        <f t="array" ref="AO226">SUM(AO$124:AO$143*AO74*TRANSPOSE(Mapping!$H179:$AA179)/((AO$154:AO$173=0)+AO$154:AO$173))</f>
        <v>0</v>
      </c>
      <c r="AP226" s="115">
        <f t="array" ref="AP226">SUM(AP$124:AP$143*AP74*TRANSPOSE(Mapping!$H179:$AA179)/((AP$154:AP$173=0)+AP$154:AP$173))</f>
        <v>0</v>
      </c>
      <c r="AQ226" s="115">
        <f t="array" ref="AQ226">SUM(AQ$124:AQ$143*AQ74*TRANSPOSE(Mapping!$H179:$AA179)/((AQ$154:AQ$173=0)+AQ$154:AQ$173))</f>
        <v>0</v>
      </c>
      <c r="AR226" s="115">
        <f t="array" ref="AR226">SUM(AR$124:AR$143*AR74*TRANSPOSE(Mapping!$H179:$AA179)/((AR$154:AR$173=0)+AR$154:AR$173))</f>
        <v>0</v>
      </c>
      <c r="AS226" s="115">
        <f t="array" ref="AS226">SUM(AS$124:AS$143*AS74*TRANSPOSE(Mapping!$H179:$AA179)/((AS$154:AS$173=0)+AS$154:AS$173))</f>
        <v>0</v>
      </c>
      <c r="AT226" s="115">
        <f t="array" ref="AT226">SUM(AT$124:AT$143*AT74*TRANSPOSE(Mapping!$H179:$AA179)/((AT$154:AT$173=0)+AT$154:AT$173))</f>
        <v>0</v>
      </c>
      <c r="AU226" s="115">
        <f t="array" ref="AU226">SUM(AU$124:AU$143*AU74*TRANSPOSE(Mapping!$H179:$AA179)/((AU$154:AU$173=0)+AU$154:AU$173))</f>
        <v>0</v>
      </c>
      <c r="AV226" s="115">
        <f t="array" ref="AV226">SUM(AV$124:AV$143*AV74*TRANSPOSE(Mapping!$H179:$AA179)/((AV$154:AV$173=0)+AV$154:AV$173))</f>
        <v>0</v>
      </c>
      <c r="AW226" s="115">
        <f t="array" ref="AW226">SUM(AW$124:AW$143*AW74*TRANSPOSE(Mapping!$H179:$AA179)/((AW$154:AW$173=0)+AW$154:AW$173))</f>
        <v>0</v>
      </c>
      <c r="AX226" s="115">
        <f t="array" ref="AX226">SUM(AX$124:AX$143*AX74*TRANSPOSE(Mapping!$H179:$AA179)/((AX$154:AX$173=0)+AX$154:AX$173))</f>
        <v>0</v>
      </c>
      <c r="AY226" s="115">
        <f t="array" ref="AY226">SUM(AY$124:AY$143*AY74*TRANSPOSE(Mapping!$H179:$AA179)/((AY$154:AY$173=0)+AY$154:AY$173))</f>
        <v>0</v>
      </c>
      <c r="AZ226" s="115">
        <f t="array" ref="AZ226">SUM(AZ$124:AZ$143*AZ74*TRANSPOSE(Mapping!$H179:$AA179)/((AZ$154:AZ$173=0)+AZ$154:AZ$173))</f>
        <v>0</v>
      </c>
      <c r="BA226" s="115">
        <f t="array" ref="BA226">SUM(BA$124:BA$143*BA74*TRANSPOSE(Mapping!$H179:$AA179)/((BA$154:BA$173=0)+BA$154:BA$173))</f>
        <v>0</v>
      </c>
      <c r="BB226" s="115">
        <f t="array" ref="BB226">SUM(BB$124:BB$143*BB74*TRANSPOSE(Mapping!$H179:$AA179)/((BB$154:BB$173=0)+BB$154:BB$173))</f>
        <v>0</v>
      </c>
      <c r="BC226" s="115">
        <f t="array" ref="BC226">SUM(BC$124:BC$143*BC74*TRANSPOSE(Mapping!$H179:$AA179)/((BC$154:BC$173=0)+BC$154:BC$173))</f>
        <v>0</v>
      </c>
      <c r="BD226" s="115">
        <f t="array" ref="BD226">SUM(BD$124:BD$143*BD74*TRANSPOSE(Mapping!$H179:$AA179)/((BD$154:BD$173=0)+BD$154:BD$173))</f>
        <v>0</v>
      </c>
      <c r="BE226" s="115">
        <f t="array" ref="BE226">SUM(BE$124:BE$143*BE74*TRANSPOSE(Mapping!$H179:$AA179)/((BE$154:BE$173=0)+BE$154:BE$173))</f>
        <v>0</v>
      </c>
      <c r="BF226" s="115">
        <f t="array" ref="BF226">SUM(BF$124:BF$143*BF74*TRANSPOSE(Mapping!$H179:$AA179)/((BF$154:BF$173=0)+BF$154:BF$173))</f>
        <v>0</v>
      </c>
      <c r="BG226" s="115">
        <f t="array" ref="BG226">SUM(BG$124:BG$143*BG74*TRANSPOSE(Mapping!$H179:$AA179)/((BG$154:BG$173=0)+BG$154:BG$173))</f>
        <v>0</v>
      </c>
      <c r="BH226" s="115">
        <f t="array" ref="BH226">SUM(BH$124:BH$143*BH74*TRANSPOSE(Mapping!$H179:$AA179)/((BH$154:BH$173=0)+BH$154:BH$173))</f>
        <v>0</v>
      </c>
    </row>
    <row r="227" spans="1:60" outlineLevel="1" x14ac:dyDescent="0.2">
      <c r="B227" s="89" t="s">
        <v>303</v>
      </c>
      <c r="C227" s="89" t="s">
        <v>263</v>
      </c>
      <c r="D227" s="58"/>
      <c r="F227" s="26" t="s">
        <v>198</v>
      </c>
      <c r="G227" s="87">
        <v>38</v>
      </c>
      <c r="I227" s="115">
        <f t="array" ref="I227">SUM(I$124:I$143*I75*TRANSPOSE(Mapping!$H180:$AA180)/((I$154:I$173=0)+I$154:I$173))</f>
        <v>0</v>
      </c>
      <c r="J227" s="115">
        <f t="array" ref="J227">SUM(J$124:J$143*J75*TRANSPOSE(Mapping!$H180:$AA180)/((J$154:J$173=0)+J$154:J$173))</f>
        <v>0</v>
      </c>
      <c r="K227" s="115">
        <f t="array" ref="K227">SUM(K$124:K$143*K75*TRANSPOSE(Mapping!$H180:$AA180)/((K$154:K$173=0)+K$154:K$173))</f>
        <v>0</v>
      </c>
      <c r="L227" s="115">
        <f t="array" ref="L227">SUM(L$124:L$143*L75*TRANSPOSE(Mapping!$H180:$AA180)/((L$154:L$173=0)+L$154:L$173))</f>
        <v>0</v>
      </c>
      <c r="M227" s="115">
        <f t="array" ref="M227">SUM(M$124:M$143*M75*TRANSPOSE(Mapping!$H180:$AA180)/((M$154:M$173=0)+M$154:M$173))</f>
        <v>0</v>
      </c>
      <c r="N227" s="115">
        <f t="array" ref="N227">SUM(N$124:N$143*N75*TRANSPOSE(Mapping!$H180:$AA180)/((N$154:N$173=0)+N$154:N$173))</f>
        <v>0</v>
      </c>
      <c r="O227" s="115">
        <f t="array" ref="O227">SUM(O$124:O$143*O75*TRANSPOSE(Mapping!$H180:$AA180)/((O$154:O$173=0)+O$154:O$173))</f>
        <v>0</v>
      </c>
      <c r="P227" s="115">
        <f t="array" ref="P227">SUM(P$124:P$143*P75*TRANSPOSE(Mapping!$H180:$AA180)/((P$154:P$173=0)+P$154:P$173))</f>
        <v>0</v>
      </c>
      <c r="Q227" s="115">
        <f t="array" ref="Q227">SUM(Q$124:Q$143*Q75*TRANSPOSE(Mapping!$H180:$AA180)/((Q$154:Q$173=0)+Q$154:Q$173))</f>
        <v>0</v>
      </c>
      <c r="R227" s="115">
        <f t="array" ref="R227">SUM(R$124:R$143*R75*TRANSPOSE(Mapping!$H180:$AA180)/((R$154:R$173=0)+R$154:R$173))</f>
        <v>0</v>
      </c>
      <c r="S227" s="115">
        <f t="array" ref="S227">SUM(S$124:S$143*S75*TRANSPOSE(Mapping!$H180:$AA180)/((S$154:S$173=0)+S$154:S$173))</f>
        <v>0</v>
      </c>
      <c r="T227" s="115">
        <f t="array" ref="T227">SUM(T$124:T$143*T75*TRANSPOSE(Mapping!$H180:$AA180)/((T$154:T$173=0)+T$154:T$173))</f>
        <v>0</v>
      </c>
      <c r="U227" s="115">
        <f t="array" ref="U227">SUM(U$124:U$143*U75*TRANSPOSE(Mapping!$H180:$AA180)/((U$154:U$173=0)+U$154:U$173))</f>
        <v>0</v>
      </c>
      <c r="V227" s="115">
        <f t="array" ref="V227">SUM(V$124:V$143*V75*TRANSPOSE(Mapping!$H180:$AA180)/((V$154:V$173=0)+V$154:V$173))</f>
        <v>0</v>
      </c>
      <c r="W227" s="115">
        <f t="array" ref="W227">SUM(W$124:W$143*W75*TRANSPOSE(Mapping!$H180:$AA180)/((W$154:W$173=0)+W$154:W$173))</f>
        <v>0</v>
      </c>
      <c r="X227" s="115">
        <f t="array" ref="X227">SUM(X$124:X$143*X75*TRANSPOSE(Mapping!$H180:$AA180)/((X$154:X$173=0)+X$154:X$173))</f>
        <v>0</v>
      </c>
      <c r="Y227" s="115">
        <f t="array" ref="Y227">SUM(Y$124:Y$143*Y75*TRANSPOSE(Mapping!$H180:$AA180)/((Y$154:Y$173=0)+Y$154:Y$173))</f>
        <v>0</v>
      </c>
      <c r="Z227" s="115">
        <f t="array" ref="Z227">SUM(Z$124:Z$143*Z75*TRANSPOSE(Mapping!$H180:$AA180)/((Z$154:Z$173=0)+Z$154:Z$173))</f>
        <v>0</v>
      </c>
      <c r="AA227" s="115">
        <f t="array" ref="AA227">SUM(AA$124:AA$143*AA75*TRANSPOSE(Mapping!$H180:$AA180)/((AA$154:AA$173=0)+AA$154:AA$173))</f>
        <v>0</v>
      </c>
      <c r="AB227" s="115">
        <f t="array" ref="AB227">SUM(AB$124:AB$143*AB75*TRANSPOSE(Mapping!$H180:$AA180)/((AB$154:AB$173=0)+AB$154:AB$173))</f>
        <v>0</v>
      </c>
      <c r="AC227" s="115">
        <f t="array" ref="AC227">SUM(AC$124:AC$143*AC75*TRANSPOSE(Mapping!$H180:$AA180)/((AC$154:AC$173=0)+AC$154:AC$173))</f>
        <v>0</v>
      </c>
      <c r="AD227" s="115">
        <f t="array" ref="AD227">SUM(AD$124:AD$143*AD75*TRANSPOSE(Mapping!$H180:$AA180)/((AD$154:AD$173=0)+AD$154:AD$173))</f>
        <v>0</v>
      </c>
      <c r="AE227" s="115">
        <f t="array" ref="AE227">SUM(AE$124:AE$143*AE75*TRANSPOSE(Mapping!$H180:$AA180)/((AE$154:AE$173=0)+AE$154:AE$173))</f>
        <v>0</v>
      </c>
      <c r="AF227" s="115">
        <f t="array" ref="AF227">SUM(AF$124:AF$143*AF75*TRANSPOSE(Mapping!$H180:$AA180)/((AF$154:AF$173=0)+AF$154:AF$173))</f>
        <v>0</v>
      </c>
      <c r="AG227" s="115">
        <f t="array" ref="AG227">SUM(AG$124:AG$143*AG75*TRANSPOSE(Mapping!$H180:$AA180)/((AG$154:AG$173=0)+AG$154:AG$173))</f>
        <v>0</v>
      </c>
      <c r="AH227" s="115">
        <f t="array" ref="AH227">SUM(AH$124:AH$143*AH75*TRANSPOSE(Mapping!$H180:$AA180)/((AH$154:AH$173=0)+AH$154:AH$173))</f>
        <v>0</v>
      </c>
      <c r="AI227" s="115">
        <f t="array" ref="AI227">SUM(AI$124:AI$143*AI75*TRANSPOSE(Mapping!$H180:$AA180)/((AI$154:AI$173=0)+AI$154:AI$173))</f>
        <v>0</v>
      </c>
      <c r="AJ227" s="115">
        <f t="array" ref="AJ227">SUM(AJ$124:AJ$143*AJ75*TRANSPOSE(Mapping!$H180:$AA180)/((AJ$154:AJ$173=0)+AJ$154:AJ$173))</f>
        <v>0</v>
      </c>
      <c r="AK227" s="115">
        <f t="array" ref="AK227">SUM(AK$124:AK$143*AK75*TRANSPOSE(Mapping!$H180:$AA180)/((AK$154:AK$173=0)+AK$154:AK$173))</f>
        <v>0</v>
      </c>
      <c r="AL227" s="115">
        <f t="array" ref="AL227">SUM(AL$124:AL$143*AL75*TRANSPOSE(Mapping!$H180:$AA180)/((AL$154:AL$173=0)+AL$154:AL$173))</f>
        <v>0</v>
      </c>
      <c r="AM227" s="115">
        <f t="array" ref="AM227">SUM(AM$124:AM$143*AM75*TRANSPOSE(Mapping!$H180:$AA180)/((AM$154:AM$173=0)+AM$154:AM$173))</f>
        <v>0</v>
      </c>
      <c r="AN227" s="115">
        <f t="array" ref="AN227">SUM(AN$124:AN$143*AN75*TRANSPOSE(Mapping!$H180:$AA180)/((AN$154:AN$173=0)+AN$154:AN$173))</f>
        <v>0</v>
      </c>
      <c r="AO227" s="115">
        <f t="array" ref="AO227">SUM(AO$124:AO$143*AO75*TRANSPOSE(Mapping!$H180:$AA180)/((AO$154:AO$173=0)+AO$154:AO$173))</f>
        <v>0</v>
      </c>
      <c r="AP227" s="115">
        <f t="array" ref="AP227">SUM(AP$124:AP$143*AP75*TRANSPOSE(Mapping!$H180:$AA180)/((AP$154:AP$173=0)+AP$154:AP$173))</f>
        <v>0</v>
      </c>
      <c r="AQ227" s="115">
        <f t="array" ref="AQ227">SUM(AQ$124:AQ$143*AQ75*TRANSPOSE(Mapping!$H180:$AA180)/((AQ$154:AQ$173=0)+AQ$154:AQ$173))</f>
        <v>0</v>
      </c>
      <c r="AR227" s="115">
        <f t="array" ref="AR227">SUM(AR$124:AR$143*AR75*TRANSPOSE(Mapping!$H180:$AA180)/((AR$154:AR$173=0)+AR$154:AR$173))</f>
        <v>0</v>
      </c>
      <c r="AS227" s="115">
        <f t="array" ref="AS227">SUM(AS$124:AS$143*AS75*TRANSPOSE(Mapping!$H180:$AA180)/((AS$154:AS$173=0)+AS$154:AS$173))</f>
        <v>0</v>
      </c>
      <c r="AT227" s="115">
        <f t="array" ref="AT227">SUM(AT$124:AT$143*AT75*TRANSPOSE(Mapping!$H180:$AA180)/((AT$154:AT$173=0)+AT$154:AT$173))</f>
        <v>0</v>
      </c>
      <c r="AU227" s="115">
        <f t="array" ref="AU227">SUM(AU$124:AU$143*AU75*TRANSPOSE(Mapping!$H180:$AA180)/((AU$154:AU$173=0)+AU$154:AU$173))</f>
        <v>0</v>
      </c>
      <c r="AV227" s="115">
        <f t="array" ref="AV227">SUM(AV$124:AV$143*AV75*TRANSPOSE(Mapping!$H180:$AA180)/((AV$154:AV$173=0)+AV$154:AV$173))</f>
        <v>0</v>
      </c>
      <c r="AW227" s="115">
        <f t="array" ref="AW227">SUM(AW$124:AW$143*AW75*TRANSPOSE(Mapping!$H180:$AA180)/((AW$154:AW$173=0)+AW$154:AW$173))</f>
        <v>0</v>
      </c>
      <c r="AX227" s="115">
        <f t="array" ref="AX227">SUM(AX$124:AX$143*AX75*TRANSPOSE(Mapping!$H180:$AA180)/((AX$154:AX$173=0)+AX$154:AX$173))</f>
        <v>0</v>
      </c>
      <c r="AY227" s="115">
        <f t="array" ref="AY227">SUM(AY$124:AY$143*AY75*TRANSPOSE(Mapping!$H180:$AA180)/((AY$154:AY$173=0)+AY$154:AY$173))</f>
        <v>0</v>
      </c>
      <c r="AZ227" s="115">
        <f t="array" ref="AZ227">SUM(AZ$124:AZ$143*AZ75*TRANSPOSE(Mapping!$H180:$AA180)/((AZ$154:AZ$173=0)+AZ$154:AZ$173))</f>
        <v>0</v>
      </c>
      <c r="BA227" s="115">
        <f t="array" ref="BA227">SUM(BA$124:BA$143*BA75*TRANSPOSE(Mapping!$H180:$AA180)/((BA$154:BA$173=0)+BA$154:BA$173))</f>
        <v>0</v>
      </c>
      <c r="BB227" s="115">
        <f t="array" ref="BB227">SUM(BB$124:BB$143*BB75*TRANSPOSE(Mapping!$H180:$AA180)/((BB$154:BB$173=0)+BB$154:BB$173))</f>
        <v>0</v>
      </c>
      <c r="BC227" s="115">
        <f t="array" ref="BC227">SUM(BC$124:BC$143*BC75*TRANSPOSE(Mapping!$H180:$AA180)/((BC$154:BC$173=0)+BC$154:BC$173))</f>
        <v>0</v>
      </c>
      <c r="BD227" s="115">
        <f t="array" ref="BD227">SUM(BD$124:BD$143*BD75*TRANSPOSE(Mapping!$H180:$AA180)/((BD$154:BD$173=0)+BD$154:BD$173))</f>
        <v>0</v>
      </c>
      <c r="BE227" s="115">
        <f t="array" ref="BE227">SUM(BE$124:BE$143*BE75*TRANSPOSE(Mapping!$H180:$AA180)/((BE$154:BE$173=0)+BE$154:BE$173))</f>
        <v>0</v>
      </c>
      <c r="BF227" s="115">
        <f t="array" ref="BF227">SUM(BF$124:BF$143*BF75*TRANSPOSE(Mapping!$H180:$AA180)/((BF$154:BF$173=0)+BF$154:BF$173))</f>
        <v>0</v>
      </c>
      <c r="BG227" s="115">
        <f t="array" ref="BG227">SUM(BG$124:BG$143*BG75*TRANSPOSE(Mapping!$H180:$AA180)/((BG$154:BG$173=0)+BG$154:BG$173))</f>
        <v>0</v>
      </c>
      <c r="BH227" s="115">
        <f t="array" ref="BH227">SUM(BH$124:BH$143*BH75*TRANSPOSE(Mapping!$H180:$AA180)/((BH$154:BH$173=0)+BH$154:BH$173))</f>
        <v>0</v>
      </c>
    </row>
    <row r="228" spans="1:60" outlineLevel="1" x14ac:dyDescent="0.2">
      <c r="B228" s="89" t="s">
        <v>303</v>
      </c>
      <c r="C228" s="89" t="s">
        <v>264</v>
      </c>
      <c r="D228" s="58"/>
      <c r="F228" s="26" t="s">
        <v>198</v>
      </c>
      <c r="G228" s="87">
        <v>39</v>
      </c>
      <c r="I228" s="115">
        <f t="array" ref="I228">SUM(I$124:I$143*I76*TRANSPOSE(Mapping!$H181:$AA181)/((I$154:I$173=0)+I$154:I$173))</f>
        <v>0</v>
      </c>
      <c r="J228" s="115">
        <f t="array" ref="J228">SUM(J$124:J$143*J76*TRANSPOSE(Mapping!$H181:$AA181)/((J$154:J$173=0)+J$154:J$173))</f>
        <v>0</v>
      </c>
      <c r="K228" s="115">
        <f t="array" ref="K228">SUM(K$124:K$143*K76*TRANSPOSE(Mapping!$H181:$AA181)/((K$154:K$173=0)+K$154:K$173))</f>
        <v>0</v>
      </c>
      <c r="L228" s="115">
        <f t="array" ref="L228">SUM(L$124:L$143*L76*TRANSPOSE(Mapping!$H181:$AA181)/((L$154:L$173=0)+L$154:L$173))</f>
        <v>0</v>
      </c>
      <c r="M228" s="115">
        <f t="array" ref="M228">SUM(M$124:M$143*M76*TRANSPOSE(Mapping!$H181:$AA181)/((M$154:M$173=0)+M$154:M$173))</f>
        <v>0</v>
      </c>
      <c r="N228" s="115">
        <f t="array" ref="N228">SUM(N$124:N$143*N76*TRANSPOSE(Mapping!$H181:$AA181)/((N$154:N$173=0)+N$154:N$173))</f>
        <v>0</v>
      </c>
      <c r="O228" s="115">
        <f t="array" ref="O228">SUM(O$124:O$143*O76*TRANSPOSE(Mapping!$H181:$AA181)/((O$154:O$173=0)+O$154:O$173))</f>
        <v>0</v>
      </c>
      <c r="P228" s="115">
        <f t="array" ref="P228">SUM(P$124:P$143*P76*TRANSPOSE(Mapping!$H181:$AA181)/((P$154:P$173=0)+P$154:P$173))</f>
        <v>0</v>
      </c>
      <c r="Q228" s="115">
        <f t="array" ref="Q228">SUM(Q$124:Q$143*Q76*TRANSPOSE(Mapping!$H181:$AA181)/((Q$154:Q$173=0)+Q$154:Q$173))</f>
        <v>0</v>
      </c>
      <c r="R228" s="115">
        <f t="array" ref="R228">SUM(R$124:R$143*R76*TRANSPOSE(Mapping!$H181:$AA181)/((R$154:R$173=0)+R$154:R$173))</f>
        <v>0</v>
      </c>
      <c r="S228" s="115">
        <f t="array" ref="S228">SUM(S$124:S$143*S76*TRANSPOSE(Mapping!$H181:$AA181)/((S$154:S$173=0)+S$154:S$173))</f>
        <v>0</v>
      </c>
      <c r="T228" s="115">
        <f t="array" ref="T228">SUM(T$124:T$143*T76*TRANSPOSE(Mapping!$H181:$AA181)/((T$154:T$173=0)+T$154:T$173))</f>
        <v>0</v>
      </c>
      <c r="U228" s="115">
        <f t="array" ref="U228">SUM(U$124:U$143*U76*TRANSPOSE(Mapping!$H181:$AA181)/((U$154:U$173=0)+U$154:U$173))</f>
        <v>0</v>
      </c>
      <c r="V228" s="115">
        <f t="array" ref="V228">SUM(V$124:V$143*V76*TRANSPOSE(Mapping!$H181:$AA181)/((V$154:V$173=0)+V$154:V$173))</f>
        <v>0</v>
      </c>
      <c r="W228" s="115">
        <f t="array" ref="W228">SUM(W$124:W$143*W76*TRANSPOSE(Mapping!$H181:$AA181)/((W$154:W$173=0)+W$154:W$173))</f>
        <v>0</v>
      </c>
      <c r="X228" s="115">
        <f t="array" ref="X228">SUM(X$124:X$143*X76*TRANSPOSE(Mapping!$H181:$AA181)/((X$154:X$173=0)+X$154:X$173))</f>
        <v>0</v>
      </c>
      <c r="Y228" s="115">
        <f t="array" ref="Y228">SUM(Y$124:Y$143*Y76*TRANSPOSE(Mapping!$H181:$AA181)/((Y$154:Y$173=0)+Y$154:Y$173))</f>
        <v>0</v>
      </c>
      <c r="Z228" s="115">
        <f t="array" ref="Z228">SUM(Z$124:Z$143*Z76*TRANSPOSE(Mapping!$H181:$AA181)/((Z$154:Z$173=0)+Z$154:Z$173))</f>
        <v>0</v>
      </c>
      <c r="AA228" s="115">
        <f t="array" ref="AA228">SUM(AA$124:AA$143*AA76*TRANSPOSE(Mapping!$H181:$AA181)/((AA$154:AA$173=0)+AA$154:AA$173))</f>
        <v>0</v>
      </c>
      <c r="AB228" s="115">
        <f t="array" ref="AB228">SUM(AB$124:AB$143*AB76*TRANSPOSE(Mapping!$H181:$AA181)/((AB$154:AB$173=0)+AB$154:AB$173))</f>
        <v>0</v>
      </c>
      <c r="AC228" s="115">
        <f t="array" ref="AC228">SUM(AC$124:AC$143*AC76*TRANSPOSE(Mapping!$H181:$AA181)/((AC$154:AC$173=0)+AC$154:AC$173))</f>
        <v>0</v>
      </c>
      <c r="AD228" s="115">
        <f t="array" ref="AD228">SUM(AD$124:AD$143*AD76*TRANSPOSE(Mapping!$H181:$AA181)/((AD$154:AD$173=0)+AD$154:AD$173))</f>
        <v>0</v>
      </c>
      <c r="AE228" s="115">
        <f t="array" ref="AE228">SUM(AE$124:AE$143*AE76*TRANSPOSE(Mapping!$H181:$AA181)/((AE$154:AE$173=0)+AE$154:AE$173))</f>
        <v>0</v>
      </c>
      <c r="AF228" s="115">
        <f t="array" ref="AF228">SUM(AF$124:AF$143*AF76*TRANSPOSE(Mapping!$H181:$AA181)/((AF$154:AF$173=0)+AF$154:AF$173))</f>
        <v>0</v>
      </c>
      <c r="AG228" s="115">
        <f t="array" ref="AG228">SUM(AG$124:AG$143*AG76*TRANSPOSE(Mapping!$H181:$AA181)/((AG$154:AG$173=0)+AG$154:AG$173))</f>
        <v>0</v>
      </c>
      <c r="AH228" s="115">
        <f t="array" ref="AH228">SUM(AH$124:AH$143*AH76*TRANSPOSE(Mapping!$H181:$AA181)/((AH$154:AH$173=0)+AH$154:AH$173))</f>
        <v>0</v>
      </c>
      <c r="AI228" s="115">
        <f t="array" ref="AI228">SUM(AI$124:AI$143*AI76*TRANSPOSE(Mapping!$H181:$AA181)/((AI$154:AI$173=0)+AI$154:AI$173))</f>
        <v>0</v>
      </c>
      <c r="AJ228" s="115">
        <f t="array" ref="AJ228">SUM(AJ$124:AJ$143*AJ76*TRANSPOSE(Mapping!$H181:$AA181)/((AJ$154:AJ$173=0)+AJ$154:AJ$173))</f>
        <v>0</v>
      </c>
      <c r="AK228" s="115">
        <f t="array" ref="AK228">SUM(AK$124:AK$143*AK76*TRANSPOSE(Mapping!$H181:$AA181)/((AK$154:AK$173=0)+AK$154:AK$173))</f>
        <v>0</v>
      </c>
      <c r="AL228" s="115">
        <f t="array" ref="AL228">SUM(AL$124:AL$143*AL76*TRANSPOSE(Mapping!$H181:$AA181)/((AL$154:AL$173=0)+AL$154:AL$173))</f>
        <v>0</v>
      </c>
      <c r="AM228" s="115">
        <f t="array" ref="AM228">SUM(AM$124:AM$143*AM76*TRANSPOSE(Mapping!$H181:$AA181)/((AM$154:AM$173=0)+AM$154:AM$173))</f>
        <v>0</v>
      </c>
      <c r="AN228" s="115">
        <f t="array" ref="AN228">SUM(AN$124:AN$143*AN76*TRANSPOSE(Mapping!$H181:$AA181)/((AN$154:AN$173=0)+AN$154:AN$173))</f>
        <v>0</v>
      </c>
      <c r="AO228" s="115">
        <f t="array" ref="AO228">SUM(AO$124:AO$143*AO76*TRANSPOSE(Mapping!$H181:$AA181)/((AO$154:AO$173=0)+AO$154:AO$173))</f>
        <v>0</v>
      </c>
      <c r="AP228" s="115">
        <f t="array" ref="AP228">SUM(AP$124:AP$143*AP76*TRANSPOSE(Mapping!$H181:$AA181)/((AP$154:AP$173=0)+AP$154:AP$173))</f>
        <v>0</v>
      </c>
      <c r="AQ228" s="115">
        <f t="array" ref="AQ228">SUM(AQ$124:AQ$143*AQ76*TRANSPOSE(Mapping!$H181:$AA181)/((AQ$154:AQ$173=0)+AQ$154:AQ$173))</f>
        <v>0</v>
      </c>
      <c r="AR228" s="115">
        <f t="array" ref="AR228">SUM(AR$124:AR$143*AR76*TRANSPOSE(Mapping!$H181:$AA181)/((AR$154:AR$173=0)+AR$154:AR$173))</f>
        <v>0</v>
      </c>
      <c r="AS228" s="115">
        <f t="array" ref="AS228">SUM(AS$124:AS$143*AS76*TRANSPOSE(Mapping!$H181:$AA181)/((AS$154:AS$173=0)+AS$154:AS$173))</f>
        <v>0</v>
      </c>
      <c r="AT228" s="115">
        <f t="array" ref="AT228">SUM(AT$124:AT$143*AT76*TRANSPOSE(Mapping!$H181:$AA181)/((AT$154:AT$173=0)+AT$154:AT$173))</f>
        <v>0</v>
      </c>
      <c r="AU228" s="115">
        <f t="array" ref="AU228">SUM(AU$124:AU$143*AU76*TRANSPOSE(Mapping!$H181:$AA181)/((AU$154:AU$173=0)+AU$154:AU$173))</f>
        <v>0</v>
      </c>
      <c r="AV228" s="115">
        <f t="array" ref="AV228">SUM(AV$124:AV$143*AV76*TRANSPOSE(Mapping!$H181:$AA181)/((AV$154:AV$173=0)+AV$154:AV$173))</f>
        <v>0</v>
      </c>
      <c r="AW228" s="115">
        <f t="array" ref="AW228">SUM(AW$124:AW$143*AW76*TRANSPOSE(Mapping!$H181:$AA181)/((AW$154:AW$173=0)+AW$154:AW$173))</f>
        <v>0</v>
      </c>
      <c r="AX228" s="115">
        <f t="array" ref="AX228">SUM(AX$124:AX$143*AX76*TRANSPOSE(Mapping!$H181:$AA181)/((AX$154:AX$173=0)+AX$154:AX$173))</f>
        <v>0</v>
      </c>
      <c r="AY228" s="115">
        <f t="array" ref="AY228">SUM(AY$124:AY$143*AY76*TRANSPOSE(Mapping!$H181:$AA181)/((AY$154:AY$173=0)+AY$154:AY$173))</f>
        <v>0</v>
      </c>
      <c r="AZ228" s="115">
        <f t="array" ref="AZ228">SUM(AZ$124:AZ$143*AZ76*TRANSPOSE(Mapping!$H181:$AA181)/((AZ$154:AZ$173=0)+AZ$154:AZ$173))</f>
        <v>0</v>
      </c>
      <c r="BA228" s="115">
        <f t="array" ref="BA228">SUM(BA$124:BA$143*BA76*TRANSPOSE(Mapping!$H181:$AA181)/((BA$154:BA$173=0)+BA$154:BA$173))</f>
        <v>0</v>
      </c>
      <c r="BB228" s="115">
        <f t="array" ref="BB228">SUM(BB$124:BB$143*BB76*TRANSPOSE(Mapping!$H181:$AA181)/((BB$154:BB$173=0)+BB$154:BB$173))</f>
        <v>0</v>
      </c>
      <c r="BC228" s="115">
        <f t="array" ref="BC228">SUM(BC$124:BC$143*BC76*TRANSPOSE(Mapping!$H181:$AA181)/((BC$154:BC$173=0)+BC$154:BC$173))</f>
        <v>0</v>
      </c>
      <c r="BD228" s="115">
        <f t="array" ref="BD228">SUM(BD$124:BD$143*BD76*TRANSPOSE(Mapping!$H181:$AA181)/((BD$154:BD$173=0)+BD$154:BD$173))</f>
        <v>0</v>
      </c>
      <c r="BE228" s="115">
        <f t="array" ref="BE228">SUM(BE$124:BE$143*BE76*TRANSPOSE(Mapping!$H181:$AA181)/((BE$154:BE$173=0)+BE$154:BE$173))</f>
        <v>0</v>
      </c>
      <c r="BF228" s="115">
        <f t="array" ref="BF228">SUM(BF$124:BF$143*BF76*TRANSPOSE(Mapping!$H181:$AA181)/((BF$154:BF$173=0)+BF$154:BF$173))</f>
        <v>0</v>
      </c>
      <c r="BG228" s="115">
        <f t="array" ref="BG228">SUM(BG$124:BG$143*BG76*TRANSPOSE(Mapping!$H181:$AA181)/((BG$154:BG$173=0)+BG$154:BG$173))</f>
        <v>0</v>
      </c>
      <c r="BH228" s="115">
        <f t="array" ref="BH228">SUM(BH$124:BH$143*BH76*TRANSPOSE(Mapping!$H181:$AA181)/((BH$154:BH$173=0)+BH$154:BH$173))</f>
        <v>0</v>
      </c>
    </row>
    <row r="229" spans="1:60" outlineLevel="1" x14ac:dyDescent="0.2">
      <c r="B229" s="89" t="s">
        <v>303</v>
      </c>
      <c r="C229" s="89" t="s">
        <v>265</v>
      </c>
      <c r="D229" s="58"/>
      <c r="F229" s="26" t="s">
        <v>198</v>
      </c>
      <c r="G229" s="87">
        <v>40</v>
      </c>
      <c r="I229" s="115">
        <f t="array" ref="I229">SUM(I$124:I$143*I77*TRANSPOSE(Mapping!$H182:$AA182)/((I$154:I$173=0)+I$154:I$173))</f>
        <v>0</v>
      </c>
      <c r="J229" s="115">
        <f t="array" ref="J229">SUM(J$124:J$143*J77*TRANSPOSE(Mapping!$H182:$AA182)/((J$154:J$173=0)+J$154:J$173))</f>
        <v>0</v>
      </c>
      <c r="K229" s="115">
        <f t="array" ref="K229">SUM(K$124:K$143*K77*TRANSPOSE(Mapping!$H182:$AA182)/((K$154:K$173=0)+K$154:K$173))</f>
        <v>0</v>
      </c>
      <c r="L229" s="115">
        <f t="array" ref="L229">SUM(L$124:L$143*L77*TRANSPOSE(Mapping!$H182:$AA182)/((L$154:L$173=0)+L$154:L$173))</f>
        <v>0</v>
      </c>
      <c r="M229" s="115">
        <f t="array" ref="M229">SUM(M$124:M$143*M77*TRANSPOSE(Mapping!$H182:$AA182)/((M$154:M$173=0)+M$154:M$173))</f>
        <v>0</v>
      </c>
      <c r="N229" s="115">
        <f t="array" ref="N229">SUM(N$124:N$143*N77*TRANSPOSE(Mapping!$H182:$AA182)/((N$154:N$173=0)+N$154:N$173))</f>
        <v>0</v>
      </c>
      <c r="O229" s="115">
        <f t="array" ref="O229">SUM(O$124:O$143*O77*TRANSPOSE(Mapping!$H182:$AA182)/((O$154:O$173=0)+O$154:O$173))</f>
        <v>0</v>
      </c>
      <c r="P229" s="115">
        <f t="array" ref="P229">SUM(P$124:P$143*P77*TRANSPOSE(Mapping!$H182:$AA182)/((P$154:P$173=0)+P$154:P$173))</f>
        <v>0</v>
      </c>
      <c r="Q229" s="115">
        <f t="array" ref="Q229">SUM(Q$124:Q$143*Q77*TRANSPOSE(Mapping!$H182:$AA182)/((Q$154:Q$173=0)+Q$154:Q$173))</f>
        <v>0</v>
      </c>
      <c r="R229" s="115">
        <f t="array" ref="R229">SUM(R$124:R$143*R77*TRANSPOSE(Mapping!$H182:$AA182)/((R$154:R$173=0)+R$154:R$173))</f>
        <v>0</v>
      </c>
      <c r="S229" s="115">
        <f t="array" ref="S229">SUM(S$124:S$143*S77*TRANSPOSE(Mapping!$H182:$AA182)/((S$154:S$173=0)+S$154:S$173))</f>
        <v>0</v>
      </c>
      <c r="T229" s="115">
        <f t="array" ref="T229">SUM(T$124:T$143*T77*TRANSPOSE(Mapping!$H182:$AA182)/((T$154:T$173=0)+T$154:T$173))</f>
        <v>0</v>
      </c>
      <c r="U229" s="115">
        <f t="array" ref="U229">SUM(U$124:U$143*U77*TRANSPOSE(Mapping!$H182:$AA182)/((U$154:U$173=0)+U$154:U$173))</f>
        <v>0</v>
      </c>
      <c r="V229" s="115">
        <f t="array" ref="V229">SUM(V$124:V$143*V77*TRANSPOSE(Mapping!$H182:$AA182)/((V$154:V$173=0)+V$154:V$173))</f>
        <v>0</v>
      </c>
      <c r="W229" s="115">
        <f t="array" ref="W229">SUM(W$124:W$143*W77*TRANSPOSE(Mapping!$H182:$AA182)/((W$154:W$173=0)+W$154:W$173))</f>
        <v>0</v>
      </c>
      <c r="X229" s="115">
        <f t="array" ref="X229">SUM(X$124:X$143*X77*TRANSPOSE(Mapping!$H182:$AA182)/((X$154:X$173=0)+X$154:X$173))</f>
        <v>0</v>
      </c>
      <c r="Y229" s="115">
        <f t="array" ref="Y229">SUM(Y$124:Y$143*Y77*TRANSPOSE(Mapping!$H182:$AA182)/((Y$154:Y$173=0)+Y$154:Y$173))</f>
        <v>0</v>
      </c>
      <c r="Z229" s="115">
        <f t="array" ref="Z229">SUM(Z$124:Z$143*Z77*TRANSPOSE(Mapping!$H182:$AA182)/((Z$154:Z$173=0)+Z$154:Z$173))</f>
        <v>0</v>
      </c>
      <c r="AA229" s="115">
        <f t="array" ref="AA229">SUM(AA$124:AA$143*AA77*TRANSPOSE(Mapping!$H182:$AA182)/((AA$154:AA$173=0)+AA$154:AA$173))</f>
        <v>0</v>
      </c>
      <c r="AB229" s="115">
        <f t="array" ref="AB229">SUM(AB$124:AB$143*AB77*TRANSPOSE(Mapping!$H182:$AA182)/((AB$154:AB$173=0)+AB$154:AB$173))</f>
        <v>0</v>
      </c>
      <c r="AC229" s="115">
        <f t="array" ref="AC229">SUM(AC$124:AC$143*AC77*TRANSPOSE(Mapping!$H182:$AA182)/((AC$154:AC$173=0)+AC$154:AC$173))</f>
        <v>0</v>
      </c>
      <c r="AD229" s="115">
        <f t="array" ref="AD229">SUM(AD$124:AD$143*AD77*TRANSPOSE(Mapping!$H182:$AA182)/((AD$154:AD$173=0)+AD$154:AD$173))</f>
        <v>0</v>
      </c>
      <c r="AE229" s="115">
        <f t="array" ref="AE229">SUM(AE$124:AE$143*AE77*TRANSPOSE(Mapping!$H182:$AA182)/((AE$154:AE$173=0)+AE$154:AE$173))</f>
        <v>0</v>
      </c>
      <c r="AF229" s="115">
        <f t="array" ref="AF229">SUM(AF$124:AF$143*AF77*TRANSPOSE(Mapping!$H182:$AA182)/((AF$154:AF$173=0)+AF$154:AF$173))</f>
        <v>0</v>
      </c>
      <c r="AG229" s="115">
        <f t="array" ref="AG229">SUM(AG$124:AG$143*AG77*TRANSPOSE(Mapping!$H182:$AA182)/((AG$154:AG$173=0)+AG$154:AG$173))</f>
        <v>0</v>
      </c>
      <c r="AH229" s="115">
        <f t="array" ref="AH229">SUM(AH$124:AH$143*AH77*TRANSPOSE(Mapping!$H182:$AA182)/((AH$154:AH$173=0)+AH$154:AH$173))</f>
        <v>0</v>
      </c>
      <c r="AI229" s="115">
        <f t="array" ref="AI229">SUM(AI$124:AI$143*AI77*TRANSPOSE(Mapping!$H182:$AA182)/((AI$154:AI$173=0)+AI$154:AI$173))</f>
        <v>0</v>
      </c>
      <c r="AJ229" s="115">
        <f t="array" ref="AJ229">SUM(AJ$124:AJ$143*AJ77*TRANSPOSE(Mapping!$H182:$AA182)/((AJ$154:AJ$173=0)+AJ$154:AJ$173))</f>
        <v>0</v>
      </c>
      <c r="AK229" s="115">
        <f t="array" ref="AK229">SUM(AK$124:AK$143*AK77*TRANSPOSE(Mapping!$H182:$AA182)/((AK$154:AK$173=0)+AK$154:AK$173))</f>
        <v>0</v>
      </c>
      <c r="AL229" s="115">
        <f t="array" ref="AL229">SUM(AL$124:AL$143*AL77*TRANSPOSE(Mapping!$H182:$AA182)/((AL$154:AL$173=0)+AL$154:AL$173))</f>
        <v>0</v>
      </c>
      <c r="AM229" s="115">
        <f t="array" ref="AM229">SUM(AM$124:AM$143*AM77*TRANSPOSE(Mapping!$H182:$AA182)/((AM$154:AM$173=0)+AM$154:AM$173))</f>
        <v>0</v>
      </c>
      <c r="AN229" s="115">
        <f t="array" ref="AN229">SUM(AN$124:AN$143*AN77*TRANSPOSE(Mapping!$H182:$AA182)/((AN$154:AN$173=0)+AN$154:AN$173))</f>
        <v>0</v>
      </c>
      <c r="AO229" s="115">
        <f t="array" ref="AO229">SUM(AO$124:AO$143*AO77*TRANSPOSE(Mapping!$H182:$AA182)/((AO$154:AO$173=0)+AO$154:AO$173))</f>
        <v>0</v>
      </c>
      <c r="AP229" s="115">
        <f t="array" ref="AP229">SUM(AP$124:AP$143*AP77*TRANSPOSE(Mapping!$H182:$AA182)/((AP$154:AP$173=0)+AP$154:AP$173))</f>
        <v>0</v>
      </c>
      <c r="AQ229" s="115">
        <f t="array" ref="AQ229">SUM(AQ$124:AQ$143*AQ77*TRANSPOSE(Mapping!$H182:$AA182)/((AQ$154:AQ$173=0)+AQ$154:AQ$173))</f>
        <v>0</v>
      </c>
      <c r="AR229" s="115">
        <f t="array" ref="AR229">SUM(AR$124:AR$143*AR77*TRANSPOSE(Mapping!$H182:$AA182)/((AR$154:AR$173=0)+AR$154:AR$173))</f>
        <v>0</v>
      </c>
      <c r="AS229" s="115">
        <f t="array" ref="AS229">SUM(AS$124:AS$143*AS77*TRANSPOSE(Mapping!$H182:$AA182)/((AS$154:AS$173=0)+AS$154:AS$173))</f>
        <v>0</v>
      </c>
      <c r="AT229" s="115">
        <f t="array" ref="AT229">SUM(AT$124:AT$143*AT77*TRANSPOSE(Mapping!$H182:$AA182)/((AT$154:AT$173=0)+AT$154:AT$173))</f>
        <v>0</v>
      </c>
      <c r="AU229" s="115">
        <f t="array" ref="AU229">SUM(AU$124:AU$143*AU77*TRANSPOSE(Mapping!$H182:$AA182)/((AU$154:AU$173=0)+AU$154:AU$173))</f>
        <v>0</v>
      </c>
      <c r="AV229" s="115">
        <f t="array" ref="AV229">SUM(AV$124:AV$143*AV77*TRANSPOSE(Mapping!$H182:$AA182)/((AV$154:AV$173=0)+AV$154:AV$173))</f>
        <v>0</v>
      </c>
      <c r="AW229" s="115">
        <f t="array" ref="AW229">SUM(AW$124:AW$143*AW77*TRANSPOSE(Mapping!$H182:$AA182)/((AW$154:AW$173=0)+AW$154:AW$173))</f>
        <v>0</v>
      </c>
      <c r="AX229" s="115">
        <f t="array" ref="AX229">SUM(AX$124:AX$143*AX77*TRANSPOSE(Mapping!$H182:$AA182)/((AX$154:AX$173=0)+AX$154:AX$173))</f>
        <v>0</v>
      </c>
      <c r="AY229" s="115">
        <f t="array" ref="AY229">SUM(AY$124:AY$143*AY77*TRANSPOSE(Mapping!$H182:$AA182)/((AY$154:AY$173=0)+AY$154:AY$173))</f>
        <v>0</v>
      </c>
      <c r="AZ229" s="115">
        <f t="array" ref="AZ229">SUM(AZ$124:AZ$143*AZ77*TRANSPOSE(Mapping!$H182:$AA182)/((AZ$154:AZ$173=0)+AZ$154:AZ$173))</f>
        <v>0</v>
      </c>
      <c r="BA229" s="115">
        <f t="array" ref="BA229">SUM(BA$124:BA$143*BA77*TRANSPOSE(Mapping!$H182:$AA182)/((BA$154:BA$173=0)+BA$154:BA$173))</f>
        <v>0</v>
      </c>
      <c r="BB229" s="115">
        <f t="array" ref="BB229">SUM(BB$124:BB$143*BB77*TRANSPOSE(Mapping!$H182:$AA182)/((BB$154:BB$173=0)+BB$154:BB$173))</f>
        <v>0</v>
      </c>
      <c r="BC229" s="115">
        <f t="array" ref="BC229">SUM(BC$124:BC$143*BC77*TRANSPOSE(Mapping!$H182:$AA182)/((BC$154:BC$173=0)+BC$154:BC$173))</f>
        <v>0</v>
      </c>
      <c r="BD229" s="115">
        <f t="array" ref="BD229">SUM(BD$124:BD$143*BD77*TRANSPOSE(Mapping!$H182:$AA182)/((BD$154:BD$173=0)+BD$154:BD$173))</f>
        <v>0</v>
      </c>
      <c r="BE229" s="115">
        <f t="array" ref="BE229">SUM(BE$124:BE$143*BE77*TRANSPOSE(Mapping!$H182:$AA182)/((BE$154:BE$173=0)+BE$154:BE$173))</f>
        <v>0</v>
      </c>
      <c r="BF229" s="115">
        <f t="array" ref="BF229">SUM(BF$124:BF$143*BF77*TRANSPOSE(Mapping!$H182:$AA182)/((BF$154:BF$173=0)+BF$154:BF$173))</f>
        <v>0</v>
      </c>
      <c r="BG229" s="115">
        <f t="array" ref="BG229">SUM(BG$124:BG$143*BG77*TRANSPOSE(Mapping!$H182:$AA182)/((BG$154:BG$173=0)+BG$154:BG$173))</f>
        <v>0</v>
      </c>
      <c r="BH229" s="115">
        <f t="array" ref="BH229">SUM(BH$124:BH$143*BH77*TRANSPOSE(Mapping!$H182:$AA182)/((BH$154:BH$173=0)+BH$154:BH$173))</f>
        <v>0</v>
      </c>
    </row>
    <row r="230" spans="1:60" outlineLevel="1" x14ac:dyDescent="0.2">
      <c r="B230" s="89" t="s">
        <v>303</v>
      </c>
      <c r="C230" s="89" t="s">
        <v>266</v>
      </c>
      <c r="D230" s="58"/>
      <c r="F230" s="26" t="s">
        <v>198</v>
      </c>
      <c r="G230" s="87">
        <v>41</v>
      </c>
      <c r="I230" s="115">
        <f t="array" ref="I230">SUM(I$124:I$143*I78*TRANSPOSE(Mapping!$H183:$AA183)/((I$154:I$173=0)+I$154:I$173))</f>
        <v>0</v>
      </c>
      <c r="J230" s="115">
        <f t="array" ref="J230">SUM(J$124:J$143*J78*TRANSPOSE(Mapping!$H183:$AA183)/((J$154:J$173=0)+J$154:J$173))</f>
        <v>0</v>
      </c>
      <c r="K230" s="115">
        <f t="array" ref="K230">SUM(K$124:K$143*K78*TRANSPOSE(Mapping!$H183:$AA183)/((K$154:K$173=0)+K$154:K$173))</f>
        <v>0</v>
      </c>
      <c r="L230" s="115">
        <f t="array" ref="L230">SUM(L$124:L$143*L78*TRANSPOSE(Mapping!$H183:$AA183)/((L$154:L$173=0)+L$154:L$173))</f>
        <v>0</v>
      </c>
      <c r="M230" s="115">
        <f t="array" ref="M230">SUM(M$124:M$143*M78*TRANSPOSE(Mapping!$H183:$AA183)/((M$154:M$173=0)+M$154:M$173))</f>
        <v>0</v>
      </c>
      <c r="N230" s="115">
        <f t="array" ref="N230">SUM(N$124:N$143*N78*TRANSPOSE(Mapping!$H183:$AA183)/((N$154:N$173=0)+N$154:N$173))</f>
        <v>0</v>
      </c>
      <c r="O230" s="115">
        <f t="array" ref="O230">SUM(O$124:O$143*O78*TRANSPOSE(Mapping!$H183:$AA183)/((O$154:O$173=0)+O$154:O$173))</f>
        <v>0</v>
      </c>
      <c r="P230" s="115">
        <f t="array" ref="P230">SUM(P$124:P$143*P78*TRANSPOSE(Mapping!$H183:$AA183)/((P$154:P$173=0)+P$154:P$173))</f>
        <v>0</v>
      </c>
      <c r="Q230" s="115">
        <f t="array" ref="Q230">SUM(Q$124:Q$143*Q78*TRANSPOSE(Mapping!$H183:$AA183)/((Q$154:Q$173=0)+Q$154:Q$173))</f>
        <v>0</v>
      </c>
      <c r="R230" s="115">
        <f t="array" ref="R230">SUM(R$124:R$143*R78*TRANSPOSE(Mapping!$H183:$AA183)/((R$154:R$173=0)+R$154:R$173))</f>
        <v>0</v>
      </c>
      <c r="S230" s="115">
        <f t="array" ref="S230">SUM(S$124:S$143*S78*TRANSPOSE(Mapping!$H183:$AA183)/((S$154:S$173=0)+S$154:S$173))</f>
        <v>0</v>
      </c>
      <c r="T230" s="115">
        <f t="array" ref="T230">SUM(T$124:T$143*T78*TRANSPOSE(Mapping!$H183:$AA183)/((T$154:T$173=0)+T$154:T$173))</f>
        <v>0</v>
      </c>
      <c r="U230" s="115">
        <f t="array" ref="U230">SUM(U$124:U$143*U78*TRANSPOSE(Mapping!$H183:$AA183)/((U$154:U$173=0)+U$154:U$173))</f>
        <v>0</v>
      </c>
      <c r="V230" s="115">
        <f t="array" ref="V230">SUM(V$124:V$143*V78*TRANSPOSE(Mapping!$H183:$AA183)/((V$154:V$173=0)+V$154:V$173))</f>
        <v>0</v>
      </c>
      <c r="W230" s="115">
        <f t="array" ref="W230">SUM(W$124:W$143*W78*TRANSPOSE(Mapping!$H183:$AA183)/((W$154:W$173=0)+W$154:W$173))</f>
        <v>0</v>
      </c>
      <c r="X230" s="115">
        <f t="array" ref="X230">SUM(X$124:X$143*X78*TRANSPOSE(Mapping!$H183:$AA183)/((X$154:X$173=0)+X$154:X$173))</f>
        <v>0</v>
      </c>
      <c r="Y230" s="115">
        <f t="array" ref="Y230">SUM(Y$124:Y$143*Y78*TRANSPOSE(Mapping!$H183:$AA183)/((Y$154:Y$173=0)+Y$154:Y$173))</f>
        <v>0</v>
      </c>
      <c r="Z230" s="115">
        <f t="array" ref="Z230">SUM(Z$124:Z$143*Z78*TRANSPOSE(Mapping!$H183:$AA183)/((Z$154:Z$173=0)+Z$154:Z$173))</f>
        <v>0</v>
      </c>
      <c r="AA230" s="115">
        <f t="array" ref="AA230">SUM(AA$124:AA$143*AA78*TRANSPOSE(Mapping!$H183:$AA183)/((AA$154:AA$173=0)+AA$154:AA$173))</f>
        <v>0</v>
      </c>
      <c r="AB230" s="115">
        <f t="array" ref="AB230">SUM(AB$124:AB$143*AB78*TRANSPOSE(Mapping!$H183:$AA183)/((AB$154:AB$173=0)+AB$154:AB$173))</f>
        <v>0</v>
      </c>
      <c r="AC230" s="115">
        <f t="array" ref="AC230">SUM(AC$124:AC$143*AC78*TRANSPOSE(Mapping!$H183:$AA183)/((AC$154:AC$173=0)+AC$154:AC$173))</f>
        <v>0</v>
      </c>
      <c r="AD230" s="115">
        <f t="array" ref="AD230">SUM(AD$124:AD$143*AD78*TRANSPOSE(Mapping!$H183:$AA183)/((AD$154:AD$173=0)+AD$154:AD$173))</f>
        <v>0</v>
      </c>
      <c r="AE230" s="115">
        <f t="array" ref="AE230">SUM(AE$124:AE$143*AE78*TRANSPOSE(Mapping!$H183:$AA183)/((AE$154:AE$173=0)+AE$154:AE$173))</f>
        <v>0</v>
      </c>
      <c r="AF230" s="115">
        <f t="array" ref="AF230">SUM(AF$124:AF$143*AF78*TRANSPOSE(Mapping!$H183:$AA183)/((AF$154:AF$173=0)+AF$154:AF$173))</f>
        <v>0</v>
      </c>
      <c r="AG230" s="115">
        <f t="array" ref="AG230">SUM(AG$124:AG$143*AG78*TRANSPOSE(Mapping!$H183:$AA183)/((AG$154:AG$173=0)+AG$154:AG$173))</f>
        <v>0</v>
      </c>
      <c r="AH230" s="115">
        <f t="array" ref="AH230">SUM(AH$124:AH$143*AH78*TRANSPOSE(Mapping!$H183:$AA183)/((AH$154:AH$173=0)+AH$154:AH$173))</f>
        <v>0</v>
      </c>
      <c r="AI230" s="115">
        <f t="array" ref="AI230">SUM(AI$124:AI$143*AI78*TRANSPOSE(Mapping!$H183:$AA183)/((AI$154:AI$173=0)+AI$154:AI$173))</f>
        <v>0</v>
      </c>
      <c r="AJ230" s="115">
        <f t="array" ref="AJ230">SUM(AJ$124:AJ$143*AJ78*TRANSPOSE(Mapping!$H183:$AA183)/((AJ$154:AJ$173=0)+AJ$154:AJ$173))</f>
        <v>0</v>
      </c>
      <c r="AK230" s="115">
        <f t="array" ref="AK230">SUM(AK$124:AK$143*AK78*TRANSPOSE(Mapping!$H183:$AA183)/((AK$154:AK$173=0)+AK$154:AK$173))</f>
        <v>0</v>
      </c>
      <c r="AL230" s="115">
        <f t="array" ref="AL230">SUM(AL$124:AL$143*AL78*TRANSPOSE(Mapping!$H183:$AA183)/((AL$154:AL$173=0)+AL$154:AL$173))</f>
        <v>0</v>
      </c>
      <c r="AM230" s="115">
        <f t="array" ref="AM230">SUM(AM$124:AM$143*AM78*TRANSPOSE(Mapping!$H183:$AA183)/((AM$154:AM$173=0)+AM$154:AM$173))</f>
        <v>0</v>
      </c>
      <c r="AN230" s="115">
        <f t="array" ref="AN230">SUM(AN$124:AN$143*AN78*TRANSPOSE(Mapping!$H183:$AA183)/((AN$154:AN$173=0)+AN$154:AN$173))</f>
        <v>0</v>
      </c>
      <c r="AO230" s="115">
        <f t="array" ref="AO230">SUM(AO$124:AO$143*AO78*TRANSPOSE(Mapping!$H183:$AA183)/((AO$154:AO$173=0)+AO$154:AO$173))</f>
        <v>0</v>
      </c>
      <c r="AP230" s="115">
        <f t="array" ref="AP230">SUM(AP$124:AP$143*AP78*TRANSPOSE(Mapping!$H183:$AA183)/((AP$154:AP$173=0)+AP$154:AP$173))</f>
        <v>0</v>
      </c>
      <c r="AQ230" s="115">
        <f t="array" ref="AQ230">SUM(AQ$124:AQ$143*AQ78*TRANSPOSE(Mapping!$H183:$AA183)/((AQ$154:AQ$173=0)+AQ$154:AQ$173))</f>
        <v>0</v>
      </c>
      <c r="AR230" s="115">
        <f t="array" ref="AR230">SUM(AR$124:AR$143*AR78*TRANSPOSE(Mapping!$H183:$AA183)/((AR$154:AR$173=0)+AR$154:AR$173))</f>
        <v>0</v>
      </c>
      <c r="AS230" s="115">
        <f t="array" ref="AS230">SUM(AS$124:AS$143*AS78*TRANSPOSE(Mapping!$H183:$AA183)/((AS$154:AS$173=0)+AS$154:AS$173))</f>
        <v>0</v>
      </c>
      <c r="AT230" s="115">
        <f t="array" ref="AT230">SUM(AT$124:AT$143*AT78*TRANSPOSE(Mapping!$H183:$AA183)/((AT$154:AT$173=0)+AT$154:AT$173))</f>
        <v>0</v>
      </c>
      <c r="AU230" s="115">
        <f t="array" ref="AU230">SUM(AU$124:AU$143*AU78*TRANSPOSE(Mapping!$H183:$AA183)/((AU$154:AU$173=0)+AU$154:AU$173))</f>
        <v>0</v>
      </c>
      <c r="AV230" s="115">
        <f t="array" ref="AV230">SUM(AV$124:AV$143*AV78*TRANSPOSE(Mapping!$H183:$AA183)/((AV$154:AV$173=0)+AV$154:AV$173))</f>
        <v>0</v>
      </c>
      <c r="AW230" s="115">
        <f t="array" ref="AW230">SUM(AW$124:AW$143*AW78*TRANSPOSE(Mapping!$H183:$AA183)/((AW$154:AW$173=0)+AW$154:AW$173))</f>
        <v>0</v>
      </c>
      <c r="AX230" s="115">
        <f t="array" ref="AX230">SUM(AX$124:AX$143*AX78*TRANSPOSE(Mapping!$H183:$AA183)/((AX$154:AX$173=0)+AX$154:AX$173))</f>
        <v>0</v>
      </c>
      <c r="AY230" s="115">
        <f t="array" ref="AY230">SUM(AY$124:AY$143*AY78*TRANSPOSE(Mapping!$H183:$AA183)/((AY$154:AY$173=0)+AY$154:AY$173))</f>
        <v>0</v>
      </c>
      <c r="AZ230" s="115">
        <f t="array" ref="AZ230">SUM(AZ$124:AZ$143*AZ78*TRANSPOSE(Mapping!$H183:$AA183)/((AZ$154:AZ$173=0)+AZ$154:AZ$173))</f>
        <v>0</v>
      </c>
      <c r="BA230" s="115">
        <f t="array" ref="BA230">SUM(BA$124:BA$143*BA78*TRANSPOSE(Mapping!$H183:$AA183)/((BA$154:BA$173=0)+BA$154:BA$173))</f>
        <v>0</v>
      </c>
      <c r="BB230" s="115">
        <f t="array" ref="BB230">SUM(BB$124:BB$143*BB78*TRANSPOSE(Mapping!$H183:$AA183)/((BB$154:BB$173=0)+BB$154:BB$173))</f>
        <v>0</v>
      </c>
      <c r="BC230" s="115">
        <f t="array" ref="BC230">SUM(BC$124:BC$143*BC78*TRANSPOSE(Mapping!$H183:$AA183)/((BC$154:BC$173=0)+BC$154:BC$173))</f>
        <v>0</v>
      </c>
      <c r="BD230" s="115">
        <f t="array" ref="BD230">SUM(BD$124:BD$143*BD78*TRANSPOSE(Mapping!$H183:$AA183)/((BD$154:BD$173=0)+BD$154:BD$173))</f>
        <v>0</v>
      </c>
      <c r="BE230" s="115">
        <f t="array" ref="BE230">SUM(BE$124:BE$143*BE78*TRANSPOSE(Mapping!$H183:$AA183)/((BE$154:BE$173=0)+BE$154:BE$173))</f>
        <v>0</v>
      </c>
      <c r="BF230" s="115">
        <f t="array" ref="BF230">SUM(BF$124:BF$143*BF78*TRANSPOSE(Mapping!$H183:$AA183)/((BF$154:BF$173=0)+BF$154:BF$173))</f>
        <v>0</v>
      </c>
      <c r="BG230" s="115">
        <f t="array" ref="BG230">SUM(BG$124:BG$143*BG78*TRANSPOSE(Mapping!$H183:$AA183)/((BG$154:BG$173=0)+BG$154:BG$173))</f>
        <v>0</v>
      </c>
      <c r="BH230" s="115">
        <f t="array" ref="BH230">SUM(BH$124:BH$143*BH78*TRANSPOSE(Mapping!$H183:$AA183)/((BH$154:BH$173=0)+BH$154:BH$173))</f>
        <v>0</v>
      </c>
    </row>
    <row r="231" spans="1:60" outlineLevel="1" x14ac:dyDescent="0.2">
      <c r="B231" s="89" t="s">
        <v>101</v>
      </c>
      <c r="C231" s="58"/>
      <c r="D231" s="58"/>
      <c r="F231" s="26" t="s">
        <v>198</v>
      </c>
      <c r="G231" s="87">
        <v>42</v>
      </c>
      <c r="I231" s="115">
        <f t="array" ref="I231">SUM(I$124:I$143*I79*TRANSPOSE(Mapping!$H184:$AA184)/((I$154:I$173=0)+I$154:I$173))</f>
        <v>0</v>
      </c>
      <c r="J231" s="115">
        <f t="array" ref="J231">SUM(J$124:J$143*J79*TRANSPOSE(Mapping!$H184:$AA184)/((J$154:J$173=0)+J$154:J$173))</f>
        <v>0</v>
      </c>
      <c r="K231" s="115">
        <f t="array" ref="K231">SUM(K$124:K$143*K79*TRANSPOSE(Mapping!$H184:$AA184)/((K$154:K$173=0)+K$154:K$173))</f>
        <v>0</v>
      </c>
      <c r="L231" s="115">
        <f t="array" ref="L231">SUM(L$124:L$143*L79*TRANSPOSE(Mapping!$H184:$AA184)/((L$154:L$173=0)+L$154:L$173))</f>
        <v>0</v>
      </c>
      <c r="M231" s="115">
        <f t="array" ref="M231">SUM(M$124:M$143*M79*TRANSPOSE(Mapping!$H184:$AA184)/((M$154:M$173=0)+M$154:M$173))</f>
        <v>0</v>
      </c>
      <c r="N231" s="115">
        <f t="array" ref="N231">SUM(N$124:N$143*N79*TRANSPOSE(Mapping!$H184:$AA184)/((N$154:N$173=0)+N$154:N$173))</f>
        <v>0</v>
      </c>
      <c r="O231" s="115">
        <f t="array" ref="O231">SUM(O$124:O$143*O79*TRANSPOSE(Mapping!$H184:$AA184)/((O$154:O$173=0)+O$154:O$173))</f>
        <v>0</v>
      </c>
      <c r="P231" s="115">
        <f t="array" ref="P231">SUM(P$124:P$143*P79*TRANSPOSE(Mapping!$H184:$AA184)/((P$154:P$173=0)+P$154:P$173))</f>
        <v>0</v>
      </c>
      <c r="Q231" s="115">
        <f t="array" ref="Q231">SUM(Q$124:Q$143*Q79*TRANSPOSE(Mapping!$H184:$AA184)/((Q$154:Q$173=0)+Q$154:Q$173))</f>
        <v>0</v>
      </c>
      <c r="R231" s="115">
        <f t="array" ref="R231">SUM(R$124:R$143*R79*TRANSPOSE(Mapping!$H184:$AA184)/((R$154:R$173=0)+R$154:R$173))</f>
        <v>0</v>
      </c>
      <c r="S231" s="115">
        <f t="array" ref="S231">SUM(S$124:S$143*S79*TRANSPOSE(Mapping!$H184:$AA184)/((S$154:S$173=0)+S$154:S$173))</f>
        <v>0</v>
      </c>
      <c r="T231" s="115">
        <f t="array" ref="T231">SUM(T$124:T$143*T79*TRANSPOSE(Mapping!$H184:$AA184)/((T$154:T$173=0)+T$154:T$173))</f>
        <v>0</v>
      </c>
      <c r="U231" s="115">
        <f t="array" ref="U231">SUM(U$124:U$143*U79*TRANSPOSE(Mapping!$H184:$AA184)/((U$154:U$173=0)+U$154:U$173))</f>
        <v>0</v>
      </c>
      <c r="V231" s="115">
        <f t="array" ref="V231">SUM(V$124:V$143*V79*TRANSPOSE(Mapping!$H184:$AA184)/((V$154:V$173=0)+V$154:V$173))</f>
        <v>0</v>
      </c>
      <c r="W231" s="115">
        <f t="array" ref="W231">SUM(W$124:W$143*W79*TRANSPOSE(Mapping!$H184:$AA184)/((W$154:W$173=0)+W$154:W$173))</f>
        <v>0</v>
      </c>
      <c r="X231" s="115">
        <f t="array" ref="X231">SUM(X$124:X$143*X79*TRANSPOSE(Mapping!$H184:$AA184)/((X$154:X$173=0)+X$154:X$173))</f>
        <v>0</v>
      </c>
      <c r="Y231" s="115">
        <f t="array" ref="Y231">SUM(Y$124:Y$143*Y79*TRANSPOSE(Mapping!$H184:$AA184)/((Y$154:Y$173=0)+Y$154:Y$173))</f>
        <v>0</v>
      </c>
      <c r="Z231" s="115">
        <f t="array" ref="Z231">SUM(Z$124:Z$143*Z79*TRANSPOSE(Mapping!$H184:$AA184)/((Z$154:Z$173=0)+Z$154:Z$173))</f>
        <v>0</v>
      </c>
      <c r="AA231" s="115">
        <f t="array" ref="AA231">SUM(AA$124:AA$143*AA79*TRANSPOSE(Mapping!$H184:$AA184)/((AA$154:AA$173=0)+AA$154:AA$173))</f>
        <v>0</v>
      </c>
      <c r="AB231" s="115">
        <f t="array" ref="AB231">SUM(AB$124:AB$143*AB79*TRANSPOSE(Mapping!$H184:$AA184)/((AB$154:AB$173=0)+AB$154:AB$173))</f>
        <v>0</v>
      </c>
      <c r="AC231" s="115">
        <f t="array" ref="AC231">SUM(AC$124:AC$143*AC79*TRANSPOSE(Mapping!$H184:$AA184)/((AC$154:AC$173=0)+AC$154:AC$173))</f>
        <v>0</v>
      </c>
      <c r="AD231" s="115">
        <f t="array" ref="AD231">SUM(AD$124:AD$143*AD79*TRANSPOSE(Mapping!$H184:$AA184)/((AD$154:AD$173=0)+AD$154:AD$173))</f>
        <v>0</v>
      </c>
      <c r="AE231" s="115">
        <f t="array" ref="AE231">SUM(AE$124:AE$143*AE79*TRANSPOSE(Mapping!$H184:$AA184)/((AE$154:AE$173=0)+AE$154:AE$173))</f>
        <v>0</v>
      </c>
      <c r="AF231" s="115">
        <f t="array" ref="AF231">SUM(AF$124:AF$143*AF79*TRANSPOSE(Mapping!$H184:$AA184)/((AF$154:AF$173=0)+AF$154:AF$173))</f>
        <v>0</v>
      </c>
      <c r="AG231" s="115">
        <f t="array" ref="AG231">SUM(AG$124:AG$143*AG79*TRANSPOSE(Mapping!$H184:$AA184)/((AG$154:AG$173=0)+AG$154:AG$173))</f>
        <v>0</v>
      </c>
      <c r="AH231" s="115">
        <f t="array" ref="AH231">SUM(AH$124:AH$143*AH79*TRANSPOSE(Mapping!$H184:$AA184)/((AH$154:AH$173=0)+AH$154:AH$173))</f>
        <v>0</v>
      </c>
      <c r="AI231" s="115">
        <f t="array" ref="AI231">SUM(AI$124:AI$143*AI79*TRANSPOSE(Mapping!$H184:$AA184)/((AI$154:AI$173=0)+AI$154:AI$173))</f>
        <v>0</v>
      </c>
      <c r="AJ231" s="115">
        <f t="array" ref="AJ231">SUM(AJ$124:AJ$143*AJ79*TRANSPOSE(Mapping!$H184:$AA184)/((AJ$154:AJ$173=0)+AJ$154:AJ$173))</f>
        <v>0</v>
      </c>
      <c r="AK231" s="115">
        <f t="array" ref="AK231">SUM(AK$124:AK$143*AK79*TRANSPOSE(Mapping!$H184:$AA184)/((AK$154:AK$173=0)+AK$154:AK$173))</f>
        <v>0</v>
      </c>
      <c r="AL231" s="115">
        <f t="array" ref="AL231">SUM(AL$124:AL$143*AL79*TRANSPOSE(Mapping!$H184:$AA184)/((AL$154:AL$173=0)+AL$154:AL$173))</f>
        <v>0</v>
      </c>
      <c r="AM231" s="115">
        <f t="array" ref="AM231">SUM(AM$124:AM$143*AM79*TRANSPOSE(Mapping!$H184:$AA184)/((AM$154:AM$173=0)+AM$154:AM$173))</f>
        <v>0</v>
      </c>
      <c r="AN231" s="115">
        <f t="array" ref="AN231">SUM(AN$124:AN$143*AN79*TRANSPOSE(Mapping!$H184:$AA184)/((AN$154:AN$173=0)+AN$154:AN$173))</f>
        <v>0</v>
      </c>
      <c r="AO231" s="115">
        <f t="array" ref="AO231">SUM(AO$124:AO$143*AO79*TRANSPOSE(Mapping!$H184:$AA184)/((AO$154:AO$173=0)+AO$154:AO$173))</f>
        <v>0</v>
      </c>
      <c r="AP231" s="115">
        <f t="array" ref="AP231">SUM(AP$124:AP$143*AP79*TRANSPOSE(Mapping!$H184:$AA184)/((AP$154:AP$173=0)+AP$154:AP$173))</f>
        <v>0</v>
      </c>
      <c r="AQ231" s="115">
        <f t="array" ref="AQ231">SUM(AQ$124:AQ$143*AQ79*TRANSPOSE(Mapping!$H184:$AA184)/((AQ$154:AQ$173=0)+AQ$154:AQ$173))</f>
        <v>0</v>
      </c>
      <c r="AR231" s="115">
        <f t="array" ref="AR231">SUM(AR$124:AR$143*AR79*TRANSPOSE(Mapping!$H184:$AA184)/((AR$154:AR$173=0)+AR$154:AR$173))</f>
        <v>0</v>
      </c>
      <c r="AS231" s="115">
        <f t="array" ref="AS231">SUM(AS$124:AS$143*AS79*TRANSPOSE(Mapping!$H184:$AA184)/((AS$154:AS$173=0)+AS$154:AS$173))</f>
        <v>0</v>
      </c>
      <c r="AT231" s="115">
        <f t="array" ref="AT231">SUM(AT$124:AT$143*AT79*TRANSPOSE(Mapping!$H184:$AA184)/((AT$154:AT$173=0)+AT$154:AT$173))</f>
        <v>0</v>
      </c>
      <c r="AU231" s="115">
        <f t="array" ref="AU231">SUM(AU$124:AU$143*AU79*TRANSPOSE(Mapping!$H184:$AA184)/((AU$154:AU$173=0)+AU$154:AU$173))</f>
        <v>0</v>
      </c>
      <c r="AV231" s="115">
        <f t="array" ref="AV231">SUM(AV$124:AV$143*AV79*TRANSPOSE(Mapping!$H184:$AA184)/((AV$154:AV$173=0)+AV$154:AV$173))</f>
        <v>0</v>
      </c>
      <c r="AW231" s="115">
        <f t="array" ref="AW231">SUM(AW$124:AW$143*AW79*TRANSPOSE(Mapping!$H184:$AA184)/((AW$154:AW$173=0)+AW$154:AW$173))</f>
        <v>0</v>
      </c>
      <c r="AX231" s="115">
        <f t="array" ref="AX231">SUM(AX$124:AX$143*AX79*TRANSPOSE(Mapping!$H184:$AA184)/((AX$154:AX$173=0)+AX$154:AX$173))</f>
        <v>0</v>
      </c>
      <c r="AY231" s="115">
        <f t="array" ref="AY231">SUM(AY$124:AY$143*AY79*TRANSPOSE(Mapping!$H184:$AA184)/((AY$154:AY$173=0)+AY$154:AY$173))</f>
        <v>0</v>
      </c>
      <c r="AZ231" s="115">
        <f t="array" ref="AZ231">SUM(AZ$124:AZ$143*AZ79*TRANSPOSE(Mapping!$H184:$AA184)/((AZ$154:AZ$173=0)+AZ$154:AZ$173))</f>
        <v>0</v>
      </c>
      <c r="BA231" s="115">
        <f t="array" ref="BA231">SUM(BA$124:BA$143*BA79*TRANSPOSE(Mapping!$H184:$AA184)/((BA$154:BA$173=0)+BA$154:BA$173))</f>
        <v>0</v>
      </c>
      <c r="BB231" s="115">
        <f t="array" ref="BB231">SUM(BB$124:BB$143*BB79*TRANSPOSE(Mapping!$H184:$AA184)/((BB$154:BB$173=0)+BB$154:BB$173))</f>
        <v>0</v>
      </c>
      <c r="BC231" s="115">
        <f t="array" ref="BC231">SUM(BC$124:BC$143*BC79*TRANSPOSE(Mapping!$H184:$AA184)/((BC$154:BC$173=0)+BC$154:BC$173))</f>
        <v>0</v>
      </c>
      <c r="BD231" s="115">
        <f t="array" ref="BD231">SUM(BD$124:BD$143*BD79*TRANSPOSE(Mapping!$H184:$AA184)/((BD$154:BD$173=0)+BD$154:BD$173))</f>
        <v>0</v>
      </c>
      <c r="BE231" s="115">
        <f t="array" ref="BE231">SUM(BE$124:BE$143*BE79*TRANSPOSE(Mapping!$H184:$AA184)/((BE$154:BE$173=0)+BE$154:BE$173))</f>
        <v>0</v>
      </c>
      <c r="BF231" s="115">
        <f t="array" ref="BF231">SUM(BF$124:BF$143*BF79*TRANSPOSE(Mapping!$H184:$AA184)/((BF$154:BF$173=0)+BF$154:BF$173))</f>
        <v>0</v>
      </c>
      <c r="BG231" s="115">
        <f t="array" ref="BG231">SUM(BG$124:BG$143*BG79*TRANSPOSE(Mapping!$H184:$AA184)/((BG$154:BG$173=0)+BG$154:BG$173))</f>
        <v>0</v>
      </c>
      <c r="BH231" s="115">
        <f t="array" ref="BH231">SUM(BH$124:BH$143*BH79*TRANSPOSE(Mapping!$H184:$AA184)/((BH$154:BH$173=0)+BH$154:BH$173))</f>
        <v>0</v>
      </c>
    </row>
    <row r="232" spans="1:60" outlineLevel="1" x14ac:dyDescent="0.2"/>
    <row r="233" spans="1:60" outlineLevel="1" x14ac:dyDescent="0.2">
      <c r="B233" s="68" t="s">
        <v>326</v>
      </c>
      <c r="C233" s="112"/>
      <c r="D233" s="113"/>
      <c r="E233" s="113"/>
      <c r="F233" s="69" t="s">
        <v>198</v>
      </c>
      <c r="G233" s="114"/>
      <c r="H233" s="114"/>
      <c r="I233" s="117">
        <f t="shared" ref="I233:BH233" si="24">SUM(I190:I231)</f>
        <v>0</v>
      </c>
      <c r="J233" s="117">
        <f t="shared" si="24"/>
        <v>0</v>
      </c>
      <c r="K233" s="117">
        <f t="shared" si="24"/>
        <v>72.392422948199339</v>
      </c>
      <c r="L233" s="117">
        <f t="shared" si="24"/>
        <v>51.207369360439756</v>
      </c>
      <c r="M233" s="117">
        <f t="shared" si="24"/>
        <v>57.278824499239498</v>
      </c>
      <c r="N233" s="117">
        <f t="shared" si="24"/>
        <v>112.38263235688403</v>
      </c>
      <c r="O233" s="117">
        <f t="shared" si="24"/>
        <v>80.887268166810145</v>
      </c>
      <c r="P233" s="117">
        <f t="shared" si="24"/>
        <v>185.97740494412903</v>
      </c>
      <c r="Q233" s="117">
        <f t="shared" si="24"/>
        <v>0</v>
      </c>
      <c r="R233" s="117">
        <f t="shared" si="24"/>
        <v>0</v>
      </c>
      <c r="S233" s="117">
        <f t="shared" si="24"/>
        <v>0</v>
      </c>
      <c r="T233" s="117">
        <f t="shared" si="24"/>
        <v>0</v>
      </c>
      <c r="U233" s="117">
        <f t="shared" si="24"/>
        <v>0</v>
      </c>
      <c r="V233" s="117">
        <f t="shared" si="24"/>
        <v>0</v>
      </c>
      <c r="W233" s="117">
        <f t="shared" si="24"/>
        <v>0</v>
      </c>
      <c r="X233" s="117">
        <f t="shared" si="24"/>
        <v>0</v>
      </c>
      <c r="Y233" s="117">
        <f t="shared" si="24"/>
        <v>0</v>
      </c>
      <c r="Z233" s="117">
        <f t="shared" si="24"/>
        <v>0</v>
      </c>
      <c r="AA233" s="117">
        <f t="shared" si="24"/>
        <v>0</v>
      </c>
      <c r="AB233" s="117">
        <f t="shared" si="24"/>
        <v>0</v>
      </c>
      <c r="AC233" s="117">
        <f t="shared" si="24"/>
        <v>0</v>
      </c>
      <c r="AD233" s="117">
        <f t="shared" si="24"/>
        <v>0</v>
      </c>
      <c r="AE233" s="117">
        <f t="shared" si="24"/>
        <v>0</v>
      </c>
      <c r="AF233" s="117">
        <f t="shared" si="24"/>
        <v>0</v>
      </c>
      <c r="AG233" s="117">
        <f t="shared" si="24"/>
        <v>0</v>
      </c>
      <c r="AH233" s="117">
        <f t="shared" si="24"/>
        <v>0</v>
      </c>
      <c r="AI233" s="117">
        <f t="shared" si="24"/>
        <v>0</v>
      </c>
      <c r="AJ233" s="117">
        <f t="shared" si="24"/>
        <v>0</v>
      </c>
      <c r="AK233" s="117">
        <f t="shared" si="24"/>
        <v>0</v>
      </c>
      <c r="AL233" s="117">
        <f t="shared" si="24"/>
        <v>0</v>
      </c>
      <c r="AM233" s="117">
        <f t="shared" si="24"/>
        <v>0</v>
      </c>
      <c r="AN233" s="117">
        <f t="shared" si="24"/>
        <v>0</v>
      </c>
      <c r="AO233" s="117">
        <f t="shared" si="24"/>
        <v>0</v>
      </c>
      <c r="AP233" s="117">
        <f t="shared" si="24"/>
        <v>0</v>
      </c>
      <c r="AQ233" s="117">
        <f t="shared" si="24"/>
        <v>0</v>
      </c>
      <c r="AR233" s="117">
        <f t="shared" si="24"/>
        <v>0</v>
      </c>
      <c r="AS233" s="117">
        <f t="shared" si="24"/>
        <v>0</v>
      </c>
      <c r="AT233" s="117">
        <f t="shared" si="24"/>
        <v>0</v>
      </c>
      <c r="AU233" s="117">
        <f t="shared" si="24"/>
        <v>0</v>
      </c>
      <c r="AV233" s="117">
        <f t="shared" si="24"/>
        <v>0</v>
      </c>
      <c r="AW233" s="117">
        <f t="shared" si="24"/>
        <v>0</v>
      </c>
      <c r="AX233" s="117">
        <f t="shared" si="24"/>
        <v>0</v>
      </c>
      <c r="AY233" s="117">
        <f t="shared" si="24"/>
        <v>0</v>
      </c>
      <c r="AZ233" s="117">
        <f t="shared" si="24"/>
        <v>0</v>
      </c>
      <c r="BA233" s="117">
        <f t="shared" si="24"/>
        <v>0</v>
      </c>
      <c r="BB233" s="117">
        <f t="shared" si="24"/>
        <v>0</v>
      </c>
      <c r="BC233" s="117">
        <f t="shared" si="24"/>
        <v>0</v>
      </c>
      <c r="BD233" s="117">
        <f t="shared" si="24"/>
        <v>0</v>
      </c>
      <c r="BE233" s="117">
        <f t="shared" si="24"/>
        <v>0</v>
      </c>
      <c r="BF233" s="117">
        <f t="shared" si="24"/>
        <v>0</v>
      </c>
      <c r="BG233" s="117">
        <f t="shared" si="24"/>
        <v>0</v>
      </c>
      <c r="BH233" s="117">
        <f t="shared" si="24"/>
        <v>0</v>
      </c>
    </row>
    <row r="234" spans="1:60" outlineLevel="1" x14ac:dyDescent="0.2">
      <c r="A234" s="116">
        <f>SUM(E234:BD234)</f>
        <v>0</v>
      </c>
      <c r="H234" s="91" t="s">
        <v>238</v>
      </c>
      <c r="I234" s="116">
        <f t="shared" ref="I234:AN234" si="25">IF(ROUND(I145-I233,6)=0,0,1)</f>
        <v>0</v>
      </c>
      <c r="J234" s="116">
        <f t="shared" si="25"/>
        <v>0</v>
      </c>
      <c r="K234" s="116">
        <f t="shared" si="25"/>
        <v>0</v>
      </c>
      <c r="L234" s="116">
        <f t="shared" si="25"/>
        <v>0</v>
      </c>
      <c r="M234" s="116">
        <f t="shared" si="25"/>
        <v>0</v>
      </c>
      <c r="N234" s="116">
        <f t="shared" si="25"/>
        <v>0</v>
      </c>
      <c r="O234" s="116">
        <f t="shared" si="25"/>
        <v>0</v>
      </c>
      <c r="P234" s="116">
        <f t="shared" si="25"/>
        <v>0</v>
      </c>
      <c r="Q234" s="116">
        <f t="shared" si="25"/>
        <v>0</v>
      </c>
      <c r="R234" s="116">
        <f t="shared" si="25"/>
        <v>0</v>
      </c>
      <c r="S234" s="116">
        <f t="shared" si="25"/>
        <v>0</v>
      </c>
      <c r="T234" s="116">
        <f t="shared" si="25"/>
        <v>0</v>
      </c>
      <c r="U234" s="116">
        <f t="shared" si="25"/>
        <v>0</v>
      </c>
      <c r="V234" s="116">
        <f t="shared" si="25"/>
        <v>0</v>
      </c>
      <c r="W234" s="116">
        <f t="shared" si="25"/>
        <v>0</v>
      </c>
      <c r="X234" s="116">
        <f t="shared" si="25"/>
        <v>0</v>
      </c>
      <c r="Y234" s="116">
        <f t="shared" si="25"/>
        <v>0</v>
      </c>
      <c r="Z234" s="116">
        <f t="shared" si="25"/>
        <v>0</v>
      </c>
      <c r="AA234" s="116">
        <f t="shared" si="25"/>
        <v>0</v>
      </c>
      <c r="AB234" s="116">
        <f t="shared" si="25"/>
        <v>0</v>
      </c>
      <c r="AC234" s="116">
        <f t="shared" si="25"/>
        <v>0</v>
      </c>
      <c r="AD234" s="116">
        <f t="shared" si="25"/>
        <v>0</v>
      </c>
      <c r="AE234" s="116">
        <f t="shared" si="25"/>
        <v>0</v>
      </c>
      <c r="AF234" s="116">
        <f t="shared" si="25"/>
        <v>0</v>
      </c>
      <c r="AG234" s="116">
        <f t="shared" si="25"/>
        <v>0</v>
      </c>
      <c r="AH234" s="116">
        <f t="shared" si="25"/>
        <v>0</v>
      </c>
      <c r="AI234" s="116">
        <f t="shared" si="25"/>
        <v>0</v>
      </c>
      <c r="AJ234" s="116">
        <f t="shared" si="25"/>
        <v>0</v>
      </c>
      <c r="AK234" s="116">
        <f t="shared" si="25"/>
        <v>0</v>
      </c>
      <c r="AL234" s="116">
        <f t="shared" si="25"/>
        <v>0</v>
      </c>
      <c r="AM234" s="116">
        <f t="shared" si="25"/>
        <v>0</v>
      </c>
      <c r="AN234" s="116">
        <f t="shared" si="25"/>
        <v>0</v>
      </c>
      <c r="AO234" s="116">
        <f t="shared" ref="AO234:BH234" si="26">IF(ROUND(AO145-AO233,6)=0,0,1)</f>
        <v>0</v>
      </c>
      <c r="AP234" s="116">
        <f t="shared" si="26"/>
        <v>0</v>
      </c>
      <c r="AQ234" s="116">
        <f t="shared" si="26"/>
        <v>0</v>
      </c>
      <c r="AR234" s="116">
        <f t="shared" si="26"/>
        <v>0</v>
      </c>
      <c r="AS234" s="116">
        <f t="shared" si="26"/>
        <v>0</v>
      </c>
      <c r="AT234" s="116">
        <f t="shared" si="26"/>
        <v>0</v>
      </c>
      <c r="AU234" s="116">
        <f t="shared" si="26"/>
        <v>0</v>
      </c>
      <c r="AV234" s="116">
        <f t="shared" si="26"/>
        <v>0</v>
      </c>
      <c r="AW234" s="116">
        <f t="shared" si="26"/>
        <v>0</v>
      </c>
      <c r="AX234" s="116">
        <f t="shared" si="26"/>
        <v>0</v>
      </c>
      <c r="AY234" s="116">
        <f t="shared" si="26"/>
        <v>0</v>
      </c>
      <c r="AZ234" s="116">
        <f t="shared" si="26"/>
        <v>0</v>
      </c>
      <c r="BA234" s="116">
        <f t="shared" si="26"/>
        <v>0</v>
      </c>
      <c r="BB234" s="116">
        <f t="shared" si="26"/>
        <v>0</v>
      </c>
      <c r="BC234" s="116">
        <f t="shared" si="26"/>
        <v>0</v>
      </c>
      <c r="BD234" s="116">
        <f t="shared" si="26"/>
        <v>0</v>
      </c>
      <c r="BE234" s="116">
        <f t="shared" si="26"/>
        <v>0</v>
      </c>
      <c r="BF234" s="116">
        <f t="shared" si="26"/>
        <v>0</v>
      </c>
      <c r="BG234" s="116">
        <f t="shared" si="26"/>
        <v>0</v>
      </c>
      <c r="BH234" s="116">
        <f t="shared" si="26"/>
        <v>0</v>
      </c>
    </row>
    <row r="235" spans="1:60" outlineLevel="1" x14ac:dyDescent="0.2">
      <c r="L235" s="92"/>
      <c r="M235" s="92"/>
      <c r="N235" s="92"/>
      <c r="O235" s="92"/>
      <c r="P235" s="92"/>
      <c r="Q235" s="92"/>
      <c r="R235" s="92"/>
    </row>
    <row r="236" spans="1:60" x14ac:dyDescent="0.2">
      <c r="A236" s="31" t="s">
        <v>22</v>
      </c>
      <c r="B236" s="32"/>
      <c r="C236" s="33"/>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row>
    <row r="241" spans="12:18" x14ac:dyDescent="0.2">
      <c r="L241" s="92"/>
      <c r="M241" s="92"/>
      <c r="N241" s="92"/>
      <c r="O241" s="92"/>
      <c r="P241" s="92"/>
      <c r="Q241" s="92"/>
      <c r="R241" s="92"/>
    </row>
    <row r="242" spans="12:18" x14ac:dyDescent="0.2">
      <c r="L242" s="137"/>
      <c r="M242" s="137"/>
      <c r="N242" s="137"/>
      <c r="O242" s="137"/>
      <c r="P242" s="137"/>
      <c r="Q242" s="137"/>
      <c r="R242" s="137"/>
    </row>
  </sheetData>
  <sheetProtection formatCells="0" formatColumns="0" formatRows="0" insertColumns="0" insertRows="0" insertHyperlinks="0" deleteColumns="0" deleteRows="0" sort="0" autoFilter="0" pivotTables="0"/>
  <dataConsolidate link="1"/>
  <conditionalFormatting sqref="I13:I14">
    <cfRule type="expression" dxfId="163" priority="93">
      <formula>I$14=0</formula>
    </cfRule>
  </conditionalFormatting>
  <conditionalFormatting sqref="I12">
    <cfRule type="expression" dxfId="162" priority="92">
      <formula>I$14=0</formula>
    </cfRule>
  </conditionalFormatting>
  <conditionalFormatting sqref="J8:BH8">
    <cfRule type="expression" dxfId="161" priority="90">
      <formula>AND(I$14=1,J$14=1)</formula>
    </cfRule>
    <cfRule type="expression" dxfId="160" priority="91">
      <formula>J$14=1</formula>
    </cfRule>
  </conditionalFormatting>
  <conditionalFormatting sqref="J8:BH8">
    <cfRule type="expression" dxfId="159" priority="88">
      <formula>AND(J$13=0,J$14=1,I$13=1)</formula>
    </cfRule>
    <cfRule type="expression" dxfId="158" priority="89">
      <formula>AND(J$14=1,J$13=0)</formula>
    </cfRule>
  </conditionalFormatting>
  <conditionalFormatting sqref="J9:BH14">
    <cfRule type="expression" dxfId="157" priority="87">
      <formula>J$14&lt;&gt;1</formula>
    </cfRule>
  </conditionalFormatting>
  <conditionalFormatting sqref="I38:BH80">
    <cfRule type="expression" dxfId="156" priority="86">
      <formula>I$14=0</formula>
    </cfRule>
  </conditionalFormatting>
  <conditionalFormatting sqref="I82:BH82">
    <cfRule type="expression" dxfId="155" priority="85">
      <formula>I$14=0</formula>
    </cfRule>
  </conditionalFormatting>
  <conditionalFormatting sqref="I82:BH82">
    <cfRule type="expression" dxfId="154" priority="84">
      <formula>I$9&gt;Display_Year_End</formula>
    </cfRule>
  </conditionalFormatting>
  <conditionalFormatting sqref="K90">
    <cfRule type="expression" dxfId="153" priority="79">
      <formula>K$14=0</formula>
    </cfRule>
  </conditionalFormatting>
  <conditionalFormatting sqref="I90:BH92">
    <cfRule type="expression" dxfId="152" priority="78">
      <formula>I$14=0</formula>
    </cfRule>
  </conditionalFormatting>
  <conditionalFormatting sqref="I95:BH95">
    <cfRule type="expression" dxfId="151" priority="77">
      <formula>I$14=0</formula>
    </cfRule>
  </conditionalFormatting>
  <conditionalFormatting sqref="I102:K103">
    <cfRule type="expression" dxfId="150" priority="74">
      <formula>I$14=0</formula>
    </cfRule>
  </conditionalFormatting>
  <conditionalFormatting sqref="I105:BH105">
    <cfRule type="expression" dxfId="149" priority="76">
      <formula>I$14=0</formula>
    </cfRule>
  </conditionalFormatting>
  <conditionalFormatting sqref="I105:BH105">
    <cfRule type="expression" dxfId="148" priority="75">
      <formula>I$9&gt;Display_Year_End</formula>
    </cfRule>
  </conditionalFormatting>
  <conditionalFormatting sqref="I102:BH103">
    <cfRule type="expression" dxfId="147" priority="73">
      <formula>I$14=0</formula>
    </cfRule>
  </conditionalFormatting>
  <conditionalFormatting sqref="I106:BH106">
    <cfRule type="expression" dxfId="146" priority="72">
      <formula>I$14=0</formula>
    </cfRule>
  </conditionalFormatting>
  <conditionalFormatting sqref="K111:K112">
    <cfRule type="expression" dxfId="145" priority="71">
      <formula>K$14=0</formula>
    </cfRule>
  </conditionalFormatting>
  <conditionalFormatting sqref="K111:BH112">
    <cfRule type="expression" dxfId="144" priority="70">
      <formula>K$14=0</formula>
    </cfRule>
  </conditionalFormatting>
  <conditionalFormatting sqref="I111:BH112">
    <cfRule type="expression" dxfId="143" priority="68">
      <formula>I$14=0</formula>
    </cfRule>
  </conditionalFormatting>
  <conditionalFormatting sqref="I115:BH115">
    <cfRule type="expression" dxfId="142" priority="65">
      <formula>I$14=0</formula>
    </cfRule>
  </conditionalFormatting>
  <conditionalFormatting sqref="I111:BH112">
    <cfRule type="expression" dxfId="141" priority="69">
      <formula>I$14=0</formula>
    </cfRule>
  </conditionalFormatting>
  <conditionalFormatting sqref="I94:BH94">
    <cfRule type="expression" dxfId="140" priority="62">
      <formula>I$14=0</formula>
    </cfRule>
  </conditionalFormatting>
  <conditionalFormatting sqref="I83:BH83">
    <cfRule type="expression" dxfId="139" priority="64">
      <formula>I$14=0</formula>
    </cfRule>
  </conditionalFormatting>
  <conditionalFormatting sqref="I94:BH94">
    <cfRule type="expression" dxfId="138" priority="61">
      <formula>I$9&gt;Display_Year_End</formula>
    </cfRule>
  </conditionalFormatting>
  <conditionalFormatting sqref="I114:BH114">
    <cfRule type="expression" dxfId="137" priority="60">
      <formula>I$14=0</formula>
    </cfRule>
  </conditionalFormatting>
  <conditionalFormatting sqref="I114:BH114">
    <cfRule type="expression" dxfId="136" priority="59">
      <formula>I$9&gt;Display_Year_End</formula>
    </cfRule>
  </conditionalFormatting>
  <conditionalFormatting sqref="J154:BH173">
    <cfRule type="expression" dxfId="135" priority="53">
      <formula>J$14=0</formula>
    </cfRule>
  </conditionalFormatting>
  <conditionalFormatting sqref="I154:I173">
    <cfRule type="expression" dxfId="134" priority="54">
      <formula>I$14=0</formula>
    </cfRule>
  </conditionalFormatting>
  <conditionalFormatting sqref="I233:BH233">
    <cfRule type="expression" dxfId="133" priority="52">
      <formula>I$14=0</formula>
    </cfRule>
  </conditionalFormatting>
  <conditionalFormatting sqref="I233:BH233">
    <cfRule type="expression" dxfId="132" priority="51">
      <formula>I$9&gt;Display_Year_End</formula>
    </cfRule>
  </conditionalFormatting>
  <conditionalFormatting sqref="J234:BH234">
    <cfRule type="expression" dxfId="131" priority="50">
      <formula>J$14=0</formula>
    </cfRule>
  </conditionalFormatting>
  <conditionalFormatting sqref="I234:BH234">
    <cfRule type="expression" dxfId="130" priority="49">
      <formula>I$14=0</formula>
    </cfRule>
  </conditionalFormatting>
  <conditionalFormatting sqref="I190">
    <cfRule type="expression" dxfId="129" priority="25">
      <formula>I$14=0</formula>
    </cfRule>
  </conditionalFormatting>
  <conditionalFormatting sqref="I108:J108">
    <cfRule type="expression" dxfId="128" priority="13">
      <formula>I$14=0</formula>
    </cfRule>
  </conditionalFormatting>
  <conditionalFormatting sqref="I108:J108">
    <cfRule type="expression" dxfId="127" priority="12">
      <formula>I$14=0</formula>
    </cfRule>
  </conditionalFormatting>
  <conditionalFormatting sqref="J108:BH108">
    <cfRule type="expression" dxfId="126" priority="11">
      <formula>J$14=0</formula>
    </cfRule>
  </conditionalFormatting>
  <conditionalFormatting sqref="J108:BH108">
    <cfRule type="expression" dxfId="125" priority="10">
      <formula>J$14=0</formula>
    </cfRule>
  </conditionalFormatting>
  <conditionalFormatting sqref="J124:BH143">
    <cfRule type="expression" dxfId="124" priority="8">
      <formula>J$14=0</formula>
    </cfRule>
  </conditionalFormatting>
  <conditionalFormatting sqref="I124:BH143">
    <cfRule type="expression" dxfId="123" priority="9">
      <formula>I$14=0</formula>
    </cfRule>
  </conditionalFormatting>
  <conditionalFormatting sqref="I146:BH146">
    <cfRule type="expression" dxfId="122" priority="7">
      <formula>I$14=0</formula>
    </cfRule>
  </conditionalFormatting>
  <conditionalFormatting sqref="I145:BH145">
    <cfRule type="expression" dxfId="121" priority="6">
      <formula>I$14=0</formula>
    </cfRule>
  </conditionalFormatting>
  <conditionalFormatting sqref="I145:BH145">
    <cfRule type="expression" dxfId="120" priority="5">
      <formula>I$9&gt;Display_Year_End</formula>
    </cfRule>
  </conditionalFormatting>
  <conditionalFormatting sqref="I191:I231">
    <cfRule type="expression" dxfId="119" priority="4">
      <formula>I$14=0</formula>
    </cfRule>
  </conditionalFormatting>
  <conditionalFormatting sqref="J190:BH190">
    <cfRule type="expression" dxfId="118" priority="3">
      <formula>J$14=0</formula>
    </cfRule>
  </conditionalFormatting>
  <conditionalFormatting sqref="J191:BH231">
    <cfRule type="expression" dxfId="117" priority="2">
      <formula>J$14=0</formula>
    </cfRule>
  </conditionalFormatting>
  <conditionalFormatting sqref="B3">
    <cfRule type="expression" dxfId="116" priority="1">
      <formula>$B$3="The model contains one or more errors"</formula>
    </cfRule>
  </conditionalFormatting>
  <hyperlinks>
    <hyperlink ref="B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H156"/>
  <sheetViews>
    <sheetView showGridLines="0" zoomScaleNormal="100" zoomScaleSheetLayoutView="100" zoomScalePageLayoutView="90" workbookViewId="0">
      <pane xSplit="3" ySplit="15" topLeftCell="D1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19" t="str">
        <f>Model_Name</f>
        <v>Cost Allocation Model</v>
      </c>
      <c r="B1" s="120"/>
      <c r="C1" s="121"/>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row>
    <row r="2" spans="1:57" s="3" customFormat="1" x14ac:dyDescent="0.2">
      <c r="A2" s="123">
        <f>MATCH(B2,Contents!$D$8:$D$20,0)</f>
        <v>9</v>
      </c>
      <c r="B2" s="124" t="str">
        <f>PROPER(MID(CELL("filename", A1), FIND("]", CELL("filename", A1))+1, 100))</f>
        <v>Costs By Service</v>
      </c>
      <c r="C2" s="118"/>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row>
    <row r="3" spans="1:57" s="3" customFormat="1" x14ac:dyDescent="0.2">
      <c r="A3" s="193">
        <f>SUM(A7:A15,A17:A85,A87:A155)</f>
        <v>0</v>
      </c>
      <c r="B3" s="194" t="str">
        <f>Error_Message</f>
        <v>No errors identified</v>
      </c>
      <c r="C3" s="118"/>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row>
    <row r="4" spans="1:57" s="3" customFormat="1" x14ac:dyDescent="0.2">
      <c r="A4" s="126"/>
      <c r="B4" s="127"/>
      <c r="C4" s="118"/>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row>
    <row r="5" spans="1:57" x14ac:dyDescent="0.2">
      <c r="A5" s="4"/>
      <c r="B5" s="45"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9.01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8"/>
    </row>
    <row r="8" spans="1:57" ht="15.75" customHeight="1" x14ac:dyDescent="0.2">
      <c r="A8" s="9"/>
      <c r="C8" s="13"/>
      <c r="D8" s="48"/>
      <c r="E8" s="95"/>
      <c r="F8" s="111" t="str">
        <f t="shared" ref="F8:BD8" si="0">IF(F13=1,"Actual","Forecast")</f>
        <v>Actual</v>
      </c>
      <c r="G8" s="111" t="str">
        <f t="shared" si="0"/>
        <v>Actual</v>
      </c>
      <c r="H8" s="111" t="str">
        <f t="shared" si="0"/>
        <v>Actual</v>
      </c>
      <c r="I8" s="111" t="str">
        <f t="shared" si="0"/>
        <v>Actual</v>
      </c>
      <c r="J8" s="111" t="str">
        <f t="shared" si="0"/>
        <v>Actual</v>
      </c>
      <c r="K8" s="111" t="str">
        <f t="shared" si="0"/>
        <v>Forecast</v>
      </c>
      <c r="L8" s="111" t="str">
        <f t="shared" si="0"/>
        <v>Forecast</v>
      </c>
      <c r="M8" s="111" t="str">
        <f t="shared" si="0"/>
        <v>Forecast</v>
      </c>
      <c r="N8" s="111" t="str">
        <f t="shared" si="0"/>
        <v>Forecast</v>
      </c>
      <c r="O8" s="111" t="str">
        <f t="shared" si="0"/>
        <v>Forecast</v>
      </c>
      <c r="P8" s="111" t="str">
        <f t="shared" si="0"/>
        <v>Forecast</v>
      </c>
      <c r="Q8" s="111" t="str">
        <f t="shared" si="0"/>
        <v>Forecast</v>
      </c>
      <c r="R8" s="111" t="str">
        <f t="shared" si="0"/>
        <v>Forecast</v>
      </c>
      <c r="S8" s="111" t="str">
        <f t="shared" si="0"/>
        <v>Forecast</v>
      </c>
      <c r="T8" s="111" t="str">
        <f t="shared" si="0"/>
        <v>Forecast</v>
      </c>
      <c r="U8" s="111" t="str">
        <f t="shared" si="0"/>
        <v>Forecast</v>
      </c>
      <c r="V8" s="111" t="str">
        <f t="shared" si="0"/>
        <v>Forecast</v>
      </c>
      <c r="W8" s="111" t="str">
        <f t="shared" si="0"/>
        <v>Forecast</v>
      </c>
      <c r="X8" s="111" t="str">
        <f t="shared" si="0"/>
        <v>Forecast</v>
      </c>
      <c r="Y8" s="111" t="str">
        <f t="shared" si="0"/>
        <v>Forecast</v>
      </c>
      <c r="Z8" s="111" t="str">
        <f t="shared" si="0"/>
        <v>Forecast</v>
      </c>
      <c r="AA8" s="111" t="str">
        <f t="shared" si="0"/>
        <v>Forecast</v>
      </c>
      <c r="AB8" s="111" t="str">
        <f t="shared" si="0"/>
        <v>Forecast</v>
      </c>
      <c r="AC8" s="111" t="str">
        <f t="shared" si="0"/>
        <v>Forecast</v>
      </c>
      <c r="AD8" s="111" t="str">
        <f t="shared" si="0"/>
        <v>Forecast</v>
      </c>
      <c r="AE8" s="111" t="str">
        <f t="shared" si="0"/>
        <v>Forecast</v>
      </c>
      <c r="AF8" s="111" t="str">
        <f t="shared" si="0"/>
        <v>Forecast</v>
      </c>
      <c r="AG8" s="111" t="str">
        <f t="shared" si="0"/>
        <v>Forecast</v>
      </c>
      <c r="AH8" s="111" t="str">
        <f t="shared" si="0"/>
        <v>Forecast</v>
      </c>
      <c r="AI8" s="111" t="str">
        <f t="shared" si="0"/>
        <v>Forecast</v>
      </c>
      <c r="AJ8" s="111" t="str">
        <f t="shared" si="0"/>
        <v>Forecast</v>
      </c>
      <c r="AK8" s="111" t="str">
        <f t="shared" si="0"/>
        <v>Forecast</v>
      </c>
      <c r="AL8" s="111" t="str">
        <f t="shared" si="0"/>
        <v>Forecast</v>
      </c>
      <c r="AM8" s="111" t="str">
        <f t="shared" si="0"/>
        <v>Forecast</v>
      </c>
      <c r="AN8" s="111" t="str">
        <f t="shared" si="0"/>
        <v>Forecast</v>
      </c>
      <c r="AO8" s="111" t="str">
        <f t="shared" si="0"/>
        <v>Forecast</v>
      </c>
      <c r="AP8" s="111" t="str">
        <f t="shared" si="0"/>
        <v>Forecast</v>
      </c>
      <c r="AQ8" s="111" t="str">
        <f t="shared" si="0"/>
        <v>Forecast</v>
      </c>
      <c r="AR8" s="111" t="str">
        <f t="shared" si="0"/>
        <v>Forecast</v>
      </c>
      <c r="AS8" s="111" t="str">
        <f t="shared" si="0"/>
        <v>Forecast</v>
      </c>
      <c r="AT8" s="111" t="str">
        <f t="shared" si="0"/>
        <v>Forecast</v>
      </c>
      <c r="AU8" s="111" t="str">
        <f t="shared" si="0"/>
        <v>Forecast</v>
      </c>
      <c r="AV8" s="111" t="str">
        <f t="shared" si="0"/>
        <v>Forecast</v>
      </c>
      <c r="AW8" s="111" t="str">
        <f t="shared" si="0"/>
        <v>Forecast</v>
      </c>
      <c r="AX8" s="111" t="str">
        <f t="shared" si="0"/>
        <v>Forecast</v>
      </c>
      <c r="AY8" s="111" t="str">
        <f t="shared" si="0"/>
        <v>Forecast</v>
      </c>
      <c r="AZ8" s="111" t="str">
        <f t="shared" si="0"/>
        <v>Forecast</v>
      </c>
      <c r="BA8" s="111" t="str">
        <f t="shared" si="0"/>
        <v>Forecast</v>
      </c>
      <c r="BB8" s="111" t="str">
        <f t="shared" si="0"/>
        <v>Forecast</v>
      </c>
      <c r="BC8" s="111" t="str">
        <f t="shared" si="0"/>
        <v>Forecast</v>
      </c>
      <c r="BD8" s="111" t="str">
        <f t="shared" si="0"/>
        <v>Forecast</v>
      </c>
    </row>
    <row r="9" spans="1:57" s="18" customFormat="1" ht="28.5" customHeight="1" x14ac:dyDescent="0.2">
      <c r="A9" s="15"/>
      <c r="B9" s="60" t="s">
        <v>190</v>
      </c>
      <c r="C9" s="16"/>
      <c r="D9" s="17"/>
      <c r="E9" s="61">
        <f>Base_Year</f>
        <v>2015</v>
      </c>
      <c r="F9" s="62">
        <f>E9+1</f>
        <v>2016</v>
      </c>
      <c r="G9" s="62">
        <f>F9+1</f>
        <v>2017</v>
      </c>
      <c r="H9" s="62">
        <f>G9+1</f>
        <v>2018</v>
      </c>
      <c r="I9" s="62">
        <f>H9+1</f>
        <v>2019</v>
      </c>
      <c r="J9" s="62">
        <f t="shared" ref="J9:AN9" si="1">I9+1</f>
        <v>2020</v>
      </c>
      <c r="K9" s="62">
        <f t="shared" si="1"/>
        <v>2021</v>
      </c>
      <c r="L9" s="62">
        <f t="shared" si="1"/>
        <v>2022</v>
      </c>
      <c r="M9" s="62">
        <f t="shared" si="1"/>
        <v>2023</v>
      </c>
      <c r="N9" s="62">
        <f t="shared" si="1"/>
        <v>2024</v>
      </c>
      <c r="O9" s="62">
        <f t="shared" si="1"/>
        <v>2025</v>
      </c>
      <c r="P9" s="62">
        <f t="shared" si="1"/>
        <v>2026</v>
      </c>
      <c r="Q9" s="62">
        <f t="shared" si="1"/>
        <v>2027</v>
      </c>
      <c r="R9" s="62">
        <f t="shared" si="1"/>
        <v>2028</v>
      </c>
      <c r="S9" s="62">
        <f t="shared" si="1"/>
        <v>2029</v>
      </c>
      <c r="T9" s="62">
        <f t="shared" si="1"/>
        <v>2030</v>
      </c>
      <c r="U9" s="62">
        <f t="shared" si="1"/>
        <v>2031</v>
      </c>
      <c r="V9" s="62">
        <f t="shared" si="1"/>
        <v>2032</v>
      </c>
      <c r="W9" s="62">
        <f t="shared" si="1"/>
        <v>2033</v>
      </c>
      <c r="X9" s="62">
        <f t="shared" si="1"/>
        <v>2034</v>
      </c>
      <c r="Y9" s="62">
        <f t="shared" si="1"/>
        <v>2035</v>
      </c>
      <c r="Z9" s="62">
        <f t="shared" si="1"/>
        <v>2036</v>
      </c>
      <c r="AA9" s="62">
        <f t="shared" si="1"/>
        <v>2037</v>
      </c>
      <c r="AB9" s="62">
        <f t="shared" si="1"/>
        <v>2038</v>
      </c>
      <c r="AC9" s="62">
        <f t="shared" si="1"/>
        <v>2039</v>
      </c>
      <c r="AD9" s="62">
        <f t="shared" si="1"/>
        <v>2040</v>
      </c>
      <c r="AE9" s="62">
        <f t="shared" si="1"/>
        <v>2041</v>
      </c>
      <c r="AF9" s="62">
        <f t="shared" si="1"/>
        <v>2042</v>
      </c>
      <c r="AG9" s="62">
        <f t="shared" si="1"/>
        <v>2043</v>
      </c>
      <c r="AH9" s="62">
        <f t="shared" si="1"/>
        <v>2044</v>
      </c>
      <c r="AI9" s="62">
        <f t="shared" si="1"/>
        <v>2045</v>
      </c>
      <c r="AJ9" s="62">
        <f t="shared" si="1"/>
        <v>2046</v>
      </c>
      <c r="AK9" s="62">
        <f t="shared" si="1"/>
        <v>2047</v>
      </c>
      <c r="AL9" s="62">
        <f t="shared" si="1"/>
        <v>2048</v>
      </c>
      <c r="AM9" s="62">
        <f t="shared" si="1"/>
        <v>2049</v>
      </c>
      <c r="AN9" s="62">
        <f t="shared" si="1"/>
        <v>2050</v>
      </c>
      <c r="AO9" s="62">
        <f>AN9+1</f>
        <v>2051</v>
      </c>
      <c r="AP9" s="62">
        <f>AO9+1</f>
        <v>2052</v>
      </c>
      <c r="AQ9" s="62">
        <f>AP9+1</f>
        <v>2053</v>
      </c>
      <c r="AR9" s="62">
        <f t="shared" ref="AR9:BC9" si="2">AQ9+1</f>
        <v>2054</v>
      </c>
      <c r="AS9" s="62">
        <f t="shared" si="2"/>
        <v>2055</v>
      </c>
      <c r="AT9" s="62">
        <f t="shared" si="2"/>
        <v>2056</v>
      </c>
      <c r="AU9" s="62">
        <f t="shared" si="2"/>
        <v>2057</v>
      </c>
      <c r="AV9" s="62">
        <f t="shared" si="2"/>
        <v>2058</v>
      </c>
      <c r="AW9" s="62">
        <f t="shared" si="2"/>
        <v>2059</v>
      </c>
      <c r="AX9" s="62">
        <f t="shared" si="2"/>
        <v>2060</v>
      </c>
      <c r="AY9" s="62">
        <f t="shared" si="2"/>
        <v>2061</v>
      </c>
      <c r="AZ9" s="62">
        <f t="shared" si="2"/>
        <v>2062</v>
      </c>
      <c r="BA9" s="62">
        <f t="shared" si="2"/>
        <v>2063</v>
      </c>
      <c r="BB9" s="62">
        <f t="shared" si="2"/>
        <v>2064</v>
      </c>
      <c r="BC9" s="62">
        <f t="shared" si="2"/>
        <v>2065</v>
      </c>
      <c r="BD9" s="62">
        <f>BC9+1</f>
        <v>2066</v>
      </c>
      <c r="BE9" s="14"/>
    </row>
    <row r="10" spans="1:57" s="18" customFormat="1" ht="14.25" hidden="1" customHeight="1" outlineLevel="1" x14ac:dyDescent="0.2">
      <c r="A10" s="15"/>
      <c r="B10" s="60" t="s">
        <v>55</v>
      </c>
      <c r="C10" s="19"/>
      <c r="D10" s="20"/>
      <c r="E10" s="63">
        <f>Base_Year_Start_Date</f>
        <v>41821</v>
      </c>
      <c r="F10" s="64">
        <f>E11+1</f>
        <v>42186</v>
      </c>
      <c r="G10" s="64">
        <f>F11+1</f>
        <v>42552</v>
      </c>
      <c r="H10" s="64">
        <f>G11+1</f>
        <v>42917</v>
      </c>
      <c r="I10" s="64">
        <f>H11+1</f>
        <v>43282</v>
      </c>
      <c r="J10" s="64">
        <f t="shared" ref="J10:BD10" si="3">I11+1</f>
        <v>43647</v>
      </c>
      <c r="K10" s="64">
        <f t="shared" si="3"/>
        <v>44013</v>
      </c>
      <c r="L10" s="64">
        <f t="shared" si="3"/>
        <v>44378</v>
      </c>
      <c r="M10" s="64">
        <f t="shared" si="3"/>
        <v>44743</v>
      </c>
      <c r="N10" s="64">
        <f t="shared" si="3"/>
        <v>45108</v>
      </c>
      <c r="O10" s="64">
        <f t="shared" si="3"/>
        <v>45474</v>
      </c>
      <c r="P10" s="64">
        <f t="shared" si="3"/>
        <v>45839</v>
      </c>
      <c r="Q10" s="64">
        <f t="shared" si="3"/>
        <v>46204</v>
      </c>
      <c r="R10" s="64">
        <f t="shared" si="3"/>
        <v>46569</v>
      </c>
      <c r="S10" s="64">
        <f t="shared" si="3"/>
        <v>46935</v>
      </c>
      <c r="T10" s="64">
        <f t="shared" si="3"/>
        <v>47300</v>
      </c>
      <c r="U10" s="64">
        <f t="shared" si="3"/>
        <v>47665</v>
      </c>
      <c r="V10" s="64">
        <f t="shared" si="3"/>
        <v>48030</v>
      </c>
      <c r="W10" s="64">
        <f t="shared" si="3"/>
        <v>48396</v>
      </c>
      <c r="X10" s="64">
        <f t="shared" si="3"/>
        <v>48761</v>
      </c>
      <c r="Y10" s="64">
        <f t="shared" si="3"/>
        <v>49126</v>
      </c>
      <c r="Z10" s="64">
        <f t="shared" si="3"/>
        <v>49491</v>
      </c>
      <c r="AA10" s="64">
        <f t="shared" si="3"/>
        <v>49857</v>
      </c>
      <c r="AB10" s="64">
        <f t="shared" si="3"/>
        <v>50222</v>
      </c>
      <c r="AC10" s="64">
        <f t="shared" si="3"/>
        <v>50587</v>
      </c>
      <c r="AD10" s="64">
        <f t="shared" si="3"/>
        <v>50952</v>
      </c>
      <c r="AE10" s="64">
        <f t="shared" si="3"/>
        <v>51318</v>
      </c>
      <c r="AF10" s="64">
        <f t="shared" si="3"/>
        <v>51683</v>
      </c>
      <c r="AG10" s="64">
        <f t="shared" si="3"/>
        <v>52048</v>
      </c>
      <c r="AH10" s="64">
        <f t="shared" si="3"/>
        <v>52413</v>
      </c>
      <c r="AI10" s="64">
        <f t="shared" si="3"/>
        <v>52779</v>
      </c>
      <c r="AJ10" s="64">
        <f t="shared" si="3"/>
        <v>53144</v>
      </c>
      <c r="AK10" s="64">
        <f t="shared" si="3"/>
        <v>53509</v>
      </c>
      <c r="AL10" s="64">
        <f t="shared" si="3"/>
        <v>53874</v>
      </c>
      <c r="AM10" s="64">
        <f t="shared" si="3"/>
        <v>54240</v>
      </c>
      <c r="AN10" s="64">
        <f t="shared" si="3"/>
        <v>54605</v>
      </c>
      <c r="AO10" s="64">
        <f t="shared" si="3"/>
        <v>54970</v>
      </c>
      <c r="AP10" s="64">
        <f t="shared" si="3"/>
        <v>55335</v>
      </c>
      <c r="AQ10" s="64">
        <f t="shared" si="3"/>
        <v>55701</v>
      </c>
      <c r="AR10" s="64">
        <f t="shared" si="3"/>
        <v>56066</v>
      </c>
      <c r="AS10" s="64">
        <f t="shared" si="3"/>
        <v>56431</v>
      </c>
      <c r="AT10" s="64">
        <f t="shared" si="3"/>
        <v>56796</v>
      </c>
      <c r="AU10" s="64">
        <f t="shared" si="3"/>
        <v>57162</v>
      </c>
      <c r="AV10" s="64">
        <f t="shared" si="3"/>
        <v>57527</v>
      </c>
      <c r="AW10" s="64">
        <f t="shared" si="3"/>
        <v>57892</v>
      </c>
      <c r="AX10" s="64">
        <f t="shared" si="3"/>
        <v>58257</v>
      </c>
      <c r="AY10" s="64">
        <f t="shared" si="3"/>
        <v>58623</v>
      </c>
      <c r="AZ10" s="64">
        <f t="shared" si="3"/>
        <v>58988</v>
      </c>
      <c r="BA10" s="64">
        <f t="shared" si="3"/>
        <v>59353</v>
      </c>
      <c r="BB10" s="64">
        <f t="shared" si="3"/>
        <v>59718</v>
      </c>
      <c r="BC10" s="64">
        <f t="shared" si="3"/>
        <v>60084</v>
      </c>
      <c r="BD10" s="64">
        <f t="shared" si="3"/>
        <v>60449</v>
      </c>
    </row>
    <row r="11" spans="1:57" hidden="1" outlineLevel="1" x14ac:dyDescent="0.2">
      <c r="A11" s="21"/>
      <c r="B11" s="60" t="s">
        <v>57</v>
      </c>
      <c r="E11" s="63">
        <f>Base_Year_End_Date</f>
        <v>42185</v>
      </c>
      <c r="F11" s="64">
        <f>EOMONTH(E11,12)</f>
        <v>42551</v>
      </c>
      <c r="G11" s="64">
        <f>EOMONTH(F11,12)</f>
        <v>42916</v>
      </c>
      <c r="H11" s="64">
        <f>EOMONTH(G11,12)</f>
        <v>43281</v>
      </c>
      <c r="I11" s="64">
        <f>EOMONTH(H11,12)</f>
        <v>43646</v>
      </c>
      <c r="J11" s="64">
        <f t="shared" ref="J11:AN11" si="4">EOMONTH(I11,12)</f>
        <v>44012</v>
      </c>
      <c r="K11" s="64">
        <f t="shared" si="4"/>
        <v>44377</v>
      </c>
      <c r="L11" s="64">
        <f t="shared" si="4"/>
        <v>44742</v>
      </c>
      <c r="M11" s="64">
        <f t="shared" si="4"/>
        <v>45107</v>
      </c>
      <c r="N11" s="64">
        <f t="shared" si="4"/>
        <v>45473</v>
      </c>
      <c r="O11" s="64">
        <f t="shared" si="4"/>
        <v>45838</v>
      </c>
      <c r="P11" s="64">
        <f t="shared" si="4"/>
        <v>46203</v>
      </c>
      <c r="Q11" s="64">
        <f t="shared" si="4"/>
        <v>46568</v>
      </c>
      <c r="R11" s="64">
        <f t="shared" si="4"/>
        <v>46934</v>
      </c>
      <c r="S11" s="64">
        <f t="shared" si="4"/>
        <v>47299</v>
      </c>
      <c r="T11" s="64">
        <f t="shared" si="4"/>
        <v>47664</v>
      </c>
      <c r="U11" s="64">
        <f t="shared" si="4"/>
        <v>48029</v>
      </c>
      <c r="V11" s="64">
        <f t="shared" si="4"/>
        <v>48395</v>
      </c>
      <c r="W11" s="64">
        <f t="shared" si="4"/>
        <v>48760</v>
      </c>
      <c r="X11" s="64">
        <f t="shared" si="4"/>
        <v>49125</v>
      </c>
      <c r="Y11" s="64">
        <f t="shared" si="4"/>
        <v>49490</v>
      </c>
      <c r="Z11" s="64">
        <f t="shared" si="4"/>
        <v>49856</v>
      </c>
      <c r="AA11" s="64">
        <f t="shared" si="4"/>
        <v>50221</v>
      </c>
      <c r="AB11" s="64">
        <f t="shared" si="4"/>
        <v>50586</v>
      </c>
      <c r="AC11" s="64">
        <f t="shared" si="4"/>
        <v>50951</v>
      </c>
      <c r="AD11" s="64">
        <f t="shared" si="4"/>
        <v>51317</v>
      </c>
      <c r="AE11" s="64">
        <f t="shared" si="4"/>
        <v>51682</v>
      </c>
      <c r="AF11" s="64">
        <f t="shared" si="4"/>
        <v>52047</v>
      </c>
      <c r="AG11" s="64">
        <f t="shared" si="4"/>
        <v>52412</v>
      </c>
      <c r="AH11" s="64">
        <f t="shared" si="4"/>
        <v>52778</v>
      </c>
      <c r="AI11" s="64">
        <f t="shared" si="4"/>
        <v>53143</v>
      </c>
      <c r="AJ11" s="64">
        <f t="shared" si="4"/>
        <v>53508</v>
      </c>
      <c r="AK11" s="64">
        <f t="shared" si="4"/>
        <v>53873</v>
      </c>
      <c r="AL11" s="64">
        <f t="shared" si="4"/>
        <v>54239</v>
      </c>
      <c r="AM11" s="64">
        <f t="shared" si="4"/>
        <v>54604</v>
      </c>
      <c r="AN11" s="64">
        <f t="shared" si="4"/>
        <v>54969</v>
      </c>
      <c r="AO11" s="64">
        <f>EOMONTH(AN11,12)</f>
        <v>55334</v>
      </c>
      <c r="AP11" s="64">
        <f>EOMONTH(AO11,12)</f>
        <v>55700</v>
      </c>
      <c r="AQ11" s="64">
        <f>EOMONTH(AP11,12)</f>
        <v>56065</v>
      </c>
      <c r="AR11" s="64">
        <f t="shared" ref="AR11:BC11" si="5">EOMONTH(AQ11,12)</f>
        <v>56430</v>
      </c>
      <c r="AS11" s="64">
        <f t="shared" si="5"/>
        <v>56795</v>
      </c>
      <c r="AT11" s="64">
        <f t="shared" si="5"/>
        <v>57161</v>
      </c>
      <c r="AU11" s="64">
        <f t="shared" si="5"/>
        <v>57526</v>
      </c>
      <c r="AV11" s="64">
        <f t="shared" si="5"/>
        <v>57891</v>
      </c>
      <c r="AW11" s="64">
        <f t="shared" si="5"/>
        <v>58256</v>
      </c>
      <c r="AX11" s="64">
        <f t="shared" si="5"/>
        <v>58622</v>
      </c>
      <c r="AY11" s="64">
        <f t="shared" si="5"/>
        <v>58987</v>
      </c>
      <c r="AZ11" s="64">
        <f t="shared" si="5"/>
        <v>59352</v>
      </c>
      <c r="BA11" s="64">
        <f t="shared" si="5"/>
        <v>59717</v>
      </c>
      <c r="BB11" s="64">
        <f t="shared" si="5"/>
        <v>60083</v>
      </c>
      <c r="BC11" s="64">
        <f t="shared" si="5"/>
        <v>60448</v>
      </c>
      <c r="BD11" s="64">
        <f>EOMONTH(BC11,12)</f>
        <v>60813</v>
      </c>
      <c r="BE11" s="18"/>
    </row>
    <row r="12" spans="1:57" hidden="1" outlineLevel="1" x14ac:dyDescent="0.2">
      <c r="B12" s="60" t="s">
        <v>191</v>
      </c>
      <c r="E12" s="65">
        <v>0</v>
      </c>
      <c r="F12" s="65">
        <v>0</v>
      </c>
      <c r="G12" s="66">
        <f>F12+1</f>
        <v>1</v>
      </c>
      <c r="H12" s="66">
        <f>G12+1</f>
        <v>2</v>
      </c>
      <c r="I12" s="66">
        <f>H12+1</f>
        <v>3</v>
      </c>
      <c r="J12" s="66">
        <f t="shared" ref="J12:AN12" si="6">I12+1</f>
        <v>4</v>
      </c>
      <c r="K12" s="66">
        <f t="shared" si="6"/>
        <v>5</v>
      </c>
      <c r="L12" s="66">
        <f t="shared" si="6"/>
        <v>6</v>
      </c>
      <c r="M12" s="66">
        <f t="shared" si="6"/>
        <v>7</v>
      </c>
      <c r="N12" s="66">
        <f t="shared" si="6"/>
        <v>8</v>
      </c>
      <c r="O12" s="66">
        <f t="shared" si="6"/>
        <v>9</v>
      </c>
      <c r="P12" s="66">
        <f t="shared" si="6"/>
        <v>10</v>
      </c>
      <c r="Q12" s="66">
        <f t="shared" si="6"/>
        <v>11</v>
      </c>
      <c r="R12" s="66">
        <f t="shared" si="6"/>
        <v>12</v>
      </c>
      <c r="S12" s="66">
        <f t="shared" si="6"/>
        <v>13</v>
      </c>
      <c r="T12" s="66">
        <f t="shared" si="6"/>
        <v>14</v>
      </c>
      <c r="U12" s="66">
        <f t="shared" si="6"/>
        <v>15</v>
      </c>
      <c r="V12" s="66">
        <f t="shared" si="6"/>
        <v>16</v>
      </c>
      <c r="W12" s="66">
        <f t="shared" si="6"/>
        <v>17</v>
      </c>
      <c r="X12" s="66">
        <f t="shared" si="6"/>
        <v>18</v>
      </c>
      <c r="Y12" s="66">
        <f t="shared" si="6"/>
        <v>19</v>
      </c>
      <c r="Z12" s="66">
        <f t="shared" si="6"/>
        <v>20</v>
      </c>
      <c r="AA12" s="66">
        <f t="shared" si="6"/>
        <v>21</v>
      </c>
      <c r="AB12" s="66">
        <f t="shared" si="6"/>
        <v>22</v>
      </c>
      <c r="AC12" s="66">
        <f t="shared" si="6"/>
        <v>23</v>
      </c>
      <c r="AD12" s="66">
        <f t="shared" si="6"/>
        <v>24</v>
      </c>
      <c r="AE12" s="66">
        <f t="shared" si="6"/>
        <v>25</v>
      </c>
      <c r="AF12" s="66">
        <f t="shared" si="6"/>
        <v>26</v>
      </c>
      <c r="AG12" s="66">
        <f t="shared" si="6"/>
        <v>27</v>
      </c>
      <c r="AH12" s="66">
        <f t="shared" si="6"/>
        <v>28</v>
      </c>
      <c r="AI12" s="66">
        <f t="shared" si="6"/>
        <v>29</v>
      </c>
      <c r="AJ12" s="66">
        <f t="shared" si="6"/>
        <v>30</v>
      </c>
      <c r="AK12" s="66">
        <f t="shared" si="6"/>
        <v>31</v>
      </c>
      <c r="AL12" s="66">
        <f t="shared" si="6"/>
        <v>32</v>
      </c>
      <c r="AM12" s="66">
        <f t="shared" si="6"/>
        <v>33</v>
      </c>
      <c r="AN12" s="66">
        <f t="shared" si="6"/>
        <v>34</v>
      </c>
      <c r="AO12" s="66">
        <f>AN12+1</f>
        <v>35</v>
      </c>
      <c r="AP12" s="66">
        <f>AO12+1</f>
        <v>36</v>
      </c>
      <c r="AQ12" s="66">
        <f>AP12+1</f>
        <v>37</v>
      </c>
      <c r="AR12" s="66">
        <f t="shared" ref="AR12:BC12" si="7">AQ12+1</f>
        <v>38</v>
      </c>
      <c r="AS12" s="66">
        <f t="shared" si="7"/>
        <v>39</v>
      </c>
      <c r="AT12" s="66">
        <f t="shared" si="7"/>
        <v>40</v>
      </c>
      <c r="AU12" s="66">
        <f t="shared" si="7"/>
        <v>41</v>
      </c>
      <c r="AV12" s="66">
        <f t="shared" si="7"/>
        <v>42</v>
      </c>
      <c r="AW12" s="66">
        <f t="shared" si="7"/>
        <v>43</v>
      </c>
      <c r="AX12" s="66">
        <f t="shared" si="7"/>
        <v>44</v>
      </c>
      <c r="AY12" s="66">
        <f t="shared" si="7"/>
        <v>45</v>
      </c>
      <c r="AZ12" s="66">
        <f t="shared" si="7"/>
        <v>46</v>
      </c>
      <c r="BA12" s="66">
        <f t="shared" si="7"/>
        <v>47</v>
      </c>
      <c r="BB12" s="66">
        <f t="shared" si="7"/>
        <v>48</v>
      </c>
      <c r="BC12" s="66">
        <f t="shared" si="7"/>
        <v>49</v>
      </c>
      <c r="BD12" s="66">
        <f>BC12+1</f>
        <v>50</v>
      </c>
    </row>
    <row r="13" spans="1:57" hidden="1" outlineLevel="1" x14ac:dyDescent="0.2">
      <c r="B13" s="60" t="s">
        <v>192</v>
      </c>
      <c r="E13" s="65">
        <f t="shared" ref="E13:BD13" si="8">IF(E9&gt;Actual_End_Year,0,1)</f>
        <v>1</v>
      </c>
      <c r="F13" s="65">
        <f t="shared" si="8"/>
        <v>1</v>
      </c>
      <c r="G13" s="65">
        <f t="shared" si="8"/>
        <v>1</v>
      </c>
      <c r="H13" s="65">
        <f t="shared" si="8"/>
        <v>1</v>
      </c>
      <c r="I13" s="65">
        <f t="shared" si="8"/>
        <v>1</v>
      </c>
      <c r="J13" s="65">
        <f t="shared" si="8"/>
        <v>1</v>
      </c>
      <c r="K13" s="65">
        <f t="shared" si="8"/>
        <v>0</v>
      </c>
      <c r="L13" s="65">
        <f t="shared" si="8"/>
        <v>0</v>
      </c>
      <c r="M13" s="65">
        <f t="shared" si="8"/>
        <v>0</v>
      </c>
      <c r="N13" s="65">
        <f t="shared" si="8"/>
        <v>0</v>
      </c>
      <c r="O13" s="65">
        <f t="shared" si="8"/>
        <v>0</v>
      </c>
      <c r="P13" s="65">
        <f t="shared" si="8"/>
        <v>0</v>
      </c>
      <c r="Q13" s="65">
        <f t="shared" si="8"/>
        <v>0</v>
      </c>
      <c r="R13" s="65">
        <f t="shared" si="8"/>
        <v>0</v>
      </c>
      <c r="S13" s="65">
        <f t="shared" si="8"/>
        <v>0</v>
      </c>
      <c r="T13" s="65">
        <f t="shared" si="8"/>
        <v>0</v>
      </c>
      <c r="U13" s="65">
        <f t="shared" si="8"/>
        <v>0</v>
      </c>
      <c r="V13" s="65">
        <f t="shared" si="8"/>
        <v>0</v>
      </c>
      <c r="W13" s="65">
        <f t="shared" si="8"/>
        <v>0</v>
      </c>
      <c r="X13" s="65">
        <f t="shared" si="8"/>
        <v>0</v>
      </c>
      <c r="Y13" s="65">
        <f t="shared" si="8"/>
        <v>0</v>
      </c>
      <c r="Z13" s="65">
        <f t="shared" si="8"/>
        <v>0</v>
      </c>
      <c r="AA13" s="65">
        <f t="shared" si="8"/>
        <v>0</v>
      </c>
      <c r="AB13" s="65">
        <f t="shared" si="8"/>
        <v>0</v>
      </c>
      <c r="AC13" s="65">
        <f t="shared" si="8"/>
        <v>0</v>
      </c>
      <c r="AD13" s="65">
        <f t="shared" si="8"/>
        <v>0</v>
      </c>
      <c r="AE13" s="65">
        <f t="shared" si="8"/>
        <v>0</v>
      </c>
      <c r="AF13" s="65">
        <f t="shared" si="8"/>
        <v>0</v>
      </c>
      <c r="AG13" s="65">
        <f t="shared" si="8"/>
        <v>0</v>
      </c>
      <c r="AH13" s="65">
        <f t="shared" si="8"/>
        <v>0</v>
      </c>
      <c r="AI13" s="65">
        <f t="shared" si="8"/>
        <v>0</v>
      </c>
      <c r="AJ13" s="65">
        <f t="shared" si="8"/>
        <v>0</v>
      </c>
      <c r="AK13" s="65">
        <f t="shared" si="8"/>
        <v>0</v>
      </c>
      <c r="AL13" s="65">
        <f t="shared" si="8"/>
        <v>0</v>
      </c>
      <c r="AM13" s="65">
        <f t="shared" si="8"/>
        <v>0</v>
      </c>
      <c r="AN13" s="65">
        <f t="shared" si="8"/>
        <v>0</v>
      </c>
      <c r="AO13" s="65">
        <f t="shared" si="8"/>
        <v>0</v>
      </c>
      <c r="AP13" s="65">
        <f t="shared" si="8"/>
        <v>0</v>
      </c>
      <c r="AQ13" s="65">
        <f t="shared" si="8"/>
        <v>0</v>
      </c>
      <c r="AR13" s="65">
        <f t="shared" si="8"/>
        <v>0</v>
      </c>
      <c r="AS13" s="65">
        <f t="shared" si="8"/>
        <v>0</v>
      </c>
      <c r="AT13" s="65">
        <f t="shared" si="8"/>
        <v>0</v>
      </c>
      <c r="AU13" s="65">
        <f t="shared" si="8"/>
        <v>0</v>
      </c>
      <c r="AV13" s="65">
        <f t="shared" si="8"/>
        <v>0</v>
      </c>
      <c r="AW13" s="65">
        <f t="shared" si="8"/>
        <v>0</v>
      </c>
      <c r="AX13" s="65">
        <f t="shared" si="8"/>
        <v>0</v>
      </c>
      <c r="AY13" s="65">
        <f t="shared" si="8"/>
        <v>0</v>
      </c>
      <c r="AZ13" s="65">
        <f t="shared" si="8"/>
        <v>0</v>
      </c>
      <c r="BA13" s="65">
        <f t="shared" si="8"/>
        <v>0</v>
      </c>
      <c r="BB13" s="65">
        <f t="shared" si="8"/>
        <v>0</v>
      </c>
      <c r="BC13" s="65">
        <f t="shared" si="8"/>
        <v>0</v>
      </c>
      <c r="BD13" s="65">
        <f t="shared" si="8"/>
        <v>0</v>
      </c>
    </row>
    <row r="14" spans="1:57" hidden="1" outlineLevel="1" x14ac:dyDescent="0.2">
      <c r="B14" s="60" t="s">
        <v>193</v>
      </c>
      <c r="E14" s="65">
        <f t="shared" ref="E14:BD14" si="9">IF(AND(E9&gt;=Actual_Start_Year,E9&lt;=Display_Year_End),1,0)</f>
        <v>0</v>
      </c>
      <c r="F14" s="65">
        <f t="shared" si="9"/>
        <v>1</v>
      </c>
      <c r="G14" s="66">
        <f t="shared" si="9"/>
        <v>1</v>
      </c>
      <c r="H14" s="66">
        <f t="shared" si="9"/>
        <v>1</v>
      </c>
      <c r="I14" s="66">
        <f t="shared" si="9"/>
        <v>1</v>
      </c>
      <c r="J14" s="66">
        <f t="shared" si="9"/>
        <v>1</v>
      </c>
      <c r="K14" s="66">
        <f t="shared" si="9"/>
        <v>1</v>
      </c>
      <c r="L14" s="66">
        <f t="shared" si="9"/>
        <v>1</v>
      </c>
      <c r="M14" s="66">
        <f t="shared" si="9"/>
        <v>0</v>
      </c>
      <c r="N14" s="66">
        <f t="shared" si="9"/>
        <v>0</v>
      </c>
      <c r="O14" s="66">
        <f t="shared" si="9"/>
        <v>0</v>
      </c>
      <c r="P14" s="66">
        <f t="shared" si="9"/>
        <v>0</v>
      </c>
      <c r="Q14" s="66">
        <f t="shared" si="9"/>
        <v>0</v>
      </c>
      <c r="R14" s="66">
        <f t="shared" si="9"/>
        <v>0</v>
      </c>
      <c r="S14" s="66">
        <f t="shared" si="9"/>
        <v>0</v>
      </c>
      <c r="T14" s="66">
        <f t="shared" si="9"/>
        <v>0</v>
      </c>
      <c r="U14" s="66">
        <f t="shared" si="9"/>
        <v>0</v>
      </c>
      <c r="V14" s="66">
        <f t="shared" si="9"/>
        <v>0</v>
      </c>
      <c r="W14" s="66">
        <f t="shared" si="9"/>
        <v>0</v>
      </c>
      <c r="X14" s="66">
        <f t="shared" si="9"/>
        <v>0</v>
      </c>
      <c r="Y14" s="66">
        <f t="shared" si="9"/>
        <v>0</v>
      </c>
      <c r="Z14" s="66">
        <f t="shared" si="9"/>
        <v>0</v>
      </c>
      <c r="AA14" s="66">
        <f t="shared" si="9"/>
        <v>0</v>
      </c>
      <c r="AB14" s="66">
        <f t="shared" si="9"/>
        <v>0</v>
      </c>
      <c r="AC14" s="66">
        <f t="shared" si="9"/>
        <v>0</v>
      </c>
      <c r="AD14" s="66">
        <f t="shared" si="9"/>
        <v>0</v>
      </c>
      <c r="AE14" s="66">
        <f t="shared" si="9"/>
        <v>0</v>
      </c>
      <c r="AF14" s="66">
        <f t="shared" si="9"/>
        <v>0</v>
      </c>
      <c r="AG14" s="66">
        <f t="shared" si="9"/>
        <v>0</v>
      </c>
      <c r="AH14" s="66">
        <f t="shared" si="9"/>
        <v>0</v>
      </c>
      <c r="AI14" s="66">
        <f t="shared" si="9"/>
        <v>0</v>
      </c>
      <c r="AJ14" s="66">
        <f t="shared" si="9"/>
        <v>0</v>
      </c>
      <c r="AK14" s="66">
        <f t="shared" si="9"/>
        <v>0</v>
      </c>
      <c r="AL14" s="66">
        <f t="shared" si="9"/>
        <v>0</v>
      </c>
      <c r="AM14" s="66">
        <f t="shared" si="9"/>
        <v>0</v>
      </c>
      <c r="AN14" s="66">
        <f t="shared" si="9"/>
        <v>0</v>
      </c>
      <c r="AO14" s="66">
        <f t="shared" si="9"/>
        <v>0</v>
      </c>
      <c r="AP14" s="66">
        <f t="shared" si="9"/>
        <v>0</v>
      </c>
      <c r="AQ14" s="66">
        <f t="shared" si="9"/>
        <v>0</v>
      </c>
      <c r="AR14" s="66">
        <f t="shared" si="9"/>
        <v>0</v>
      </c>
      <c r="AS14" s="66">
        <f t="shared" si="9"/>
        <v>0</v>
      </c>
      <c r="AT14" s="66">
        <f t="shared" si="9"/>
        <v>0</v>
      </c>
      <c r="AU14" s="66">
        <f t="shared" si="9"/>
        <v>0</v>
      </c>
      <c r="AV14" s="66">
        <f t="shared" si="9"/>
        <v>0</v>
      </c>
      <c r="AW14" s="66">
        <f t="shared" si="9"/>
        <v>0</v>
      </c>
      <c r="AX14" s="66">
        <f t="shared" si="9"/>
        <v>0</v>
      </c>
      <c r="AY14" s="66">
        <f t="shared" si="9"/>
        <v>0</v>
      </c>
      <c r="AZ14" s="66">
        <f t="shared" si="9"/>
        <v>0</v>
      </c>
      <c r="BA14" s="66">
        <f t="shared" si="9"/>
        <v>0</v>
      </c>
      <c r="BB14" s="66">
        <f t="shared" si="9"/>
        <v>0</v>
      </c>
      <c r="BC14" s="66">
        <f t="shared" si="9"/>
        <v>0</v>
      </c>
      <c r="BD14" s="66">
        <f t="shared" si="9"/>
        <v>0</v>
      </c>
    </row>
    <row r="15" spans="1:57" collapsed="1" x14ac:dyDescent="0.2">
      <c r="A15" s="9"/>
      <c r="C15" s="13"/>
      <c r="D15" s="48"/>
    </row>
    <row r="16" spans="1:57" x14ac:dyDescent="0.2">
      <c r="A16" s="6">
        <f>MAX($A$1:A7)+Subsection</f>
        <v>9.02</v>
      </c>
      <c r="B16" s="6" t="s">
        <v>327</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3" t="s">
        <v>328</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1" t="s">
        <v>196</v>
      </c>
      <c r="C20" s="26"/>
      <c r="D20" s="59"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72" t="s">
        <v>197</v>
      </c>
    </row>
    <row r="22" spans="2:56" outlineLevel="1" x14ac:dyDescent="0.2">
      <c r="B22" s="58" t="s">
        <v>76</v>
      </c>
    </row>
    <row r="23" spans="2:56" outlineLevel="1" x14ac:dyDescent="0.2">
      <c r="B23" s="73" t="s">
        <v>94</v>
      </c>
      <c r="C23" s="10" t="s">
        <v>198</v>
      </c>
      <c r="D23" s="26">
        <v>1</v>
      </c>
      <c r="E23" s="92">
        <f>SUMIF(Opex!$G$271:$G$312,$D23,Opex!I$271:I$315)</f>
        <v>0</v>
      </c>
      <c r="F23" s="92">
        <f>SUMIF(Opex!$G$271:$G$312,$D23,Opex!J$271:J$315)</f>
        <v>0</v>
      </c>
      <c r="G23" s="92">
        <f>SUMIF(Opex!$G$271:$G$312,$D23,Opex!K$271:K$315)</f>
        <v>29.123375329185738</v>
      </c>
      <c r="H23" s="92">
        <f>SUMIF(Opex!$G$271:$G$312,$D23,Opex!L$271:L$315)</f>
        <v>26.245794484716448</v>
      </c>
      <c r="I23" s="92">
        <f>SUMIF(Opex!$G$271:$G$312,$D23,Opex!M$271:M$315)</f>
        <v>23.280572662841994</v>
      </c>
      <c r="J23" s="92">
        <f>SUMIF(Opex!$G$271:$G$312,$D23,Opex!N$271:N$315)</f>
        <v>23.096961945689163</v>
      </c>
      <c r="K23" s="92">
        <f>SUMIF(Opex!$G$271:$G$312,$D23,Opex!O$271:O$315)</f>
        <v>23.098374792864856</v>
      </c>
      <c r="L23" s="92">
        <f>SUMIF(Opex!$G$271:$G$312,$D23,Opex!P$271:P$315)</f>
        <v>25.32840094150637</v>
      </c>
      <c r="M23" s="92">
        <f>SUMIF(Opex!$G$271:$G$312,$D23,Opex!Q$271:Q$315)</f>
        <v>0</v>
      </c>
      <c r="N23" s="92">
        <f>SUMIF(Opex!$G$271:$G$312,$D23,Opex!R$271:R$315)</f>
        <v>0</v>
      </c>
      <c r="O23" s="92">
        <f>SUMIF(Opex!$G$271:$G$312,$D23,Opex!S$271:S$315)</f>
        <v>0</v>
      </c>
      <c r="P23" s="92">
        <f>SUMIF(Opex!$G$271:$G$312,$D23,Opex!T$271:T$315)</f>
        <v>0</v>
      </c>
      <c r="Q23" s="92">
        <f>SUMIF(Opex!$G$271:$G$312,$D23,Opex!U$271:U$315)</f>
        <v>0</v>
      </c>
      <c r="R23" s="92">
        <f>SUMIF(Opex!$G$271:$G$312,$D23,Opex!V$271:V$315)</f>
        <v>0</v>
      </c>
      <c r="S23" s="92">
        <f>SUMIF(Opex!$G$271:$G$312,$D23,Opex!W$271:W$315)</f>
        <v>0</v>
      </c>
      <c r="T23" s="92">
        <f>SUMIF(Opex!$G$271:$G$312,$D23,Opex!X$271:X$315)</f>
        <v>0</v>
      </c>
      <c r="U23" s="92">
        <f>SUMIF(Opex!$G$271:$G$312,$D23,Opex!Y$271:Y$315)</f>
        <v>0</v>
      </c>
      <c r="V23" s="92">
        <f>SUMIF(Opex!$G$271:$G$312,$D23,Opex!Z$271:Z$315)</f>
        <v>0</v>
      </c>
      <c r="W23" s="92">
        <f>SUMIF(Opex!$G$271:$G$312,$D23,Opex!AA$271:AA$315)</f>
        <v>0</v>
      </c>
      <c r="X23" s="92">
        <f>SUMIF(Opex!$G$271:$G$312,$D23,Opex!AB$271:AB$315)</f>
        <v>0</v>
      </c>
      <c r="Y23" s="92">
        <f>SUMIF(Opex!$G$271:$G$312,$D23,Opex!AC$271:AC$315)</f>
        <v>0</v>
      </c>
      <c r="Z23" s="92">
        <f>SUMIF(Opex!$G$271:$G$312,$D23,Opex!AD$271:AD$315)</f>
        <v>0</v>
      </c>
      <c r="AA23" s="92">
        <f>SUMIF(Opex!$G$271:$G$312,$D23,Opex!AE$271:AE$315)</f>
        <v>0</v>
      </c>
      <c r="AB23" s="92">
        <f>SUMIF(Opex!$G$271:$G$312,$D23,Opex!AF$271:AF$315)</f>
        <v>0</v>
      </c>
      <c r="AC23" s="92">
        <f>SUMIF(Opex!$G$271:$G$312,$D23,Opex!AG$271:AG$315)</f>
        <v>0</v>
      </c>
      <c r="AD23" s="92">
        <f>SUMIF(Opex!$G$271:$G$312,$D23,Opex!AH$271:AH$315)</f>
        <v>0</v>
      </c>
      <c r="AE23" s="92">
        <f>SUMIF(Opex!$G$271:$G$312,$D23,Opex!AI$271:AI$315)</f>
        <v>0</v>
      </c>
      <c r="AF23" s="92">
        <f>SUMIF(Opex!$G$271:$G$312,$D23,Opex!AJ$271:AJ$315)</f>
        <v>0</v>
      </c>
      <c r="AG23" s="92">
        <f>SUMIF(Opex!$G$271:$G$312,$D23,Opex!AK$271:AK$315)</f>
        <v>0</v>
      </c>
      <c r="AH23" s="92">
        <f>SUMIF(Opex!$G$271:$G$312,$D23,Opex!AL$271:AL$315)</f>
        <v>0</v>
      </c>
      <c r="AI23" s="92">
        <f>SUMIF(Opex!$G$271:$G$312,$D23,Opex!AM$271:AM$315)</f>
        <v>0</v>
      </c>
      <c r="AJ23" s="92">
        <f>SUMIF(Opex!$G$271:$G$312,$D23,Opex!AN$271:AN$315)</f>
        <v>0</v>
      </c>
      <c r="AK23" s="92">
        <f>SUMIF(Opex!$G$271:$G$312,$D23,Opex!AO$271:AO$315)</f>
        <v>0</v>
      </c>
      <c r="AL23" s="92">
        <f>SUMIF(Opex!$G$271:$G$312,$D23,Opex!AP$271:AP$315)</f>
        <v>0</v>
      </c>
      <c r="AM23" s="92">
        <f>SUMIF(Opex!$G$271:$G$312,$D23,Opex!AQ$271:AQ$315)</f>
        <v>0</v>
      </c>
      <c r="AN23" s="92">
        <f>SUMIF(Opex!$G$271:$G$312,$D23,Opex!AR$271:AR$315)</f>
        <v>0</v>
      </c>
      <c r="AO23" s="92">
        <f>SUMIF(Opex!$G$271:$G$312,$D23,Opex!AS$271:AS$315)</f>
        <v>0</v>
      </c>
      <c r="AP23" s="92">
        <f>SUMIF(Opex!$G$271:$G$312,$D23,Opex!AT$271:AT$315)</f>
        <v>0</v>
      </c>
      <c r="AQ23" s="92">
        <f>SUMIF(Opex!$G$271:$G$312,$D23,Opex!AU$271:AU$315)</f>
        <v>0</v>
      </c>
      <c r="AR23" s="92">
        <f>SUMIF(Opex!$G$271:$G$312,$D23,Opex!AV$271:AV$315)</f>
        <v>0</v>
      </c>
      <c r="AS23" s="92">
        <f>SUMIF(Opex!$G$271:$G$312,$D23,Opex!AW$271:AW$315)</f>
        <v>0</v>
      </c>
      <c r="AT23" s="92">
        <f>SUMIF(Opex!$G$271:$G$312,$D23,Opex!AX$271:AX$315)</f>
        <v>0</v>
      </c>
      <c r="AU23" s="92">
        <f>SUMIF(Opex!$G$271:$G$312,$D23,Opex!AY$271:AY$315)</f>
        <v>0</v>
      </c>
      <c r="AV23" s="92">
        <f>SUMIF(Opex!$G$271:$G$312,$D23,Opex!AZ$271:AZ$315)</f>
        <v>0</v>
      </c>
      <c r="AW23" s="92">
        <f>SUMIF(Opex!$G$271:$G$312,$D23,Opex!BA$271:BA$315)</f>
        <v>0</v>
      </c>
      <c r="AX23" s="92">
        <f>SUMIF(Opex!$G$271:$G$312,$D23,Opex!BB$271:BB$315)</f>
        <v>0</v>
      </c>
      <c r="AY23" s="92">
        <f>SUMIF(Opex!$G$271:$G$312,$D23,Opex!BC$271:BC$315)</f>
        <v>0</v>
      </c>
      <c r="AZ23" s="92">
        <f>SUMIF(Opex!$G$271:$G$312,$D23,Opex!BD$271:BD$315)</f>
        <v>0</v>
      </c>
      <c r="BA23" s="92">
        <f>SUMIF(Opex!$G$271:$G$312,$D23,Opex!BE$271:BE$315)</f>
        <v>0</v>
      </c>
      <c r="BB23" s="92">
        <f>SUMIF(Opex!$G$271:$G$312,$D23,Opex!BF$271:BF$315)</f>
        <v>0</v>
      </c>
      <c r="BC23" s="92">
        <f>SUMIF(Opex!$G$271:$G$312,$D23,Opex!BG$271:BG$315)</f>
        <v>0</v>
      </c>
      <c r="BD23" s="92">
        <f>SUMIF(Opex!$G$271:$G$312,$D23,Opex!BH$271:BH$315)</f>
        <v>0</v>
      </c>
    </row>
    <row r="24" spans="2:56" outlineLevel="1" x14ac:dyDescent="0.2">
      <c r="B24" s="73" t="s">
        <v>95</v>
      </c>
      <c r="C24" s="10" t="s">
        <v>198</v>
      </c>
      <c r="D24" s="26">
        <f>MAX($D$21:D23)+1</f>
        <v>2</v>
      </c>
      <c r="E24" s="92">
        <f>SUMIF(Opex!$G$271:$G$312,$D24,Opex!I$271:I$315)</f>
        <v>0</v>
      </c>
      <c r="F24" s="92">
        <f>SUMIF(Opex!$G$271:$G$312,$D24,Opex!J$271:J$315)</f>
        <v>0</v>
      </c>
      <c r="G24" s="92">
        <f>SUMIF(Opex!$G$271:$G$312,$D24,Opex!K$271:K$315)</f>
        <v>47.375431419785386</v>
      </c>
      <c r="H24" s="92">
        <f>SUMIF(Opex!$G$271:$G$312,$D24,Opex!L$271:L$315)</f>
        <v>45.273163530292138</v>
      </c>
      <c r="I24" s="92">
        <f>SUMIF(Opex!$G$271:$G$312,$D24,Opex!M$271:M$315)</f>
        <v>46.41842280620903</v>
      </c>
      <c r="J24" s="92">
        <f>SUMIF(Opex!$G$271:$G$312,$D24,Opex!N$271:N$315)</f>
        <v>47.740983153721842</v>
      </c>
      <c r="K24" s="92">
        <f>SUMIF(Opex!$G$271:$G$312,$D24,Opex!O$271:O$315)</f>
        <v>50.239169199823117</v>
      </c>
      <c r="L24" s="92">
        <f>SUMIF(Opex!$G$271:$G$312,$D24,Opex!P$271:P$315)</f>
        <v>58.007733863211961</v>
      </c>
      <c r="M24" s="92">
        <f>SUMIF(Opex!$G$271:$G$312,$D24,Opex!Q$271:Q$315)</f>
        <v>0</v>
      </c>
      <c r="N24" s="92">
        <f>SUMIF(Opex!$G$271:$G$312,$D24,Opex!R$271:R$315)</f>
        <v>0</v>
      </c>
      <c r="O24" s="92">
        <f>SUMIF(Opex!$G$271:$G$312,$D24,Opex!S$271:S$315)</f>
        <v>0</v>
      </c>
      <c r="P24" s="92">
        <f>SUMIF(Opex!$G$271:$G$312,$D24,Opex!T$271:T$315)</f>
        <v>0</v>
      </c>
      <c r="Q24" s="92">
        <f>SUMIF(Opex!$G$271:$G$312,$D24,Opex!U$271:U$315)</f>
        <v>0</v>
      </c>
      <c r="R24" s="92">
        <f>SUMIF(Opex!$G$271:$G$312,$D24,Opex!V$271:V$315)</f>
        <v>0</v>
      </c>
      <c r="S24" s="92">
        <f>SUMIF(Opex!$G$271:$G$312,$D24,Opex!W$271:W$315)</f>
        <v>0</v>
      </c>
      <c r="T24" s="92">
        <f>SUMIF(Opex!$G$271:$G$312,$D24,Opex!X$271:X$315)</f>
        <v>0</v>
      </c>
      <c r="U24" s="92">
        <f>SUMIF(Opex!$G$271:$G$312,$D24,Opex!Y$271:Y$315)</f>
        <v>0</v>
      </c>
      <c r="V24" s="92">
        <f>SUMIF(Opex!$G$271:$G$312,$D24,Opex!Z$271:Z$315)</f>
        <v>0</v>
      </c>
      <c r="W24" s="92">
        <f>SUMIF(Opex!$G$271:$G$312,$D24,Opex!AA$271:AA$315)</f>
        <v>0</v>
      </c>
      <c r="X24" s="92">
        <f>SUMIF(Opex!$G$271:$G$312,$D24,Opex!AB$271:AB$315)</f>
        <v>0</v>
      </c>
      <c r="Y24" s="92">
        <f>SUMIF(Opex!$G$271:$G$312,$D24,Opex!AC$271:AC$315)</f>
        <v>0</v>
      </c>
      <c r="Z24" s="92">
        <f>SUMIF(Opex!$G$271:$G$312,$D24,Opex!AD$271:AD$315)</f>
        <v>0</v>
      </c>
      <c r="AA24" s="92">
        <f>SUMIF(Opex!$G$271:$G$312,$D24,Opex!AE$271:AE$315)</f>
        <v>0</v>
      </c>
      <c r="AB24" s="92">
        <f>SUMIF(Opex!$G$271:$G$312,$D24,Opex!AF$271:AF$315)</f>
        <v>0</v>
      </c>
      <c r="AC24" s="92">
        <f>SUMIF(Opex!$G$271:$G$312,$D24,Opex!AG$271:AG$315)</f>
        <v>0</v>
      </c>
      <c r="AD24" s="92">
        <f>SUMIF(Opex!$G$271:$G$312,$D24,Opex!AH$271:AH$315)</f>
        <v>0</v>
      </c>
      <c r="AE24" s="92">
        <f>SUMIF(Opex!$G$271:$G$312,$D24,Opex!AI$271:AI$315)</f>
        <v>0</v>
      </c>
      <c r="AF24" s="92">
        <f>SUMIF(Opex!$G$271:$G$312,$D24,Opex!AJ$271:AJ$315)</f>
        <v>0</v>
      </c>
      <c r="AG24" s="92">
        <f>SUMIF(Opex!$G$271:$G$312,$D24,Opex!AK$271:AK$315)</f>
        <v>0</v>
      </c>
      <c r="AH24" s="92">
        <f>SUMIF(Opex!$G$271:$G$312,$D24,Opex!AL$271:AL$315)</f>
        <v>0</v>
      </c>
      <c r="AI24" s="92">
        <f>SUMIF(Opex!$G$271:$G$312,$D24,Opex!AM$271:AM$315)</f>
        <v>0</v>
      </c>
      <c r="AJ24" s="92">
        <f>SUMIF(Opex!$G$271:$G$312,$D24,Opex!AN$271:AN$315)</f>
        <v>0</v>
      </c>
      <c r="AK24" s="92">
        <f>SUMIF(Opex!$G$271:$G$312,$D24,Opex!AO$271:AO$315)</f>
        <v>0</v>
      </c>
      <c r="AL24" s="92">
        <f>SUMIF(Opex!$G$271:$G$312,$D24,Opex!AP$271:AP$315)</f>
        <v>0</v>
      </c>
      <c r="AM24" s="92">
        <f>SUMIF(Opex!$G$271:$G$312,$D24,Opex!AQ$271:AQ$315)</f>
        <v>0</v>
      </c>
      <c r="AN24" s="92">
        <f>SUMIF(Opex!$G$271:$G$312,$D24,Opex!AR$271:AR$315)</f>
        <v>0</v>
      </c>
      <c r="AO24" s="92">
        <f>SUMIF(Opex!$G$271:$G$312,$D24,Opex!AS$271:AS$315)</f>
        <v>0</v>
      </c>
      <c r="AP24" s="92">
        <f>SUMIF(Opex!$G$271:$G$312,$D24,Opex!AT$271:AT$315)</f>
        <v>0</v>
      </c>
      <c r="AQ24" s="92">
        <f>SUMIF(Opex!$G$271:$G$312,$D24,Opex!AU$271:AU$315)</f>
        <v>0</v>
      </c>
      <c r="AR24" s="92">
        <f>SUMIF(Opex!$G$271:$G$312,$D24,Opex!AV$271:AV$315)</f>
        <v>0</v>
      </c>
      <c r="AS24" s="92">
        <f>SUMIF(Opex!$G$271:$G$312,$D24,Opex!AW$271:AW$315)</f>
        <v>0</v>
      </c>
      <c r="AT24" s="92">
        <f>SUMIF(Opex!$G$271:$G$312,$D24,Opex!AX$271:AX$315)</f>
        <v>0</v>
      </c>
      <c r="AU24" s="92">
        <f>SUMIF(Opex!$G$271:$G$312,$D24,Opex!AY$271:AY$315)</f>
        <v>0</v>
      </c>
      <c r="AV24" s="92">
        <f>SUMIF(Opex!$G$271:$G$312,$D24,Opex!AZ$271:AZ$315)</f>
        <v>0</v>
      </c>
      <c r="AW24" s="92">
        <f>SUMIF(Opex!$G$271:$G$312,$D24,Opex!BA$271:BA$315)</f>
        <v>0</v>
      </c>
      <c r="AX24" s="92">
        <f>SUMIF(Opex!$G$271:$G$312,$D24,Opex!BB$271:BB$315)</f>
        <v>0</v>
      </c>
      <c r="AY24" s="92">
        <f>SUMIF(Opex!$G$271:$G$312,$D24,Opex!BC$271:BC$315)</f>
        <v>0</v>
      </c>
      <c r="AZ24" s="92">
        <f>SUMIF(Opex!$G$271:$G$312,$D24,Opex!BD$271:BD$315)</f>
        <v>0</v>
      </c>
      <c r="BA24" s="92">
        <f>SUMIF(Opex!$G$271:$G$312,$D24,Opex!BE$271:BE$315)</f>
        <v>0</v>
      </c>
      <c r="BB24" s="92">
        <f>SUMIF(Opex!$G$271:$G$312,$D24,Opex!BF$271:BF$315)</f>
        <v>0</v>
      </c>
      <c r="BC24" s="92">
        <f>SUMIF(Opex!$G$271:$G$312,$D24,Opex!BG$271:BG$315)</f>
        <v>0</v>
      </c>
      <c r="BD24" s="92">
        <f>SUMIF(Opex!$G$271:$G$312,$D24,Opex!BH$271:BH$315)</f>
        <v>0</v>
      </c>
    </row>
    <row r="25" spans="2:56" outlineLevel="1" x14ac:dyDescent="0.2">
      <c r="B25" s="73" t="s">
        <v>96</v>
      </c>
      <c r="C25" s="10" t="s">
        <v>198</v>
      </c>
      <c r="D25" s="26">
        <f>MAX($D$21:D24)+1</f>
        <v>3</v>
      </c>
      <c r="E25" s="92">
        <f>SUMIF(Opex!$G$271:$G$312,$D25,Opex!I$271:I$315)</f>
        <v>0</v>
      </c>
      <c r="F25" s="92">
        <f>SUMIF(Opex!$G$271:$G$312,$D25,Opex!J$271:J$315)</f>
        <v>0</v>
      </c>
      <c r="G25" s="92">
        <f>SUMIF(Opex!$G$271:$G$312,$D25,Opex!K$271:K$315)</f>
        <v>5.4429672448628974</v>
      </c>
      <c r="H25" s="92">
        <f>SUMIF(Opex!$G$271:$G$312,$D25,Opex!L$271:L$315)</f>
        <v>5.0105941104808105</v>
      </c>
      <c r="I25" s="92">
        <f>SUMIF(Opex!$G$271:$G$312,$D25,Opex!M$271:M$315)</f>
        <v>5.1250983342255179</v>
      </c>
      <c r="J25" s="92">
        <f>SUMIF(Opex!$G$271:$G$312,$D25,Opex!N$271:N$315)</f>
        <v>5.1980983670004459</v>
      </c>
      <c r="K25" s="92">
        <f>SUMIF(Opex!$G$271:$G$312,$D25,Opex!O$271:O$315)</f>
        <v>5.228892431813561</v>
      </c>
      <c r="L25" s="92">
        <f>SUMIF(Opex!$G$271:$G$312,$D25,Opex!P$271:P$315)</f>
        <v>5.8182574492482058</v>
      </c>
      <c r="M25" s="92">
        <f>SUMIF(Opex!$G$271:$G$312,$D25,Opex!Q$271:Q$315)</f>
        <v>0</v>
      </c>
      <c r="N25" s="92">
        <f>SUMIF(Opex!$G$271:$G$312,$D25,Opex!R$271:R$315)</f>
        <v>0</v>
      </c>
      <c r="O25" s="92">
        <f>SUMIF(Opex!$G$271:$G$312,$D25,Opex!S$271:S$315)</f>
        <v>0</v>
      </c>
      <c r="P25" s="92">
        <f>SUMIF(Opex!$G$271:$G$312,$D25,Opex!T$271:T$315)</f>
        <v>0</v>
      </c>
      <c r="Q25" s="92">
        <f>SUMIF(Opex!$G$271:$G$312,$D25,Opex!U$271:U$315)</f>
        <v>0</v>
      </c>
      <c r="R25" s="92">
        <f>SUMIF(Opex!$G$271:$G$312,$D25,Opex!V$271:V$315)</f>
        <v>0</v>
      </c>
      <c r="S25" s="92">
        <f>SUMIF(Opex!$G$271:$G$312,$D25,Opex!W$271:W$315)</f>
        <v>0</v>
      </c>
      <c r="T25" s="92">
        <f>SUMIF(Opex!$G$271:$G$312,$D25,Opex!X$271:X$315)</f>
        <v>0</v>
      </c>
      <c r="U25" s="92">
        <f>SUMIF(Opex!$G$271:$G$312,$D25,Opex!Y$271:Y$315)</f>
        <v>0</v>
      </c>
      <c r="V25" s="92">
        <f>SUMIF(Opex!$G$271:$G$312,$D25,Opex!Z$271:Z$315)</f>
        <v>0</v>
      </c>
      <c r="W25" s="92">
        <f>SUMIF(Opex!$G$271:$G$312,$D25,Opex!AA$271:AA$315)</f>
        <v>0</v>
      </c>
      <c r="X25" s="92">
        <f>SUMIF(Opex!$G$271:$G$312,$D25,Opex!AB$271:AB$315)</f>
        <v>0</v>
      </c>
      <c r="Y25" s="92">
        <f>SUMIF(Opex!$G$271:$G$312,$D25,Opex!AC$271:AC$315)</f>
        <v>0</v>
      </c>
      <c r="Z25" s="92">
        <f>SUMIF(Opex!$G$271:$G$312,$D25,Opex!AD$271:AD$315)</f>
        <v>0</v>
      </c>
      <c r="AA25" s="92">
        <f>SUMIF(Opex!$G$271:$G$312,$D25,Opex!AE$271:AE$315)</f>
        <v>0</v>
      </c>
      <c r="AB25" s="92">
        <f>SUMIF(Opex!$G$271:$G$312,$D25,Opex!AF$271:AF$315)</f>
        <v>0</v>
      </c>
      <c r="AC25" s="92">
        <f>SUMIF(Opex!$G$271:$G$312,$D25,Opex!AG$271:AG$315)</f>
        <v>0</v>
      </c>
      <c r="AD25" s="92">
        <f>SUMIF(Opex!$G$271:$G$312,$D25,Opex!AH$271:AH$315)</f>
        <v>0</v>
      </c>
      <c r="AE25" s="92">
        <f>SUMIF(Opex!$G$271:$G$312,$D25,Opex!AI$271:AI$315)</f>
        <v>0</v>
      </c>
      <c r="AF25" s="92">
        <f>SUMIF(Opex!$G$271:$G$312,$D25,Opex!AJ$271:AJ$315)</f>
        <v>0</v>
      </c>
      <c r="AG25" s="92">
        <f>SUMIF(Opex!$G$271:$G$312,$D25,Opex!AK$271:AK$315)</f>
        <v>0</v>
      </c>
      <c r="AH25" s="92">
        <f>SUMIF(Opex!$G$271:$G$312,$D25,Opex!AL$271:AL$315)</f>
        <v>0</v>
      </c>
      <c r="AI25" s="92">
        <f>SUMIF(Opex!$G$271:$G$312,$D25,Opex!AM$271:AM$315)</f>
        <v>0</v>
      </c>
      <c r="AJ25" s="92">
        <f>SUMIF(Opex!$G$271:$G$312,$D25,Opex!AN$271:AN$315)</f>
        <v>0</v>
      </c>
      <c r="AK25" s="92">
        <f>SUMIF(Opex!$G$271:$G$312,$D25,Opex!AO$271:AO$315)</f>
        <v>0</v>
      </c>
      <c r="AL25" s="92">
        <f>SUMIF(Opex!$G$271:$G$312,$D25,Opex!AP$271:AP$315)</f>
        <v>0</v>
      </c>
      <c r="AM25" s="92">
        <f>SUMIF(Opex!$G$271:$G$312,$D25,Opex!AQ$271:AQ$315)</f>
        <v>0</v>
      </c>
      <c r="AN25" s="92">
        <f>SUMIF(Opex!$G$271:$G$312,$D25,Opex!AR$271:AR$315)</f>
        <v>0</v>
      </c>
      <c r="AO25" s="92">
        <f>SUMIF(Opex!$G$271:$G$312,$D25,Opex!AS$271:AS$315)</f>
        <v>0</v>
      </c>
      <c r="AP25" s="92">
        <f>SUMIF(Opex!$G$271:$G$312,$D25,Opex!AT$271:AT$315)</f>
        <v>0</v>
      </c>
      <c r="AQ25" s="92">
        <f>SUMIF(Opex!$G$271:$G$312,$D25,Opex!AU$271:AU$315)</f>
        <v>0</v>
      </c>
      <c r="AR25" s="92">
        <f>SUMIF(Opex!$G$271:$G$312,$D25,Opex!AV$271:AV$315)</f>
        <v>0</v>
      </c>
      <c r="AS25" s="92">
        <f>SUMIF(Opex!$G$271:$G$312,$D25,Opex!AW$271:AW$315)</f>
        <v>0</v>
      </c>
      <c r="AT25" s="92">
        <f>SUMIF(Opex!$G$271:$G$312,$D25,Opex!AX$271:AX$315)</f>
        <v>0</v>
      </c>
      <c r="AU25" s="92">
        <f>SUMIF(Opex!$G$271:$G$312,$D25,Opex!AY$271:AY$315)</f>
        <v>0</v>
      </c>
      <c r="AV25" s="92">
        <f>SUMIF(Opex!$G$271:$G$312,$D25,Opex!AZ$271:AZ$315)</f>
        <v>0</v>
      </c>
      <c r="AW25" s="92">
        <f>SUMIF(Opex!$G$271:$G$312,$D25,Opex!BA$271:BA$315)</f>
        <v>0</v>
      </c>
      <c r="AX25" s="92">
        <f>SUMIF(Opex!$G$271:$G$312,$D25,Opex!BB$271:BB$315)</f>
        <v>0</v>
      </c>
      <c r="AY25" s="92">
        <f>SUMIF(Opex!$G$271:$G$312,$D25,Opex!BC$271:BC$315)</f>
        <v>0</v>
      </c>
      <c r="AZ25" s="92">
        <f>SUMIF(Opex!$G$271:$G$312,$D25,Opex!BD$271:BD$315)</f>
        <v>0</v>
      </c>
      <c r="BA25" s="92">
        <f>SUMIF(Opex!$G$271:$G$312,$D25,Opex!BE$271:BE$315)</f>
        <v>0</v>
      </c>
      <c r="BB25" s="92">
        <f>SUMIF(Opex!$G$271:$G$312,$D25,Opex!BF$271:BF$315)</f>
        <v>0</v>
      </c>
      <c r="BC25" s="92">
        <f>SUMIF(Opex!$G$271:$G$312,$D25,Opex!BG$271:BG$315)</f>
        <v>0</v>
      </c>
      <c r="BD25" s="92">
        <f>SUMIF(Opex!$G$271:$G$312,$D25,Opex!BH$271:BH$315)</f>
        <v>0</v>
      </c>
    </row>
    <row r="26" spans="2:56" outlineLevel="1" x14ac:dyDescent="0.2">
      <c r="B26" s="73" t="s">
        <v>97</v>
      </c>
      <c r="C26" s="10" t="s">
        <v>198</v>
      </c>
      <c r="D26" s="26">
        <f>MAX($D$21:D25)+1</f>
        <v>4</v>
      </c>
      <c r="E26" s="92">
        <f>SUMIF(Opex!$G$271:$G$312,$D26,Opex!I$271:I$315)</f>
        <v>0</v>
      </c>
      <c r="F26" s="92">
        <f>SUMIF(Opex!$G$271:$G$312,$D26,Opex!J$271:J$315)</f>
        <v>0</v>
      </c>
      <c r="G26" s="92">
        <f>SUMIF(Opex!$G$271:$G$312,$D26,Opex!K$271:K$315)</f>
        <v>3.1079877321850451</v>
      </c>
      <c r="H26" s="92">
        <f>SUMIF(Opex!$G$271:$G$312,$D26,Opex!L$271:L$315)</f>
        <v>2.9831992694500253</v>
      </c>
      <c r="I26" s="92">
        <f>SUMIF(Opex!$G$271:$G$312,$D26,Opex!M$271:M$315)</f>
        <v>3.7385371393798597</v>
      </c>
      <c r="J26" s="92">
        <f>SUMIF(Opex!$G$271:$G$312,$D26,Opex!N$271:N$315)</f>
        <v>3.6140276920048371</v>
      </c>
      <c r="K26" s="92">
        <f>SUMIF(Opex!$G$271:$G$312,$D26,Opex!O$271:O$315)</f>
        <v>5.132217964749846</v>
      </c>
      <c r="L26" s="92">
        <f>SUMIF(Opex!$G$271:$G$312,$D26,Opex!P$271:P$315)</f>
        <v>4.1441570025806085</v>
      </c>
      <c r="M26" s="92">
        <f>SUMIF(Opex!$G$271:$G$312,$D26,Opex!Q$271:Q$315)</f>
        <v>0</v>
      </c>
      <c r="N26" s="92">
        <f>SUMIF(Opex!$G$271:$G$312,$D26,Opex!R$271:R$315)</f>
        <v>0</v>
      </c>
      <c r="O26" s="92">
        <f>SUMIF(Opex!$G$271:$G$312,$D26,Opex!S$271:S$315)</f>
        <v>0</v>
      </c>
      <c r="P26" s="92">
        <f>SUMIF(Opex!$G$271:$G$312,$D26,Opex!T$271:T$315)</f>
        <v>0</v>
      </c>
      <c r="Q26" s="92">
        <f>SUMIF(Opex!$G$271:$G$312,$D26,Opex!U$271:U$315)</f>
        <v>0</v>
      </c>
      <c r="R26" s="92">
        <f>SUMIF(Opex!$G$271:$G$312,$D26,Opex!V$271:V$315)</f>
        <v>0</v>
      </c>
      <c r="S26" s="92">
        <f>SUMIF(Opex!$G$271:$G$312,$D26,Opex!W$271:W$315)</f>
        <v>0</v>
      </c>
      <c r="T26" s="92">
        <f>SUMIF(Opex!$G$271:$G$312,$D26,Opex!X$271:X$315)</f>
        <v>0</v>
      </c>
      <c r="U26" s="92">
        <f>SUMIF(Opex!$G$271:$G$312,$D26,Opex!Y$271:Y$315)</f>
        <v>0</v>
      </c>
      <c r="V26" s="92">
        <f>SUMIF(Opex!$G$271:$G$312,$D26,Opex!Z$271:Z$315)</f>
        <v>0</v>
      </c>
      <c r="W26" s="92">
        <f>SUMIF(Opex!$G$271:$G$312,$D26,Opex!AA$271:AA$315)</f>
        <v>0</v>
      </c>
      <c r="X26" s="92">
        <f>SUMIF(Opex!$G$271:$G$312,$D26,Opex!AB$271:AB$315)</f>
        <v>0</v>
      </c>
      <c r="Y26" s="92">
        <f>SUMIF(Opex!$G$271:$G$312,$D26,Opex!AC$271:AC$315)</f>
        <v>0</v>
      </c>
      <c r="Z26" s="92">
        <f>SUMIF(Opex!$G$271:$G$312,$D26,Opex!AD$271:AD$315)</f>
        <v>0</v>
      </c>
      <c r="AA26" s="92">
        <f>SUMIF(Opex!$G$271:$G$312,$D26,Opex!AE$271:AE$315)</f>
        <v>0</v>
      </c>
      <c r="AB26" s="92">
        <f>SUMIF(Opex!$G$271:$G$312,$D26,Opex!AF$271:AF$315)</f>
        <v>0</v>
      </c>
      <c r="AC26" s="92">
        <f>SUMIF(Opex!$G$271:$G$312,$D26,Opex!AG$271:AG$315)</f>
        <v>0</v>
      </c>
      <c r="AD26" s="92">
        <f>SUMIF(Opex!$G$271:$G$312,$D26,Opex!AH$271:AH$315)</f>
        <v>0</v>
      </c>
      <c r="AE26" s="92">
        <f>SUMIF(Opex!$G$271:$G$312,$D26,Opex!AI$271:AI$315)</f>
        <v>0</v>
      </c>
      <c r="AF26" s="92">
        <f>SUMIF(Opex!$G$271:$G$312,$D26,Opex!AJ$271:AJ$315)</f>
        <v>0</v>
      </c>
      <c r="AG26" s="92">
        <f>SUMIF(Opex!$G$271:$G$312,$D26,Opex!AK$271:AK$315)</f>
        <v>0</v>
      </c>
      <c r="AH26" s="92">
        <f>SUMIF(Opex!$G$271:$G$312,$D26,Opex!AL$271:AL$315)</f>
        <v>0</v>
      </c>
      <c r="AI26" s="92">
        <f>SUMIF(Opex!$G$271:$G$312,$D26,Opex!AM$271:AM$315)</f>
        <v>0</v>
      </c>
      <c r="AJ26" s="92">
        <f>SUMIF(Opex!$G$271:$G$312,$D26,Opex!AN$271:AN$315)</f>
        <v>0</v>
      </c>
      <c r="AK26" s="92">
        <f>SUMIF(Opex!$G$271:$G$312,$D26,Opex!AO$271:AO$315)</f>
        <v>0</v>
      </c>
      <c r="AL26" s="92">
        <f>SUMIF(Opex!$G$271:$G$312,$D26,Opex!AP$271:AP$315)</f>
        <v>0</v>
      </c>
      <c r="AM26" s="92">
        <f>SUMIF(Opex!$G$271:$G$312,$D26,Opex!AQ$271:AQ$315)</f>
        <v>0</v>
      </c>
      <c r="AN26" s="92">
        <f>SUMIF(Opex!$G$271:$G$312,$D26,Opex!AR$271:AR$315)</f>
        <v>0</v>
      </c>
      <c r="AO26" s="92">
        <f>SUMIF(Opex!$G$271:$G$312,$D26,Opex!AS$271:AS$315)</f>
        <v>0</v>
      </c>
      <c r="AP26" s="92">
        <f>SUMIF(Opex!$G$271:$G$312,$D26,Opex!AT$271:AT$315)</f>
        <v>0</v>
      </c>
      <c r="AQ26" s="92">
        <f>SUMIF(Opex!$G$271:$G$312,$D26,Opex!AU$271:AU$315)</f>
        <v>0</v>
      </c>
      <c r="AR26" s="92">
        <f>SUMIF(Opex!$G$271:$G$312,$D26,Opex!AV$271:AV$315)</f>
        <v>0</v>
      </c>
      <c r="AS26" s="92">
        <f>SUMIF(Opex!$G$271:$G$312,$D26,Opex!AW$271:AW$315)</f>
        <v>0</v>
      </c>
      <c r="AT26" s="92">
        <f>SUMIF(Opex!$G$271:$G$312,$D26,Opex!AX$271:AX$315)</f>
        <v>0</v>
      </c>
      <c r="AU26" s="92">
        <f>SUMIF(Opex!$G$271:$G$312,$D26,Opex!AY$271:AY$315)</f>
        <v>0</v>
      </c>
      <c r="AV26" s="92">
        <f>SUMIF(Opex!$G$271:$G$312,$D26,Opex!AZ$271:AZ$315)</f>
        <v>0</v>
      </c>
      <c r="AW26" s="92">
        <f>SUMIF(Opex!$G$271:$G$312,$D26,Opex!BA$271:BA$315)</f>
        <v>0</v>
      </c>
      <c r="AX26" s="92">
        <f>SUMIF(Opex!$G$271:$G$312,$D26,Opex!BB$271:BB$315)</f>
        <v>0</v>
      </c>
      <c r="AY26" s="92">
        <f>SUMIF(Opex!$G$271:$G$312,$D26,Opex!BC$271:BC$315)</f>
        <v>0</v>
      </c>
      <c r="AZ26" s="92">
        <f>SUMIF(Opex!$G$271:$G$312,$D26,Opex!BD$271:BD$315)</f>
        <v>0</v>
      </c>
      <c r="BA26" s="92">
        <f>SUMIF(Opex!$G$271:$G$312,$D26,Opex!BE$271:BE$315)</f>
        <v>0</v>
      </c>
      <c r="BB26" s="92">
        <f>SUMIF(Opex!$G$271:$G$312,$D26,Opex!BF$271:BF$315)</f>
        <v>0</v>
      </c>
      <c r="BC26" s="92">
        <f>SUMIF(Opex!$G$271:$G$312,$D26,Opex!BG$271:BG$315)</f>
        <v>0</v>
      </c>
      <c r="BD26" s="92">
        <f>SUMIF(Opex!$G$271:$G$312,$D26,Opex!BH$271:BH$315)</f>
        <v>0</v>
      </c>
    </row>
    <row r="27" spans="2:56" outlineLevel="1" x14ac:dyDescent="0.2">
      <c r="B27" s="73" t="s">
        <v>98</v>
      </c>
      <c r="C27" s="10" t="s">
        <v>198</v>
      </c>
      <c r="D27" s="26">
        <f>MAX($D$21:D26)+1</f>
        <v>5</v>
      </c>
      <c r="E27" s="92">
        <f>SUMIF(Opex!$G$271:$G$312,$D27,Opex!I$271:I$315)</f>
        <v>0</v>
      </c>
      <c r="F27" s="92">
        <f>SUMIF(Opex!$G$271:$G$312,$D27,Opex!J$271:J$315)</f>
        <v>0</v>
      </c>
      <c r="G27" s="92">
        <f>SUMIF(Opex!$G$271:$G$312,$D27,Opex!K$271:K$315)</f>
        <v>4.0319786396012781E-2</v>
      </c>
      <c r="H27" s="92">
        <f>SUMIF(Opex!$G$271:$G$312,$D27,Opex!L$271:L$315)</f>
        <v>1.5850721113677094E-2</v>
      </c>
      <c r="I27" s="92">
        <f>SUMIF(Opex!$G$271:$G$312,$D27,Opex!M$271:M$315)</f>
        <v>5.7615936511383843E-3</v>
      </c>
      <c r="J27" s="92">
        <f>SUMIF(Opex!$G$271:$G$312,$D27,Opex!N$271:N$315)</f>
        <v>7.6714792349964044E-3</v>
      </c>
      <c r="K27" s="92">
        <f>SUMIF(Opex!$G$271:$G$312,$D27,Opex!O$271:O$315)</f>
        <v>5.2447882862711556E-2</v>
      </c>
      <c r="L27" s="92">
        <f>SUMIF(Opex!$G$271:$G$312,$D27,Opex!P$271:P$315)</f>
        <v>4.5065118688555226E-3</v>
      </c>
      <c r="M27" s="92">
        <f>SUMIF(Opex!$G$271:$G$312,$D27,Opex!Q$271:Q$315)</f>
        <v>0</v>
      </c>
      <c r="N27" s="92">
        <f>SUMIF(Opex!$G$271:$G$312,$D27,Opex!R$271:R$315)</f>
        <v>0</v>
      </c>
      <c r="O27" s="92">
        <f>SUMIF(Opex!$G$271:$G$312,$D27,Opex!S$271:S$315)</f>
        <v>0</v>
      </c>
      <c r="P27" s="92">
        <f>SUMIF(Opex!$G$271:$G$312,$D27,Opex!T$271:T$315)</f>
        <v>0</v>
      </c>
      <c r="Q27" s="92">
        <f>SUMIF(Opex!$G$271:$G$312,$D27,Opex!U$271:U$315)</f>
        <v>0</v>
      </c>
      <c r="R27" s="92">
        <f>SUMIF(Opex!$G$271:$G$312,$D27,Opex!V$271:V$315)</f>
        <v>0</v>
      </c>
      <c r="S27" s="92">
        <f>SUMIF(Opex!$G$271:$G$312,$D27,Opex!W$271:W$315)</f>
        <v>0</v>
      </c>
      <c r="T27" s="92">
        <f>SUMIF(Opex!$G$271:$G$312,$D27,Opex!X$271:X$315)</f>
        <v>0</v>
      </c>
      <c r="U27" s="92">
        <f>SUMIF(Opex!$G$271:$G$312,$D27,Opex!Y$271:Y$315)</f>
        <v>0</v>
      </c>
      <c r="V27" s="92">
        <f>SUMIF(Opex!$G$271:$G$312,$D27,Opex!Z$271:Z$315)</f>
        <v>0</v>
      </c>
      <c r="W27" s="92">
        <f>SUMIF(Opex!$G$271:$G$312,$D27,Opex!AA$271:AA$315)</f>
        <v>0</v>
      </c>
      <c r="X27" s="92">
        <f>SUMIF(Opex!$G$271:$G$312,$D27,Opex!AB$271:AB$315)</f>
        <v>0</v>
      </c>
      <c r="Y27" s="92">
        <f>SUMIF(Opex!$G$271:$G$312,$D27,Opex!AC$271:AC$315)</f>
        <v>0</v>
      </c>
      <c r="Z27" s="92">
        <f>SUMIF(Opex!$G$271:$G$312,$D27,Opex!AD$271:AD$315)</f>
        <v>0</v>
      </c>
      <c r="AA27" s="92">
        <f>SUMIF(Opex!$G$271:$G$312,$D27,Opex!AE$271:AE$315)</f>
        <v>0</v>
      </c>
      <c r="AB27" s="92">
        <f>SUMIF(Opex!$G$271:$G$312,$D27,Opex!AF$271:AF$315)</f>
        <v>0</v>
      </c>
      <c r="AC27" s="92">
        <f>SUMIF(Opex!$G$271:$G$312,$D27,Opex!AG$271:AG$315)</f>
        <v>0</v>
      </c>
      <c r="AD27" s="92">
        <f>SUMIF(Opex!$G$271:$G$312,$D27,Opex!AH$271:AH$315)</f>
        <v>0</v>
      </c>
      <c r="AE27" s="92">
        <f>SUMIF(Opex!$G$271:$G$312,$D27,Opex!AI$271:AI$315)</f>
        <v>0</v>
      </c>
      <c r="AF27" s="92">
        <f>SUMIF(Opex!$G$271:$G$312,$D27,Opex!AJ$271:AJ$315)</f>
        <v>0</v>
      </c>
      <c r="AG27" s="92">
        <f>SUMIF(Opex!$G$271:$G$312,$D27,Opex!AK$271:AK$315)</f>
        <v>0</v>
      </c>
      <c r="AH27" s="92">
        <f>SUMIF(Opex!$G$271:$G$312,$D27,Opex!AL$271:AL$315)</f>
        <v>0</v>
      </c>
      <c r="AI27" s="92">
        <f>SUMIF(Opex!$G$271:$G$312,$D27,Opex!AM$271:AM$315)</f>
        <v>0</v>
      </c>
      <c r="AJ27" s="92">
        <f>SUMIF(Opex!$G$271:$G$312,$D27,Opex!AN$271:AN$315)</f>
        <v>0</v>
      </c>
      <c r="AK27" s="92">
        <f>SUMIF(Opex!$G$271:$G$312,$D27,Opex!AO$271:AO$315)</f>
        <v>0</v>
      </c>
      <c r="AL27" s="92">
        <f>SUMIF(Opex!$G$271:$G$312,$D27,Opex!AP$271:AP$315)</f>
        <v>0</v>
      </c>
      <c r="AM27" s="92">
        <f>SUMIF(Opex!$G$271:$G$312,$D27,Opex!AQ$271:AQ$315)</f>
        <v>0</v>
      </c>
      <c r="AN27" s="92">
        <f>SUMIF(Opex!$G$271:$G$312,$D27,Opex!AR$271:AR$315)</f>
        <v>0</v>
      </c>
      <c r="AO27" s="92">
        <f>SUMIF(Opex!$G$271:$G$312,$D27,Opex!AS$271:AS$315)</f>
        <v>0</v>
      </c>
      <c r="AP27" s="92">
        <f>SUMIF(Opex!$G$271:$G$312,$D27,Opex!AT$271:AT$315)</f>
        <v>0</v>
      </c>
      <c r="AQ27" s="92">
        <f>SUMIF(Opex!$G$271:$G$312,$D27,Opex!AU$271:AU$315)</f>
        <v>0</v>
      </c>
      <c r="AR27" s="92">
        <f>SUMIF(Opex!$G$271:$G$312,$D27,Opex!AV$271:AV$315)</f>
        <v>0</v>
      </c>
      <c r="AS27" s="92">
        <f>SUMIF(Opex!$G$271:$G$312,$D27,Opex!AW$271:AW$315)</f>
        <v>0</v>
      </c>
      <c r="AT27" s="92">
        <f>SUMIF(Opex!$G$271:$G$312,$D27,Opex!AX$271:AX$315)</f>
        <v>0</v>
      </c>
      <c r="AU27" s="92">
        <f>SUMIF(Opex!$G$271:$G$312,$D27,Opex!AY$271:AY$315)</f>
        <v>0</v>
      </c>
      <c r="AV27" s="92">
        <f>SUMIF(Opex!$G$271:$G$312,$D27,Opex!AZ$271:AZ$315)</f>
        <v>0</v>
      </c>
      <c r="AW27" s="92">
        <f>SUMIF(Opex!$G$271:$G$312,$D27,Opex!BA$271:BA$315)</f>
        <v>0</v>
      </c>
      <c r="AX27" s="92">
        <f>SUMIF(Opex!$G$271:$G$312,$D27,Opex!BB$271:BB$315)</f>
        <v>0</v>
      </c>
      <c r="AY27" s="92">
        <f>SUMIF(Opex!$G$271:$G$312,$D27,Opex!BC$271:BC$315)</f>
        <v>0</v>
      </c>
      <c r="AZ27" s="92">
        <f>SUMIF(Opex!$G$271:$G$312,$D27,Opex!BD$271:BD$315)</f>
        <v>0</v>
      </c>
      <c r="BA27" s="92">
        <f>SUMIF(Opex!$G$271:$G$312,$D27,Opex!BE$271:BE$315)</f>
        <v>0</v>
      </c>
      <c r="BB27" s="92">
        <f>SUMIF(Opex!$G$271:$G$312,$D27,Opex!BF$271:BF$315)</f>
        <v>0</v>
      </c>
      <c r="BC27" s="92">
        <f>SUMIF(Opex!$G$271:$G$312,$D27,Opex!BG$271:BG$315)</f>
        <v>0</v>
      </c>
      <c r="BD27" s="92">
        <f>SUMIF(Opex!$G$271:$G$312,$D27,Opex!BH$271:BH$315)</f>
        <v>0</v>
      </c>
    </row>
    <row r="28" spans="2:56" outlineLevel="1" x14ac:dyDescent="0.2">
      <c r="B28" s="58" t="s">
        <v>77</v>
      </c>
      <c r="C28" s="10" t="s">
        <v>198</v>
      </c>
      <c r="D28" s="26">
        <f>MAX($D$21:D27)+1</f>
        <v>6</v>
      </c>
      <c r="E28" s="92">
        <f>SUMIF(Opex!$G$271:$G$312,$D28,Opex!I$271:I$315)</f>
        <v>0</v>
      </c>
      <c r="F28" s="92">
        <f>SUMIF(Opex!$G$271:$G$312,$D28,Opex!J$271:J$315)</f>
        <v>0</v>
      </c>
      <c r="G28" s="92">
        <f>SUMIF(Opex!$G$271:$G$312,$D28,Opex!K$271:K$315)</f>
        <v>2.9760751039480637</v>
      </c>
      <c r="H28" s="92">
        <f>SUMIF(Opex!$G$271:$G$312,$D28,Opex!L$271:L$315)</f>
        <v>3.2877456217143601</v>
      </c>
      <c r="I28" s="92">
        <f>SUMIF(Opex!$G$271:$G$312,$D28,Opex!M$271:M$315)</f>
        <v>3.614540493716778</v>
      </c>
      <c r="J28" s="92">
        <f>SUMIF(Opex!$G$271:$G$312,$D28,Opex!N$271:N$315)</f>
        <v>3.0531154179642632</v>
      </c>
      <c r="K28" s="92">
        <f>SUMIF(Opex!$G$271:$G$312,$D28,Opex!O$271:O$315)</f>
        <v>3.3053469353756264</v>
      </c>
      <c r="L28" s="92">
        <f>SUMIF(Opex!$G$271:$G$312,$D28,Opex!P$271:P$315)</f>
        <v>3.5652275914244487</v>
      </c>
      <c r="M28" s="92">
        <f>SUMIF(Opex!$G$271:$G$312,$D28,Opex!Q$271:Q$315)</f>
        <v>0</v>
      </c>
      <c r="N28" s="92">
        <f>SUMIF(Opex!$G$271:$G$312,$D28,Opex!R$271:R$315)</f>
        <v>0</v>
      </c>
      <c r="O28" s="92">
        <f>SUMIF(Opex!$G$271:$G$312,$D28,Opex!S$271:S$315)</f>
        <v>0</v>
      </c>
      <c r="P28" s="92">
        <f>SUMIF(Opex!$G$271:$G$312,$D28,Opex!T$271:T$315)</f>
        <v>0</v>
      </c>
      <c r="Q28" s="92">
        <f>SUMIF(Opex!$G$271:$G$312,$D28,Opex!U$271:U$315)</f>
        <v>0</v>
      </c>
      <c r="R28" s="92">
        <f>SUMIF(Opex!$G$271:$G$312,$D28,Opex!V$271:V$315)</f>
        <v>0</v>
      </c>
      <c r="S28" s="92">
        <f>SUMIF(Opex!$G$271:$G$312,$D28,Opex!W$271:W$315)</f>
        <v>0</v>
      </c>
      <c r="T28" s="92">
        <f>SUMIF(Opex!$G$271:$G$312,$D28,Opex!X$271:X$315)</f>
        <v>0</v>
      </c>
      <c r="U28" s="92">
        <f>SUMIF(Opex!$G$271:$G$312,$D28,Opex!Y$271:Y$315)</f>
        <v>0</v>
      </c>
      <c r="V28" s="92">
        <f>SUMIF(Opex!$G$271:$G$312,$D28,Opex!Z$271:Z$315)</f>
        <v>0</v>
      </c>
      <c r="W28" s="92">
        <f>SUMIF(Opex!$G$271:$G$312,$D28,Opex!AA$271:AA$315)</f>
        <v>0</v>
      </c>
      <c r="X28" s="92">
        <f>SUMIF(Opex!$G$271:$G$312,$D28,Opex!AB$271:AB$315)</f>
        <v>0</v>
      </c>
      <c r="Y28" s="92">
        <f>SUMIF(Opex!$G$271:$G$312,$D28,Opex!AC$271:AC$315)</f>
        <v>0</v>
      </c>
      <c r="Z28" s="92">
        <f>SUMIF(Opex!$G$271:$G$312,$D28,Opex!AD$271:AD$315)</f>
        <v>0</v>
      </c>
      <c r="AA28" s="92">
        <f>SUMIF(Opex!$G$271:$G$312,$D28,Opex!AE$271:AE$315)</f>
        <v>0</v>
      </c>
      <c r="AB28" s="92">
        <f>SUMIF(Opex!$G$271:$G$312,$D28,Opex!AF$271:AF$315)</f>
        <v>0</v>
      </c>
      <c r="AC28" s="92">
        <f>SUMIF(Opex!$G$271:$G$312,$D28,Opex!AG$271:AG$315)</f>
        <v>0</v>
      </c>
      <c r="AD28" s="92">
        <f>SUMIF(Opex!$G$271:$G$312,$D28,Opex!AH$271:AH$315)</f>
        <v>0</v>
      </c>
      <c r="AE28" s="92">
        <f>SUMIF(Opex!$G$271:$G$312,$D28,Opex!AI$271:AI$315)</f>
        <v>0</v>
      </c>
      <c r="AF28" s="92">
        <f>SUMIF(Opex!$G$271:$G$312,$D28,Opex!AJ$271:AJ$315)</f>
        <v>0</v>
      </c>
      <c r="AG28" s="92">
        <f>SUMIF(Opex!$G$271:$G$312,$D28,Opex!AK$271:AK$315)</f>
        <v>0</v>
      </c>
      <c r="AH28" s="92">
        <f>SUMIF(Opex!$G$271:$G$312,$D28,Opex!AL$271:AL$315)</f>
        <v>0</v>
      </c>
      <c r="AI28" s="92">
        <f>SUMIF(Opex!$G$271:$G$312,$D28,Opex!AM$271:AM$315)</f>
        <v>0</v>
      </c>
      <c r="AJ28" s="92">
        <f>SUMIF(Opex!$G$271:$G$312,$D28,Opex!AN$271:AN$315)</f>
        <v>0</v>
      </c>
      <c r="AK28" s="92">
        <f>SUMIF(Opex!$G$271:$G$312,$D28,Opex!AO$271:AO$315)</f>
        <v>0</v>
      </c>
      <c r="AL28" s="92">
        <f>SUMIF(Opex!$G$271:$G$312,$D28,Opex!AP$271:AP$315)</f>
        <v>0</v>
      </c>
      <c r="AM28" s="92">
        <f>SUMIF(Opex!$G$271:$G$312,$D28,Opex!AQ$271:AQ$315)</f>
        <v>0</v>
      </c>
      <c r="AN28" s="92">
        <f>SUMIF(Opex!$G$271:$G$312,$D28,Opex!AR$271:AR$315)</f>
        <v>0</v>
      </c>
      <c r="AO28" s="92">
        <f>SUMIF(Opex!$G$271:$G$312,$D28,Opex!AS$271:AS$315)</f>
        <v>0</v>
      </c>
      <c r="AP28" s="92">
        <f>SUMIF(Opex!$G$271:$G$312,$D28,Opex!AT$271:AT$315)</f>
        <v>0</v>
      </c>
      <c r="AQ28" s="92">
        <f>SUMIF(Opex!$G$271:$G$312,$D28,Opex!AU$271:AU$315)</f>
        <v>0</v>
      </c>
      <c r="AR28" s="92">
        <f>SUMIF(Opex!$G$271:$G$312,$D28,Opex!AV$271:AV$315)</f>
        <v>0</v>
      </c>
      <c r="AS28" s="92">
        <f>SUMIF(Opex!$G$271:$G$312,$D28,Opex!AW$271:AW$315)</f>
        <v>0</v>
      </c>
      <c r="AT28" s="92">
        <f>SUMIF(Opex!$G$271:$G$312,$D28,Opex!AX$271:AX$315)</f>
        <v>0</v>
      </c>
      <c r="AU28" s="92">
        <f>SUMIF(Opex!$G$271:$G$312,$D28,Opex!AY$271:AY$315)</f>
        <v>0</v>
      </c>
      <c r="AV28" s="92">
        <f>SUMIF(Opex!$G$271:$G$312,$D28,Opex!AZ$271:AZ$315)</f>
        <v>0</v>
      </c>
      <c r="AW28" s="92">
        <f>SUMIF(Opex!$G$271:$G$312,$D28,Opex!BA$271:BA$315)</f>
        <v>0</v>
      </c>
      <c r="AX28" s="92">
        <f>SUMIF(Opex!$G$271:$G$312,$D28,Opex!BB$271:BB$315)</f>
        <v>0</v>
      </c>
      <c r="AY28" s="92">
        <f>SUMIF(Opex!$G$271:$G$312,$D28,Opex!BC$271:BC$315)</f>
        <v>0</v>
      </c>
      <c r="AZ28" s="92">
        <f>SUMIF(Opex!$G$271:$G$312,$D28,Opex!BD$271:BD$315)</f>
        <v>0</v>
      </c>
      <c r="BA28" s="92">
        <f>SUMIF(Opex!$G$271:$G$312,$D28,Opex!BE$271:BE$315)</f>
        <v>0</v>
      </c>
      <c r="BB28" s="92">
        <f>SUMIF(Opex!$G$271:$G$312,$D28,Opex!BF$271:BF$315)</f>
        <v>0</v>
      </c>
      <c r="BC28" s="92">
        <f>SUMIF(Opex!$G$271:$G$312,$D28,Opex!BG$271:BG$315)</f>
        <v>0</v>
      </c>
      <c r="BD28" s="92">
        <f>SUMIF(Opex!$G$271:$G$312,$D28,Opex!BH$271:BH$315)</f>
        <v>0</v>
      </c>
    </row>
    <row r="29" spans="2:56" outlineLevel="1" x14ac:dyDescent="0.2">
      <c r="B29" s="58" t="s">
        <v>78</v>
      </c>
      <c r="C29" s="10" t="s">
        <v>198</v>
      </c>
      <c r="D29" s="26">
        <f>MAX($D$21:D28)+1</f>
        <v>7</v>
      </c>
      <c r="E29" s="92">
        <f>SUMIF(Opex!$G$271:$G$312,$D29,Opex!I$271:I$315)</f>
        <v>0</v>
      </c>
      <c r="F29" s="92">
        <f>SUMIF(Opex!$G$271:$G$312,$D29,Opex!J$271:J$315)</f>
        <v>0</v>
      </c>
      <c r="G29" s="92">
        <f>SUMIF(Opex!$G$271:$G$312,$D29,Opex!K$271:K$315)</f>
        <v>0</v>
      </c>
      <c r="H29" s="92">
        <f>SUMIF(Opex!$G$271:$G$312,$D29,Opex!L$271:L$315)</f>
        <v>0</v>
      </c>
      <c r="I29" s="92">
        <f>SUMIF(Opex!$G$271:$G$312,$D29,Opex!M$271:M$315)</f>
        <v>0</v>
      </c>
      <c r="J29" s="92">
        <f>SUMIF(Opex!$G$271:$G$312,$D29,Opex!N$271:N$315)</f>
        <v>0</v>
      </c>
      <c r="K29" s="92">
        <f>SUMIF(Opex!$G$271:$G$312,$D29,Opex!O$271:O$315)</f>
        <v>0</v>
      </c>
      <c r="L29" s="92">
        <f>SUMIF(Opex!$G$271:$G$312,$D29,Opex!P$271:P$315)</f>
        <v>0</v>
      </c>
      <c r="M29" s="92">
        <f>SUMIF(Opex!$G$271:$G$312,$D29,Opex!Q$271:Q$315)</f>
        <v>0</v>
      </c>
      <c r="N29" s="92">
        <f>SUMIF(Opex!$G$271:$G$312,$D29,Opex!R$271:R$315)</f>
        <v>0</v>
      </c>
      <c r="O29" s="92">
        <f>SUMIF(Opex!$G$271:$G$312,$D29,Opex!S$271:S$315)</f>
        <v>0</v>
      </c>
      <c r="P29" s="92">
        <f>SUMIF(Opex!$G$271:$G$312,$D29,Opex!T$271:T$315)</f>
        <v>0</v>
      </c>
      <c r="Q29" s="92">
        <f>SUMIF(Opex!$G$271:$G$312,$D29,Opex!U$271:U$315)</f>
        <v>0</v>
      </c>
      <c r="R29" s="92">
        <f>SUMIF(Opex!$G$271:$G$312,$D29,Opex!V$271:V$315)</f>
        <v>0</v>
      </c>
      <c r="S29" s="92">
        <f>SUMIF(Opex!$G$271:$G$312,$D29,Opex!W$271:W$315)</f>
        <v>0</v>
      </c>
      <c r="T29" s="92">
        <f>SUMIF(Opex!$G$271:$G$312,$D29,Opex!X$271:X$315)</f>
        <v>0</v>
      </c>
      <c r="U29" s="92">
        <f>SUMIF(Opex!$G$271:$G$312,$D29,Opex!Y$271:Y$315)</f>
        <v>0</v>
      </c>
      <c r="V29" s="92">
        <f>SUMIF(Opex!$G$271:$G$312,$D29,Opex!Z$271:Z$315)</f>
        <v>0</v>
      </c>
      <c r="W29" s="92">
        <f>SUMIF(Opex!$G$271:$G$312,$D29,Opex!AA$271:AA$315)</f>
        <v>0</v>
      </c>
      <c r="X29" s="92">
        <f>SUMIF(Opex!$G$271:$G$312,$D29,Opex!AB$271:AB$315)</f>
        <v>0</v>
      </c>
      <c r="Y29" s="92">
        <f>SUMIF(Opex!$G$271:$G$312,$D29,Opex!AC$271:AC$315)</f>
        <v>0</v>
      </c>
      <c r="Z29" s="92">
        <f>SUMIF(Opex!$G$271:$G$312,$D29,Opex!AD$271:AD$315)</f>
        <v>0</v>
      </c>
      <c r="AA29" s="92">
        <f>SUMIF(Opex!$G$271:$G$312,$D29,Opex!AE$271:AE$315)</f>
        <v>0</v>
      </c>
      <c r="AB29" s="92">
        <f>SUMIF(Opex!$G$271:$G$312,$D29,Opex!AF$271:AF$315)</f>
        <v>0</v>
      </c>
      <c r="AC29" s="92">
        <f>SUMIF(Opex!$G$271:$G$312,$D29,Opex!AG$271:AG$315)</f>
        <v>0</v>
      </c>
      <c r="AD29" s="92">
        <f>SUMIF(Opex!$G$271:$G$312,$D29,Opex!AH$271:AH$315)</f>
        <v>0</v>
      </c>
      <c r="AE29" s="92">
        <f>SUMIF(Opex!$G$271:$G$312,$D29,Opex!AI$271:AI$315)</f>
        <v>0</v>
      </c>
      <c r="AF29" s="92">
        <f>SUMIF(Opex!$G$271:$G$312,$D29,Opex!AJ$271:AJ$315)</f>
        <v>0</v>
      </c>
      <c r="AG29" s="92">
        <f>SUMIF(Opex!$G$271:$G$312,$D29,Opex!AK$271:AK$315)</f>
        <v>0</v>
      </c>
      <c r="AH29" s="92">
        <f>SUMIF(Opex!$G$271:$G$312,$D29,Opex!AL$271:AL$315)</f>
        <v>0</v>
      </c>
      <c r="AI29" s="92">
        <f>SUMIF(Opex!$G$271:$G$312,$D29,Opex!AM$271:AM$315)</f>
        <v>0</v>
      </c>
      <c r="AJ29" s="92">
        <f>SUMIF(Opex!$G$271:$G$312,$D29,Opex!AN$271:AN$315)</f>
        <v>0</v>
      </c>
      <c r="AK29" s="92">
        <f>SUMIF(Opex!$G$271:$G$312,$D29,Opex!AO$271:AO$315)</f>
        <v>0</v>
      </c>
      <c r="AL29" s="92">
        <f>SUMIF(Opex!$G$271:$G$312,$D29,Opex!AP$271:AP$315)</f>
        <v>0</v>
      </c>
      <c r="AM29" s="92">
        <f>SUMIF(Opex!$G$271:$G$312,$D29,Opex!AQ$271:AQ$315)</f>
        <v>0</v>
      </c>
      <c r="AN29" s="92">
        <f>SUMIF(Opex!$G$271:$G$312,$D29,Opex!AR$271:AR$315)</f>
        <v>0</v>
      </c>
      <c r="AO29" s="92">
        <f>SUMIF(Opex!$G$271:$G$312,$D29,Opex!AS$271:AS$315)</f>
        <v>0</v>
      </c>
      <c r="AP29" s="92">
        <f>SUMIF(Opex!$G$271:$G$312,$D29,Opex!AT$271:AT$315)</f>
        <v>0</v>
      </c>
      <c r="AQ29" s="92">
        <f>SUMIF(Opex!$G$271:$G$312,$D29,Opex!AU$271:AU$315)</f>
        <v>0</v>
      </c>
      <c r="AR29" s="92">
        <f>SUMIF(Opex!$G$271:$G$312,$D29,Opex!AV$271:AV$315)</f>
        <v>0</v>
      </c>
      <c r="AS29" s="92">
        <f>SUMIF(Opex!$G$271:$G$312,$D29,Opex!AW$271:AW$315)</f>
        <v>0</v>
      </c>
      <c r="AT29" s="92">
        <f>SUMIF(Opex!$G$271:$G$312,$D29,Opex!AX$271:AX$315)</f>
        <v>0</v>
      </c>
      <c r="AU29" s="92">
        <f>SUMIF(Opex!$G$271:$G$312,$D29,Opex!AY$271:AY$315)</f>
        <v>0</v>
      </c>
      <c r="AV29" s="92">
        <f>SUMIF(Opex!$G$271:$G$312,$D29,Opex!AZ$271:AZ$315)</f>
        <v>0</v>
      </c>
      <c r="AW29" s="92">
        <f>SUMIF(Opex!$G$271:$G$312,$D29,Opex!BA$271:BA$315)</f>
        <v>0</v>
      </c>
      <c r="AX29" s="92">
        <f>SUMIF(Opex!$G$271:$G$312,$D29,Opex!BB$271:BB$315)</f>
        <v>0</v>
      </c>
      <c r="AY29" s="92">
        <f>SUMIF(Opex!$G$271:$G$312,$D29,Opex!BC$271:BC$315)</f>
        <v>0</v>
      </c>
      <c r="AZ29" s="92">
        <f>SUMIF(Opex!$G$271:$G$312,$D29,Opex!BD$271:BD$315)</f>
        <v>0</v>
      </c>
      <c r="BA29" s="92">
        <f>SUMIF(Opex!$G$271:$G$312,$D29,Opex!BE$271:BE$315)</f>
        <v>0</v>
      </c>
      <c r="BB29" s="92">
        <f>SUMIF(Opex!$G$271:$G$312,$D29,Opex!BF$271:BF$315)</f>
        <v>0</v>
      </c>
      <c r="BC29" s="92">
        <f>SUMIF(Opex!$G$271:$G$312,$D29,Opex!BG$271:BG$315)</f>
        <v>0</v>
      </c>
      <c r="BD29" s="92">
        <f>SUMIF(Opex!$G$271:$G$312,$D29,Opex!BH$271:BH$315)</f>
        <v>0</v>
      </c>
    </row>
    <row r="30" spans="2:56" outlineLevel="1" x14ac:dyDescent="0.2">
      <c r="B30" s="58" t="s">
        <v>79</v>
      </c>
      <c r="C30" s="10" t="s">
        <v>198</v>
      </c>
      <c r="D30" s="26">
        <f>MAX($D$21:D29)+1</f>
        <v>8</v>
      </c>
      <c r="E30" s="92">
        <f>SUMIF(Opex!$G$271:$G$312,$D30,Opex!I$271:I$315)</f>
        <v>0</v>
      </c>
      <c r="F30" s="92">
        <f>SUMIF(Opex!$G$271:$G$312,$D30,Opex!J$271:J$315)</f>
        <v>0</v>
      </c>
      <c r="G30" s="92">
        <f>SUMIF(Opex!$G$271:$G$312,$D30,Opex!K$271:K$315)</f>
        <v>8.4898658966607119</v>
      </c>
      <c r="H30" s="92">
        <f>SUMIF(Opex!$G$271:$G$312,$D30,Opex!L$271:L$315)</f>
        <v>8.0075401796234402</v>
      </c>
      <c r="I30" s="92">
        <f>SUMIF(Opex!$G$271:$G$312,$D30,Opex!M$271:M$315)</f>
        <v>7.4677796232260514</v>
      </c>
      <c r="J30" s="92">
        <f>SUMIF(Opex!$G$271:$G$312,$D30,Opex!N$271:N$315)</f>
        <v>6.111810782969024</v>
      </c>
      <c r="K30" s="92">
        <f>SUMIF(Opex!$G$271:$G$312,$D30,Opex!O$271:O$315)</f>
        <v>7.6130032709902951</v>
      </c>
      <c r="L30" s="92">
        <f>SUMIF(Opex!$G$271:$G$312,$D30,Opex!P$271:P$315)</f>
        <v>7.0834322242350973</v>
      </c>
      <c r="M30" s="92">
        <f>SUMIF(Opex!$G$271:$G$312,$D30,Opex!Q$271:Q$315)</f>
        <v>0</v>
      </c>
      <c r="N30" s="92">
        <f>SUMIF(Opex!$G$271:$G$312,$D30,Opex!R$271:R$315)</f>
        <v>0</v>
      </c>
      <c r="O30" s="92">
        <f>SUMIF(Opex!$G$271:$G$312,$D30,Opex!S$271:S$315)</f>
        <v>0</v>
      </c>
      <c r="P30" s="92">
        <f>SUMIF(Opex!$G$271:$G$312,$D30,Opex!T$271:T$315)</f>
        <v>0</v>
      </c>
      <c r="Q30" s="92">
        <f>SUMIF(Opex!$G$271:$G$312,$D30,Opex!U$271:U$315)</f>
        <v>0</v>
      </c>
      <c r="R30" s="92">
        <f>SUMIF(Opex!$G$271:$G$312,$D30,Opex!V$271:V$315)</f>
        <v>0</v>
      </c>
      <c r="S30" s="92">
        <f>SUMIF(Opex!$G$271:$G$312,$D30,Opex!W$271:W$315)</f>
        <v>0</v>
      </c>
      <c r="T30" s="92">
        <f>SUMIF(Opex!$G$271:$G$312,$D30,Opex!X$271:X$315)</f>
        <v>0</v>
      </c>
      <c r="U30" s="92">
        <f>SUMIF(Opex!$G$271:$G$312,$D30,Opex!Y$271:Y$315)</f>
        <v>0</v>
      </c>
      <c r="V30" s="92">
        <f>SUMIF(Opex!$G$271:$G$312,$D30,Opex!Z$271:Z$315)</f>
        <v>0</v>
      </c>
      <c r="W30" s="92">
        <f>SUMIF(Opex!$G$271:$G$312,$D30,Opex!AA$271:AA$315)</f>
        <v>0</v>
      </c>
      <c r="X30" s="92">
        <f>SUMIF(Opex!$G$271:$G$312,$D30,Opex!AB$271:AB$315)</f>
        <v>0</v>
      </c>
      <c r="Y30" s="92">
        <f>SUMIF(Opex!$G$271:$G$312,$D30,Opex!AC$271:AC$315)</f>
        <v>0</v>
      </c>
      <c r="Z30" s="92">
        <f>SUMIF(Opex!$G$271:$G$312,$D30,Opex!AD$271:AD$315)</f>
        <v>0</v>
      </c>
      <c r="AA30" s="92">
        <f>SUMIF(Opex!$G$271:$G$312,$D30,Opex!AE$271:AE$315)</f>
        <v>0</v>
      </c>
      <c r="AB30" s="92">
        <f>SUMIF(Opex!$G$271:$G$312,$D30,Opex!AF$271:AF$315)</f>
        <v>0</v>
      </c>
      <c r="AC30" s="92">
        <f>SUMIF(Opex!$G$271:$G$312,$D30,Opex!AG$271:AG$315)</f>
        <v>0</v>
      </c>
      <c r="AD30" s="92">
        <f>SUMIF(Opex!$G$271:$G$312,$D30,Opex!AH$271:AH$315)</f>
        <v>0</v>
      </c>
      <c r="AE30" s="92">
        <f>SUMIF(Opex!$G$271:$G$312,$D30,Opex!AI$271:AI$315)</f>
        <v>0</v>
      </c>
      <c r="AF30" s="92">
        <f>SUMIF(Opex!$G$271:$G$312,$D30,Opex!AJ$271:AJ$315)</f>
        <v>0</v>
      </c>
      <c r="AG30" s="92">
        <f>SUMIF(Opex!$G$271:$G$312,$D30,Opex!AK$271:AK$315)</f>
        <v>0</v>
      </c>
      <c r="AH30" s="92">
        <f>SUMIF(Opex!$G$271:$G$312,$D30,Opex!AL$271:AL$315)</f>
        <v>0</v>
      </c>
      <c r="AI30" s="92">
        <f>SUMIF(Opex!$G$271:$G$312,$D30,Opex!AM$271:AM$315)</f>
        <v>0</v>
      </c>
      <c r="AJ30" s="92">
        <f>SUMIF(Opex!$G$271:$G$312,$D30,Opex!AN$271:AN$315)</f>
        <v>0</v>
      </c>
      <c r="AK30" s="92">
        <f>SUMIF(Opex!$G$271:$G$312,$D30,Opex!AO$271:AO$315)</f>
        <v>0</v>
      </c>
      <c r="AL30" s="92">
        <f>SUMIF(Opex!$G$271:$G$312,$D30,Opex!AP$271:AP$315)</f>
        <v>0</v>
      </c>
      <c r="AM30" s="92">
        <f>SUMIF(Opex!$G$271:$G$312,$D30,Opex!AQ$271:AQ$315)</f>
        <v>0</v>
      </c>
      <c r="AN30" s="92">
        <f>SUMIF(Opex!$G$271:$G$312,$D30,Opex!AR$271:AR$315)</f>
        <v>0</v>
      </c>
      <c r="AO30" s="92">
        <f>SUMIF(Opex!$G$271:$G$312,$D30,Opex!AS$271:AS$315)</f>
        <v>0</v>
      </c>
      <c r="AP30" s="92">
        <f>SUMIF(Opex!$G$271:$G$312,$D30,Opex!AT$271:AT$315)</f>
        <v>0</v>
      </c>
      <c r="AQ30" s="92">
        <f>SUMIF(Opex!$G$271:$G$312,$D30,Opex!AU$271:AU$315)</f>
        <v>0</v>
      </c>
      <c r="AR30" s="92">
        <f>SUMIF(Opex!$G$271:$G$312,$D30,Opex!AV$271:AV$315)</f>
        <v>0</v>
      </c>
      <c r="AS30" s="92">
        <f>SUMIF(Opex!$G$271:$G$312,$D30,Opex!AW$271:AW$315)</f>
        <v>0</v>
      </c>
      <c r="AT30" s="92">
        <f>SUMIF(Opex!$G$271:$G$312,$D30,Opex!AX$271:AX$315)</f>
        <v>0</v>
      </c>
      <c r="AU30" s="92">
        <f>SUMIF(Opex!$G$271:$G$312,$D30,Opex!AY$271:AY$315)</f>
        <v>0</v>
      </c>
      <c r="AV30" s="92">
        <f>SUMIF(Opex!$G$271:$G$312,$D30,Opex!AZ$271:AZ$315)</f>
        <v>0</v>
      </c>
      <c r="AW30" s="92">
        <f>SUMIF(Opex!$G$271:$G$312,$D30,Opex!BA$271:BA$315)</f>
        <v>0</v>
      </c>
      <c r="AX30" s="92">
        <f>SUMIF(Opex!$G$271:$G$312,$D30,Opex!BB$271:BB$315)</f>
        <v>0</v>
      </c>
      <c r="AY30" s="92">
        <f>SUMIF(Opex!$G$271:$G$312,$D30,Opex!BC$271:BC$315)</f>
        <v>0</v>
      </c>
      <c r="AZ30" s="92">
        <f>SUMIF(Opex!$G$271:$G$312,$D30,Opex!BD$271:BD$315)</f>
        <v>0</v>
      </c>
      <c r="BA30" s="92">
        <f>SUMIF(Opex!$G$271:$G$312,$D30,Opex!BE$271:BE$315)</f>
        <v>0</v>
      </c>
      <c r="BB30" s="92">
        <f>SUMIF(Opex!$G$271:$G$312,$D30,Opex!BF$271:BF$315)</f>
        <v>0</v>
      </c>
      <c r="BC30" s="92">
        <f>SUMIF(Opex!$G$271:$G$312,$D30,Opex!BG$271:BG$315)</f>
        <v>0</v>
      </c>
      <c r="BD30" s="92">
        <f>SUMIF(Opex!$G$271:$G$312,$D30,Opex!BH$271:BH$315)</f>
        <v>0</v>
      </c>
    </row>
    <row r="31" spans="2:56" outlineLevel="1" x14ac:dyDescent="0.2">
      <c r="B31" s="58" t="s">
        <v>80</v>
      </c>
      <c r="C31" s="10" t="s">
        <v>198</v>
      </c>
      <c r="D31" s="26">
        <f>MAX($D$21:D30)+1</f>
        <v>9</v>
      </c>
      <c r="E31" s="92">
        <f>SUMIF(Opex!$G$271:$G$312,$D31,Opex!I$271:I$315)</f>
        <v>0</v>
      </c>
      <c r="F31" s="92">
        <f>SUMIF(Opex!$G$271:$G$312,$D31,Opex!J$271:J$315)</f>
        <v>0</v>
      </c>
      <c r="G31" s="92">
        <f>SUMIF(Opex!$G$271:$G$312,$D31,Opex!K$271:K$315)</f>
        <v>4.3200341917921934</v>
      </c>
      <c r="H31" s="92">
        <f>SUMIF(Opex!$G$271:$G$312,$D31,Opex!L$271:L$315)</f>
        <v>4.1936155240674236</v>
      </c>
      <c r="I31" s="92">
        <f>SUMIF(Opex!$G$271:$G$312,$D31,Opex!M$271:M$315)</f>
        <v>3.7166758224530509</v>
      </c>
      <c r="J31" s="92">
        <f>SUMIF(Opex!$G$271:$G$312,$D31,Opex!N$271:N$315)</f>
        <v>7.2480010356443794</v>
      </c>
      <c r="K31" s="92">
        <f>SUMIF(Opex!$G$271:$G$312,$D31,Opex!O$271:O$315)</f>
        <v>10.118932349889256</v>
      </c>
      <c r="L31" s="92">
        <f>SUMIF(Opex!$G$271:$G$312,$D31,Opex!P$271:P$315)</f>
        <v>8.3499899450052641</v>
      </c>
      <c r="M31" s="92">
        <f>SUMIF(Opex!$G$271:$G$312,$D31,Opex!Q$271:Q$315)</f>
        <v>0</v>
      </c>
      <c r="N31" s="92">
        <f>SUMIF(Opex!$G$271:$G$312,$D31,Opex!R$271:R$315)</f>
        <v>0</v>
      </c>
      <c r="O31" s="92">
        <f>SUMIF(Opex!$G$271:$G$312,$D31,Opex!S$271:S$315)</f>
        <v>0</v>
      </c>
      <c r="P31" s="92">
        <f>SUMIF(Opex!$G$271:$G$312,$D31,Opex!T$271:T$315)</f>
        <v>0</v>
      </c>
      <c r="Q31" s="92">
        <f>SUMIF(Opex!$G$271:$G$312,$D31,Opex!U$271:U$315)</f>
        <v>0</v>
      </c>
      <c r="R31" s="92">
        <f>SUMIF(Opex!$G$271:$G$312,$D31,Opex!V$271:V$315)</f>
        <v>0</v>
      </c>
      <c r="S31" s="92">
        <f>SUMIF(Opex!$G$271:$G$312,$D31,Opex!W$271:W$315)</f>
        <v>0</v>
      </c>
      <c r="T31" s="92">
        <f>SUMIF(Opex!$G$271:$G$312,$D31,Opex!X$271:X$315)</f>
        <v>0</v>
      </c>
      <c r="U31" s="92">
        <f>SUMIF(Opex!$G$271:$G$312,$D31,Opex!Y$271:Y$315)</f>
        <v>0</v>
      </c>
      <c r="V31" s="92">
        <f>SUMIF(Opex!$G$271:$G$312,$D31,Opex!Z$271:Z$315)</f>
        <v>0</v>
      </c>
      <c r="W31" s="92">
        <f>SUMIF(Opex!$G$271:$G$312,$D31,Opex!AA$271:AA$315)</f>
        <v>0</v>
      </c>
      <c r="X31" s="92">
        <f>SUMIF(Opex!$G$271:$G$312,$D31,Opex!AB$271:AB$315)</f>
        <v>0</v>
      </c>
      <c r="Y31" s="92">
        <f>SUMIF(Opex!$G$271:$G$312,$D31,Opex!AC$271:AC$315)</f>
        <v>0</v>
      </c>
      <c r="Z31" s="92">
        <f>SUMIF(Opex!$G$271:$G$312,$D31,Opex!AD$271:AD$315)</f>
        <v>0</v>
      </c>
      <c r="AA31" s="92">
        <f>SUMIF(Opex!$G$271:$G$312,$D31,Opex!AE$271:AE$315)</f>
        <v>0</v>
      </c>
      <c r="AB31" s="92">
        <f>SUMIF(Opex!$G$271:$G$312,$D31,Opex!AF$271:AF$315)</f>
        <v>0</v>
      </c>
      <c r="AC31" s="92">
        <f>SUMIF(Opex!$G$271:$G$312,$D31,Opex!AG$271:AG$315)</f>
        <v>0</v>
      </c>
      <c r="AD31" s="92">
        <f>SUMIF(Opex!$G$271:$G$312,$D31,Opex!AH$271:AH$315)</f>
        <v>0</v>
      </c>
      <c r="AE31" s="92">
        <f>SUMIF(Opex!$G$271:$G$312,$D31,Opex!AI$271:AI$315)</f>
        <v>0</v>
      </c>
      <c r="AF31" s="92">
        <f>SUMIF(Opex!$G$271:$G$312,$D31,Opex!AJ$271:AJ$315)</f>
        <v>0</v>
      </c>
      <c r="AG31" s="92">
        <f>SUMIF(Opex!$G$271:$G$312,$D31,Opex!AK$271:AK$315)</f>
        <v>0</v>
      </c>
      <c r="AH31" s="92">
        <f>SUMIF(Opex!$G$271:$G$312,$D31,Opex!AL$271:AL$315)</f>
        <v>0</v>
      </c>
      <c r="AI31" s="92">
        <f>SUMIF(Opex!$G$271:$G$312,$D31,Opex!AM$271:AM$315)</f>
        <v>0</v>
      </c>
      <c r="AJ31" s="92">
        <f>SUMIF(Opex!$G$271:$G$312,$D31,Opex!AN$271:AN$315)</f>
        <v>0</v>
      </c>
      <c r="AK31" s="92">
        <f>SUMIF(Opex!$G$271:$G$312,$D31,Opex!AO$271:AO$315)</f>
        <v>0</v>
      </c>
      <c r="AL31" s="92">
        <f>SUMIF(Opex!$G$271:$G$312,$D31,Opex!AP$271:AP$315)</f>
        <v>0</v>
      </c>
      <c r="AM31" s="92">
        <f>SUMIF(Opex!$G$271:$G$312,$D31,Opex!AQ$271:AQ$315)</f>
        <v>0</v>
      </c>
      <c r="AN31" s="92">
        <f>SUMIF(Opex!$G$271:$G$312,$D31,Opex!AR$271:AR$315)</f>
        <v>0</v>
      </c>
      <c r="AO31" s="92">
        <f>SUMIF(Opex!$G$271:$G$312,$D31,Opex!AS$271:AS$315)</f>
        <v>0</v>
      </c>
      <c r="AP31" s="92">
        <f>SUMIF(Opex!$G$271:$G$312,$D31,Opex!AT$271:AT$315)</f>
        <v>0</v>
      </c>
      <c r="AQ31" s="92">
        <f>SUMIF(Opex!$G$271:$G$312,$D31,Opex!AU$271:AU$315)</f>
        <v>0</v>
      </c>
      <c r="AR31" s="92">
        <f>SUMIF(Opex!$G$271:$G$312,$D31,Opex!AV$271:AV$315)</f>
        <v>0</v>
      </c>
      <c r="AS31" s="92">
        <f>SUMIF(Opex!$G$271:$G$312,$D31,Opex!AW$271:AW$315)</f>
        <v>0</v>
      </c>
      <c r="AT31" s="92">
        <f>SUMIF(Opex!$G$271:$G$312,$D31,Opex!AX$271:AX$315)</f>
        <v>0</v>
      </c>
      <c r="AU31" s="92">
        <f>SUMIF(Opex!$G$271:$G$312,$D31,Opex!AY$271:AY$315)</f>
        <v>0</v>
      </c>
      <c r="AV31" s="92">
        <f>SUMIF(Opex!$G$271:$G$312,$D31,Opex!AZ$271:AZ$315)</f>
        <v>0</v>
      </c>
      <c r="AW31" s="92">
        <f>SUMIF(Opex!$G$271:$G$312,$D31,Opex!BA$271:BA$315)</f>
        <v>0</v>
      </c>
      <c r="AX31" s="92">
        <f>SUMIF(Opex!$G$271:$G$312,$D31,Opex!BB$271:BB$315)</f>
        <v>0</v>
      </c>
      <c r="AY31" s="92">
        <f>SUMIF(Opex!$G$271:$G$312,$D31,Opex!BC$271:BC$315)</f>
        <v>0</v>
      </c>
      <c r="AZ31" s="92">
        <f>SUMIF(Opex!$G$271:$G$312,$D31,Opex!BD$271:BD$315)</f>
        <v>0</v>
      </c>
      <c r="BA31" s="92">
        <f>SUMIF(Opex!$G$271:$G$312,$D31,Opex!BE$271:BE$315)</f>
        <v>0</v>
      </c>
      <c r="BB31" s="92">
        <f>SUMIF(Opex!$G$271:$G$312,$D31,Opex!BF$271:BF$315)</f>
        <v>0</v>
      </c>
      <c r="BC31" s="92">
        <f>SUMIF(Opex!$G$271:$G$312,$D31,Opex!BG$271:BG$315)</f>
        <v>0</v>
      </c>
      <c r="BD31" s="92">
        <f>SUMIF(Opex!$G$271:$G$312,$D31,Opex!BH$271:BH$315)</f>
        <v>0</v>
      </c>
    </row>
    <row r="32" spans="2:56" outlineLevel="1" x14ac:dyDescent="0.2">
      <c r="B32" s="58" t="s">
        <v>81</v>
      </c>
    </row>
    <row r="33" spans="2:56" outlineLevel="1" x14ac:dyDescent="0.2">
      <c r="B33" s="73" t="s">
        <v>99</v>
      </c>
      <c r="C33" s="10" t="s">
        <v>198</v>
      </c>
      <c r="D33" s="26">
        <f>MAX($D$21:D32)+1</f>
        <v>10</v>
      </c>
      <c r="E33" s="92">
        <f>SUMIF(Opex!$G$271:$G$312,$D33,Opex!I$271:I$315)</f>
        <v>0</v>
      </c>
      <c r="F33" s="92">
        <f>SUMIF(Opex!$G$271:$G$312,$D33,Opex!J$271:J$315)</f>
        <v>0</v>
      </c>
      <c r="G33" s="92">
        <f>SUMIF(Opex!$G$271:$G$312,$D33,Opex!K$271:K$315)</f>
        <v>0.93335409463954744</v>
      </c>
      <c r="H33" s="92">
        <f>SUMIF(Opex!$G$271:$G$312,$D33,Opex!L$271:L$315)</f>
        <v>0.77019893805664719</v>
      </c>
      <c r="I33" s="92">
        <f>SUMIF(Opex!$G$271:$G$312,$D33,Opex!M$271:M$315)</f>
        <v>3.9979307705660806E-2</v>
      </c>
      <c r="J33" s="92">
        <f>SUMIF(Opex!$G$271:$G$312,$D33,Opex!N$271:N$315)</f>
        <v>7.2173577008402448E-2</v>
      </c>
      <c r="K33" s="92">
        <f>SUMIF(Opex!$G$271:$G$312,$D33,Opex!O$271:O$315)</f>
        <v>0.43288377233798081</v>
      </c>
      <c r="L33" s="92">
        <f>SUMIF(Opex!$G$271:$G$312,$D33,Opex!P$271:P$315)</f>
        <v>0.76161947819695763</v>
      </c>
      <c r="M33" s="92">
        <f>SUMIF(Opex!$G$271:$G$312,$D33,Opex!Q$271:Q$315)</f>
        <v>0</v>
      </c>
      <c r="N33" s="92">
        <f>SUMIF(Opex!$G$271:$G$312,$D33,Opex!R$271:R$315)</f>
        <v>0</v>
      </c>
      <c r="O33" s="92">
        <f>SUMIF(Opex!$G$271:$G$312,$D33,Opex!S$271:S$315)</f>
        <v>0</v>
      </c>
      <c r="P33" s="92">
        <f>SUMIF(Opex!$G$271:$G$312,$D33,Opex!T$271:T$315)</f>
        <v>0</v>
      </c>
      <c r="Q33" s="92">
        <f>SUMIF(Opex!$G$271:$G$312,$D33,Opex!U$271:U$315)</f>
        <v>0</v>
      </c>
      <c r="R33" s="92">
        <f>SUMIF(Opex!$G$271:$G$312,$D33,Opex!V$271:V$315)</f>
        <v>0</v>
      </c>
      <c r="S33" s="92">
        <f>SUMIF(Opex!$G$271:$G$312,$D33,Opex!W$271:W$315)</f>
        <v>0</v>
      </c>
      <c r="T33" s="92">
        <f>SUMIF(Opex!$G$271:$G$312,$D33,Opex!X$271:X$315)</f>
        <v>0</v>
      </c>
      <c r="U33" s="92">
        <f>SUMIF(Opex!$G$271:$G$312,$D33,Opex!Y$271:Y$315)</f>
        <v>0</v>
      </c>
      <c r="V33" s="92">
        <f>SUMIF(Opex!$G$271:$G$312,$D33,Opex!Z$271:Z$315)</f>
        <v>0</v>
      </c>
      <c r="W33" s="92">
        <f>SUMIF(Opex!$G$271:$G$312,$D33,Opex!AA$271:AA$315)</f>
        <v>0</v>
      </c>
      <c r="X33" s="92">
        <f>SUMIF(Opex!$G$271:$G$312,$D33,Opex!AB$271:AB$315)</f>
        <v>0</v>
      </c>
      <c r="Y33" s="92">
        <f>SUMIF(Opex!$G$271:$G$312,$D33,Opex!AC$271:AC$315)</f>
        <v>0</v>
      </c>
      <c r="Z33" s="92">
        <f>SUMIF(Opex!$G$271:$G$312,$D33,Opex!AD$271:AD$315)</f>
        <v>0</v>
      </c>
      <c r="AA33" s="92">
        <f>SUMIF(Opex!$G$271:$G$312,$D33,Opex!AE$271:AE$315)</f>
        <v>0</v>
      </c>
      <c r="AB33" s="92">
        <f>SUMIF(Opex!$G$271:$G$312,$D33,Opex!AF$271:AF$315)</f>
        <v>0</v>
      </c>
      <c r="AC33" s="92">
        <f>SUMIF(Opex!$G$271:$G$312,$D33,Opex!AG$271:AG$315)</f>
        <v>0</v>
      </c>
      <c r="AD33" s="92">
        <f>SUMIF(Opex!$G$271:$G$312,$D33,Opex!AH$271:AH$315)</f>
        <v>0</v>
      </c>
      <c r="AE33" s="92">
        <f>SUMIF(Opex!$G$271:$G$312,$D33,Opex!AI$271:AI$315)</f>
        <v>0</v>
      </c>
      <c r="AF33" s="92">
        <f>SUMIF(Opex!$G$271:$G$312,$D33,Opex!AJ$271:AJ$315)</f>
        <v>0</v>
      </c>
      <c r="AG33" s="92">
        <f>SUMIF(Opex!$G$271:$G$312,$D33,Opex!AK$271:AK$315)</f>
        <v>0</v>
      </c>
      <c r="AH33" s="92">
        <f>SUMIF(Opex!$G$271:$G$312,$D33,Opex!AL$271:AL$315)</f>
        <v>0</v>
      </c>
      <c r="AI33" s="92">
        <f>SUMIF(Opex!$G$271:$G$312,$D33,Opex!AM$271:AM$315)</f>
        <v>0</v>
      </c>
      <c r="AJ33" s="92">
        <f>SUMIF(Opex!$G$271:$G$312,$D33,Opex!AN$271:AN$315)</f>
        <v>0</v>
      </c>
      <c r="AK33" s="92">
        <f>SUMIF(Opex!$G$271:$G$312,$D33,Opex!AO$271:AO$315)</f>
        <v>0</v>
      </c>
      <c r="AL33" s="92">
        <f>SUMIF(Opex!$G$271:$G$312,$D33,Opex!AP$271:AP$315)</f>
        <v>0</v>
      </c>
      <c r="AM33" s="92">
        <f>SUMIF(Opex!$G$271:$G$312,$D33,Opex!AQ$271:AQ$315)</f>
        <v>0</v>
      </c>
      <c r="AN33" s="92">
        <f>SUMIF(Opex!$G$271:$G$312,$D33,Opex!AR$271:AR$315)</f>
        <v>0</v>
      </c>
      <c r="AO33" s="92">
        <f>SUMIF(Opex!$G$271:$G$312,$D33,Opex!AS$271:AS$315)</f>
        <v>0</v>
      </c>
      <c r="AP33" s="92">
        <f>SUMIF(Opex!$G$271:$G$312,$D33,Opex!AT$271:AT$315)</f>
        <v>0</v>
      </c>
      <c r="AQ33" s="92">
        <f>SUMIF(Opex!$G$271:$G$312,$D33,Opex!AU$271:AU$315)</f>
        <v>0</v>
      </c>
      <c r="AR33" s="92">
        <f>SUMIF(Opex!$G$271:$G$312,$D33,Opex!AV$271:AV$315)</f>
        <v>0</v>
      </c>
      <c r="AS33" s="92">
        <f>SUMIF(Opex!$G$271:$G$312,$D33,Opex!AW$271:AW$315)</f>
        <v>0</v>
      </c>
      <c r="AT33" s="92">
        <f>SUMIF(Opex!$G$271:$G$312,$D33,Opex!AX$271:AX$315)</f>
        <v>0</v>
      </c>
      <c r="AU33" s="92">
        <f>SUMIF(Opex!$G$271:$G$312,$D33,Opex!AY$271:AY$315)</f>
        <v>0</v>
      </c>
      <c r="AV33" s="92">
        <f>SUMIF(Opex!$G$271:$G$312,$D33,Opex!AZ$271:AZ$315)</f>
        <v>0</v>
      </c>
      <c r="AW33" s="92">
        <f>SUMIF(Opex!$G$271:$G$312,$D33,Opex!BA$271:BA$315)</f>
        <v>0</v>
      </c>
      <c r="AX33" s="92">
        <f>SUMIF(Opex!$G$271:$G$312,$D33,Opex!BB$271:BB$315)</f>
        <v>0</v>
      </c>
      <c r="AY33" s="92">
        <f>SUMIF(Opex!$G$271:$G$312,$D33,Opex!BC$271:BC$315)</f>
        <v>0</v>
      </c>
      <c r="AZ33" s="92">
        <f>SUMIF(Opex!$G$271:$G$312,$D33,Opex!BD$271:BD$315)</f>
        <v>0</v>
      </c>
      <c r="BA33" s="92">
        <f>SUMIF(Opex!$G$271:$G$312,$D33,Opex!BE$271:BE$315)</f>
        <v>0</v>
      </c>
      <c r="BB33" s="92">
        <f>SUMIF(Opex!$G$271:$G$312,$D33,Opex!BF$271:BF$315)</f>
        <v>0</v>
      </c>
      <c r="BC33" s="92">
        <f>SUMIF(Opex!$G$271:$G$312,$D33,Opex!BG$271:BG$315)</f>
        <v>0</v>
      </c>
      <c r="BD33" s="92">
        <f>SUMIF(Opex!$G$271:$G$312,$D33,Opex!BH$271:BH$315)</f>
        <v>0</v>
      </c>
    </row>
    <row r="34" spans="2:56" outlineLevel="1" x14ac:dyDescent="0.2">
      <c r="B34" s="73" t="s">
        <v>100</v>
      </c>
      <c r="C34" s="10" t="s">
        <v>198</v>
      </c>
      <c r="D34" s="26">
        <f>MAX($D$21:D33)+1</f>
        <v>11</v>
      </c>
      <c r="E34" s="92">
        <f>SUMIF(Opex!$G$271:$G$312,$D34,Opex!I$271:I$315)</f>
        <v>0</v>
      </c>
      <c r="F34" s="92">
        <f>SUMIF(Opex!$G$271:$G$312,$D34,Opex!J$271:J$315)</f>
        <v>0</v>
      </c>
      <c r="G34" s="92">
        <f>SUMIF(Opex!$G$271:$G$312,$D34,Opex!K$271:K$315)</f>
        <v>4.4068391961903588</v>
      </c>
      <c r="H34" s="92">
        <f>SUMIF(Opex!$G$271:$G$312,$D34,Opex!L$271:L$315)</f>
        <v>4.3672485168185124</v>
      </c>
      <c r="I34" s="92">
        <f>SUMIF(Opex!$G$271:$G$312,$D34,Opex!M$271:M$315)</f>
        <v>4.6150238825947802</v>
      </c>
      <c r="J34" s="92">
        <f>SUMIF(Opex!$G$271:$G$312,$D34,Opex!N$271:N$315)</f>
        <v>4.9223694269368705</v>
      </c>
      <c r="K34" s="92">
        <f>SUMIF(Opex!$G$271:$G$312,$D34,Opex!O$271:O$315)</f>
        <v>4.1553489706585385</v>
      </c>
      <c r="L34" s="92">
        <f>SUMIF(Opex!$G$271:$G$312,$D34,Opex!P$271:P$315)</f>
        <v>4.4197370164591137</v>
      </c>
      <c r="M34" s="92">
        <f>SUMIF(Opex!$G$271:$G$312,$D34,Opex!Q$271:Q$315)</f>
        <v>0</v>
      </c>
      <c r="N34" s="92">
        <f>SUMIF(Opex!$G$271:$G$312,$D34,Opex!R$271:R$315)</f>
        <v>0</v>
      </c>
      <c r="O34" s="92">
        <f>SUMIF(Opex!$G$271:$G$312,$D34,Opex!S$271:S$315)</f>
        <v>0</v>
      </c>
      <c r="P34" s="92">
        <f>SUMIF(Opex!$G$271:$G$312,$D34,Opex!T$271:T$315)</f>
        <v>0</v>
      </c>
      <c r="Q34" s="92">
        <f>SUMIF(Opex!$G$271:$G$312,$D34,Opex!U$271:U$315)</f>
        <v>0</v>
      </c>
      <c r="R34" s="92">
        <f>SUMIF(Opex!$G$271:$G$312,$D34,Opex!V$271:V$315)</f>
        <v>0</v>
      </c>
      <c r="S34" s="92">
        <f>SUMIF(Opex!$G$271:$G$312,$D34,Opex!W$271:W$315)</f>
        <v>0</v>
      </c>
      <c r="T34" s="92">
        <f>SUMIF(Opex!$G$271:$G$312,$D34,Opex!X$271:X$315)</f>
        <v>0</v>
      </c>
      <c r="U34" s="92">
        <f>SUMIF(Opex!$G$271:$G$312,$D34,Opex!Y$271:Y$315)</f>
        <v>0</v>
      </c>
      <c r="V34" s="92">
        <f>SUMIF(Opex!$G$271:$G$312,$D34,Opex!Z$271:Z$315)</f>
        <v>0</v>
      </c>
      <c r="W34" s="92">
        <f>SUMIF(Opex!$G$271:$G$312,$D34,Opex!AA$271:AA$315)</f>
        <v>0</v>
      </c>
      <c r="X34" s="92">
        <f>SUMIF(Opex!$G$271:$G$312,$D34,Opex!AB$271:AB$315)</f>
        <v>0</v>
      </c>
      <c r="Y34" s="92">
        <f>SUMIF(Opex!$G$271:$G$312,$D34,Opex!AC$271:AC$315)</f>
        <v>0</v>
      </c>
      <c r="Z34" s="92">
        <f>SUMIF(Opex!$G$271:$G$312,$D34,Opex!AD$271:AD$315)</f>
        <v>0</v>
      </c>
      <c r="AA34" s="92">
        <f>SUMIF(Opex!$G$271:$G$312,$D34,Opex!AE$271:AE$315)</f>
        <v>0</v>
      </c>
      <c r="AB34" s="92">
        <f>SUMIF(Opex!$G$271:$G$312,$D34,Opex!AF$271:AF$315)</f>
        <v>0</v>
      </c>
      <c r="AC34" s="92">
        <f>SUMIF(Opex!$G$271:$G$312,$D34,Opex!AG$271:AG$315)</f>
        <v>0</v>
      </c>
      <c r="AD34" s="92">
        <f>SUMIF(Opex!$G$271:$G$312,$D34,Opex!AH$271:AH$315)</f>
        <v>0</v>
      </c>
      <c r="AE34" s="92">
        <f>SUMIF(Opex!$G$271:$G$312,$D34,Opex!AI$271:AI$315)</f>
        <v>0</v>
      </c>
      <c r="AF34" s="92">
        <f>SUMIF(Opex!$G$271:$G$312,$D34,Opex!AJ$271:AJ$315)</f>
        <v>0</v>
      </c>
      <c r="AG34" s="92">
        <f>SUMIF(Opex!$G$271:$G$312,$D34,Opex!AK$271:AK$315)</f>
        <v>0</v>
      </c>
      <c r="AH34" s="92">
        <f>SUMIF(Opex!$G$271:$G$312,$D34,Opex!AL$271:AL$315)</f>
        <v>0</v>
      </c>
      <c r="AI34" s="92">
        <f>SUMIF(Opex!$G$271:$G$312,$D34,Opex!AM$271:AM$315)</f>
        <v>0</v>
      </c>
      <c r="AJ34" s="92">
        <f>SUMIF(Opex!$G$271:$G$312,$D34,Opex!AN$271:AN$315)</f>
        <v>0</v>
      </c>
      <c r="AK34" s="92">
        <f>SUMIF(Opex!$G$271:$G$312,$D34,Opex!AO$271:AO$315)</f>
        <v>0</v>
      </c>
      <c r="AL34" s="92">
        <f>SUMIF(Opex!$G$271:$G$312,$D34,Opex!AP$271:AP$315)</f>
        <v>0</v>
      </c>
      <c r="AM34" s="92">
        <f>SUMIF(Opex!$G$271:$G$312,$D34,Opex!AQ$271:AQ$315)</f>
        <v>0</v>
      </c>
      <c r="AN34" s="92">
        <f>SUMIF(Opex!$G$271:$G$312,$D34,Opex!AR$271:AR$315)</f>
        <v>0</v>
      </c>
      <c r="AO34" s="92">
        <f>SUMIF(Opex!$G$271:$G$312,$D34,Opex!AS$271:AS$315)</f>
        <v>0</v>
      </c>
      <c r="AP34" s="92">
        <f>SUMIF(Opex!$G$271:$G$312,$D34,Opex!AT$271:AT$315)</f>
        <v>0</v>
      </c>
      <c r="AQ34" s="92">
        <f>SUMIF(Opex!$G$271:$G$312,$D34,Opex!AU$271:AU$315)</f>
        <v>0</v>
      </c>
      <c r="AR34" s="92">
        <f>SUMIF(Opex!$G$271:$G$312,$D34,Opex!AV$271:AV$315)</f>
        <v>0</v>
      </c>
      <c r="AS34" s="92">
        <f>SUMIF(Opex!$G$271:$G$312,$D34,Opex!AW$271:AW$315)</f>
        <v>0</v>
      </c>
      <c r="AT34" s="92">
        <f>SUMIF(Opex!$G$271:$G$312,$D34,Opex!AX$271:AX$315)</f>
        <v>0</v>
      </c>
      <c r="AU34" s="92">
        <f>SUMIF(Opex!$G$271:$G$312,$D34,Opex!AY$271:AY$315)</f>
        <v>0</v>
      </c>
      <c r="AV34" s="92">
        <f>SUMIF(Opex!$G$271:$G$312,$D34,Opex!AZ$271:AZ$315)</f>
        <v>0</v>
      </c>
      <c r="AW34" s="92">
        <f>SUMIF(Opex!$G$271:$G$312,$D34,Opex!BA$271:BA$315)</f>
        <v>0</v>
      </c>
      <c r="AX34" s="92">
        <f>SUMIF(Opex!$G$271:$G$312,$D34,Opex!BB$271:BB$315)</f>
        <v>0</v>
      </c>
      <c r="AY34" s="92">
        <f>SUMIF(Opex!$G$271:$G$312,$D34,Opex!BC$271:BC$315)</f>
        <v>0</v>
      </c>
      <c r="AZ34" s="92">
        <f>SUMIF(Opex!$G$271:$G$312,$D34,Opex!BD$271:BD$315)</f>
        <v>0</v>
      </c>
      <c r="BA34" s="92">
        <f>SUMIF(Opex!$G$271:$G$312,$D34,Opex!BE$271:BE$315)</f>
        <v>0</v>
      </c>
      <c r="BB34" s="92">
        <f>SUMIF(Opex!$G$271:$G$312,$D34,Opex!BF$271:BF$315)</f>
        <v>0</v>
      </c>
      <c r="BC34" s="92">
        <f>SUMIF(Opex!$G$271:$G$312,$D34,Opex!BG$271:BG$315)</f>
        <v>0</v>
      </c>
      <c r="BD34" s="92">
        <f>SUMIF(Opex!$G$271:$G$312,$D34,Opex!BH$271:BH$315)</f>
        <v>0</v>
      </c>
    </row>
    <row r="35" spans="2:56" outlineLevel="1" x14ac:dyDescent="0.2">
      <c r="B35" s="58" t="s">
        <v>82</v>
      </c>
    </row>
    <row r="36" spans="2:56" outlineLevel="1" x14ac:dyDescent="0.2">
      <c r="B36" s="73" t="s">
        <v>94</v>
      </c>
      <c r="C36" s="10" t="s">
        <v>198</v>
      </c>
      <c r="D36" s="26">
        <f>MAX($D$21:D35)+1</f>
        <v>12</v>
      </c>
      <c r="E36" s="92">
        <f>SUMIF(Opex!$G$271:$G$312,$D36,Opex!I$271:I$315)</f>
        <v>0</v>
      </c>
      <c r="F36" s="92">
        <f>SUMIF(Opex!$G$271:$G$312,$D36,Opex!J$271:J$315)</f>
        <v>0</v>
      </c>
      <c r="G36" s="92">
        <f>SUMIF(Opex!$G$271:$G$312,$D36,Opex!K$271:K$315)</f>
        <v>1.0077284946985203</v>
      </c>
      <c r="H36" s="92">
        <f>SUMIF(Opex!$G$271:$G$312,$D36,Opex!L$271:L$315)</f>
        <v>0.99565931595174617</v>
      </c>
      <c r="I36" s="92">
        <f>SUMIF(Opex!$G$271:$G$312,$D36,Opex!M$271:M$315)</f>
        <v>1.0593603970921446</v>
      </c>
      <c r="J36" s="92">
        <f>SUMIF(Opex!$G$271:$G$312,$D36,Opex!N$271:N$315)</f>
        <v>0.79959752342713586</v>
      </c>
      <c r="K36" s="92">
        <f>SUMIF(Opex!$G$271:$G$312,$D36,Opex!O$271:O$315)</f>
        <v>0.9236009271457345</v>
      </c>
      <c r="L36" s="92">
        <f>SUMIF(Opex!$G$271:$G$312,$D36,Opex!P$271:P$315)</f>
        <v>0.97896572946969773</v>
      </c>
      <c r="M36" s="92">
        <f>SUMIF(Opex!$G$271:$G$312,$D36,Opex!Q$271:Q$315)</f>
        <v>0</v>
      </c>
      <c r="N36" s="92">
        <f>SUMIF(Opex!$G$271:$G$312,$D36,Opex!R$271:R$315)</f>
        <v>0</v>
      </c>
      <c r="O36" s="92">
        <f>SUMIF(Opex!$G$271:$G$312,$D36,Opex!S$271:S$315)</f>
        <v>0</v>
      </c>
      <c r="P36" s="92">
        <f>SUMIF(Opex!$G$271:$G$312,$D36,Opex!T$271:T$315)</f>
        <v>0</v>
      </c>
      <c r="Q36" s="92">
        <f>SUMIF(Opex!$G$271:$G$312,$D36,Opex!U$271:U$315)</f>
        <v>0</v>
      </c>
      <c r="R36" s="92">
        <f>SUMIF(Opex!$G$271:$G$312,$D36,Opex!V$271:V$315)</f>
        <v>0</v>
      </c>
      <c r="S36" s="92">
        <f>SUMIF(Opex!$G$271:$G$312,$D36,Opex!W$271:W$315)</f>
        <v>0</v>
      </c>
      <c r="T36" s="92">
        <f>SUMIF(Opex!$G$271:$G$312,$D36,Opex!X$271:X$315)</f>
        <v>0</v>
      </c>
      <c r="U36" s="92">
        <f>SUMIF(Opex!$G$271:$G$312,$D36,Opex!Y$271:Y$315)</f>
        <v>0</v>
      </c>
      <c r="V36" s="92">
        <f>SUMIF(Opex!$G$271:$G$312,$D36,Opex!Z$271:Z$315)</f>
        <v>0</v>
      </c>
      <c r="W36" s="92">
        <f>SUMIF(Opex!$G$271:$G$312,$D36,Opex!AA$271:AA$315)</f>
        <v>0</v>
      </c>
      <c r="X36" s="92">
        <f>SUMIF(Opex!$G$271:$G$312,$D36,Opex!AB$271:AB$315)</f>
        <v>0</v>
      </c>
      <c r="Y36" s="92">
        <f>SUMIF(Opex!$G$271:$G$312,$D36,Opex!AC$271:AC$315)</f>
        <v>0</v>
      </c>
      <c r="Z36" s="92">
        <f>SUMIF(Opex!$G$271:$G$312,$D36,Opex!AD$271:AD$315)</f>
        <v>0</v>
      </c>
      <c r="AA36" s="92">
        <f>SUMIF(Opex!$G$271:$G$312,$D36,Opex!AE$271:AE$315)</f>
        <v>0</v>
      </c>
      <c r="AB36" s="92">
        <f>SUMIF(Opex!$G$271:$G$312,$D36,Opex!AF$271:AF$315)</f>
        <v>0</v>
      </c>
      <c r="AC36" s="92">
        <f>SUMIF(Opex!$G$271:$G$312,$D36,Opex!AG$271:AG$315)</f>
        <v>0</v>
      </c>
      <c r="AD36" s="92">
        <f>SUMIF(Opex!$G$271:$G$312,$D36,Opex!AH$271:AH$315)</f>
        <v>0</v>
      </c>
      <c r="AE36" s="92">
        <f>SUMIF(Opex!$G$271:$G$312,$D36,Opex!AI$271:AI$315)</f>
        <v>0</v>
      </c>
      <c r="AF36" s="92">
        <f>SUMIF(Opex!$G$271:$G$312,$D36,Opex!AJ$271:AJ$315)</f>
        <v>0</v>
      </c>
      <c r="AG36" s="92">
        <f>SUMIF(Opex!$G$271:$G$312,$D36,Opex!AK$271:AK$315)</f>
        <v>0</v>
      </c>
      <c r="AH36" s="92">
        <f>SUMIF(Opex!$G$271:$G$312,$D36,Opex!AL$271:AL$315)</f>
        <v>0</v>
      </c>
      <c r="AI36" s="92">
        <f>SUMIF(Opex!$G$271:$G$312,$D36,Opex!AM$271:AM$315)</f>
        <v>0</v>
      </c>
      <c r="AJ36" s="92">
        <f>SUMIF(Opex!$G$271:$G$312,$D36,Opex!AN$271:AN$315)</f>
        <v>0</v>
      </c>
      <c r="AK36" s="92">
        <f>SUMIF(Opex!$G$271:$G$312,$D36,Opex!AO$271:AO$315)</f>
        <v>0</v>
      </c>
      <c r="AL36" s="92">
        <f>SUMIF(Opex!$G$271:$G$312,$D36,Opex!AP$271:AP$315)</f>
        <v>0</v>
      </c>
      <c r="AM36" s="92">
        <f>SUMIF(Opex!$G$271:$G$312,$D36,Opex!AQ$271:AQ$315)</f>
        <v>0</v>
      </c>
      <c r="AN36" s="92">
        <f>SUMIF(Opex!$G$271:$G$312,$D36,Opex!AR$271:AR$315)</f>
        <v>0</v>
      </c>
      <c r="AO36" s="92">
        <f>SUMIF(Opex!$G$271:$G$312,$D36,Opex!AS$271:AS$315)</f>
        <v>0</v>
      </c>
      <c r="AP36" s="92">
        <f>SUMIF(Opex!$G$271:$G$312,$D36,Opex!AT$271:AT$315)</f>
        <v>0</v>
      </c>
      <c r="AQ36" s="92">
        <f>SUMIF(Opex!$G$271:$G$312,$D36,Opex!AU$271:AU$315)</f>
        <v>0</v>
      </c>
      <c r="AR36" s="92">
        <f>SUMIF(Opex!$G$271:$G$312,$D36,Opex!AV$271:AV$315)</f>
        <v>0</v>
      </c>
      <c r="AS36" s="92">
        <f>SUMIF(Opex!$G$271:$G$312,$D36,Opex!AW$271:AW$315)</f>
        <v>0</v>
      </c>
      <c r="AT36" s="92">
        <f>SUMIF(Opex!$G$271:$G$312,$D36,Opex!AX$271:AX$315)</f>
        <v>0</v>
      </c>
      <c r="AU36" s="92">
        <f>SUMIF(Opex!$G$271:$G$312,$D36,Opex!AY$271:AY$315)</f>
        <v>0</v>
      </c>
      <c r="AV36" s="92">
        <f>SUMIF(Opex!$G$271:$G$312,$D36,Opex!AZ$271:AZ$315)</f>
        <v>0</v>
      </c>
      <c r="AW36" s="92">
        <f>SUMIF(Opex!$G$271:$G$312,$D36,Opex!BA$271:BA$315)</f>
        <v>0</v>
      </c>
      <c r="AX36" s="92">
        <f>SUMIF(Opex!$G$271:$G$312,$D36,Opex!BB$271:BB$315)</f>
        <v>0</v>
      </c>
      <c r="AY36" s="92">
        <f>SUMIF(Opex!$G$271:$G$312,$D36,Opex!BC$271:BC$315)</f>
        <v>0</v>
      </c>
      <c r="AZ36" s="92">
        <f>SUMIF(Opex!$G$271:$G$312,$D36,Opex!BD$271:BD$315)</f>
        <v>0</v>
      </c>
      <c r="BA36" s="92">
        <f>SUMIF(Opex!$G$271:$G$312,$D36,Opex!BE$271:BE$315)</f>
        <v>0</v>
      </c>
      <c r="BB36" s="92">
        <f>SUMIF(Opex!$G$271:$G$312,$D36,Opex!BF$271:BF$315)</f>
        <v>0</v>
      </c>
      <c r="BC36" s="92">
        <f>SUMIF(Opex!$G$271:$G$312,$D36,Opex!BG$271:BG$315)</f>
        <v>0</v>
      </c>
      <c r="BD36" s="92">
        <f>SUMIF(Opex!$G$271:$G$312,$D36,Opex!BH$271:BH$315)</f>
        <v>0</v>
      </c>
    </row>
    <row r="37" spans="2:56" outlineLevel="1" x14ac:dyDescent="0.2">
      <c r="B37" s="73" t="s">
        <v>95</v>
      </c>
      <c r="C37" s="10" t="s">
        <v>198</v>
      </c>
      <c r="D37" s="26">
        <f>MAX($D$21:D36)+1</f>
        <v>13</v>
      </c>
      <c r="E37" s="92">
        <f>SUMIF(Opex!$G$271:$G$312,$D37,Opex!I$271:I$315)</f>
        <v>0</v>
      </c>
      <c r="F37" s="92">
        <f>SUMIF(Opex!$G$271:$G$312,$D37,Opex!J$271:J$315)</f>
        <v>0</v>
      </c>
      <c r="G37" s="92">
        <f>SUMIF(Opex!$G$271:$G$312,$D37,Opex!K$271:K$315)</f>
        <v>0.7280360154738259</v>
      </c>
      <c r="H37" s="92">
        <f>SUMIF(Opex!$G$271:$G$312,$D37,Opex!L$271:L$315)</f>
        <v>0.69661676442782294</v>
      </c>
      <c r="I37" s="92">
        <f>SUMIF(Opex!$G$271:$G$312,$D37,Opex!M$271:M$315)</f>
        <v>0.80193042567242545</v>
      </c>
      <c r="J37" s="92">
        <f>SUMIF(Opex!$G$271:$G$312,$D37,Opex!N$271:N$315)</f>
        <v>0.63917881419316436</v>
      </c>
      <c r="K37" s="92">
        <f>SUMIF(Opex!$G$271:$G$312,$D37,Opex!O$271:O$315)</f>
        <v>0.65999045182466864</v>
      </c>
      <c r="L37" s="92">
        <f>SUMIF(Opex!$G$271:$G$312,$D37,Opex!P$271:P$315)</f>
        <v>0.93532854915710961</v>
      </c>
      <c r="M37" s="92">
        <f>SUMIF(Opex!$G$271:$G$312,$D37,Opex!Q$271:Q$315)</f>
        <v>0</v>
      </c>
      <c r="N37" s="92">
        <f>SUMIF(Opex!$G$271:$G$312,$D37,Opex!R$271:R$315)</f>
        <v>0</v>
      </c>
      <c r="O37" s="92">
        <f>SUMIF(Opex!$G$271:$G$312,$D37,Opex!S$271:S$315)</f>
        <v>0</v>
      </c>
      <c r="P37" s="92">
        <f>SUMIF(Opex!$G$271:$G$312,$D37,Opex!T$271:T$315)</f>
        <v>0</v>
      </c>
      <c r="Q37" s="92">
        <f>SUMIF(Opex!$G$271:$G$312,$D37,Opex!U$271:U$315)</f>
        <v>0</v>
      </c>
      <c r="R37" s="92">
        <f>SUMIF(Opex!$G$271:$G$312,$D37,Opex!V$271:V$315)</f>
        <v>0</v>
      </c>
      <c r="S37" s="92">
        <f>SUMIF(Opex!$G$271:$G$312,$D37,Opex!W$271:W$315)</f>
        <v>0</v>
      </c>
      <c r="T37" s="92">
        <f>SUMIF(Opex!$G$271:$G$312,$D37,Opex!X$271:X$315)</f>
        <v>0</v>
      </c>
      <c r="U37" s="92">
        <f>SUMIF(Opex!$G$271:$G$312,$D37,Opex!Y$271:Y$315)</f>
        <v>0</v>
      </c>
      <c r="V37" s="92">
        <f>SUMIF(Opex!$G$271:$G$312,$D37,Opex!Z$271:Z$315)</f>
        <v>0</v>
      </c>
      <c r="W37" s="92">
        <f>SUMIF(Opex!$G$271:$G$312,$D37,Opex!AA$271:AA$315)</f>
        <v>0</v>
      </c>
      <c r="X37" s="92">
        <f>SUMIF(Opex!$G$271:$G$312,$D37,Opex!AB$271:AB$315)</f>
        <v>0</v>
      </c>
      <c r="Y37" s="92">
        <f>SUMIF(Opex!$G$271:$G$312,$D37,Opex!AC$271:AC$315)</f>
        <v>0</v>
      </c>
      <c r="Z37" s="92">
        <f>SUMIF(Opex!$G$271:$G$312,$D37,Opex!AD$271:AD$315)</f>
        <v>0</v>
      </c>
      <c r="AA37" s="92">
        <f>SUMIF(Opex!$G$271:$G$312,$D37,Opex!AE$271:AE$315)</f>
        <v>0</v>
      </c>
      <c r="AB37" s="92">
        <f>SUMIF(Opex!$G$271:$G$312,$D37,Opex!AF$271:AF$315)</f>
        <v>0</v>
      </c>
      <c r="AC37" s="92">
        <f>SUMIF(Opex!$G$271:$G$312,$D37,Opex!AG$271:AG$315)</f>
        <v>0</v>
      </c>
      <c r="AD37" s="92">
        <f>SUMIF(Opex!$G$271:$G$312,$D37,Opex!AH$271:AH$315)</f>
        <v>0</v>
      </c>
      <c r="AE37" s="92">
        <f>SUMIF(Opex!$G$271:$G$312,$D37,Opex!AI$271:AI$315)</f>
        <v>0</v>
      </c>
      <c r="AF37" s="92">
        <f>SUMIF(Opex!$G$271:$G$312,$D37,Opex!AJ$271:AJ$315)</f>
        <v>0</v>
      </c>
      <c r="AG37" s="92">
        <f>SUMIF(Opex!$G$271:$G$312,$D37,Opex!AK$271:AK$315)</f>
        <v>0</v>
      </c>
      <c r="AH37" s="92">
        <f>SUMIF(Opex!$G$271:$G$312,$D37,Opex!AL$271:AL$315)</f>
        <v>0</v>
      </c>
      <c r="AI37" s="92">
        <f>SUMIF(Opex!$G$271:$G$312,$D37,Opex!AM$271:AM$315)</f>
        <v>0</v>
      </c>
      <c r="AJ37" s="92">
        <f>SUMIF(Opex!$G$271:$G$312,$D37,Opex!AN$271:AN$315)</f>
        <v>0</v>
      </c>
      <c r="AK37" s="92">
        <f>SUMIF(Opex!$G$271:$G$312,$D37,Opex!AO$271:AO$315)</f>
        <v>0</v>
      </c>
      <c r="AL37" s="92">
        <f>SUMIF(Opex!$G$271:$G$312,$D37,Opex!AP$271:AP$315)</f>
        <v>0</v>
      </c>
      <c r="AM37" s="92">
        <f>SUMIF(Opex!$G$271:$G$312,$D37,Opex!AQ$271:AQ$315)</f>
        <v>0</v>
      </c>
      <c r="AN37" s="92">
        <f>SUMIF(Opex!$G$271:$G$312,$D37,Opex!AR$271:AR$315)</f>
        <v>0</v>
      </c>
      <c r="AO37" s="92">
        <f>SUMIF(Opex!$G$271:$G$312,$D37,Opex!AS$271:AS$315)</f>
        <v>0</v>
      </c>
      <c r="AP37" s="92">
        <f>SUMIF(Opex!$G$271:$G$312,$D37,Opex!AT$271:AT$315)</f>
        <v>0</v>
      </c>
      <c r="AQ37" s="92">
        <f>SUMIF(Opex!$G$271:$G$312,$D37,Opex!AU$271:AU$315)</f>
        <v>0</v>
      </c>
      <c r="AR37" s="92">
        <f>SUMIF(Opex!$G$271:$G$312,$D37,Opex!AV$271:AV$315)</f>
        <v>0</v>
      </c>
      <c r="AS37" s="92">
        <f>SUMIF(Opex!$G$271:$G$312,$D37,Opex!AW$271:AW$315)</f>
        <v>0</v>
      </c>
      <c r="AT37" s="92">
        <f>SUMIF(Opex!$G$271:$G$312,$D37,Opex!AX$271:AX$315)</f>
        <v>0</v>
      </c>
      <c r="AU37" s="92">
        <f>SUMIF(Opex!$G$271:$G$312,$D37,Opex!AY$271:AY$315)</f>
        <v>0</v>
      </c>
      <c r="AV37" s="92">
        <f>SUMIF(Opex!$G$271:$G$312,$D37,Opex!AZ$271:AZ$315)</f>
        <v>0</v>
      </c>
      <c r="AW37" s="92">
        <f>SUMIF(Opex!$G$271:$G$312,$D37,Opex!BA$271:BA$315)</f>
        <v>0</v>
      </c>
      <c r="AX37" s="92">
        <f>SUMIF(Opex!$G$271:$G$312,$D37,Opex!BB$271:BB$315)</f>
        <v>0</v>
      </c>
      <c r="AY37" s="92">
        <f>SUMIF(Opex!$G$271:$G$312,$D37,Opex!BC$271:BC$315)</f>
        <v>0</v>
      </c>
      <c r="AZ37" s="92">
        <f>SUMIF(Opex!$G$271:$G$312,$D37,Opex!BD$271:BD$315)</f>
        <v>0</v>
      </c>
      <c r="BA37" s="92">
        <f>SUMIF(Opex!$G$271:$G$312,$D37,Opex!BE$271:BE$315)</f>
        <v>0</v>
      </c>
      <c r="BB37" s="92">
        <f>SUMIF(Opex!$G$271:$G$312,$D37,Opex!BF$271:BF$315)</f>
        <v>0</v>
      </c>
      <c r="BC37" s="92">
        <f>SUMIF(Opex!$G$271:$G$312,$D37,Opex!BG$271:BG$315)</f>
        <v>0</v>
      </c>
      <c r="BD37" s="92">
        <f>SUMIF(Opex!$G$271:$G$312,$D37,Opex!BH$271:BH$315)</f>
        <v>0</v>
      </c>
    </row>
    <row r="38" spans="2:56" outlineLevel="1" x14ac:dyDescent="0.2">
      <c r="B38" s="73" t="s">
        <v>101</v>
      </c>
      <c r="C38" s="10" t="s">
        <v>198</v>
      </c>
      <c r="D38" s="26">
        <f>MAX($D$21:D37)+1</f>
        <v>14</v>
      </c>
      <c r="E38" s="92">
        <f>SUMIF(Opex!$G$271:$G$312,$D38,Opex!I$271:I$315)</f>
        <v>0</v>
      </c>
      <c r="F38" s="92">
        <f>SUMIF(Opex!$G$271:$G$312,$D38,Opex!J$271:J$315)</f>
        <v>0</v>
      </c>
      <c r="G38" s="92">
        <f>SUMIF(Opex!$G$271:$G$312,$D38,Opex!K$271:K$315)</f>
        <v>0.42688177464146759</v>
      </c>
      <c r="H38" s="92">
        <f>SUMIF(Opex!$G$271:$G$312,$D38,Opex!L$271:L$315)</f>
        <v>0.45707683285864548</v>
      </c>
      <c r="I38" s="92">
        <f>SUMIF(Opex!$G$271:$G$312,$D38,Opex!M$271:M$315)</f>
        <v>0.43696000472588642</v>
      </c>
      <c r="J38" s="92">
        <f>SUMIF(Opex!$G$271:$G$312,$D38,Opex!N$271:N$315)</f>
        <v>0.42661080081901415</v>
      </c>
      <c r="K38" s="92">
        <f>SUMIF(Opex!$G$271:$G$312,$D38,Opex!O$271:O$315)</f>
        <v>0.44723036852998549</v>
      </c>
      <c r="L38" s="92">
        <f>SUMIF(Opex!$G$271:$G$312,$D38,Opex!P$271:P$315)</f>
        <v>0.45735166847915593</v>
      </c>
      <c r="M38" s="92">
        <f>SUMIF(Opex!$G$271:$G$312,$D38,Opex!Q$271:Q$315)</f>
        <v>0</v>
      </c>
      <c r="N38" s="92">
        <f>SUMIF(Opex!$G$271:$G$312,$D38,Opex!R$271:R$315)</f>
        <v>0</v>
      </c>
      <c r="O38" s="92">
        <f>SUMIF(Opex!$G$271:$G$312,$D38,Opex!S$271:S$315)</f>
        <v>0</v>
      </c>
      <c r="P38" s="92">
        <f>SUMIF(Opex!$G$271:$G$312,$D38,Opex!T$271:T$315)</f>
        <v>0</v>
      </c>
      <c r="Q38" s="92">
        <f>SUMIF(Opex!$G$271:$G$312,$D38,Opex!U$271:U$315)</f>
        <v>0</v>
      </c>
      <c r="R38" s="92">
        <f>SUMIF(Opex!$G$271:$G$312,$D38,Opex!V$271:V$315)</f>
        <v>0</v>
      </c>
      <c r="S38" s="92">
        <f>SUMIF(Opex!$G$271:$G$312,$D38,Opex!W$271:W$315)</f>
        <v>0</v>
      </c>
      <c r="T38" s="92">
        <f>SUMIF(Opex!$G$271:$G$312,$D38,Opex!X$271:X$315)</f>
        <v>0</v>
      </c>
      <c r="U38" s="92">
        <f>SUMIF(Opex!$G$271:$G$312,$D38,Opex!Y$271:Y$315)</f>
        <v>0</v>
      </c>
      <c r="V38" s="92">
        <f>SUMIF(Opex!$G$271:$G$312,$D38,Opex!Z$271:Z$315)</f>
        <v>0</v>
      </c>
      <c r="W38" s="92">
        <f>SUMIF(Opex!$G$271:$G$312,$D38,Opex!AA$271:AA$315)</f>
        <v>0</v>
      </c>
      <c r="X38" s="92">
        <f>SUMIF(Opex!$G$271:$G$312,$D38,Opex!AB$271:AB$315)</f>
        <v>0</v>
      </c>
      <c r="Y38" s="92">
        <f>SUMIF(Opex!$G$271:$G$312,$D38,Opex!AC$271:AC$315)</f>
        <v>0</v>
      </c>
      <c r="Z38" s="92">
        <f>SUMIF(Opex!$G$271:$G$312,$D38,Opex!AD$271:AD$315)</f>
        <v>0</v>
      </c>
      <c r="AA38" s="92">
        <f>SUMIF(Opex!$G$271:$G$312,$D38,Opex!AE$271:AE$315)</f>
        <v>0</v>
      </c>
      <c r="AB38" s="92">
        <f>SUMIF(Opex!$G$271:$G$312,$D38,Opex!AF$271:AF$315)</f>
        <v>0</v>
      </c>
      <c r="AC38" s="92">
        <f>SUMIF(Opex!$G$271:$G$312,$D38,Opex!AG$271:AG$315)</f>
        <v>0</v>
      </c>
      <c r="AD38" s="92">
        <f>SUMIF(Opex!$G$271:$G$312,$D38,Opex!AH$271:AH$315)</f>
        <v>0</v>
      </c>
      <c r="AE38" s="92">
        <f>SUMIF(Opex!$G$271:$G$312,$D38,Opex!AI$271:AI$315)</f>
        <v>0</v>
      </c>
      <c r="AF38" s="92">
        <f>SUMIF(Opex!$G$271:$G$312,$D38,Opex!AJ$271:AJ$315)</f>
        <v>0</v>
      </c>
      <c r="AG38" s="92">
        <f>SUMIF(Opex!$G$271:$G$312,$D38,Opex!AK$271:AK$315)</f>
        <v>0</v>
      </c>
      <c r="AH38" s="92">
        <f>SUMIF(Opex!$G$271:$G$312,$D38,Opex!AL$271:AL$315)</f>
        <v>0</v>
      </c>
      <c r="AI38" s="92">
        <f>SUMIF(Opex!$G$271:$G$312,$D38,Opex!AM$271:AM$315)</f>
        <v>0</v>
      </c>
      <c r="AJ38" s="92">
        <f>SUMIF(Opex!$G$271:$G$312,$D38,Opex!AN$271:AN$315)</f>
        <v>0</v>
      </c>
      <c r="AK38" s="92">
        <f>SUMIF(Opex!$G$271:$G$312,$D38,Opex!AO$271:AO$315)</f>
        <v>0</v>
      </c>
      <c r="AL38" s="92">
        <f>SUMIF(Opex!$G$271:$G$312,$D38,Opex!AP$271:AP$315)</f>
        <v>0</v>
      </c>
      <c r="AM38" s="92">
        <f>SUMIF(Opex!$G$271:$G$312,$D38,Opex!AQ$271:AQ$315)</f>
        <v>0</v>
      </c>
      <c r="AN38" s="92">
        <f>SUMIF(Opex!$G$271:$G$312,$D38,Opex!AR$271:AR$315)</f>
        <v>0</v>
      </c>
      <c r="AO38" s="92">
        <f>SUMIF(Opex!$G$271:$G$312,$D38,Opex!AS$271:AS$315)</f>
        <v>0</v>
      </c>
      <c r="AP38" s="92">
        <f>SUMIF(Opex!$G$271:$G$312,$D38,Opex!AT$271:AT$315)</f>
        <v>0</v>
      </c>
      <c r="AQ38" s="92">
        <f>SUMIF(Opex!$G$271:$G$312,$D38,Opex!AU$271:AU$315)</f>
        <v>0</v>
      </c>
      <c r="AR38" s="92">
        <f>SUMIF(Opex!$G$271:$G$312,$D38,Opex!AV$271:AV$315)</f>
        <v>0</v>
      </c>
      <c r="AS38" s="92">
        <f>SUMIF(Opex!$G$271:$G$312,$D38,Opex!AW$271:AW$315)</f>
        <v>0</v>
      </c>
      <c r="AT38" s="92">
        <f>SUMIF(Opex!$G$271:$G$312,$D38,Opex!AX$271:AX$315)</f>
        <v>0</v>
      </c>
      <c r="AU38" s="92">
        <f>SUMIF(Opex!$G$271:$G$312,$D38,Opex!AY$271:AY$315)</f>
        <v>0</v>
      </c>
      <c r="AV38" s="92">
        <f>SUMIF(Opex!$G$271:$G$312,$D38,Opex!AZ$271:AZ$315)</f>
        <v>0</v>
      </c>
      <c r="AW38" s="92">
        <f>SUMIF(Opex!$G$271:$G$312,$D38,Opex!BA$271:BA$315)</f>
        <v>0</v>
      </c>
      <c r="AX38" s="92">
        <f>SUMIF(Opex!$G$271:$G$312,$D38,Opex!BB$271:BB$315)</f>
        <v>0</v>
      </c>
      <c r="AY38" s="92">
        <f>SUMIF(Opex!$G$271:$G$312,$D38,Opex!BC$271:BC$315)</f>
        <v>0</v>
      </c>
      <c r="AZ38" s="92">
        <f>SUMIF(Opex!$G$271:$G$312,$D38,Opex!BD$271:BD$315)</f>
        <v>0</v>
      </c>
      <c r="BA38" s="92">
        <f>SUMIF(Opex!$G$271:$G$312,$D38,Opex!BE$271:BE$315)</f>
        <v>0</v>
      </c>
      <c r="BB38" s="92">
        <f>SUMIF(Opex!$G$271:$G$312,$D38,Opex!BF$271:BF$315)</f>
        <v>0</v>
      </c>
      <c r="BC38" s="92">
        <f>SUMIF(Opex!$G$271:$G$312,$D38,Opex!BG$271:BG$315)</f>
        <v>0</v>
      </c>
      <c r="BD38" s="92">
        <f>SUMIF(Opex!$G$271:$G$312,$D38,Opex!BH$271:BH$315)</f>
        <v>0</v>
      </c>
    </row>
    <row r="39" spans="2:56" outlineLevel="1" x14ac:dyDescent="0.2">
      <c r="B39" s="72" t="s">
        <v>69</v>
      </c>
    </row>
    <row r="40" spans="2:56" outlineLevel="1" x14ac:dyDescent="0.2">
      <c r="B40" s="58" t="s">
        <v>83</v>
      </c>
    </row>
    <row r="41" spans="2:56" outlineLevel="1" x14ac:dyDescent="0.2">
      <c r="B41" s="73" t="s">
        <v>102</v>
      </c>
      <c r="C41" s="10" t="s">
        <v>198</v>
      </c>
      <c r="D41" s="26">
        <f>MAX($D$21:D40)+1</f>
        <v>15</v>
      </c>
      <c r="E41" s="92">
        <f>SUMIF(Opex!$G$271:$G$312,$D41,Opex!I$271:I$315)</f>
        <v>0</v>
      </c>
      <c r="F41" s="92">
        <f>SUMIF(Opex!$G$271:$G$312,$D41,Opex!J$271:J$315)</f>
        <v>0</v>
      </c>
      <c r="G41" s="92">
        <f>SUMIF(Opex!$G$271:$G$312,$D41,Opex!K$271:K$315)</f>
        <v>1.3773435656106405</v>
      </c>
      <c r="H41" s="92">
        <f>SUMIF(Opex!$G$271:$G$312,$D41,Opex!L$271:L$315)</f>
        <v>1.4326405589497064</v>
      </c>
      <c r="I41" s="92">
        <f>SUMIF(Opex!$G$271:$G$312,$D41,Opex!M$271:M$315)</f>
        <v>1.1795347266223872</v>
      </c>
      <c r="J41" s="92">
        <f>SUMIF(Opex!$G$271:$G$312,$D41,Opex!N$271:N$315)</f>
        <v>1.2094098918005336</v>
      </c>
      <c r="K41" s="92">
        <f>SUMIF(Opex!$G$271:$G$312,$D41,Opex!O$271:O$315)</f>
        <v>0.77470946025619747</v>
      </c>
      <c r="L41" s="92">
        <f>SUMIF(Opex!$G$271:$G$312,$D41,Opex!P$271:P$315)</f>
        <v>1.2229625025473263</v>
      </c>
      <c r="M41" s="92">
        <f>SUMIF(Opex!$G$271:$G$312,$D41,Opex!Q$271:Q$315)</f>
        <v>0</v>
      </c>
      <c r="N41" s="92">
        <f>SUMIF(Opex!$G$271:$G$312,$D41,Opex!R$271:R$315)</f>
        <v>0</v>
      </c>
      <c r="O41" s="92">
        <f>SUMIF(Opex!$G$271:$G$312,$D41,Opex!S$271:S$315)</f>
        <v>0</v>
      </c>
      <c r="P41" s="92">
        <f>SUMIF(Opex!$G$271:$G$312,$D41,Opex!T$271:T$315)</f>
        <v>0</v>
      </c>
      <c r="Q41" s="92">
        <f>SUMIF(Opex!$G$271:$G$312,$D41,Opex!U$271:U$315)</f>
        <v>0</v>
      </c>
      <c r="R41" s="92">
        <f>SUMIF(Opex!$G$271:$G$312,$D41,Opex!V$271:V$315)</f>
        <v>0</v>
      </c>
      <c r="S41" s="92">
        <f>SUMIF(Opex!$G$271:$G$312,$D41,Opex!W$271:W$315)</f>
        <v>0</v>
      </c>
      <c r="T41" s="92">
        <f>SUMIF(Opex!$G$271:$G$312,$D41,Opex!X$271:X$315)</f>
        <v>0</v>
      </c>
      <c r="U41" s="92">
        <f>SUMIF(Opex!$G$271:$G$312,$D41,Opex!Y$271:Y$315)</f>
        <v>0</v>
      </c>
      <c r="V41" s="92">
        <f>SUMIF(Opex!$G$271:$G$312,$D41,Opex!Z$271:Z$315)</f>
        <v>0</v>
      </c>
      <c r="W41" s="92">
        <f>SUMIF(Opex!$G$271:$G$312,$D41,Opex!AA$271:AA$315)</f>
        <v>0</v>
      </c>
      <c r="X41" s="92">
        <f>SUMIF(Opex!$G$271:$G$312,$D41,Opex!AB$271:AB$315)</f>
        <v>0</v>
      </c>
      <c r="Y41" s="92">
        <f>SUMIF(Opex!$G$271:$G$312,$D41,Opex!AC$271:AC$315)</f>
        <v>0</v>
      </c>
      <c r="Z41" s="92">
        <f>SUMIF(Opex!$G$271:$G$312,$D41,Opex!AD$271:AD$315)</f>
        <v>0</v>
      </c>
      <c r="AA41" s="92">
        <f>SUMIF(Opex!$G$271:$G$312,$D41,Opex!AE$271:AE$315)</f>
        <v>0</v>
      </c>
      <c r="AB41" s="92">
        <f>SUMIF(Opex!$G$271:$G$312,$D41,Opex!AF$271:AF$315)</f>
        <v>0</v>
      </c>
      <c r="AC41" s="92">
        <f>SUMIF(Opex!$G$271:$G$312,$D41,Opex!AG$271:AG$315)</f>
        <v>0</v>
      </c>
      <c r="AD41" s="92">
        <f>SUMIF(Opex!$G$271:$G$312,$D41,Opex!AH$271:AH$315)</f>
        <v>0</v>
      </c>
      <c r="AE41" s="92">
        <f>SUMIF(Opex!$G$271:$G$312,$D41,Opex!AI$271:AI$315)</f>
        <v>0</v>
      </c>
      <c r="AF41" s="92">
        <f>SUMIF(Opex!$G$271:$G$312,$D41,Opex!AJ$271:AJ$315)</f>
        <v>0</v>
      </c>
      <c r="AG41" s="92">
        <f>SUMIF(Opex!$G$271:$G$312,$D41,Opex!AK$271:AK$315)</f>
        <v>0</v>
      </c>
      <c r="AH41" s="92">
        <f>SUMIF(Opex!$G$271:$G$312,$D41,Opex!AL$271:AL$315)</f>
        <v>0</v>
      </c>
      <c r="AI41" s="92">
        <f>SUMIF(Opex!$G$271:$G$312,$D41,Opex!AM$271:AM$315)</f>
        <v>0</v>
      </c>
      <c r="AJ41" s="92">
        <f>SUMIF(Opex!$G$271:$G$312,$D41,Opex!AN$271:AN$315)</f>
        <v>0</v>
      </c>
      <c r="AK41" s="92">
        <f>SUMIF(Opex!$G$271:$G$312,$D41,Opex!AO$271:AO$315)</f>
        <v>0</v>
      </c>
      <c r="AL41" s="92">
        <f>SUMIF(Opex!$G$271:$G$312,$D41,Opex!AP$271:AP$315)</f>
        <v>0</v>
      </c>
      <c r="AM41" s="92">
        <f>SUMIF(Opex!$G$271:$G$312,$D41,Opex!AQ$271:AQ$315)</f>
        <v>0</v>
      </c>
      <c r="AN41" s="92">
        <f>SUMIF(Opex!$G$271:$G$312,$D41,Opex!AR$271:AR$315)</f>
        <v>0</v>
      </c>
      <c r="AO41" s="92">
        <f>SUMIF(Opex!$G$271:$G$312,$D41,Opex!AS$271:AS$315)</f>
        <v>0</v>
      </c>
      <c r="AP41" s="92">
        <f>SUMIF(Opex!$G$271:$G$312,$D41,Opex!AT$271:AT$315)</f>
        <v>0</v>
      </c>
      <c r="AQ41" s="92">
        <f>SUMIF(Opex!$G$271:$G$312,$D41,Opex!AU$271:AU$315)</f>
        <v>0</v>
      </c>
      <c r="AR41" s="92">
        <f>SUMIF(Opex!$G$271:$G$312,$D41,Opex!AV$271:AV$315)</f>
        <v>0</v>
      </c>
      <c r="AS41" s="92">
        <f>SUMIF(Opex!$G$271:$G$312,$D41,Opex!AW$271:AW$315)</f>
        <v>0</v>
      </c>
      <c r="AT41" s="92">
        <f>SUMIF(Opex!$G$271:$G$312,$D41,Opex!AX$271:AX$315)</f>
        <v>0</v>
      </c>
      <c r="AU41" s="92">
        <f>SUMIF(Opex!$G$271:$G$312,$D41,Opex!AY$271:AY$315)</f>
        <v>0</v>
      </c>
      <c r="AV41" s="92">
        <f>SUMIF(Opex!$G$271:$G$312,$D41,Opex!AZ$271:AZ$315)</f>
        <v>0</v>
      </c>
      <c r="AW41" s="92">
        <f>SUMIF(Opex!$G$271:$G$312,$D41,Opex!BA$271:BA$315)</f>
        <v>0</v>
      </c>
      <c r="AX41" s="92">
        <f>SUMIF(Opex!$G$271:$G$312,$D41,Opex!BB$271:BB$315)</f>
        <v>0</v>
      </c>
      <c r="AY41" s="92">
        <f>SUMIF(Opex!$G$271:$G$312,$D41,Opex!BC$271:BC$315)</f>
        <v>0</v>
      </c>
      <c r="AZ41" s="92">
        <f>SUMIF(Opex!$G$271:$G$312,$D41,Opex!BD$271:BD$315)</f>
        <v>0</v>
      </c>
      <c r="BA41" s="92">
        <f>SUMIF(Opex!$G$271:$G$312,$D41,Opex!BE$271:BE$315)</f>
        <v>0</v>
      </c>
      <c r="BB41" s="92">
        <f>SUMIF(Opex!$G$271:$G$312,$D41,Opex!BF$271:BF$315)</f>
        <v>0</v>
      </c>
      <c r="BC41" s="92">
        <f>SUMIF(Opex!$G$271:$G$312,$D41,Opex!BG$271:BG$315)</f>
        <v>0</v>
      </c>
      <c r="BD41" s="92">
        <f>SUMIF(Opex!$G$271:$G$312,$D41,Opex!BH$271:BH$315)</f>
        <v>0</v>
      </c>
    </row>
    <row r="42" spans="2:56" outlineLevel="1" x14ac:dyDescent="0.2">
      <c r="B42" s="73" t="s">
        <v>103</v>
      </c>
      <c r="C42" s="10" t="s">
        <v>198</v>
      </c>
      <c r="D42" s="26">
        <f>MAX($D$21:D41)+1</f>
        <v>16</v>
      </c>
      <c r="E42" s="92">
        <f>SUMIF(Opex!$G$271:$G$312,$D42,Opex!I$271:I$315)</f>
        <v>0</v>
      </c>
      <c r="F42" s="92">
        <f>SUMIF(Opex!$G$271:$G$312,$D42,Opex!J$271:J$315)</f>
        <v>0</v>
      </c>
      <c r="G42" s="92">
        <f>SUMIF(Opex!$G$271:$G$312,$D42,Opex!K$271:K$315)</f>
        <v>2.0259624404495309</v>
      </c>
      <c r="H42" s="92">
        <f>SUMIF(Opex!$G$271:$G$312,$D42,Opex!L$271:L$315)</f>
        <v>2.1211810106159414</v>
      </c>
      <c r="I42" s="92">
        <f>SUMIF(Opex!$G$271:$G$312,$D42,Opex!M$271:M$315)</f>
        <v>1.6809444123609161</v>
      </c>
      <c r="J42" s="92">
        <f>SUMIF(Opex!$G$271:$G$312,$D42,Opex!N$271:N$315)</f>
        <v>1.6735350610022512</v>
      </c>
      <c r="K42" s="92">
        <f>SUMIF(Opex!$G$271:$G$312,$D42,Opex!O$271:O$315)</f>
        <v>1.5141508172066143</v>
      </c>
      <c r="L42" s="92">
        <f>SUMIF(Opex!$G$271:$G$312,$D42,Opex!P$271:P$315)</f>
        <v>1.7094011737307238</v>
      </c>
      <c r="M42" s="92">
        <f>SUMIF(Opex!$G$271:$G$312,$D42,Opex!Q$271:Q$315)</f>
        <v>0</v>
      </c>
      <c r="N42" s="92">
        <f>SUMIF(Opex!$G$271:$G$312,$D42,Opex!R$271:R$315)</f>
        <v>0</v>
      </c>
      <c r="O42" s="92">
        <f>SUMIF(Opex!$G$271:$G$312,$D42,Opex!S$271:S$315)</f>
        <v>0</v>
      </c>
      <c r="P42" s="92">
        <f>SUMIF(Opex!$G$271:$G$312,$D42,Opex!T$271:T$315)</f>
        <v>0</v>
      </c>
      <c r="Q42" s="92">
        <f>SUMIF(Opex!$G$271:$G$312,$D42,Opex!U$271:U$315)</f>
        <v>0</v>
      </c>
      <c r="R42" s="92">
        <f>SUMIF(Opex!$G$271:$G$312,$D42,Opex!V$271:V$315)</f>
        <v>0</v>
      </c>
      <c r="S42" s="92">
        <f>SUMIF(Opex!$G$271:$G$312,$D42,Opex!W$271:W$315)</f>
        <v>0</v>
      </c>
      <c r="T42" s="92">
        <f>SUMIF(Opex!$G$271:$G$312,$D42,Opex!X$271:X$315)</f>
        <v>0</v>
      </c>
      <c r="U42" s="92">
        <f>SUMIF(Opex!$G$271:$G$312,$D42,Opex!Y$271:Y$315)</f>
        <v>0</v>
      </c>
      <c r="V42" s="92">
        <f>SUMIF(Opex!$G$271:$G$312,$D42,Opex!Z$271:Z$315)</f>
        <v>0</v>
      </c>
      <c r="W42" s="92">
        <f>SUMIF(Opex!$G$271:$G$312,$D42,Opex!AA$271:AA$315)</f>
        <v>0</v>
      </c>
      <c r="X42" s="92">
        <f>SUMIF(Opex!$G$271:$G$312,$D42,Opex!AB$271:AB$315)</f>
        <v>0</v>
      </c>
      <c r="Y42" s="92">
        <f>SUMIF(Opex!$G$271:$G$312,$D42,Opex!AC$271:AC$315)</f>
        <v>0</v>
      </c>
      <c r="Z42" s="92">
        <f>SUMIF(Opex!$G$271:$G$312,$D42,Opex!AD$271:AD$315)</f>
        <v>0</v>
      </c>
      <c r="AA42" s="92">
        <f>SUMIF(Opex!$G$271:$G$312,$D42,Opex!AE$271:AE$315)</f>
        <v>0</v>
      </c>
      <c r="AB42" s="92">
        <f>SUMIF(Opex!$G$271:$G$312,$D42,Opex!AF$271:AF$315)</f>
        <v>0</v>
      </c>
      <c r="AC42" s="92">
        <f>SUMIF(Opex!$G$271:$G$312,$D42,Opex!AG$271:AG$315)</f>
        <v>0</v>
      </c>
      <c r="AD42" s="92">
        <f>SUMIF(Opex!$G$271:$G$312,$D42,Opex!AH$271:AH$315)</f>
        <v>0</v>
      </c>
      <c r="AE42" s="92">
        <f>SUMIF(Opex!$G$271:$G$312,$D42,Opex!AI$271:AI$315)</f>
        <v>0</v>
      </c>
      <c r="AF42" s="92">
        <f>SUMIF(Opex!$G$271:$G$312,$D42,Opex!AJ$271:AJ$315)</f>
        <v>0</v>
      </c>
      <c r="AG42" s="92">
        <f>SUMIF(Opex!$G$271:$G$312,$D42,Opex!AK$271:AK$315)</f>
        <v>0</v>
      </c>
      <c r="AH42" s="92">
        <f>SUMIF(Opex!$G$271:$G$312,$D42,Opex!AL$271:AL$315)</f>
        <v>0</v>
      </c>
      <c r="AI42" s="92">
        <f>SUMIF(Opex!$G$271:$G$312,$D42,Opex!AM$271:AM$315)</f>
        <v>0</v>
      </c>
      <c r="AJ42" s="92">
        <f>SUMIF(Opex!$G$271:$G$312,$D42,Opex!AN$271:AN$315)</f>
        <v>0</v>
      </c>
      <c r="AK42" s="92">
        <f>SUMIF(Opex!$G$271:$G$312,$D42,Opex!AO$271:AO$315)</f>
        <v>0</v>
      </c>
      <c r="AL42" s="92">
        <f>SUMIF(Opex!$G$271:$G$312,$D42,Opex!AP$271:AP$315)</f>
        <v>0</v>
      </c>
      <c r="AM42" s="92">
        <f>SUMIF(Opex!$G$271:$G$312,$D42,Opex!AQ$271:AQ$315)</f>
        <v>0</v>
      </c>
      <c r="AN42" s="92">
        <f>SUMIF(Opex!$G$271:$G$312,$D42,Opex!AR$271:AR$315)</f>
        <v>0</v>
      </c>
      <c r="AO42" s="92">
        <f>SUMIF(Opex!$G$271:$G$312,$D42,Opex!AS$271:AS$315)</f>
        <v>0</v>
      </c>
      <c r="AP42" s="92">
        <f>SUMIF(Opex!$G$271:$G$312,$D42,Opex!AT$271:AT$315)</f>
        <v>0</v>
      </c>
      <c r="AQ42" s="92">
        <f>SUMIF(Opex!$G$271:$G$312,$D42,Opex!AU$271:AU$315)</f>
        <v>0</v>
      </c>
      <c r="AR42" s="92">
        <f>SUMIF(Opex!$G$271:$G$312,$D42,Opex!AV$271:AV$315)</f>
        <v>0</v>
      </c>
      <c r="AS42" s="92">
        <f>SUMIF(Opex!$G$271:$G$312,$D42,Opex!AW$271:AW$315)</f>
        <v>0</v>
      </c>
      <c r="AT42" s="92">
        <f>SUMIF(Opex!$G$271:$G$312,$D42,Opex!AX$271:AX$315)</f>
        <v>0</v>
      </c>
      <c r="AU42" s="92">
        <f>SUMIF(Opex!$G$271:$G$312,$D42,Opex!AY$271:AY$315)</f>
        <v>0</v>
      </c>
      <c r="AV42" s="92">
        <f>SUMIF(Opex!$G$271:$G$312,$D42,Opex!AZ$271:AZ$315)</f>
        <v>0</v>
      </c>
      <c r="AW42" s="92">
        <f>SUMIF(Opex!$G$271:$G$312,$D42,Opex!BA$271:BA$315)</f>
        <v>0</v>
      </c>
      <c r="AX42" s="92">
        <f>SUMIF(Opex!$G$271:$G$312,$D42,Opex!BB$271:BB$315)</f>
        <v>0</v>
      </c>
      <c r="AY42" s="92">
        <f>SUMIF(Opex!$G$271:$G$312,$D42,Opex!BC$271:BC$315)</f>
        <v>0</v>
      </c>
      <c r="AZ42" s="92">
        <f>SUMIF(Opex!$G$271:$G$312,$D42,Opex!BD$271:BD$315)</f>
        <v>0</v>
      </c>
      <c r="BA42" s="92">
        <f>SUMIF(Opex!$G$271:$G$312,$D42,Opex!BE$271:BE$315)</f>
        <v>0</v>
      </c>
      <c r="BB42" s="92">
        <f>SUMIF(Opex!$G$271:$G$312,$D42,Opex!BF$271:BF$315)</f>
        <v>0</v>
      </c>
      <c r="BC42" s="92">
        <f>SUMIF(Opex!$G$271:$G$312,$D42,Opex!BG$271:BG$315)</f>
        <v>0</v>
      </c>
      <c r="BD42" s="92">
        <f>SUMIF(Opex!$G$271:$G$312,$D42,Opex!BH$271:BH$315)</f>
        <v>0</v>
      </c>
    </row>
    <row r="43" spans="2:56" outlineLevel="1" x14ac:dyDescent="0.2">
      <c r="B43" s="58" t="s">
        <v>84</v>
      </c>
    </row>
    <row r="44" spans="2:56" outlineLevel="1" x14ac:dyDescent="0.2">
      <c r="B44" s="73" t="s">
        <v>104</v>
      </c>
      <c r="C44" s="10" t="s">
        <v>198</v>
      </c>
      <c r="D44" s="26">
        <f>MAX($D$21:D43)+1</f>
        <v>17</v>
      </c>
      <c r="E44" s="92">
        <f>SUMIF(Opex!$G$271:$G$312,$D44,Opex!I$271:I$315)</f>
        <v>0</v>
      </c>
      <c r="F44" s="92">
        <f>SUMIF(Opex!$G$271:$G$312,$D44,Opex!J$271:J$315)</f>
        <v>0</v>
      </c>
      <c r="G44" s="92">
        <f>SUMIF(Opex!$G$271:$G$312,$D44,Opex!K$271:K$315)</f>
        <v>4.2638369891785404</v>
      </c>
      <c r="H44" s="92">
        <f>SUMIF(Opex!$G$271:$G$312,$D44,Opex!L$271:L$315)</f>
        <v>3.9159119951951924</v>
      </c>
      <c r="I44" s="92">
        <f>SUMIF(Opex!$G$271:$G$312,$D44,Opex!M$271:M$315)</f>
        <v>4.1038190474124212</v>
      </c>
      <c r="J44" s="92">
        <f>SUMIF(Opex!$G$271:$G$312,$D44,Opex!N$271:N$315)</f>
        <v>4.044044444622922</v>
      </c>
      <c r="K44" s="92">
        <f>SUMIF(Opex!$G$271:$G$312,$D44,Opex!O$271:O$315)</f>
        <v>4.0269418910941326</v>
      </c>
      <c r="L44" s="92">
        <f>SUMIF(Opex!$G$271:$G$312,$D44,Opex!P$271:P$315)</f>
        <v>4.7566815852105853</v>
      </c>
      <c r="M44" s="92">
        <f>SUMIF(Opex!$G$271:$G$312,$D44,Opex!Q$271:Q$315)</f>
        <v>0</v>
      </c>
      <c r="N44" s="92">
        <f>SUMIF(Opex!$G$271:$G$312,$D44,Opex!R$271:R$315)</f>
        <v>0</v>
      </c>
      <c r="O44" s="92">
        <f>SUMIF(Opex!$G$271:$G$312,$D44,Opex!S$271:S$315)</f>
        <v>0</v>
      </c>
      <c r="P44" s="92">
        <f>SUMIF(Opex!$G$271:$G$312,$D44,Opex!T$271:T$315)</f>
        <v>0</v>
      </c>
      <c r="Q44" s="92">
        <f>SUMIF(Opex!$G$271:$G$312,$D44,Opex!U$271:U$315)</f>
        <v>0</v>
      </c>
      <c r="R44" s="92">
        <f>SUMIF(Opex!$G$271:$G$312,$D44,Opex!V$271:V$315)</f>
        <v>0</v>
      </c>
      <c r="S44" s="92">
        <f>SUMIF(Opex!$G$271:$G$312,$D44,Opex!W$271:W$315)</f>
        <v>0</v>
      </c>
      <c r="T44" s="92">
        <f>SUMIF(Opex!$G$271:$G$312,$D44,Opex!X$271:X$315)</f>
        <v>0</v>
      </c>
      <c r="U44" s="92">
        <f>SUMIF(Opex!$G$271:$G$312,$D44,Opex!Y$271:Y$315)</f>
        <v>0</v>
      </c>
      <c r="V44" s="92">
        <f>SUMIF(Opex!$G$271:$G$312,$D44,Opex!Z$271:Z$315)</f>
        <v>0</v>
      </c>
      <c r="W44" s="92">
        <f>SUMIF(Opex!$G$271:$G$312,$D44,Opex!AA$271:AA$315)</f>
        <v>0</v>
      </c>
      <c r="X44" s="92">
        <f>SUMIF(Opex!$G$271:$G$312,$D44,Opex!AB$271:AB$315)</f>
        <v>0</v>
      </c>
      <c r="Y44" s="92">
        <f>SUMIF(Opex!$G$271:$G$312,$D44,Opex!AC$271:AC$315)</f>
        <v>0</v>
      </c>
      <c r="Z44" s="92">
        <f>SUMIF(Opex!$G$271:$G$312,$D44,Opex!AD$271:AD$315)</f>
        <v>0</v>
      </c>
      <c r="AA44" s="92">
        <f>SUMIF(Opex!$G$271:$G$312,$D44,Opex!AE$271:AE$315)</f>
        <v>0</v>
      </c>
      <c r="AB44" s="92">
        <f>SUMIF(Opex!$G$271:$G$312,$D44,Opex!AF$271:AF$315)</f>
        <v>0</v>
      </c>
      <c r="AC44" s="92">
        <f>SUMIF(Opex!$G$271:$G$312,$D44,Opex!AG$271:AG$315)</f>
        <v>0</v>
      </c>
      <c r="AD44" s="92">
        <f>SUMIF(Opex!$G$271:$G$312,$D44,Opex!AH$271:AH$315)</f>
        <v>0</v>
      </c>
      <c r="AE44" s="92">
        <f>SUMIF(Opex!$G$271:$G$312,$D44,Opex!AI$271:AI$315)</f>
        <v>0</v>
      </c>
      <c r="AF44" s="92">
        <f>SUMIF(Opex!$G$271:$G$312,$D44,Opex!AJ$271:AJ$315)</f>
        <v>0</v>
      </c>
      <c r="AG44" s="92">
        <f>SUMIF(Opex!$G$271:$G$312,$D44,Opex!AK$271:AK$315)</f>
        <v>0</v>
      </c>
      <c r="AH44" s="92">
        <f>SUMIF(Opex!$G$271:$G$312,$D44,Opex!AL$271:AL$315)</f>
        <v>0</v>
      </c>
      <c r="AI44" s="92">
        <f>SUMIF(Opex!$G$271:$G$312,$D44,Opex!AM$271:AM$315)</f>
        <v>0</v>
      </c>
      <c r="AJ44" s="92">
        <f>SUMIF(Opex!$G$271:$G$312,$D44,Opex!AN$271:AN$315)</f>
        <v>0</v>
      </c>
      <c r="AK44" s="92">
        <f>SUMIF(Opex!$G$271:$G$312,$D44,Opex!AO$271:AO$315)</f>
        <v>0</v>
      </c>
      <c r="AL44" s="92">
        <f>SUMIF(Opex!$G$271:$G$312,$D44,Opex!AP$271:AP$315)</f>
        <v>0</v>
      </c>
      <c r="AM44" s="92">
        <f>SUMIF(Opex!$G$271:$G$312,$D44,Opex!AQ$271:AQ$315)</f>
        <v>0</v>
      </c>
      <c r="AN44" s="92">
        <f>SUMIF(Opex!$G$271:$G$312,$D44,Opex!AR$271:AR$315)</f>
        <v>0</v>
      </c>
      <c r="AO44" s="92">
        <f>SUMIF(Opex!$G$271:$G$312,$D44,Opex!AS$271:AS$315)</f>
        <v>0</v>
      </c>
      <c r="AP44" s="92">
        <f>SUMIF(Opex!$G$271:$G$312,$D44,Opex!AT$271:AT$315)</f>
        <v>0</v>
      </c>
      <c r="AQ44" s="92">
        <f>SUMIF(Opex!$G$271:$G$312,$D44,Opex!AU$271:AU$315)</f>
        <v>0</v>
      </c>
      <c r="AR44" s="92">
        <f>SUMIF(Opex!$G$271:$G$312,$D44,Opex!AV$271:AV$315)</f>
        <v>0</v>
      </c>
      <c r="AS44" s="92">
        <f>SUMIF(Opex!$G$271:$G$312,$D44,Opex!AW$271:AW$315)</f>
        <v>0</v>
      </c>
      <c r="AT44" s="92">
        <f>SUMIF(Opex!$G$271:$G$312,$D44,Opex!AX$271:AX$315)</f>
        <v>0</v>
      </c>
      <c r="AU44" s="92">
        <f>SUMIF(Opex!$G$271:$G$312,$D44,Opex!AY$271:AY$315)</f>
        <v>0</v>
      </c>
      <c r="AV44" s="92">
        <f>SUMIF(Opex!$G$271:$G$312,$D44,Opex!AZ$271:AZ$315)</f>
        <v>0</v>
      </c>
      <c r="AW44" s="92">
        <f>SUMIF(Opex!$G$271:$G$312,$D44,Opex!BA$271:BA$315)</f>
        <v>0</v>
      </c>
      <c r="AX44" s="92">
        <f>SUMIF(Opex!$G$271:$G$312,$D44,Opex!BB$271:BB$315)</f>
        <v>0</v>
      </c>
      <c r="AY44" s="92">
        <f>SUMIF(Opex!$G$271:$G$312,$D44,Opex!BC$271:BC$315)</f>
        <v>0</v>
      </c>
      <c r="AZ44" s="92">
        <f>SUMIF(Opex!$G$271:$G$312,$D44,Opex!BD$271:BD$315)</f>
        <v>0</v>
      </c>
      <c r="BA44" s="92">
        <f>SUMIF(Opex!$G$271:$G$312,$D44,Opex!BE$271:BE$315)</f>
        <v>0</v>
      </c>
      <c r="BB44" s="92">
        <f>SUMIF(Opex!$G$271:$G$312,$D44,Opex!BF$271:BF$315)</f>
        <v>0</v>
      </c>
      <c r="BC44" s="92">
        <f>SUMIF(Opex!$G$271:$G$312,$D44,Opex!BG$271:BG$315)</f>
        <v>0</v>
      </c>
      <c r="BD44" s="92">
        <f>SUMIF(Opex!$G$271:$G$312,$D44,Opex!BH$271:BH$315)</f>
        <v>0</v>
      </c>
    </row>
    <row r="45" spans="2:56" outlineLevel="1" x14ac:dyDescent="0.2">
      <c r="B45" s="73" t="s">
        <v>105</v>
      </c>
      <c r="C45" s="10" t="s">
        <v>198</v>
      </c>
      <c r="D45" s="26">
        <f>MAX($D$21:D44)+1</f>
        <v>18</v>
      </c>
      <c r="E45" s="92">
        <f>SUMIF(Opex!$G$271:$G$312,$D45,Opex!I$271:I$315)</f>
        <v>0</v>
      </c>
      <c r="F45" s="92">
        <f>SUMIF(Opex!$G$271:$G$312,$D45,Opex!J$271:J$315)</f>
        <v>0</v>
      </c>
      <c r="G45" s="92">
        <f>SUMIF(Opex!$G$271:$G$312,$D45,Opex!K$271:K$315)</f>
        <v>7.6326407792114361</v>
      </c>
      <c r="H45" s="92">
        <f>SUMIF(Opex!$G$271:$G$312,$D45,Opex!L$271:L$315)</f>
        <v>6.9787173089356624</v>
      </c>
      <c r="I45" s="92">
        <f>SUMIF(Opex!$G$271:$G$312,$D45,Opex!M$271:M$315)</f>
        <v>7.6546129457426284</v>
      </c>
      <c r="J45" s="92">
        <f>SUMIF(Opex!$G$271:$G$312,$D45,Opex!N$271:N$315)</f>
        <v>7.5522104645237604</v>
      </c>
      <c r="K45" s="92">
        <f>SUMIF(Opex!$G$271:$G$312,$D45,Opex!O$271:O$315)</f>
        <v>8.6159173986431323</v>
      </c>
      <c r="L45" s="92">
        <f>SUMIF(Opex!$G$271:$G$312,$D45,Opex!P$271:P$315)</f>
        <v>9.0161969434025373</v>
      </c>
      <c r="M45" s="92">
        <f>SUMIF(Opex!$G$271:$G$312,$D45,Opex!Q$271:Q$315)</f>
        <v>0</v>
      </c>
      <c r="N45" s="92">
        <f>SUMIF(Opex!$G$271:$G$312,$D45,Opex!R$271:R$315)</f>
        <v>0</v>
      </c>
      <c r="O45" s="92">
        <f>SUMIF(Opex!$G$271:$G$312,$D45,Opex!S$271:S$315)</f>
        <v>0</v>
      </c>
      <c r="P45" s="92">
        <f>SUMIF(Opex!$G$271:$G$312,$D45,Opex!T$271:T$315)</f>
        <v>0</v>
      </c>
      <c r="Q45" s="92">
        <f>SUMIF(Opex!$G$271:$G$312,$D45,Opex!U$271:U$315)</f>
        <v>0</v>
      </c>
      <c r="R45" s="92">
        <f>SUMIF(Opex!$G$271:$G$312,$D45,Opex!V$271:V$315)</f>
        <v>0</v>
      </c>
      <c r="S45" s="92">
        <f>SUMIF(Opex!$G$271:$G$312,$D45,Opex!W$271:W$315)</f>
        <v>0</v>
      </c>
      <c r="T45" s="92">
        <f>SUMIF(Opex!$G$271:$G$312,$D45,Opex!X$271:X$315)</f>
        <v>0</v>
      </c>
      <c r="U45" s="92">
        <f>SUMIF(Opex!$G$271:$G$312,$D45,Opex!Y$271:Y$315)</f>
        <v>0</v>
      </c>
      <c r="V45" s="92">
        <f>SUMIF(Opex!$G$271:$G$312,$D45,Opex!Z$271:Z$315)</f>
        <v>0</v>
      </c>
      <c r="W45" s="92">
        <f>SUMIF(Opex!$G$271:$G$312,$D45,Opex!AA$271:AA$315)</f>
        <v>0</v>
      </c>
      <c r="X45" s="92">
        <f>SUMIF(Opex!$G$271:$G$312,$D45,Opex!AB$271:AB$315)</f>
        <v>0</v>
      </c>
      <c r="Y45" s="92">
        <f>SUMIF(Opex!$G$271:$G$312,$D45,Opex!AC$271:AC$315)</f>
        <v>0</v>
      </c>
      <c r="Z45" s="92">
        <f>SUMIF(Opex!$G$271:$G$312,$D45,Opex!AD$271:AD$315)</f>
        <v>0</v>
      </c>
      <c r="AA45" s="92">
        <f>SUMIF(Opex!$G$271:$G$312,$D45,Opex!AE$271:AE$315)</f>
        <v>0</v>
      </c>
      <c r="AB45" s="92">
        <f>SUMIF(Opex!$G$271:$G$312,$D45,Opex!AF$271:AF$315)</f>
        <v>0</v>
      </c>
      <c r="AC45" s="92">
        <f>SUMIF(Opex!$G$271:$G$312,$D45,Opex!AG$271:AG$315)</f>
        <v>0</v>
      </c>
      <c r="AD45" s="92">
        <f>SUMIF(Opex!$G$271:$G$312,$D45,Opex!AH$271:AH$315)</f>
        <v>0</v>
      </c>
      <c r="AE45" s="92">
        <f>SUMIF(Opex!$G$271:$G$312,$D45,Opex!AI$271:AI$315)</f>
        <v>0</v>
      </c>
      <c r="AF45" s="92">
        <f>SUMIF(Opex!$G$271:$G$312,$D45,Opex!AJ$271:AJ$315)</f>
        <v>0</v>
      </c>
      <c r="AG45" s="92">
        <f>SUMIF(Opex!$G$271:$G$312,$D45,Opex!AK$271:AK$315)</f>
        <v>0</v>
      </c>
      <c r="AH45" s="92">
        <f>SUMIF(Opex!$G$271:$G$312,$D45,Opex!AL$271:AL$315)</f>
        <v>0</v>
      </c>
      <c r="AI45" s="92">
        <f>SUMIF(Opex!$G$271:$G$312,$D45,Opex!AM$271:AM$315)</f>
        <v>0</v>
      </c>
      <c r="AJ45" s="92">
        <f>SUMIF(Opex!$G$271:$G$312,$D45,Opex!AN$271:AN$315)</f>
        <v>0</v>
      </c>
      <c r="AK45" s="92">
        <f>SUMIF(Opex!$G$271:$G$312,$D45,Opex!AO$271:AO$315)</f>
        <v>0</v>
      </c>
      <c r="AL45" s="92">
        <f>SUMIF(Opex!$G$271:$G$312,$D45,Opex!AP$271:AP$315)</f>
        <v>0</v>
      </c>
      <c r="AM45" s="92">
        <f>SUMIF(Opex!$G$271:$G$312,$D45,Opex!AQ$271:AQ$315)</f>
        <v>0</v>
      </c>
      <c r="AN45" s="92">
        <f>SUMIF(Opex!$G$271:$G$312,$D45,Opex!AR$271:AR$315)</f>
        <v>0</v>
      </c>
      <c r="AO45" s="92">
        <f>SUMIF(Opex!$G$271:$G$312,$D45,Opex!AS$271:AS$315)</f>
        <v>0</v>
      </c>
      <c r="AP45" s="92">
        <f>SUMIF(Opex!$G$271:$G$312,$D45,Opex!AT$271:AT$315)</f>
        <v>0</v>
      </c>
      <c r="AQ45" s="92">
        <f>SUMIF(Opex!$G$271:$G$312,$D45,Opex!AU$271:AU$315)</f>
        <v>0</v>
      </c>
      <c r="AR45" s="92">
        <f>SUMIF(Opex!$G$271:$G$312,$D45,Opex!AV$271:AV$315)</f>
        <v>0</v>
      </c>
      <c r="AS45" s="92">
        <f>SUMIF(Opex!$G$271:$G$312,$D45,Opex!AW$271:AW$315)</f>
        <v>0</v>
      </c>
      <c r="AT45" s="92">
        <f>SUMIF(Opex!$G$271:$G$312,$D45,Opex!AX$271:AX$315)</f>
        <v>0</v>
      </c>
      <c r="AU45" s="92">
        <f>SUMIF(Opex!$G$271:$G$312,$D45,Opex!AY$271:AY$315)</f>
        <v>0</v>
      </c>
      <c r="AV45" s="92">
        <f>SUMIF(Opex!$G$271:$G$312,$D45,Opex!AZ$271:AZ$315)</f>
        <v>0</v>
      </c>
      <c r="AW45" s="92">
        <f>SUMIF(Opex!$G$271:$G$312,$D45,Opex!BA$271:BA$315)</f>
        <v>0</v>
      </c>
      <c r="AX45" s="92">
        <f>SUMIF(Opex!$G$271:$G$312,$D45,Opex!BB$271:BB$315)</f>
        <v>0</v>
      </c>
      <c r="AY45" s="92">
        <f>SUMIF(Opex!$G$271:$G$312,$D45,Opex!BC$271:BC$315)</f>
        <v>0</v>
      </c>
      <c r="AZ45" s="92">
        <f>SUMIF(Opex!$G$271:$G$312,$D45,Opex!BD$271:BD$315)</f>
        <v>0</v>
      </c>
      <c r="BA45" s="92">
        <f>SUMIF(Opex!$G$271:$G$312,$D45,Opex!BE$271:BE$315)</f>
        <v>0</v>
      </c>
      <c r="BB45" s="92">
        <f>SUMIF(Opex!$G$271:$G$312,$D45,Opex!BF$271:BF$315)</f>
        <v>0</v>
      </c>
      <c r="BC45" s="92">
        <f>SUMIF(Opex!$G$271:$G$312,$D45,Opex!BG$271:BG$315)</f>
        <v>0</v>
      </c>
      <c r="BD45" s="92">
        <f>SUMIF(Opex!$G$271:$G$312,$D45,Opex!BH$271:BH$315)</f>
        <v>0</v>
      </c>
    </row>
    <row r="46" spans="2:56" outlineLevel="1" x14ac:dyDescent="0.2">
      <c r="B46" s="58" t="s">
        <v>85</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2:56" outlineLevel="1" x14ac:dyDescent="0.2">
      <c r="B47" s="58" t="s">
        <v>106</v>
      </c>
      <c r="C47" s="10" t="s">
        <v>198</v>
      </c>
      <c r="D47" s="26">
        <f>MAX($D$21:D46)+1</f>
        <v>19</v>
      </c>
      <c r="E47" s="92">
        <f>SUMIF(Opex!$G$271:$G$312,$D47,Opex!I$271:I$315)</f>
        <v>0</v>
      </c>
      <c r="F47" s="92">
        <f>SUMIF(Opex!$G$271:$G$312,$D47,Opex!J$271:J$315)</f>
        <v>0</v>
      </c>
      <c r="G47" s="92">
        <f>SUMIF(Opex!$G$271:$G$312,$D47,Opex!K$271:K$315)</f>
        <v>3.5889888570816786</v>
      </c>
      <c r="H47" s="92">
        <f>SUMIF(Opex!$G$271:$G$312,$D47,Opex!L$271:L$315)</f>
        <v>3.1394385994582725</v>
      </c>
      <c r="I47" s="92">
        <f>SUMIF(Opex!$G$271:$G$312,$D47,Opex!M$271:M$315)</f>
        <v>3.0861107960251819</v>
      </c>
      <c r="J47" s="92">
        <f>SUMIF(Opex!$G$271:$G$312,$D47,Opex!N$271:N$315)</f>
        <v>2.5821576890035383</v>
      </c>
      <c r="K47" s="92">
        <f>SUMIF(Opex!$G$271:$G$312,$D47,Opex!O$271:O$315)</f>
        <v>3.3708746314458917</v>
      </c>
      <c r="L47" s="92">
        <f>SUMIF(Opex!$G$271:$G$312,$D47,Opex!P$271:P$315)</f>
        <v>3.1141077073034338</v>
      </c>
      <c r="M47" s="92">
        <f>SUMIF(Opex!$G$271:$G$312,$D47,Opex!Q$271:Q$315)</f>
        <v>0</v>
      </c>
      <c r="N47" s="92">
        <f>SUMIF(Opex!$G$271:$G$312,$D47,Opex!R$271:R$315)</f>
        <v>0</v>
      </c>
      <c r="O47" s="92">
        <f>SUMIF(Opex!$G$271:$G$312,$D47,Opex!S$271:S$315)</f>
        <v>0</v>
      </c>
      <c r="P47" s="92">
        <f>SUMIF(Opex!$G$271:$G$312,$D47,Opex!T$271:T$315)</f>
        <v>0</v>
      </c>
      <c r="Q47" s="92">
        <f>SUMIF(Opex!$G$271:$G$312,$D47,Opex!U$271:U$315)</f>
        <v>0</v>
      </c>
      <c r="R47" s="92">
        <f>SUMIF(Opex!$G$271:$G$312,$D47,Opex!V$271:V$315)</f>
        <v>0</v>
      </c>
      <c r="S47" s="92">
        <f>SUMIF(Opex!$G$271:$G$312,$D47,Opex!W$271:W$315)</f>
        <v>0</v>
      </c>
      <c r="T47" s="92">
        <f>SUMIF(Opex!$G$271:$G$312,$D47,Opex!X$271:X$315)</f>
        <v>0</v>
      </c>
      <c r="U47" s="92">
        <f>SUMIF(Opex!$G$271:$G$312,$D47,Opex!Y$271:Y$315)</f>
        <v>0</v>
      </c>
      <c r="V47" s="92">
        <f>SUMIF(Opex!$G$271:$G$312,$D47,Opex!Z$271:Z$315)</f>
        <v>0</v>
      </c>
      <c r="W47" s="92">
        <f>SUMIF(Opex!$G$271:$G$312,$D47,Opex!AA$271:AA$315)</f>
        <v>0</v>
      </c>
      <c r="X47" s="92">
        <f>SUMIF(Opex!$G$271:$G$312,$D47,Opex!AB$271:AB$315)</f>
        <v>0</v>
      </c>
      <c r="Y47" s="92">
        <f>SUMIF(Opex!$G$271:$G$312,$D47,Opex!AC$271:AC$315)</f>
        <v>0</v>
      </c>
      <c r="Z47" s="92">
        <f>SUMIF(Opex!$G$271:$G$312,$D47,Opex!AD$271:AD$315)</f>
        <v>0</v>
      </c>
      <c r="AA47" s="92">
        <f>SUMIF(Opex!$G$271:$G$312,$D47,Opex!AE$271:AE$315)</f>
        <v>0</v>
      </c>
      <c r="AB47" s="92">
        <f>SUMIF(Opex!$G$271:$G$312,$D47,Opex!AF$271:AF$315)</f>
        <v>0</v>
      </c>
      <c r="AC47" s="92">
        <f>SUMIF(Opex!$G$271:$G$312,$D47,Opex!AG$271:AG$315)</f>
        <v>0</v>
      </c>
      <c r="AD47" s="92">
        <f>SUMIF(Opex!$G$271:$G$312,$D47,Opex!AH$271:AH$315)</f>
        <v>0</v>
      </c>
      <c r="AE47" s="92">
        <f>SUMIF(Opex!$G$271:$G$312,$D47,Opex!AI$271:AI$315)</f>
        <v>0</v>
      </c>
      <c r="AF47" s="92">
        <f>SUMIF(Opex!$G$271:$G$312,$D47,Opex!AJ$271:AJ$315)</f>
        <v>0</v>
      </c>
      <c r="AG47" s="92">
        <f>SUMIF(Opex!$G$271:$G$312,$D47,Opex!AK$271:AK$315)</f>
        <v>0</v>
      </c>
      <c r="AH47" s="92">
        <f>SUMIF(Opex!$G$271:$G$312,$D47,Opex!AL$271:AL$315)</f>
        <v>0</v>
      </c>
      <c r="AI47" s="92">
        <f>SUMIF(Opex!$G$271:$G$312,$D47,Opex!AM$271:AM$315)</f>
        <v>0</v>
      </c>
      <c r="AJ47" s="92">
        <f>SUMIF(Opex!$G$271:$G$312,$D47,Opex!AN$271:AN$315)</f>
        <v>0</v>
      </c>
      <c r="AK47" s="92">
        <f>SUMIF(Opex!$G$271:$G$312,$D47,Opex!AO$271:AO$315)</f>
        <v>0</v>
      </c>
      <c r="AL47" s="92">
        <f>SUMIF(Opex!$G$271:$G$312,$D47,Opex!AP$271:AP$315)</f>
        <v>0</v>
      </c>
      <c r="AM47" s="92">
        <f>SUMIF(Opex!$G$271:$G$312,$D47,Opex!AQ$271:AQ$315)</f>
        <v>0</v>
      </c>
      <c r="AN47" s="92">
        <f>SUMIF(Opex!$G$271:$G$312,$D47,Opex!AR$271:AR$315)</f>
        <v>0</v>
      </c>
      <c r="AO47" s="92">
        <f>SUMIF(Opex!$G$271:$G$312,$D47,Opex!AS$271:AS$315)</f>
        <v>0</v>
      </c>
      <c r="AP47" s="92">
        <f>SUMIF(Opex!$G$271:$G$312,$D47,Opex!AT$271:AT$315)</f>
        <v>0</v>
      </c>
      <c r="AQ47" s="92">
        <f>SUMIF(Opex!$G$271:$G$312,$D47,Opex!AU$271:AU$315)</f>
        <v>0</v>
      </c>
      <c r="AR47" s="92">
        <f>SUMIF(Opex!$G$271:$G$312,$D47,Opex!AV$271:AV$315)</f>
        <v>0</v>
      </c>
      <c r="AS47" s="92">
        <f>SUMIF(Opex!$G$271:$G$312,$D47,Opex!AW$271:AW$315)</f>
        <v>0</v>
      </c>
      <c r="AT47" s="92">
        <f>SUMIF(Opex!$G$271:$G$312,$D47,Opex!AX$271:AX$315)</f>
        <v>0</v>
      </c>
      <c r="AU47" s="92">
        <f>SUMIF(Opex!$G$271:$G$312,$D47,Opex!AY$271:AY$315)</f>
        <v>0</v>
      </c>
      <c r="AV47" s="92">
        <f>SUMIF(Opex!$G$271:$G$312,$D47,Opex!AZ$271:AZ$315)</f>
        <v>0</v>
      </c>
      <c r="AW47" s="92">
        <f>SUMIF(Opex!$G$271:$G$312,$D47,Opex!BA$271:BA$315)</f>
        <v>0</v>
      </c>
      <c r="AX47" s="92">
        <f>SUMIF(Opex!$G$271:$G$312,$D47,Opex!BB$271:BB$315)</f>
        <v>0</v>
      </c>
      <c r="AY47" s="92">
        <f>SUMIF(Opex!$G$271:$G$312,$D47,Opex!BC$271:BC$315)</f>
        <v>0</v>
      </c>
      <c r="AZ47" s="92">
        <f>SUMIF(Opex!$G$271:$G$312,$D47,Opex!BD$271:BD$315)</f>
        <v>0</v>
      </c>
      <c r="BA47" s="92">
        <f>SUMIF(Opex!$G$271:$G$312,$D47,Opex!BE$271:BE$315)</f>
        <v>0</v>
      </c>
      <c r="BB47" s="92">
        <f>SUMIF(Opex!$G$271:$G$312,$D47,Opex!BF$271:BF$315)</f>
        <v>0</v>
      </c>
      <c r="BC47" s="92">
        <f>SUMIF(Opex!$G$271:$G$312,$D47,Opex!BG$271:BG$315)</f>
        <v>0</v>
      </c>
      <c r="BD47" s="92">
        <f>SUMIF(Opex!$G$271:$G$312,$D47,Opex!BH$271:BH$315)</f>
        <v>0</v>
      </c>
    </row>
    <row r="48" spans="2:56" outlineLevel="1" x14ac:dyDescent="0.2">
      <c r="B48" s="58" t="s">
        <v>107</v>
      </c>
      <c r="C48" s="10" t="s">
        <v>198</v>
      </c>
      <c r="D48" s="26">
        <f>MAX($D$21:D47)+1</f>
        <v>20</v>
      </c>
      <c r="E48" s="92">
        <f>SUMIF(Opex!$G$271:$G$312,$D48,Opex!I$271:I$315)</f>
        <v>0</v>
      </c>
      <c r="F48" s="92">
        <f>SUMIF(Opex!$G$271:$G$312,$D48,Opex!J$271:J$315)</f>
        <v>0</v>
      </c>
      <c r="G48" s="92">
        <f>SUMIF(Opex!$G$271:$G$312,$D48,Opex!K$271:K$315)</f>
        <v>1.3584390347369071</v>
      </c>
      <c r="H48" s="92">
        <f>SUMIF(Opex!$G$271:$G$312,$D48,Opex!L$271:L$315)</f>
        <v>1.5047463668875358</v>
      </c>
      <c r="I48" s="92">
        <f>SUMIF(Opex!$G$271:$G$312,$D48,Opex!M$271:M$315)</f>
        <v>1.4695554960638313</v>
      </c>
      <c r="J48" s="92">
        <f>SUMIF(Opex!$G$271:$G$312,$D48,Opex!N$271:N$315)</f>
        <v>1.49656080920557</v>
      </c>
      <c r="K48" s="92">
        <f>SUMIF(Opex!$G$271:$G$312,$D48,Opex!O$271:O$315)</f>
        <v>0.96516847141308038</v>
      </c>
      <c r="L48" s="92">
        <f>SUMIF(Opex!$G$271:$G$312,$D48,Opex!P$271:P$315)</f>
        <v>0</v>
      </c>
      <c r="M48" s="92">
        <f>SUMIF(Opex!$G$271:$G$312,$D48,Opex!Q$271:Q$315)</f>
        <v>0</v>
      </c>
      <c r="N48" s="92">
        <f>SUMIF(Opex!$G$271:$G$312,$D48,Opex!R$271:R$315)</f>
        <v>0</v>
      </c>
      <c r="O48" s="92">
        <f>SUMIF(Opex!$G$271:$G$312,$D48,Opex!S$271:S$315)</f>
        <v>0</v>
      </c>
      <c r="P48" s="92">
        <f>SUMIF(Opex!$G$271:$G$312,$D48,Opex!T$271:T$315)</f>
        <v>0</v>
      </c>
      <c r="Q48" s="92">
        <f>SUMIF(Opex!$G$271:$G$312,$D48,Opex!U$271:U$315)</f>
        <v>0</v>
      </c>
      <c r="R48" s="92">
        <f>SUMIF(Opex!$G$271:$G$312,$D48,Opex!V$271:V$315)</f>
        <v>0</v>
      </c>
      <c r="S48" s="92">
        <f>SUMIF(Opex!$G$271:$G$312,$D48,Opex!W$271:W$315)</f>
        <v>0</v>
      </c>
      <c r="T48" s="92">
        <f>SUMIF(Opex!$G$271:$G$312,$D48,Opex!X$271:X$315)</f>
        <v>0</v>
      </c>
      <c r="U48" s="92">
        <f>SUMIF(Opex!$G$271:$G$312,$D48,Opex!Y$271:Y$315)</f>
        <v>0</v>
      </c>
      <c r="V48" s="92">
        <f>SUMIF(Opex!$G$271:$G$312,$D48,Opex!Z$271:Z$315)</f>
        <v>0</v>
      </c>
      <c r="W48" s="92">
        <f>SUMIF(Opex!$G$271:$G$312,$D48,Opex!AA$271:AA$315)</f>
        <v>0</v>
      </c>
      <c r="X48" s="92">
        <f>SUMIF(Opex!$G$271:$G$312,$D48,Opex!AB$271:AB$315)</f>
        <v>0</v>
      </c>
      <c r="Y48" s="92">
        <f>SUMIF(Opex!$G$271:$G$312,$D48,Opex!AC$271:AC$315)</f>
        <v>0</v>
      </c>
      <c r="Z48" s="92">
        <f>SUMIF(Opex!$G$271:$G$312,$D48,Opex!AD$271:AD$315)</f>
        <v>0</v>
      </c>
      <c r="AA48" s="92">
        <f>SUMIF(Opex!$G$271:$G$312,$D48,Opex!AE$271:AE$315)</f>
        <v>0</v>
      </c>
      <c r="AB48" s="92">
        <f>SUMIF(Opex!$G$271:$G$312,$D48,Opex!AF$271:AF$315)</f>
        <v>0</v>
      </c>
      <c r="AC48" s="92">
        <f>SUMIF(Opex!$G$271:$G$312,$D48,Opex!AG$271:AG$315)</f>
        <v>0</v>
      </c>
      <c r="AD48" s="92">
        <f>SUMIF(Opex!$G$271:$G$312,$D48,Opex!AH$271:AH$315)</f>
        <v>0</v>
      </c>
      <c r="AE48" s="92">
        <f>SUMIF(Opex!$G$271:$G$312,$D48,Opex!AI$271:AI$315)</f>
        <v>0</v>
      </c>
      <c r="AF48" s="92">
        <f>SUMIF(Opex!$G$271:$G$312,$D48,Opex!AJ$271:AJ$315)</f>
        <v>0</v>
      </c>
      <c r="AG48" s="92">
        <f>SUMIF(Opex!$G$271:$G$312,$D48,Opex!AK$271:AK$315)</f>
        <v>0</v>
      </c>
      <c r="AH48" s="92">
        <f>SUMIF(Opex!$G$271:$G$312,$D48,Opex!AL$271:AL$315)</f>
        <v>0</v>
      </c>
      <c r="AI48" s="92">
        <f>SUMIF(Opex!$G$271:$G$312,$D48,Opex!AM$271:AM$315)</f>
        <v>0</v>
      </c>
      <c r="AJ48" s="92">
        <f>SUMIF(Opex!$G$271:$G$312,$D48,Opex!AN$271:AN$315)</f>
        <v>0</v>
      </c>
      <c r="AK48" s="92">
        <f>SUMIF(Opex!$G$271:$G$312,$D48,Opex!AO$271:AO$315)</f>
        <v>0</v>
      </c>
      <c r="AL48" s="92">
        <f>SUMIF(Opex!$G$271:$G$312,$D48,Opex!AP$271:AP$315)</f>
        <v>0</v>
      </c>
      <c r="AM48" s="92">
        <f>SUMIF(Opex!$G$271:$G$312,$D48,Opex!AQ$271:AQ$315)</f>
        <v>0</v>
      </c>
      <c r="AN48" s="92">
        <f>SUMIF(Opex!$G$271:$G$312,$D48,Opex!AR$271:AR$315)</f>
        <v>0</v>
      </c>
      <c r="AO48" s="92">
        <f>SUMIF(Opex!$G$271:$G$312,$D48,Opex!AS$271:AS$315)</f>
        <v>0</v>
      </c>
      <c r="AP48" s="92">
        <f>SUMIF(Opex!$G$271:$G$312,$D48,Opex!AT$271:AT$315)</f>
        <v>0</v>
      </c>
      <c r="AQ48" s="92">
        <f>SUMIF(Opex!$G$271:$G$312,$D48,Opex!AU$271:AU$315)</f>
        <v>0</v>
      </c>
      <c r="AR48" s="92">
        <f>SUMIF(Opex!$G$271:$G$312,$D48,Opex!AV$271:AV$315)</f>
        <v>0</v>
      </c>
      <c r="AS48" s="92">
        <f>SUMIF(Opex!$G$271:$G$312,$D48,Opex!AW$271:AW$315)</f>
        <v>0</v>
      </c>
      <c r="AT48" s="92">
        <f>SUMIF(Opex!$G$271:$G$312,$D48,Opex!AX$271:AX$315)</f>
        <v>0</v>
      </c>
      <c r="AU48" s="92">
        <f>SUMIF(Opex!$G$271:$G$312,$D48,Opex!AY$271:AY$315)</f>
        <v>0</v>
      </c>
      <c r="AV48" s="92">
        <f>SUMIF(Opex!$G$271:$G$312,$D48,Opex!AZ$271:AZ$315)</f>
        <v>0</v>
      </c>
      <c r="AW48" s="92">
        <f>SUMIF(Opex!$G$271:$G$312,$D48,Opex!BA$271:BA$315)</f>
        <v>0</v>
      </c>
      <c r="AX48" s="92">
        <f>SUMIF(Opex!$G$271:$G$312,$D48,Opex!BB$271:BB$315)</f>
        <v>0</v>
      </c>
      <c r="AY48" s="92">
        <f>SUMIF(Opex!$G$271:$G$312,$D48,Opex!BC$271:BC$315)</f>
        <v>0</v>
      </c>
      <c r="AZ48" s="92">
        <f>SUMIF(Opex!$G$271:$G$312,$D48,Opex!BD$271:BD$315)</f>
        <v>0</v>
      </c>
      <c r="BA48" s="92">
        <f>SUMIF(Opex!$G$271:$G$312,$D48,Opex!BE$271:BE$315)</f>
        <v>0</v>
      </c>
      <c r="BB48" s="92">
        <f>SUMIF(Opex!$G$271:$G$312,$D48,Opex!BF$271:BF$315)</f>
        <v>0</v>
      </c>
      <c r="BC48" s="92">
        <f>SUMIF(Opex!$G$271:$G$312,$D48,Opex!BG$271:BG$315)</f>
        <v>0</v>
      </c>
      <c r="BD48" s="92">
        <f>SUMIF(Opex!$G$271:$G$312,$D48,Opex!BH$271:BH$315)</f>
        <v>0</v>
      </c>
    </row>
    <row r="49" spans="2:56" outlineLevel="1" x14ac:dyDescent="0.2">
      <c r="B49" s="58" t="s">
        <v>108</v>
      </c>
      <c r="C49" s="10" t="s">
        <v>198</v>
      </c>
      <c r="D49" s="26">
        <f>MAX($D$21:D48)+1</f>
        <v>21</v>
      </c>
      <c r="E49" s="92">
        <f>SUMIF(Opex!$G$271:$G$312,$D49,Opex!I$271:I$315)</f>
        <v>0</v>
      </c>
      <c r="F49" s="92">
        <f>SUMIF(Opex!$G$271:$G$312,$D49,Opex!J$271:J$315)</f>
        <v>0</v>
      </c>
      <c r="G49" s="92">
        <f>SUMIF(Opex!$G$271:$G$312,$D49,Opex!K$271:K$315)</f>
        <v>3.0099649393994894</v>
      </c>
      <c r="H49" s="92">
        <f>SUMIF(Opex!$G$271:$G$312,$D49,Opex!L$271:L$315)</f>
        <v>2.8775095404332172</v>
      </c>
      <c r="I49" s="92">
        <f>SUMIF(Opex!$G$271:$G$312,$D49,Opex!M$271:M$315)</f>
        <v>3.0242479946901875</v>
      </c>
      <c r="J49" s="92">
        <f>SUMIF(Opex!$G$271:$G$312,$D49,Opex!N$271:N$315)</f>
        <v>3.3254183142837532</v>
      </c>
      <c r="K49" s="92">
        <f>SUMIF(Opex!$G$271:$G$312,$D49,Opex!O$271:O$315)</f>
        <v>1.8678459115621535</v>
      </c>
      <c r="L49" s="92">
        <f>SUMIF(Opex!$G$271:$G$312,$D49,Opex!P$271:P$315)</f>
        <v>3.7156580931462972</v>
      </c>
      <c r="M49" s="92">
        <f>SUMIF(Opex!$G$271:$G$312,$D49,Opex!Q$271:Q$315)</f>
        <v>0</v>
      </c>
      <c r="N49" s="92">
        <f>SUMIF(Opex!$G$271:$G$312,$D49,Opex!R$271:R$315)</f>
        <v>0</v>
      </c>
      <c r="O49" s="92">
        <f>SUMIF(Opex!$G$271:$G$312,$D49,Opex!S$271:S$315)</f>
        <v>0</v>
      </c>
      <c r="P49" s="92">
        <f>SUMIF(Opex!$G$271:$G$312,$D49,Opex!T$271:T$315)</f>
        <v>0</v>
      </c>
      <c r="Q49" s="92">
        <f>SUMIF(Opex!$G$271:$G$312,$D49,Opex!U$271:U$315)</f>
        <v>0</v>
      </c>
      <c r="R49" s="92">
        <f>SUMIF(Opex!$G$271:$G$312,$D49,Opex!V$271:V$315)</f>
        <v>0</v>
      </c>
      <c r="S49" s="92">
        <f>SUMIF(Opex!$G$271:$G$312,$D49,Opex!W$271:W$315)</f>
        <v>0</v>
      </c>
      <c r="T49" s="92">
        <f>SUMIF(Opex!$G$271:$G$312,$D49,Opex!X$271:X$315)</f>
        <v>0</v>
      </c>
      <c r="U49" s="92">
        <f>SUMIF(Opex!$G$271:$G$312,$D49,Opex!Y$271:Y$315)</f>
        <v>0</v>
      </c>
      <c r="V49" s="92">
        <f>SUMIF(Opex!$G$271:$G$312,$D49,Opex!Z$271:Z$315)</f>
        <v>0</v>
      </c>
      <c r="W49" s="92">
        <f>SUMIF(Opex!$G$271:$G$312,$D49,Opex!AA$271:AA$315)</f>
        <v>0</v>
      </c>
      <c r="X49" s="92">
        <f>SUMIF(Opex!$G$271:$G$312,$D49,Opex!AB$271:AB$315)</f>
        <v>0</v>
      </c>
      <c r="Y49" s="92">
        <f>SUMIF(Opex!$G$271:$G$312,$D49,Opex!AC$271:AC$315)</f>
        <v>0</v>
      </c>
      <c r="Z49" s="92">
        <f>SUMIF(Opex!$G$271:$G$312,$D49,Opex!AD$271:AD$315)</f>
        <v>0</v>
      </c>
      <c r="AA49" s="92">
        <f>SUMIF(Opex!$G$271:$G$312,$D49,Opex!AE$271:AE$315)</f>
        <v>0</v>
      </c>
      <c r="AB49" s="92">
        <f>SUMIF(Opex!$G$271:$G$312,$D49,Opex!AF$271:AF$315)</f>
        <v>0</v>
      </c>
      <c r="AC49" s="92">
        <f>SUMIF(Opex!$G$271:$G$312,$D49,Opex!AG$271:AG$315)</f>
        <v>0</v>
      </c>
      <c r="AD49" s="92">
        <f>SUMIF(Opex!$G$271:$G$312,$D49,Opex!AH$271:AH$315)</f>
        <v>0</v>
      </c>
      <c r="AE49" s="92">
        <f>SUMIF(Opex!$G$271:$G$312,$D49,Opex!AI$271:AI$315)</f>
        <v>0</v>
      </c>
      <c r="AF49" s="92">
        <f>SUMIF(Opex!$G$271:$G$312,$D49,Opex!AJ$271:AJ$315)</f>
        <v>0</v>
      </c>
      <c r="AG49" s="92">
        <f>SUMIF(Opex!$G$271:$G$312,$D49,Opex!AK$271:AK$315)</f>
        <v>0</v>
      </c>
      <c r="AH49" s="92">
        <f>SUMIF(Opex!$G$271:$G$312,$D49,Opex!AL$271:AL$315)</f>
        <v>0</v>
      </c>
      <c r="AI49" s="92">
        <f>SUMIF(Opex!$G$271:$G$312,$D49,Opex!AM$271:AM$315)</f>
        <v>0</v>
      </c>
      <c r="AJ49" s="92">
        <f>SUMIF(Opex!$G$271:$G$312,$D49,Opex!AN$271:AN$315)</f>
        <v>0</v>
      </c>
      <c r="AK49" s="92">
        <f>SUMIF(Opex!$G$271:$G$312,$D49,Opex!AO$271:AO$315)</f>
        <v>0</v>
      </c>
      <c r="AL49" s="92">
        <f>SUMIF(Opex!$G$271:$G$312,$D49,Opex!AP$271:AP$315)</f>
        <v>0</v>
      </c>
      <c r="AM49" s="92">
        <f>SUMIF(Opex!$G$271:$G$312,$D49,Opex!AQ$271:AQ$315)</f>
        <v>0</v>
      </c>
      <c r="AN49" s="92">
        <f>SUMIF(Opex!$G$271:$G$312,$D49,Opex!AR$271:AR$315)</f>
        <v>0</v>
      </c>
      <c r="AO49" s="92">
        <f>SUMIF(Opex!$G$271:$G$312,$D49,Opex!AS$271:AS$315)</f>
        <v>0</v>
      </c>
      <c r="AP49" s="92">
        <f>SUMIF(Opex!$G$271:$G$312,$D49,Opex!AT$271:AT$315)</f>
        <v>0</v>
      </c>
      <c r="AQ49" s="92">
        <f>SUMIF(Opex!$G$271:$G$312,$D49,Opex!AU$271:AU$315)</f>
        <v>0</v>
      </c>
      <c r="AR49" s="92">
        <f>SUMIF(Opex!$G$271:$G$312,$D49,Opex!AV$271:AV$315)</f>
        <v>0</v>
      </c>
      <c r="AS49" s="92">
        <f>SUMIF(Opex!$G$271:$G$312,$D49,Opex!AW$271:AW$315)</f>
        <v>0</v>
      </c>
      <c r="AT49" s="92">
        <f>SUMIF(Opex!$G$271:$G$312,$D49,Opex!AX$271:AX$315)</f>
        <v>0</v>
      </c>
      <c r="AU49" s="92">
        <f>SUMIF(Opex!$G$271:$G$312,$D49,Opex!AY$271:AY$315)</f>
        <v>0</v>
      </c>
      <c r="AV49" s="92">
        <f>SUMIF(Opex!$G$271:$G$312,$D49,Opex!AZ$271:AZ$315)</f>
        <v>0</v>
      </c>
      <c r="AW49" s="92">
        <f>SUMIF(Opex!$G$271:$G$312,$D49,Opex!BA$271:BA$315)</f>
        <v>0</v>
      </c>
      <c r="AX49" s="92">
        <f>SUMIF(Opex!$G$271:$G$312,$D49,Opex!BB$271:BB$315)</f>
        <v>0</v>
      </c>
      <c r="AY49" s="92">
        <f>SUMIF(Opex!$G$271:$G$312,$D49,Opex!BC$271:BC$315)</f>
        <v>0</v>
      </c>
      <c r="AZ49" s="92">
        <f>SUMIF(Opex!$G$271:$G$312,$D49,Opex!BD$271:BD$315)</f>
        <v>0</v>
      </c>
      <c r="BA49" s="92">
        <f>SUMIF(Opex!$G$271:$G$312,$D49,Opex!BE$271:BE$315)</f>
        <v>0</v>
      </c>
      <c r="BB49" s="92">
        <f>SUMIF(Opex!$G$271:$G$312,$D49,Opex!BF$271:BF$315)</f>
        <v>0</v>
      </c>
      <c r="BC49" s="92">
        <f>SUMIF(Opex!$G$271:$G$312,$D49,Opex!BG$271:BG$315)</f>
        <v>0</v>
      </c>
      <c r="BD49" s="92">
        <f>SUMIF(Opex!$G$271:$G$312,$D49,Opex!BH$271:BH$315)</f>
        <v>0</v>
      </c>
    </row>
    <row r="50" spans="2:56" outlineLevel="1" x14ac:dyDescent="0.2">
      <c r="B50" s="58" t="s">
        <v>109</v>
      </c>
      <c r="C50" s="10" t="s">
        <v>198</v>
      </c>
      <c r="D50" s="26">
        <f>MAX($D$21:D49)+1</f>
        <v>22</v>
      </c>
      <c r="E50" s="92">
        <f>SUMIF(Opex!$G$271:$G$312,$D50,Opex!I$271:I$315)</f>
        <v>0</v>
      </c>
      <c r="F50" s="92">
        <f>SUMIF(Opex!$G$271:$G$312,$D50,Opex!J$271:J$315)</f>
        <v>0</v>
      </c>
      <c r="G50" s="92">
        <f>SUMIF(Opex!$G$271:$G$312,$D50,Opex!K$271:K$315)</f>
        <v>0</v>
      </c>
      <c r="H50" s="92">
        <f>SUMIF(Opex!$G$271:$G$312,$D50,Opex!L$271:L$315)</f>
        <v>7.4000693270219131E-2</v>
      </c>
      <c r="I50" s="92">
        <f>SUMIF(Opex!$G$271:$G$312,$D50,Opex!M$271:M$315)</f>
        <v>3.4612514533574994E-2</v>
      </c>
      <c r="J50" s="92">
        <f>SUMIF(Opex!$G$271:$G$312,$D50,Opex!N$271:N$315)</f>
        <v>1.8053067253153712E-2</v>
      </c>
      <c r="K50" s="92">
        <f>SUMIF(Opex!$G$271:$G$312,$D50,Opex!O$271:O$315)</f>
        <v>0</v>
      </c>
      <c r="L50" s="92">
        <f>SUMIF(Opex!$G$271:$G$312,$D50,Opex!P$271:P$315)</f>
        <v>0</v>
      </c>
      <c r="M50" s="92">
        <f>SUMIF(Opex!$G$271:$G$312,$D50,Opex!Q$271:Q$315)</f>
        <v>0</v>
      </c>
      <c r="N50" s="92">
        <f>SUMIF(Opex!$G$271:$G$312,$D50,Opex!R$271:R$315)</f>
        <v>0</v>
      </c>
      <c r="O50" s="92">
        <f>SUMIF(Opex!$G$271:$G$312,$D50,Opex!S$271:S$315)</f>
        <v>0</v>
      </c>
      <c r="P50" s="92">
        <f>SUMIF(Opex!$G$271:$G$312,$D50,Opex!T$271:T$315)</f>
        <v>0</v>
      </c>
      <c r="Q50" s="92">
        <f>SUMIF(Opex!$G$271:$G$312,$D50,Opex!U$271:U$315)</f>
        <v>0</v>
      </c>
      <c r="R50" s="92">
        <f>SUMIF(Opex!$G$271:$G$312,$D50,Opex!V$271:V$315)</f>
        <v>0</v>
      </c>
      <c r="S50" s="92">
        <f>SUMIF(Opex!$G$271:$G$312,$D50,Opex!W$271:W$315)</f>
        <v>0</v>
      </c>
      <c r="T50" s="92">
        <f>SUMIF(Opex!$G$271:$G$312,$D50,Opex!X$271:X$315)</f>
        <v>0</v>
      </c>
      <c r="U50" s="92">
        <f>SUMIF(Opex!$G$271:$G$312,$D50,Opex!Y$271:Y$315)</f>
        <v>0</v>
      </c>
      <c r="V50" s="92">
        <f>SUMIF(Opex!$G$271:$G$312,$D50,Opex!Z$271:Z$315)</f>
        <v>0</v>
      </c>
      <c r="W50" s="92">
        <f>SUMIF(Opex!$G$271:$G$312,$D50,Opex!AA$271:AA$315)</f>
        <v>0</v>
      </c>
      <c r="X50" s="92">
        <f>SUMIF(Opex!$G$271:$G$312,$D50,Opex!AB$271:AB$315)</f>
        <v>0</v>
      </c>
      <c r="Y50" s="92">
        <f>SUMIF(Opex!$G$271:$G$312,$D50,Opex!AC$271:AC$315)</f>
        <v>0</v>
      </c>
      <c r="Z50" s="92">
        <f>SUMIF(Opex!$G$271:$G$312,$D50,Opex!AD$271:AD$315)</f>
        <v>0</v>
      </c>
      <c r="AA50" s="92">
        <f>SUMIF(Opex!$G$271:$G$312,$D50,Opex!AE$271:AE$315)</f>
        <v>0</v>
      </c>
      <c r="AB50" s="92">
        <f>SUMIF(Opex!$G$271:$G$312,$D50,Opex!AF$271:AF$315)</f>
        <v>0</v>
      </c>
      <c r="AC50" s="92">
        <f>SUMIF(Opex!$G$271:$G$312,$D50,Opex!AG$271:AG$315)</f>
        <v>0</v>
      </c>
      <c r="AD50" s="92">
        <f>SUMIF(Opex!$G$271:$G$312,$D50,Opex!AH$271:AH$315)</f>
        <v>0</v>
      </c>
      <c r="AE50" s="92">
        <f>SUMIF(Opex!$G$271:$G$312,$D50,Opex!AI$271:AI$315)</f>
        <v>0</v>
      </c>
      <c r="AF50" s="92">
        <f>SUMIF(Opex!$G$271:$G$312,$D50,Opex!AJ$271:AJ$315)</f>
        <v>0</v>
      </c>
      <c r="AG50" s="92">
        <f>SUMIF(Opex!$G$271:$G$312,$D50,Opex!AK$271:AK$315)</f>
        <v>0</v>
      </c>
      <c r="AH50" s="92">
        <f>SUMIF(Opex!$G$271:$G$312,$D50,Opex!AL$271:AL$315)</f>
        <v>0</v>
      </c>
      <c r="AI50" s="92">
        <f>SUMIF(Opex!$G$271:$G$312,$D50,Opex!AM$271:AM$315)</f>
        <v>0</v>
      </c>
      <c r="AJ50" s="92">
        <f>SUMIF(Opex!$G$271:$G$312,$D50,Opex!AN$271:AN$315)</f>
        <v>0</v>
      </c>
      <c r="AK50" s="92">
        <f>SUMIF(Opex!$G$271:$G$312,$D50,Opex!AO$271:AO$315)</f>
        <v>0</v>
      </c>
      <c r="AL50" s="92">
        <f>SUMIF(Opex!$G$271:$G$312,$D50,Opex!AP$271:AP$315)</f>
        <v>0</v>
      </c>
      <c r="AM50" s="92">
        <f>SUMIF(Opex!$G$271:$G$312,$D50,Opex!AQ$271:AQ$315)</f>
        <v>0</v>
      </c>
      <c r="AN50" s="92">
        <f>SUMIF(Opex!$G$271:$G$312,$D50,Opex!AR$271:AR$315)</f>
        <v>0</v>
      </c>
      <c r="AO50" s="92">
        <f>SUMIF(Opex!$G$271:$G$312,$D50,Opex!AS$271:AS$315)</f>
        <v>0</v>
      </c>
      <c r="AP50" s="92">
        <f>SUMIF(Opex!$G$271:$G$312,$D50,Opex!AT$271:AT$315)</f>
        <v>0</v>
      </c>
      <c r="AQ50" s="92">
        <f>SUMIF(Opex!$G$271:$G$312,$D50,Opex!AU$271:AU$315)</f>
        <v>0</v>
      </c>
      <c r="AR50" s="92">
        <f>SUMIF(Opex!$G$271:$G$312,$D50,Opex!AV$271:AV$315)</f>
        <v>0</v>
      </c>
      <c r="AS50" s="92">
        <f>SUMIF(Opex!$G$271:$G$312,$D50,Opex!AW$271:AW$315)</f>
        <v>0</v>
      </c>
      <c r="AT50" s="92">
        <f>SUMIF(Opex!$G$271:$G$312,$D50,Opex!AX$271:AX$315)</f>
        <v>0</v>
      </c>
      <c r="AU50" s="92">
        <f>SUMIF(Opex!$G$271:$G$312,$D50,Opex!AY$271:AY$315)</f>
        <v>0</v>
      </c>
      <c r="AV50" s="92">
        <f>SUMIF(Opex!$G$271:$G$312,$D50,Opex!AZ$271:AZ$315)</f>
        <v>0</v>
      </c>
      <c r="AW50" s="92">
        <f>SUMIF(Opex!$G$271:$G$312,$D50,Opex!BA$271:BA$315)</f>
        <v>0</v>
      </c>
      <c r="AX50" s="92">
        <f>SUMIF(Opex!$G$271:$G$312,$D50,Opex!BB$271:BB$315)</f>
        <v>0</v>
      </c>
      <c r="AY50" s="92">
        <f>SUMIF(Opex!$G$271:$G$312,$D50,Opex!BC$271:BC$315)</f>
        <v>0</v>
      </c>
      <c r="AZ50" s="92">
        <f>SUMIF(Opex!$G$271:$G$312,$D50,Opex!BD$271:BD$315)</f>
        <v>0</v>
      </c>
      <c r="BA50" s="92">
        <f>SUMIF(Opex!$G$271:$G$312,$D50,Opex!BE$271:BE$315)</f>
        <v>0</v>
      </c>
      <c r="BB50" s="92">
        <f>SUMIF(Opex!$G$271:$G$312,$D50,Opex!BF$271:BF$315)</f>
        <v>0</v>
      </c>
      <c r="BC50" s="92">
        <f>SUMIF(Opex!$G$271:$G$312,$D50,Opex!BG$271:BG$315)</f>
        <v>0</v>
      </c>
      <c r="BD50" s="92">
        <f>SUMIF(Opex!$G$271:$G$312,$D50,Opex!BH$271:BH$315)</f>
        <v>0</v>
      </c>
    </row>
    <row r="51" spans="2:56" outlineLevel="1" x14ac:dyDescent="0.2">
      <c r="B51" s="72" t="s">
        <v>70</v>
      </c>
    </row>
    <row r="52" spans="2:56" outlineLevel="1" x14ac:dyDescent="0.2">
      <c r="B52" s="58" t="s">
        <v>86</v>
      </c>
    </row>
    <row r="53" spans="2:56" outlineLevel="1" x14ac:dyDescent="0.2">
      <c r="B53" s="73" t="s">
        <v>110</v>
      </c>
    </row>
    <row r="54" spans="2:56" outlineLevel="1" x14ac:dyDescent="0.2">
      <c r="B54" s="74" t="s">
        <v>121</v>
      </c>
      <c r="C54" s="10" t="s">
        <v>198</v>
      </c>
      <c r="D54" s="26">
        <f>MAX($D$21:D53)+1</f>
        <v>23</v>
      </c>
      <c r="E54" s="92">
        <f>SUMIF(Opex!$G$271:$G$312,$D54,Opex!I$271:I$315)</f>
        <v>0</v>
      </c>
      <c r="F54" s="92">
        <f>SUMIF(Opex!$G$271:$G$312,$D54,Opex!J$271:J$315)</f>
        <v>0</v>
      </c>
      <c r="G54" s="92">
        <f>SUMIF(Opex!$G$271:$G$312,$D54,Opex!K$271:K$315)</f>
        <v>0.48095995991414825</v>
      </c>
      <c r="H54" s="92">
        <f>SUMIF(Opex!$G$271:$G$312,$D54,Opex!L$271:L$315)</f>
        <v>0.4179441120073647</v>
      </c>
      <c r="I54" s="92">
        <f>SUMIF(Opex!$G$271:$G$312,$D54,Opex!M$271:M$315)</f>
        <v>0.40816013068315088</v>
      </c>
      <c r="J54" s="92">
        <f>SUMIF(Opex!$G$271:$G$312,$D54,Opex!N$271:N$315)</f>
        <v>0.41279001533367959</v>
      </c>
      <c r="K54" s="92">
        <f>SUMIF(Opex!$G$271:$G$312,$D54,Opex!O$271:O$315)</f>
        <v>0.41895008334099187</v>
      </c>
      <c r="L54" s="92">
        <f>SUMIF(Opex!$G$271:$G$312,$D54,Opex!P$271:P$315)</f>
        <v>0.31408864273757192</v>
      </c>
      <c r="M54" s="92">
        <f>SUMIF(Opex!$G$271:$G$312,$D54,Opex!Q$271:Q$315)</f>
        <v>0</v>
      </c>
      <c r="N54" s="92">
        <f>SUMIF(Opex!$G$271:$G$312,$D54,Opex!R$271:R$315)</f>
        <v>0</v>
      </c>
      <c r="O54" s="92">
        <f>SUMIF(Opex!$G$271:$G$312,$D54,Opex!S$271:S$315)</f>
        <v>0</v>
      </c>
      <c r="P54" s="92">
        <f>SUMIF(Opex!$G$271:$G$312,$D54,Opex!T$271:T$315)</f>
        <v>0</v>
      </c>
      <c r="Q54" s="92">
        <f>SUMIF(Opex!$G$271:$G$312,$D54,Opex!U$271:U$315)</f>
        <v>0</v>
      </c>
      <c r="R54" s="92">
        <f>SUMIF(Opex!$G$271:$G$312,$D54,Opex!V$271:V$315)</f>
        <v>0</v>
      </c>
      <c r="S54" s="92">
        <f>SUMIF(Opex!$G$271:$G$312,$D54,Opex!W$271:W$315)</f>
        <v>0</v>
      </c>
      <c r="T54" s="92">
        <f>SUMIF(Opex!$G$271:$G$312,$D54,Opex!X$271:X$315)</f>
        <v>0</v>
      </c>
      <c r="U54" s="92">
        <f>SUMIF(Opex!$G$271:$G$312,$D54,Opex!Y$271:Y$315)</f>
        <v>0</v>
      </c>
      <c r="V54" s="92">
        <f>SUMIF(Opex!$G$271:$G$312,$D54,Opex!Z$271:Z$315)</f>
        <v>0</v>
      </c>
      <c r="W54" s="92">
        <f>SUMIF(Opex!$G$271:$G$312,$D54,Opex!AA$271:AA$315)</f>
        <v>0</v>
      </c>
      <c r="X54" s="92">
        <f>SUMIF(Opex!$G$271:$G$312,$D54,Opex!AB$271:AB$315)</f>
        <v>0</v>
      </c>
      <c r="Y54" s="92">
        <f>SUMIF(Opex!$G$271:$G$312,$D54,Opex!AC$271:AC$315)</f>
        <v>0</v>
      </c>
      <c r="Z54" s="92">
        <f>SUMIF(Opex!$G$271:$G$312,$D54,Opex!AD$271:AD$315)</f>
        <v>0</v>
      </c>
      <c r="AA54" s="92">
        <f>SUMIF(Opex!$G$271:$G$312,$D54,Opex!AE$271:AE$315)</f>
        <v>0</v>
      </c>
      <c r="AB54" s="92">
        <f>SUMIF(Opex!$G$271:$G$312,$D54,Opex!AF$271:AF$315)</f>
        <v>0</v>
      </c>
      <c r="AC54" s="92">
        <f>SUMIF(Opex!$G$271:$G$312,$D54,Opex!AG$271:AG$315)</f>
        <v>0</v>
      </c>
      <c r="AD54" s="92">
        <f>SUMIF(Opex!$G$271:$G$312,$D54,Opex!AH$271:AH$315)</f>
        <v>0</v>
      </c>
      <c r="AE54" s="92">
        <f>SUMIF(Opex!$G$271:$G$312,$D54,Opex!AI$271:AI$315)</f>
        <v>0</v>
      </c>
      <c r="AF54" s="92">
        <f>SUMIF(Opex!$G$271:$G$312,$D54,Opex!AJ$271:AJ$315)</f>
        <v>0</v>
      </c>
      <c r="AG54" s="92">
        <f>SUMIF(Opex!$G$271:$G$312,$D54,Opex!AK$271:AK$315)</f>
        <v>0</v>
      </c>
      <c r="AH54" s="92">
        <f>SUMIF(Opex!$G$271:$G$312,$D54,Opex!AL$271:AL$315)</f>
        <v>0</v>
      </c>
      <c r="AI54" s="92">
        <f>SUMIF(Opex!$G$271:$G$312,$D54,Opex!AM$271:AM$315)</f>
        <v>0</v>
      </c>
      <c r="AJ54" s="92">
        <f>SUMIF(Opex!$G$271:$G$312,$D54,Opex!AN$271:AN$315)</f>
        <v>0</v>
      </c>
      <c r="AK54" s="92">
        <f>SUMIF(Opex!$G$271:$G$312,$D54,Opex!AO$271:AO$315)</f>
        <v>0</v>
      </c>
      <c r="AL54" s="92">
        <f>SUMIF(Opex!$G$271:$G$312,$D54,Opex!AP$271:AP$315)</f>
        <v>0</v>
      </c>
      <c r="AM54" s="92">
        <f>SUMIF(Opex!$G$271:$G$312,$D54,Opex!AQ$271:AQ$315)</f>
        <v>0</v>
      </c>
      <c r="AN54" s="92">
        <f>SUMIF(Opex!$G$271:$G$312,$D54,Opex!AR$271:AR$315)</f>
        <v>0</v>
      </c>
      <c r="AO54" s="92">
        <f>SUMIF(Opex!$G$271:$G$312,$D54,Opex!AS$271:AS$315)</f>
        <v>0</v>
      </c>
      <c r="AP54" s="92">
        <f>SUMIF(Opex!$G$271:$G$312,$D54,Opex!AT$271:AT$315)</f>
        <v>0</v>
      </c>
      <c r="AQ54" s="92">
        <f>SUMIF(Opex!$G$271:$G$312,$D54,Opex!AU$271:AU$315)</f>
        <v>0</v>
      </c>
      <c r="AR54" s="92">
        <f>SUMIF(Opex!$G$271:$G$312,$D54,Opex!AV$271:AV$315)</f>
        <v>0</v>
      </c>
      <c r="AS54" s="92">
        <f>SUMIF(Opex!$G$271:$G$312,$D54,Opex!AW$271:AW$315)</f>
        <v>0</v>
      </c>
      <c r="AT54" s="92">
        <f>SUMIF(Opex!$G$271:$G$312,$D54,Opex!AX$271:AX$315)</f>
        <v>0</v>
      </c>
      <c r="AU54" s="92">
        <f>SUMIF(Opex!$G$271:$G$312,$D54,Opex!AY$271:AY$315)</f>
        <v>0</v>
      </c>
      <c r="AV54" s="92">
        <f>SUMIF(Opex!$G$271:$G$312,$D54,Opex!AZ$271:AZ$315)</f>
        <v>0</v>
      </c>
      <c r="AW54" s="92">
        <f>SUMIF(Opex!$G$271:$G$312,$D54,Opex!BA$271:BA$315)</f>
        <v>0</v>
      </c>
      <c r="AX54" s="92">
        <f>SUMIF(Opex!$G$271:$G$312,$D54,Opex!BB$271:BB$315)</f>
        <v>0</v>
      </c>
      <c r="AY54" s="92">
        <f>SUMIF(Opex!$G$271:$G$312,$D54,Opex!BC$271:BC$315)</f>
        <v>0</v>
      </c>
      <c r="AZ54" s="92">
        <f>SUMIF(Opex!$G$271:$G$312,$D54,Opex!BD$271:BD$315)</f>
        <v>0</v>
      </c>
      <c r="BA54" s="92">
        <f>SUMIF(Opex!$G$271:$G$312,$D54,Opex!BE$271:BE$315)</f>
        <v>0</v>
      </c>
      <c r="BB54" s="92">
        <f>SUMIF(Opex!$G$271:$G$312,$D54,Opex!BF$271:BF$315)</f>
        <v>0</v>
      </c>
      <c r="BC54" s="92">
        <f>SUMIF(Opex!$G$271:$G$312,$D54,Opex!BG$271:BG$315)</f>
        <v>0</v>
      </c>
      <c r="BD54" s="92">
        <f>SUMIF(Opex!$G$271:$G$312,$D54,Opex!BH$271:BH$315)</f>
        <v>0</v>
      </c>
    </row>
    <row r="55" spans="2:56" outlineLevel="1" x14ac:dyDescent="0.2">
      <c r="B55" s="74" t="s">
        <v>122</v>
      </c>
      <c r="C55" s="10" t="s">
        <v>198</v>
      </c>
      <c r="D55" s="26">
        <f>MAX($D$21:D54)+1</f>
        <v>24</v>
      </c>
      <c r="E55" s="92">
        <f>SUMIF(Opex!$G$271:$G$312,$D55,Opex!I$271:I$315)</f>
        <v>0</v>
      </c>
      <c r="F55" s="92">
        <f>SUMIF(Opex!$G$271:$G$312,$D55,Opex!J$271:J$315)</f>
        <v>0</v>
      </c>
      <c r="G55" s="92">
        <f>SUMIF(Opex!$G$271:$G$312,$D55,Opex!K$271:K$315)</f>
        <v>1.1619189337058475</v>
      </c>
      <c r="H55" s="92">
        <f>SUMIF(Opex!$G$271:$G$312,$D55,Opex!L$271:L$315)</f>
        <v>1.0152420033785634</v>
      </c>
      <c r="I55" s="92">
        <f>SUMIF(Opex!$G$271:$G$312,$D55,Opex!M$271:M$315)</f>
        <v>0.76043867525215925</v>
      </c>
      <c r="J55" s="92">
        <f>SUMIF(Opex!$G$271:$G$312,$D55,Opex!N$271:N$315)</f>
        <v>0.81872215894972</v>
      </c>
      <c r="K55" s="92">
        <f>SUMIF(Opex!$G$271:$G$312,$D55,Opex!O$271:O$315)</f>
        <v>0.78057040867660454</v>
      </c>
      <c r="L55" s="92">
        <f>SUMIF(Opex!$G$271:$G$312,$D55,Opex!P$271:P$315)</f>
        <v>0.62301208273946274</v>
      </c>
      <c r="M55" s="92">
        <f>SUMIF(Opex!$G$271:$G$312,$D55,Opex!Q$271:Q$315)</f>
        <v>0</v>
      </c>
      <c r="N55" s="92">
        <f>SUMIF(Opex!$G$271:$G$312,$D55,Opex!R$271:R$315)</f>
        <v>0</v>
      </c>
      <c r="O55" s="92">
        <f>SUMIF(Opex!$G$271:$G$312,$D55,Opex!S$271:S$315)</f>
        <v>0</v>
      </c>
      <c r="P55" s="92">
        <f>SUMIF(Opex!$G$271:$G$312,$D55,Opex!T$271:T$315)</f>
        <v>0</v>
      </c>
      <c r="Q55" s="92">
        <f>SUMIF(Opex!$G$271:$G$312,$D55,Opex!U$271:U$315)</f>
        <v>0</v>
      </c>
      <c r="R55" s="92">
        <f>SUMIF(Opex!$G$271:$G$312,$D55,Opex!V$271:V$315)</f>
        <v>0</v>
      </c>
      <c r="S55" s="92">
        <f>SUMIF(Opex!$G$271:$G$312,$D55,Opex!W$271:W$315)</f>
        <v>0</v>
      </c>
      <c r="T55" s="92">
        <f>SUMIF(Opex!$G$271:$G$312,$D55,Opex!X$271:X$315)</f>
        <v>0</v>
      </c>
      <c r="U55" s="92">
        <f>SUMIF(Opex!$G$271:$G$312,$D55,Opex!Y$271:Y$315)</f>
        <v>0</v>
      </c>
      <c r="V55" s="92">
        <f>SUMIF(Opex!$G$271:$G$312,$D55,Opex!Z$271:Z$315)</f>
        <v>0</v>
      </c>
      <c r="W55" s="92">
        <f>SUMIF(Opex!$G$271:$G$312,$D55,Opex!AA$271:AA$315)</f>
        <v>0</v>
      </c>
      <c r="X55" s="92">
        <f>SUMIF(Opex!$G$271:$G$312,$D55,Opex!AB$271:AB$315)</f>
        <v>0</v>
      </c>
      <c r="Y55" s="92">
        <f>SUMIF(Opex!$G$271:$G$312,$D55,Opex!AC$271:AC$315)</f>
        <v>0</v>
      </c>
      <c r="Z55" s="92">
        <f>SUMIF(Opex!$G$271:$G$312,$D55,Opex!AD$271:AD$315)</f>
        <v>0</v>
      </c>
      <c r="AA55" s="92">
        <f>SUMIF(Opex!$G$271:$G$312,$D55,Opex!AE$271:AE$315)</f>
        <v>0</v>
      </c>
      <c r="AB55" s="92">
        <f>SUMIF(Opex!$G$271:$G$312,$D55,Opex!AF$271:AF$315)</f>
        <v>0</v>
      </c>
      <c r="AC55" s="92">
        <f>SUMIF(Opex!$G$271:$G$312,$D55,Opex!AG$271:AG$315)</f>
        <v>0</v>
      </c>
      <c r="AD55" s="92">
        <f>SUMIF(Opex!$G$271:$G$312,$D55,Opex!AH$271:AH$315)</f>
        <v>0</v>
      </c>
      <c r="AE55" s="92">
        <f>SUMIF(Opex!$G$271:$G$312,$D55,Opex!AI$271:AI$315)</f>
        <v>0</v>
      </c>
      <c r="AF55" s="92">
        <f>SUMIF(Opex!$G$271:$G$312,$D55,Opex!AJ$271:AJ$315)</f>
        <v>0</v>
      </c>
      <c r="AG55" s="92">
        <f>SUMIF(Opex!$G$271:$G$312,$D55,Opex!AK$271:AK$315)</f>
        <v>0</v>
      </c>
      <c r="AH55" s="92">
        <f>SUMIF(Opex!$G$271:$G$312,$D55,Opex!AL$271:AL$315)</f>
        <v>0</v>
      </c>
      <c r="AI55" s="92">
        <f>SUMIF(Opex!$G$271:$G$312,$D55,Opex!AM$271:AM$315)</f>
        <v>0</v>
      </c>
      <c r="AJ55" s="92">
        <f>SUMIF(Opex!$G$271:$G$312,$D55,Opex!AN$271:AN$315)</f>
        <v>0</v>
      </c>
      <c r="AK55" s="92">
        <f>SUMIF(Opex!$G$271:$G$312,$D55,Opex!AO$271:AO$315)</f>
        <v>0</v>
      </c>
      <c r="AL55" s="92">
        <f>SUMIF(Opex!$G$271:$G$312,$D55,Opex!AP$271:AP$315)</f>
        <v>0</v>
      </c>
      <c r="AM55" s="92">
        <f>SUMIF(Opex!$G$271:$G$312,$D55,Opex!AQ$271:AQ$315)</f>
        <v>0</v>
      </c>
      <c r="AN55" s="92">
        <f>SUMIF(Opex!$G$271:$G$312,$D55,Opex!AR$271:AR$315)</f>
        <v>0</v>
      </c>
      <c r="AO55" s="92">
        <f>SUMIF(Opex!$G$271:$G$312,$D55,Opex!AS$271:AS$315)</f>
        <v>0</v>
      </c>
      <c r="AP55" s="92">
        <f>SUMIF(Opex!$G$271:$G$312,$D55,Opex!AT$271:AT$315)</f>
        <v>0</v>
      </c>
      <c r="AQ55" s="92">
        <f>SUMIF(Opex!$G$271:$G$312,$D55,Opex!AU$271:AU$315)</f>
        <v>0</v>
      </c>
      <c r="AR55" s="92">
        <f>SUMIF(Opex!$G$271:$G$312,$D55,Opex!AV$271:AV$315)</f>
        <v>0</v>
      </c>
      <c r="AS55" s="92">
        <f>SUMIF(Opex!$G$271:$G$312,$D55,Opex!AW$271:AW$315)</f>
        <v>0</v>
      </c>
      <c r="AT55" s="92">
        <f>SUMIF(Opex!$G$271:$G$312,$D55,Opex!AX$271:AX$315)</f>
        <v>0</v>
      </c>
      <c r="AU55" s="92">
        <f>SUMIF(Opex!$G$271:$G$312,$D55,Opex!AY$271:AY$315)</f>
        <v>0</v>
      </c>
      <c r="AV55" s="92">
        <f>SUMIF(Opex!$G$271:$G$312,$D55,Opex!AZ$271:AZ$315)</f>
        <v>0</v>
      </c>
      <c r="AW55" s="92">
        <f>SUMIF(Opex!$G$271:$G$312,$D55,Opex!BA$271:BA$315)</f>
        <v>0</v>
      </c>
      <c r="AX55" s="92">
        <f>SUMIF(Opex!$G$271:$G$312,$D55,Opex!BB$271:BB$315)</f>
        <v>0</v>
      </c>
      <c r="AY55" s="92">
        <f>SUMIF(Opex!$G$271:$G$312,$D55,Opex!BC$271:BC$315)</f>
        <v>0</v>
      </c>
      <c r="AZ55" s="92">
        <f>SUMIF(Opex!$G$271:$G$312,$D55,Opex!BD$271:BD$315)</f>
        <v>0</v>
      </c>
      <c r="BA55" s="92">
        <f>SUMIF(Opex!$G$271:$G$312,$D55,Opex!BE$271:BE$315)</f>
        <v>0</v>
      </c>
      <c r="BB55" s="92">
        <f>SUMIF(Opex!$G$271:$G$312,$D55,Opex!BF$271:BF$315)</f>
        <v>0</v>
      </c>
      <c r="BC55" s="92">
        <f>SUMIF(Opex!$G$271:$G$312,$D55,Opex!BG$271:BG$315)</f>
        <v>0</v>
      </c>
      <c r="BD55" s="92">
        <f>SUMIF(Opex!$G$271:$G$312,$D55,Opex!BH$271:BH$315)</f>
        <v>0</v>
      </c>
    </row>
    <row r="56" spans="2:56" outlineLevel="1" x14ac:dyDescent="0.2">
      <c r="B56" s="74" t="s">
        <v>123</v>
      </c>
      <c r="C56" s="10" t="s">
        <v>198</v>
      </c>
      <c r="D56" s="26">
        <f>MAX($D$21:D55)+1</f>
        <v>25</v>
      </c>
      <c r="E56" s="92">
        <f>SUMIF(Opex!$G$271:$G$312,$D56,Opex!I$271:I$315)</f>
        <v>0</v>
      </c>
      <c r="F56" s="92">
        <f>SUMIF(Opex!$G$271:$G$312,$D56,Opex!J$271:J$315)</f>
        <v>0</v>
      </c>
      <c r="G56" s="92">
        <f>SUMIF(Opex!$G$271:$G$312,$D56,Opex!K$271:K$315)</f>
        <v>0</v>
      </c>
      <c r="H56" s="92">
        <f>SUMIF(Opex!$G$271:$G$312,$D56,Opex!L$271:L$315)</f>
        <v>6.6942179767984127E-3</v>
      </c>
      <c r="I56" s="92">
        <f>SUMIF(Opex!$G$271:$G$312,$D56,Opex!M$271:M$315)</f>
        <v>6.882074380166788E-3</v>
      </c>
      <c r="J56" s="92">
        <f>SUMIF(Opex!$G$271:$G$312,$D56,Opex!N$271:N$315)</f>
        <v>0</v>
      </c>
      <c r="K56" s="92">
        <f>SUMIF(Opex!$G$271:$G$312,$D56,Opex!O$271:O$315)</f>
        <v>7.0526118951319263E-3</v>
      </c>
      <c r="L56" s="92">
        <f>SUMIF(Opex!$G$271:$G$312,$D56,Opex!P$271:P$315)</f>
        <v>0</v>
      </c>
      <c r="M56" s="92">
        <f>SUMIF(Opex!$G$271:$G$312,$D56,Opex!Q$271:Q$315)</f>
        <v>0</v>
      </c>
      <c r="N56" s="92">
        <f>SUMIF(Opex!$G$271:$G$312,$D56,Opex!R$271:R$315)</f>
        <v>0</v>
      </c>
      <c r="O56" s="92">
        <f>SUMIF(Opex!$G$271:$G$312,$D56,Opex!S$271:S$315)</f>
        <v>0</v>
      </c>
      <c r="P56" s="92">
        <f>SUMIF(Opex!$G$271:$G$312,$D56,Opex!T$271:T$315)</f>
        <v>0</v>
      </c>
      <c r="Q56" s="92">
        <f>SUMIF(Opex!$G$271:$G$312,$D56,Opex!U$271:U$315)</f>
        <v>0</v>
      </c>
      <c r="R56" s="92">
        <f>SUMIF(Opex!$G$271:$G$312,$D56,Opex!V$271:V$315)</f>
        <v>0</v>
      </c>
      <c r="S56" s="92">
        <f>SUMIF(Opex!$G$271:$G$312,$D56,Opex!W$271:W$315)</f>
        <v>0</v>
      </c>
      <c r="T56" s="92">
        <f>SUMIF(Opex!$G$271:$G$312,$D56,Opex!X$271:X$315)</f>
        <v>0</v>
      </c>
      <c r="U56" s="92">
        <f>SUMIF(Opex!$G$271:$G$312,$D56,Opex!Y$271:Y$315)</f>
        <v>0</v>
      </c>
      <c r="V56" s="92">
        <f>SUMIF(Opex!$G$271:$G$312,$D56,Opex!Z$271:Z$315)</f>
        <v>0</v>
      </c>
      <c r="W56" s="92">
        <f>SUMIF(Opex!$G$271:$G$312,$D56,Opex!AA$271:AA$315)</f>
        <v>0</v>
      </c>
      <c r="X56" s="92">
        <f>SUMIF(Opex!$G$271:$G$312,$D56,Opex!AB$271:AB$315)</f>
        <v>0</v>
      </c>
      <c r="Y56" s="92">
        <f>SUMIF(Opex!$G$271:$G$312,$D56,Opex!AC$271:AC$315)</f>
        <v>0</v>
      </c>
      <c r="Z56" s="92">
        <f>SUMIF(Opex!$G$271:$G$312,$D56,Opex!AD$271:AD$315)</f>
        <v>0</v>
      </c>
      <c r="AA56" s="92">
        <f>SUMIF(Opex!$G$271:$G$312,$D56,Opex!AE$271:AE$315)</f>
        <v>0</v>
      </c>
      <c r="AB56" s="92">
        <f>SUMIF(Opex!$G$271:$G$312,$D56,Opex!AF$271:AF$315)</f>
        <v>0</v>
      </c>
      <c r="AC56" s="92">
        <f>SUMIF(Opex!$G$271:$G$312,$D56,Opex!AG$271:AG$315)</f>
        <v>0</v>
      </c>
      <c r="AD56" s="92">
        <f>SUMIF(Opex!$G$271:$G$312,$D56,Opex!AH$271:AH$315)</f>
        <v>0</v>
      </c>
      <c r="AE56" s="92">
        <f>SUMIF(Opex!$G$271:$G$312,$D56,Opex!AI$271:AI$315)</f>
        <v>0</v>
      </c>
      <c r="AF56" s="92">
        <f>SUMIF(Opex!$G$271:$G$312,$D56,Opex!AJ$271:AJ$315)</f>
        <v>0</v>
      </c>
      <c r="AG56" s="92">
        <f>SUMIF(Opex!$G$271:$G$312,$D56,Opex!AK$271:AK$315)</f>
        <v>0</v>
      </c>
      <c r="AH56" s="92">
        <f>SUMIF(Opex!$G$271:$G$312,$D56,Opex!AL$271:AL$315)</f>
        <v>0</v>
      </c>
      <c r="AI56" s="92">
        <f>SUMIF(Opex!$G$271:$G$312,$D56,Opex!AM$271:AM$315)</f>
        <v>0</v>
      </c>
      <c r="AJ56" s="92">
        <f>SUMIF(Opex!$G$271:$G$312,$D56,Opex!AN$271:AN$315)</f>
        <v>0</v>
      </c>
      <c r="AK56" s="92">
        <f>SUMIF(Opex!$G$271:$G$312,$D56,Opex!AO$271:AO$315)</f>
        <v>0</v>
      </c>
      <c r="AL56" s="92">
        <f>SUMIF(Opex!$G$271:$G$312,$D56,Opex!AP$271:AP$315)</f>
        <v>0</v>
      </c>
      <c r="AM56" s="92">
        <f>SUMIF(Opex!$G$271:$G$312,$D56,Opex!AQ$271:AQ$315)</f>
        <v>0</v>
      </c>
      <c r="AN56" s="92">
        <f>SUMIF(Opex!$G$271:$G$312,$D56,Opex!AR$271:AR$315)</f>
        <v>0</v>
      </c>
      <c r="AO56" s="92">
        <f>SUMIF(Opex!$G$271:$G$312,$D56,Opex!AS$271:AS$315)</f>
        <v>0</v>
      </c>
      <c r="AP56" s="92">
        <f>SUMIF(Opex!$G$271:$G$312,$D56,Opex!AT$271:AT$315)</f>
        <v>0</v>
      </c>
      <c r="AQ56" s="92">
        <f>SUMIF(Opex!$G$271:$G$312,$D56,Opex!AU$271:AU$315)</f>
        <v>0</v>
      </c>
      <c r="AR56" s="92">
        <f>SUMIF(Opex!$G$271:$G$312,$D56,Opex!AV$271:AV$315)</f>
        <v>0</v>
      </c>
      <c r="AS56" s="92">
        <f>SUMIF(Opex!$G$271:$G$312,$D56,Opex!AW$271:AW$315)</f>
        <v>0</v>
      </c>
      <c r="AT56" s="92">
        <f>SUMIF(Opex!$G$271:$G$312,$D56,Opex!AX$271:AX$315)</f>
        <v>0</v>
      </c>
      <c r="AU56" s="92">
        <f>SUMIF(Opex!$G$271:$G$312,$D56,Opex!AY$271:AY$315)</f>
        <v>0</v>
      </c>
      <c r="AV56" s="92">
        <f>SUMIF(Opex!$G$271:$G$312,$D56,Opex!AZ$271:AZ$315)</f>
        <v>0</v>
      </c>
      <c r="AW56" s="92">
        <f>SUMIF(Opex!$G$271:$G$312,$D56,Opex!BA$271:BA$315)</f>
        <v>0</v>
      </c>
      <c r="AX56" s="92">
        <f>SUMIF(Opex!$G$271:$G$312,$D56,Opex!BB$271:BB$315)</f>
        <v>0</v>
      </c>
      <c r="AY56" s="92">
        <f>SUMIF(Opex!$G$271:$G$312,$D56,Opex!BC$271:BC$315)</f>
        <v>0</v>
      </c>
      <c r="AZ56" s="92">
        <f>SUMIF(Opex!$G$271:$G$312,$D56,Opex!BD$271:BD$315)</f>
        <v>0</v>
      </c>
      <c r="BA56" s="92">
        <f>SUMIF(Opex!$G$271:$G$312,$D56,Opex!BE$271:BE$315)</f>
        <v>0</v>
      </c>
      <c r="BB56" s="92">
        <f>SUMIF(Opex!$G$271:$G$312,$D56,Opex!BF$271:BF$315)</f>
        <v>0</v>
      </c>
      <c r="BC56" s="92">
        <f>SUMIF(Opex!$G$271:$G$312,$D56,Opex!BG$271:BG$315)</f>
        <v>0</v>
      </c>
      <c r="BD56" s="92">
        <f>SUMIF(Opex!$G$271:$G$312,$D56,Opex!BH$271:BH$315)</f>
        <v>0</v>
      </c>
    </row>
    <row r="57" spans="2:56" outlineLevel="1" x14ac:dyDescent="0.2">
      <c r="B57" s="73" t="s">
        <v>111</v>
      </c>
      <c r="C57" s="10" t="s">
        <v>198</v>
      </c>
      <c r="D57" s="26">
        <f>MAX($D$21:D56)+1</f>
        <v>26</v>
      </c>
      <c r="E57" s="92">
        <f>SUMIF(Opex!$G$271:$G$312,$D57,Opex!I$271:I$315)</f>
        <v>0</v>
      </c>
      <c r="F57" s="92">
        <f>SUMIF(Opex!$G$271:$G$312,$D57,Opex!J$271:J$315)</f>
        <v>0</v>
      </c>
      <c r="G57" s="92">
        <f>SUMIF(Opex!$G$271:$G$312,$D57,Opex!K$271:K$315)</f>
        <v>0.29594424532388941</v>
      </c>
      <c r="H57" s="92">
        <f>SUMIF(Opex!$G$271:$G$312,$D57,Opex!L$271:L$315)</f>
        <v>0.2822410208983242</v>
      </c>
      <c r="I57" s="92">
        <f>SUMIF(Opex!$G$271:$G$312,$D57,Opex!M$271:M$315)</f>
        <v>0.28818509091985944</v>
      </c>
      <c r="J57" s="92">
        <f>SUMIF(Opex!$G$271:$G$312,$D57,Opex!N$271:N$315)</f>
        <v>0.3838601499631491</v>
      </c>
      <c r="K57" s="92">
        <f>SUMIF(Opex!$G$271:$G$312,$D57,Opex!O$271:O$315)</f>
        <v>0.29395947827503016</v>
      </c>
      <c r="L57" s="92">
        <f>SUMIF(Opex!$G$271:$G$312,$D57,Opex!P$271:P$315)</f>
        <v>0.29221438972933961</v>
      </c>
      <c r="M57" s="92">
        <f>SUMIF(Opex!$G$271:$G$312,$D57,Opex!Q$271:Q$315)</f>
        <v>0</v>
      </c>
      <c r="N57" s="92">
        <f>SUMIF(Opex!$G$271:$G$312,$D57,Opex!R$271:R$315)</f>
        <v>0</v>
      </c>
      <c r="O57" s="92">
        <f>SUMIF(Opex!$G$271:$G$312,$D57,Opex!S$271:S$315)</f>
        <v>0</v>
      </c>
      <c r="P57" s="92">
        <f>SUMIF(Opex!$G$271:$G$312,$D57,Opex!T$271:T$315)</f>
        <v>0</v>
      </c>
      <c r="Q57" s="92">
        <f>SUMIF(Opex!$G$271:$G$312,$D57,Opex!U$271:U$315)</f>
        <v>0</v>
      </c>
      <c r="R57" s="92">
        <f>SUMIF(Opex!$G$271:$G$312,$D57,Opex!V$271:V$315)</f>
        <v>0</v>
      </c>
      <c r="S57" s="92">
        <f>SUMIF(Opex!$G$271:$G$312,$D57,Opex!W$271:W$315)</f>
        <v>0</v>
      </c>
      <c r="T57" s="92">
        <f>SUMIF(Opex!$G$271:$G$312,$D57,Opex!X$271:X$315)</f>
        <v>0</v>
      </c>
      <c r="U57" s="92">
        <f>SUMIF(Opex!$G$271:$G$312,$D57,Opex!Y$271:Y$315)</f>
        <v>0</v>
      </c>
      <c r="V57" s="92">
        <f>SUMIF(Opex!$G$271:$G$312,$D57,Opex!Z$271:Z$315)</f>
        <v>0</v>
      </c>
      <c r="W57" s="92">
        <f>SUMIF(Opex!$G$271:$G$312,$D57,Opex!AA$271:AA$315)</f>
        <v>0</v>
      </c>
      <c r="X57" s="92">
        <f>SUMIF(Opex!$G$271:$G$312,$D57,Opex!AB$271:AB$315)</f>
        <v>0</v>
      </c>
      <c r="Y57" s="92">
        <f>SUMIF(Opex!$G$271:$G$312,$D57,Opex!AC$271:AC$315)</f>
        <v>0</v>
      </c>
      <c r="Z57" s="92">
        <f>SUMIF(Opex!$G$271:$G$312,$D57,Opex!AD$271:AD$315)</f>
        <v>0</v>
      </c>
      <c r="AA57" s="92">
        <f>SUMIF(Opex!$G$271:$G$312,$D57,Opex!AE$271:AE$315)</f>
        <v>0</v>
      </c>
      <c r="AB57" s="92">
        <f>SUMIF(Opex!$G$271:$G$312,$D57,Opex!AF$271:AF$315)</f>
        <v>0</v>
      </c>
      <c r="AC57" s="92">
        <f>SUMIF(Opex!$G$271:$G$312,$D57,Opex!AG$271:AG$315)</f>
        <v>0</v>
      </c>
      <c r="AD57" s="92">
        <f>SUMIF(Opex!$G$271:$G$312,$D57,Opex!AH$271:AH$315)</f>
        <v>0</v>
      </c>
      <c r="AE57" s="92">
        <f>SUMIF(Opex!$G$271:$G$312,$D57,Opex!AI$271:AI$315)</f>
        <v>0</v>
      </c>
      <c r="AF57" s="92">
        <f>SUMIF(Opex!$G$271:$G$312,$D57,Opex!AJ$271:AJ$315)</f>
        <v>0</v>
      </c>
      <c r="AG57" s="92">
        <f>SUMIF(Opex!$G$271:$G$312,$D57,Opex!AK$271:AK$315)</f>
        <v>0</v>
      </c>
      <c r="AH57" s="92">
        <f>SUMIF(Opex!$G$271:$G$312,$D57,Opex!AL$271:AL$315)</f>
        <v>0</v>
      </c>
      <c r="AI57" s="92">
        <f>SUMIF(Opex!$G$271:$G$312,$D57,Opex!AM$271:AM$315)</f>
        <v>0</v>
      </c>
      <c r="AJ57" s="92">
        <f>SUMIF(Opex!$G$271:$G$312,$D57,Opex!AN$271:AN$315)</f>
        <v>0</v>
      </c>
      <c r="AK57" s="92">
        <f>SUMIF(Opex!$G$271:$G$312,$D57,Opex!AO$271:AO$315)</f>
        <v>0</v>
      </c>
      <c r="AL57" s="92">
        <f>SUMIF(Opex!$G$271:$G$312,$D57,Opex!AP$271:AP$315)</f>
        <v>0</v>
      </c>
      <c r="AM57" s="92">
        <f>SUMIF(Opex!$G$271:$G$312,$D57,Opex!AQ$271:AQ$315)</f>
        <v>0</v>
      </c>
      <c r="AN57" s="92">
        <f>SUMIF(Opex!$G$271:$G$312,$D57,Opex!AR$271:AR$315)</f>
        <v>0</v>
      </c>
      <c r="AO57" s="92">
        <f>SUMIF(Opex!$G$271:$G$312,$D57,Opex!AS$271:AS$315)</f>
        <v>0</v>
      </c>
      <c r="AP57" s="92">
        <f>SUMIF(Opex!$G$271:$G$312,$D57,Opex!AT$271:AT$315)</f>
        <v>0</v>
      </c>
      <c r="AQ57" s="92">
        <f>SUMIF(Opex!$G$271:$G$312,$D57,Opex!AU$271:AU$315)</f>
        <v>0</v>
      </c>
      <c r="AR57" s="92">
        <f>SUMIF(Opex!$G$271:$G$312,$D57,Opex!AV$271:AV$315)</f>
        <v>0</v>
      </c>
      <c r="AS57" s="92">
        <f>SUMIF(Opex!$G$271:$G$312,$D57,Opex!AW$271:AW$315)</f>
        <v>0</v>
      </c>
      <c r="AT57" s="92">
        <f>SUMIF(Opex!$G$271:$G$312,$D57,Opex!AX$271:AX$315)</f>
        <v>0</v>
      </c>
      <c r="AU57" s="92">
        <f>SUMIF(Opex!$G$271:$G$312,$D57,Opex!AY$271:AY$315)</f>
        <v>0</v>
      </c>
      <c r="AV57" s="92">
        <f>SUMIF(Opex!$G$271:$G$312,$D57,Opex!AZ$271:AZ$315)</f>
        <v>0</v>
      </c>
      <c r="AW57" s="92">
        <f>SUMIF(Opex!$G$271:$G$312,$D57,Opex!BA$271:BA$315)</f>
        <v>0</v>
      </c>
      <c r="AX57" s="92">
        <f>SUMIF(Opex!$G$271:$G$312,$D57,Opex!BB$271:BB$315)</f>
        <v>0</v>
      </c>
      <c r="AY57" s="92">
        <f>SUMIF(Opex!$G$271:$G$312,$D57,Opex!BC$271:BC$315)</f>
        <v>0</v>
      </c>
      <c r="AZ57" s="92">
        <f>SUMIF(Opex!$G$271:$G$312,$D57,Opex!BD$271:BD$315)</f>
        <v>0</v>
      </c>
      <c r="BA57" s="92">
        <f>SUMIF(Opex!$G$271:$G$312,$D57,Opex!BE$271:BE$315)</f>
        <v>0</v>
      </c>
      <c r="BB57" s="92">
        <f>SUMIF(Opex!$G$271:$G$312,$D57,Opex!BF$271:BF$315)</f>
        <v>0</v>
      </c>
      <c r="BC57" s="92">
        <f>SUMIF(Opex!$G$271:$G$312,$D57,Opex!BG$271:BG$315)</f>
        <v>0</v>
      </c>
      <c r="BD57" s="92">
        <f>SUMIF(Opex!$G$271:$G$312,$D57,Opex!BH$271:BH$315)</f>
        <v>0</v>
      </c>
    </row>
    <row r="58" spans="2:56" outlineLevel="1" x14ac:dyDescent="0.2">
      <c r="B58" s="58" t="s">
        <v>87</v>
      </c>
    </row>
    <row r="59" spans="2:56" outlineLevel="1" x14ac:dyDescent="0.2">
      <c r="B59" s="73" t="s">
        <v>112</v>
      </c>
      <c r="C59" s="10" t="s">
        <v>198</v>
      </c>
      <c r="D59" s="26">
        <f>MAX($D$21:D58)+1</f>
        <v>27</v>
      </c>
      <c r="E59" s="92">
        <f>SUMIF(Opex!$G$271:$G$312,$D59,Opex!I$271:I$315)</f>
        <v>0</v>
      </c>
      <c r="F59" s="92">
        <f>SUMIF(Opex!$G$271:$G$312,$D59,Opex!J$271:J$315)</f>
        <v>0</v>
      </c>
      <c r="G59" s="92">
        <f>SUMIF(Opex!$G$271:$G$312,$D59,Opex!K$271:K$315)</f>
        <v>3.5891109038161867E-2</v>
      </c>
      <c r="H59" s="92">
        <f>SUMIF(Opex!$G$271:$G$312,$D59,Opex!L$271:L$315)</f>
        <v>3.833201448363905E-2</v>
      </c>
      <c r="I59" s="92">
        <f>SUMIF(Opex!$G$271:$G$312,$D59,Opex!M$271:M$315)</f>
        <v>1.7554545811507401E-2</v>
      </c>
      <c r="J59" s="92">
        <f>SUMIF(Opex!$G$271:$G$312,$D59,Opex!N$271:N$315)</f>
        <v>1.9473758038249592E-2</v>
      </c>
      <c r="K59" s="92">
        <f>SUMIF(Opex!$G$271:$G$312,$D59,Opex!O$271:O$315)</f>
        <v>3.6721722145439388E-2</v>
      </c>
      <c r="L59" s="92">
        <f>SUMIF(Opex!$G$271:$G$312,$D59,Opex!P$271:P$315)</f>
        <v>7.0550683520764754E-2</v>
      </c>
      <c r="M59" s="92">
        <f>SUMIF(Opex!$G$271:$G$312,$D59,Opex!Q$271:Q$315)</f>
        <v>0</v>
      </c>
      <c r="N59" s="92">
        <f>SUMIF(Opex!$G$271:$G$312,$D59,Opex!R$271:R$315)</f>
        <v>0</v>
      </c>
      <c r="O59" s="92">
        <f>SUMIF(Opex!$G$271:$G$312,$D59,Opex!S$271:S$315)</f>
        <v>0</v>
      </c>
      <c r="P59" s="92">
        <f>SUMIF(Opex!$G$271:$G$312,$D59,Opex!T$271:T$315)</f>
        <v>0</v>
      </c>
      <c r="Q59" s="92">
        <f>SUMIF(Opex!$G$271:$G$312,$D59,Opex!U$271:U$315)</f>
        <v>0</v>
      </c>
      <c r="R59" s="92">
        <f>SUMIF(Opex!$G$271:$G$312,$D59,Opex!V$271:V$315)</f>
        <v>0</v>
      </c>
      <c r="S59" s="92">
        <f>SUMIF(Opex!$G$271:$G$312,$D59,Opex!W$271:W$315)</f>
        <v>0</v>
      </c>
      <c r="T59" s="92">
        <f>SUMIF(Opex!$G$271:$G$312,$D59,Opex!X$271:X$315)</f>
        <v>0</v>
      </c>
      <c r="U59" s="92">
        <f>SUMIF(Opex!$G$271:$G$312,$D59,Opex!Y$271:Y$315)</f>
        <v>0</v>
      </c>
      <c r="V59" s="92">
        <f>SUMIF(Opex!$G$271:$G$312,$D59,Opex!Z$271:Z$315)</f>
        <v>0</v>
      </c>
      <c r="W59" s="92">
        <f>SUMIF(Opex!$G$271:$G$312,$D59,Opex!AA$271:AA$315)</f>
        <v>0</v>
      </c>
      <c r="X59" s="92">
        <f>SUMIF(Opex!$G$271:$G$312,$D59,Opex!AB$271:AB$315)</f>
        <v>0</v>
      </c>
      <c r="Y59" s="92">
        <f>SUMIF(Opex!$G$271:$G$312,$D59,Opex!AC$271:AC$315)</f>
        <v>0</v>
      </c>
      <c r="Z59" s="92">
        <f>SUMIF(Opex!$G$271:$G$312,$D59,Opex!AD$271:AD$315)</f>
        <v>0</v>
      </c>
      <c r="AA59" s="92">
        <f>SUMIF(Opex!$G$271:$G$312,$D59,Opex!AE$271:AE$315)</f>
        <v>0</v>
      </c>
      <c r="AB59" s="92">
        <f>SUMIF(Opex!$G$271:$G$312,$D59,Opex!AF$271:AF$315)</f>
        <v>0</v>
      </c>
      <c r="AC59" s="92">
        <f>SUMIF(Opex!$G$271:$G$312,$D59,Opex!AG$271:AG$315)</f>
        <v>0</v>
      </c>
      <c r="AD59" s="92">
        <f>SUMIF(Opex!$G$271:$G$312,$D59,Opex!AH$271:AH$315)</f>
        <v>0</v>
      </c>
      <c r="AE59" s="92">
        <f>SUMIF(Opex!$G$271:$G$312,$D59,Opex!AI$271:AI$315)</f>
        <v>0</v>
      </c>
      <c r="AF59" s="92">
        <f>SUMIF(Opex!$G$271:$G$312,$D59,Opex!AJ$271:AJ$315)</f>
        <v>0</v>
      </c>
      <c r="AG59" s="92">
        <f>SUMIF(Opex!$G$271:$G$312,$D59,Opex!AK$271:AK$315)</f>
        <v>0</v>
      </c>
      <c r="AH59" s="92">
        <f>SUMIF(Opex!$G$271:$G$312,$D59,Opex!AL$271:AL$315)</f>
        <v>0</v>
      </c>
      <c r="AI59" s="92">
        <f>SUMIF(Opex!$G$271:$G$312,$D59,Opex!AM$271:AM$315)</f>
        <v>0</v>
      </c>
      <c r="AJ59" s="92">
        <f>SUMIF(Opex!$G$271:$G$312,$D59,Opex!AN$271:AN$315)</f>
        <v>0</v>
      </c>
      <c r="AK59" s="92">
        <f>SUMIF(Opex!$G$271:$G$312,$D59,Opex!AO$271:AO$315)</f>
        <v>0</v>
      </c>
      <c r="AL59" s="92">
        <f>SUMIF(Opex!$G$271:$G$312,$D59,Opex!AP$271:AP$315)</f>
        <v>0</v>
      </c>
      <c r="AM59" s="92">
        <f>SUMIF(Opex!$G$271:$G$312,$D59,Opex!AQ$271:AQ$315)</f>
        <v>0</v>
      </c>
      <c r="AN59" s="92">
        <f>SUMIF(Opex!$G$271:$G$312,$D59,Opex!AR$271:AR$315)</f>
        <v>0</v>
      </c>
      <c r="AO59" s="92">
        <f>SUMIF(Opex!$G$271:$G$312,$D59,Opex!AS$271:AS$315)</f>
        <v>0</v>
      </c>
      <c r="AP59" s="92">
        <f>SUMIF(Opex!$G$271:$G$312,$D59,Opex!AT$271:AT$315)</f>
        <v>0</v>
      </c>
      <c r="AQ59" s="92">
        <f>SUMIF(Opex!$G$271:$G$312,$D59,Opex!AU$271:AU$315)</f>
        <v>0</v>
      </c>
      <c r="AR59" s="92">
        <f>SUMIF(Opex!$G$271:$G$312,$D59,Opex!AV$271:AV$315)</f>
        <v>0</v>
      </c>
      <c r="AS59" s="92">
        <f>SUMIF(Opex!$G$271:$G$312,$D59,Opex!AW$271:AW$315)</f>
        <v>0</v>
      </c>
      <c r="AT59" s="92">
        <f>SUMIF(Opex!$G$271:$G$312,$D59,Opex!AX$271:AX$315)</f>
        <v>0</v>
      </c>
      <c r="AU59" s="92">
        <f>SUMIF(Opex!$G$271:$G$312,$D59,Opex!AY$271:AY$315)</f>
        <v>0</v>
      </c>
      <c r="AV59" s="92">
        <f>SUMIF(Opex!$G$271:$G$312,$D59,Opex!AZ$271:AZ$315)</f>
        <v>0</v>
      </c>
      <c r="AW59" s="92">
        <f>SUMIF(Opex!$G$271:$G$312,$D59,Opex!BA$271:BA$315)</f>
        <v>0</v>
      </c>
      <c r="AX59" s="92">
        <f>SUMIF(Opex!$G$271:$G$312,$D59,Opex!BB$271:BB$315)</f>
        <v>0</v>
      </c>
      <c r="AY59" s="92">
        <f>SUMIF(Opex!$G$271:$G$312,$D59,Opex!BC$271:BC$315)</f>
        <v>0</v>
      </c>
      <c r="AZ59" s="92">
        <f>SUMIF(Opex!$G$271:$G$312,$D59,Opex!BD$271:BD$315)</f>
        <v>0</v>
      </c>
      <c r="BA59" s="92">
        <f>SUMIF(Opex!$G$271:$G$312,$D59,Opex!BE$271:BE$315)</f>
        <v>0</v>
      </c>
      <c r="BB59" s="92">
        <f>SUMIF(Opex!$G$271:$G$312,$D59,Opex!BF$271:BF$315)</f>
        <v>0</v>
      </c>
      <c r="BC59" s="92">
        <f>SUMIF(Opex!$G$271:$G$312,$D59,Opex!BG$271:BG$315)</f>
        <v>0</v>
      </c>
      <c r="BD59" s="92">
        <f>SUMIF(Opex!$G$271:$G$312,$D59,Opex!BH$271:BH$315)</f>
        <v>0</v>
      </c>
    </row>
    <row r="60" spans="2:56" outlineLevel="1" x14ac:dyDescent="0.2">
      <c r="B60" s="58" t="s">
        <v>88</v>
      </c>
    </row>
    <row r="61" spans="2:56" outlineLevel="1" x14ac:dyDescent="0.2">
      <c r="B61" s="73" t="s">
        <v>113</v>
      </c>
      <c r="C61" s="10" t="s">
        <v>198</v>
      </c>
      <c r="D61" s="26">
        <f>MAX($D$21:D60)+1</f>
        <v>28</v>
      </c>
      <c r="E61" s="92">
        <f>SUMIF(Opex!$G$271:$G$312,$D61,Opex!I$271:I$315)</f>
        <v>0</v>
      </c>
      <c r="F61" s="92">
        <f>SUMIF(Opex!$G$271:$G$312,$D61,Opex!J$271:J$315)</f>
        <v>0</v>
      </c>
      <c r="G61" s="92">
        <f>SUMIF(Opex!$G$271:$G$312,$D61,Opex!K$271:K$315)</f>
        <v>0</v>
      </c>
      <c r="H61" s="92">
        <f>SUMIF(Opex!$G$271:$G$312,$D61,Opex!L$271:L$315)</f>
        <v>0</v>
      </c>
      <c r="I61" s="92">
        <f>SUMIF(Opex!$G$271:$G$312,$D61,Opex!M$271:M$315)</f>
        <v>0</v>
      </c>
      <c r="J61" s="92">
        <f>SUMIF(Opex!$G$271:$G$312,$D61,Opex!N$271:N$315)</f>
        <v>0</v>
      </c>
      <c r="K61" s="92">
        <f>SUMIF(Opex!$G$271:$G$312,$D61,Opex!O$271:O$315)</f>
        <v>0</v>
      </c>
      <c r="L61" s="92">
        <f>SUMIF(Opex!$G$271:$G$312,$D61,Opex!P$271:P$315)</f>
        <v>0</v>
      </c>
      <c r="M61" s="92">
        <f>SUMIF(Opex!$G$271:$G$312,$D61,Opex!Q$271:Q$315)</f>
        <v>0</v>
      </c>
      <c r="N61" s="92">
        <f>SUMIF(Opex!$G$271:$G$312,$D61,Opex!R$271:R$315)</f>
        <v>0</v>
      </c>
      <c r="O61" s="92">
        <f>SUMIF(Opex!$G$271:$G$312,$D61,Opex!S$271:S$315)</f>
        <v>0</v>
      </c>
      <c r="P61" s="92">
        <f>SUMIF(Opex!$G$271:$G$312,$D61,Opex!T$271:T$315)</f>
        <v>0</v>
      </c>
      <c r="Q61" s="92">
        <f>SUMIF(Opex!$G$271:$G$312,$D61,Opex!U$271:U$315)</f>
        <v>0</v>
      </c>
      <c r="R61" s="92">
        <f>SUMIF(Opex!$G$271:$G$312,$D61,Opex!V$271:V$315)</f>
        <v>0</v>
      </c>
      <c r="S61" s="92">
        <f>SUMIF(Opex!$G$271:$G$312,$D61,Opex!W$271:W$315)</f>
        <v>0</v>
      </c>
      <c r="T61" s="92">
        <f>SUMIF(Opex!$G$271:$G$312,$D61,Opex!X$271:X$315)</f>
        <v>0</v>
      </c>
      <c r="U61" s="92">
        <f>SUMIF(Opex!$G$271:$G$312,$D61,Opex!Y$271:Y$315)</f>
        <v>0</v>
      </c>
      <c r="V61" s="92">
        <f>SUMIF(Opex!$G$271:$G$312,$D61,Opex!Z$271:Z$315)</f>
        <v>0</v>
      </c>
      <c r="W61" s="92">
        <f>SUMIF(Opex!$G$271:$G$312,$D61,Opex!AA$271:AA$315)</f>
        <v>0</v>
      </c>
      <c r="X61" s="92">
        <f>SUMIF(Opex!$G$271:$G$312,$D61,Opex!AB$271:AB$315)</f>
        <v>0</v>
      </c>
      <c r="Y61" s="92">
        <f>SUMIF(Opex!$G$271:$G$312,$D61,Opex!AC$271:AC$315)</f>
        <v>0</v>
      </c>
      <c r="Z61" s="92">
        <f>SUMIF(Opex!$G$271:$G$312,$D61,Opex!AD$271:AD$315)</f>
        <v>0</v>
      </c>
      <c r="AA61" s="92">
        <f>SUMIF(Opex!$G$271:$G$312,$D61,Opex!AE$271:AE$315)</f>
        <v>0</v>
      </c>
      <c r="AB61" s="92">
        <f>SUMIF(Opex!$G$271:$G$312,$D61,Opex!AF$271:AF$315)</f>
        <v>0</v>
      </c>
      <c r="AC61" s="92">
        <f>SUMIF(Opex!$G$271:$G$312,$D61,Opex!AG$271:AG$315)</f>
        <v>0</v>
      </c>
      <c r="AD61" s="92">
        <f>SUMIF(Opex!$G$271:$G$312,$D61,Opex!AH$271:AH$315)</f>
        <v>0</v>
      </c>
      <c r="AE61" s="92">
        <f>SUMIF(Opex!$G$271:$G$312,$D61,Opex!AI$271:AI$315)</f>
        <v>0</v>
      </c>
      <c r="AF61" s="92">
        <f>SUMIF(Opex!$G$271:$G$312,$D61,Opex!AJ$271:AJ$315)</f>
        <v>0</v>
      </c>
      <c r="AG61" s="92">
        <f>SUMIF(Opex!$G$271:$G$312,$D61,Opex!AK$271:AK$315)</f>
        <v>0</v>
      </c>
      <c r="AH61" s="92">
        <f>SUMIF(Opex!$G$271:$G$312,$D61,Opex!AL$271:AL$315)</f>
        <v>0</v>
      </c>
      <c r="AI61" s="92">
        <f>SUMIF(Opex!$G$271:$G$312,$D61,Opex!AM$271:AM$315)</f>
        <v>0</v>
      </c>
      <c r="AJ61" s="92">
        <f>SUMIF(Opex!$G$271:$G$312,$D61,Opex!AN$271:AN$315)</f>
        <v>0</v>
      </c>
      <c r="AK61" s="92">
        <f>SUMIF(Opex!$G$271:$G$312,$D61,Opex!AO$271:AO$315)</f>
        <v>0</v>
      </c>
      <c r="AL61" s="92">
        <f>SUMIF(Opex!$G$271:$G$312,$D61,Opex!AP$271:AP$315)</f>
        <v>0</v>
      </c>
      <c r="AM61" s="92">
        <f>SUMIF(Opex!$G$271:$G$312,$D61,Opex!AQ$271:AQ$315)</f>
        <v>0</v>
      </c>
      <c r="AN61" s="92">
        <f>SUMIF(Opex!$G$271:$G$312,$D61,Opex!AR$271:AR$315)</f>
        <v>0</v>
      </c>
      <c r="AO61" s="92">
        <f>SUMIF(Opex!$G$271:$G$312,$D61,Opex!AS$271:AS$315)</f>
        <v>0</v>
      </c>
      <c r="AP61" s="92">
        <f>SUMIF(Opex!$G$271:$G$312,$D61,Opex!AT$271:AT$315)</f>
        <v>0</v>
      </c>
      <c r="AQ61" s="92">
        <f>SUMIF(Opex!$G$271:$G$312,$D61,Opex!AU$271:AU$315)</f>
        <v>0</v>
      </c>
      <c r="AR61" s="92">
        <f>SUMIF(Opex!$G$271:$G$312,$D61,Opex!AV$271:AV$315)</f>
        <v>0</v>
      </c>
      <c r="AS61" s="92">
        <f>SUMIF(Opex!$G$271:$G$312,$D61,Opex!AW$271:AW$315)</f>
        <v>0</v>
      </c>
      <c r="AT61" s="92">
        <f>SUMIF(Opex!$G$271:$G$312,$D61,Opex!AX$271:AX$315)</f>
        <v>0</v>
      </c>
      <c r="AU61" s="92">
        <f>SUMIF(Opex!$G$271:$G$312,$D61,Opex!AY$271:AY$315)</f>
        <v>0</v>
      </c>
      <c r="AV61" s="92">
        <f>SUMIF(Opex!$G$271:$G$312,$D61,Opex!AZ$271:AZ$315)</f>
        <v>0</v>
      </c>
      <c r="AW61" s="92">
        <f>SUMIF(Opex!$G$271:$G$312,$D61,Opex!BA$271:BA$315)</f>
        <v>0</v>
      </c>
      <c r="AX61" s="92">
        <f>SUMIF(Opex!$G$271:$G$312,$D61,Opex!BB$271:BB$315)</f>
        <v>0</v>
      </c>
      <c r="AY61" s="92">
        <f>SUMIF(Opex!$G$271:$G$312,$D61,Opex!BC$271:BC$315)</f>
        <v>0</v>
      </c>
      <c r="AZ61" s="92">
        <f>SUMIF(Opex!$G$271:$G$312,$D61,Opex!BD$271:BD$315)</f>
        <v>0</v>
      </c>
      <c r="BA61" s="92">
        <f>SUMIF(Opex!$G$271:$G$312,$D61,Opex!BE$271:BE$315)</f>
        <v>0</v>
      </c>
      <c r="BB61" s="92">
        <f>SUMIF(Opex!$G$271:$G$312,$D61,Opex!BF$271:BF$315)</f>
        <v>0</v>
      </c>
      <c r="BC61" s="92">
        <f>SUMIF(Opex!$G$271:$G$312,$D61,Opex!BG$271:BG$315)</f>
        <v>0</v>
      </c>
      <c r="BD61" s="92">
        <f>SUMIF(Opex!$G$271:$G$312,$D61,Opex!BH$271:BH$315)</f>
        <v>0</v>
      </c>
    </row>
    <row r="62" spans="2:56" outlineLevel="1" x14ac:dyDescent="0.2">
      <c r="B62" s="73" t="s">
        <v>114</v>
      </c>
      <c r="C62" s="10" t="s">
        <v>198</v>
      </c>
      <c r="D62" s="26">
        <f>MAX($D$21:D61)+1</f>
        <v>29</v>
      </c>
      <c r="E62" s="92">
        <f>SUMIF(Opex!$G$271:$G$312,$D62,Opex!I$271:I$315)</f>
        <v>0</v>
      </c>
      <c r="F62" s="92">
        <f>SUMIF(Opex!$G$271:$G$312,$D62,Opex!J$271:J$315)</f>
        <v>0</v>
      </c>
      <c r="G62" s="92">
        <f>SUMIF(Opex!$G$271:$G$312,$D62,Opex!K$271:K$315)</f>
        <v>0</v>
      </c>
      <c r="H62" s="92">
        <f>SUMIF(Opex!$G$271:$G$312,$D62,Opex!L$271:L$315)</f>
        <v>0</v>
      </c>
      <c r="I62" s="92">
        <f>SUMIF(Opex!$G$271:$G$312,$D62,Opex!M$271:M$315)</f>
        <v>0</v>
      </c>
      <c r="J62" s="92">
        <f>SUMIF(Opex!$G$271:$G$312,$D62,Opex!N$271:N$315)</f>
        <v>0</v>
      </c>
      <c r="K62" s="92">
        <f>SUMIF(Opex!$G$271:$G$312,$D62,Opex!O$271:O$315)</f>
        <v>0</v>
      </c>
      <c r="L62" s="92">
        <f>SUMIF(Opex!$G$271:$G$312,$D62,Opex!P$271:P$315)</f>
        <v>0</v>
      </c>
      <c r="M62" s="92">
        <f>SUMIF(Opex!$G$271:$G$312,$D62,Opex!Q$271:Q$315)</f>
        <v>0</v>
      </c>
      <c r="N62" s="92">
        <f>SUMIF(Opex!$G$271:$G$312,$D62,Opex!R$271:R$315)</f>
        <v>0</v>
      </c>
      <c r="O62" s="92">
        <f>SUMIF(Opex!$G$271:$G$312,$D62,Opex!S$271:S$315)</f>
        <v>0</v>
      </c>
      <c r="P62" s="92">
        <f>SUMIF(Opex!$G$271:$G$312,$D62,Opex!T$271:T$315)</f>
        <v>0</v>
      </c>
      <c r="Q62" s="92">
        <f>SUMIF(Opex!$G$271:$G$312,$D62,Opex!U$271:U$315)</f>
        <v>0</v>
      </c>
      <c r="R62" s="92">
        <f>SUMIF(Opex!$G$271:$G$312,$D62,Opex!V$271:V$315)</f>
        <v>0</v>
      </c>
      <c r="S62" s="92">
        <f>SUMIF(Opex!$G$271:$G$312,$D62,Opex!W$271:W$315)</f>
        <v>0</v>
      </c>
      <c r="T62" s="92">
        <f>SUMIF(Opex!$G$271:$G$312,$D62,Opex!X$271:X$315)</f>
        <v>0</v>
      </c>
      <c r="U62" s="92">
        <f>SUMIF(Opex!$G$271:$G$312,$D62,Opex!Y$271:Y$315)</f>
        <v>0</v>
      </c>
      <c r="V62" s="92">
        <f>SUMIF(Opex!$G$271:$G$312,$D62,Opex!Z$271:Z$315)</f>
        <v>0</v>
      </c>
      <c r="W62" s="92">
        <f>SUMIF(Opex!$G$271:$G$312,$D62,Opex!AA$271:AA$315)</f>
        <v>0</v>
      </c>
      <c r="X62" s="92">
        <f>SUMIF(Opex!$G$271:$G$312,$D62,Opex!AB$271:AB$315)</f>
        <v>0</v>
      </c>
      <c r="Y62" s="92">
        <f>SUMIF(Opex!$G$271:$G$312,$D62,Opex!AC$271:AC$315)</f>
        <v>0</v>
      </c>
      <c r="Z62" s="92">
        <f>SUMIF(Opex!$G$271:$G$312,$D62,Opex!AD$271:AD$315)</f>
        <v>0</v>
      </c>
      <c r="AA62" s="92">
        <f>SUMIF(Opex!$G$271:$G$312,$D62,Opex!AE$271:AE$315)</f>
        <v>0</v>
      </c>
      <c r="AB62" s="92">
        <f>SUMIF(Opex!$G$271:$G$312,$D62,Opex!AF$271:AF$315)</f>
        <v>0</v>
      </c>
      <c r="AC62" s="92">
        <f>SUMIF(Opex!$G$271:$G$312,$D62,Opex!AG$271:AG$315)</f>
        <v>0</v>
      </c>
      <c r="AD62" s="92">
        <f>SUMIF(Opex!$G$271:$G$312,$D62,Opex!AH$271:AH$315)</f>
        <v>0</v>
      </c>
      <c r="AE62" s="92">
        <f>SUMIF(Opex!$G$271:$G$312,$D62,Opex!AI$271:AI$315)</f>
        <v>0</v>
      </c>
      <c r="AF62" s="92">
        <f>SUMIF(Opex!$G$271:$G$312,$D62,Opex!AJ$271:AJ$315)</f>
        <v>0</v>
      </c>
      <c r="AG62" s="92">
        <f>SUMIF(Opex!$G$271:$G$312,$D62,Opex!AK$271:AK$315)</f>
        <v>0</v>
      </c>
      <c r="AH62" s="92">
        <f>SUMIF(Opex!$G$271:$G$312,$D62,Opex!AL$271:AL$315)</f>
        <v>0</v>
      </c>
      <c r="AI62" s="92">
        <f>SUMIF(Opex!$G$271:$G$312,$D62,Opex!AM$271:AM$315)</f>
        <v>0</v>
      </c>
      <c r="AJ62" s="92">
        <f>SUMIF(Opex!$G$271:$G$312,$D62,Opex!AN$271:AN$315)</f>
        <v>0</v>
      </c>
      <c r="AK62" s="92">
        <f>SUMIF(Opex!$G$271:$G$312,$D62,Opex!AO$271:AO$315)</f>
        <v>0</v>
      </c>
      <c r="AL62" s="92">
        <f>SUMIF(Opex!$G$271:$G$312,$D62,Opex!AP$271:AP$315)</f>
        <v>0</v>
      </c>
      <c r="AM62" s="92">
        <f>SUMIF(Opex!$G$271:$G$312,$D62,Opex!AQ$271:AQ$315)</f>
        <v>0</v>
      </c>
      <c r="AN62" s="92">
        <f>SUMIF(Opex!$G$271:$G$312,$D62,Opex!AR$271:AR$315)</f>
        <v>0</v>
      </c>
      <c r="AO62" s="92">
        <f>SUMIF(Opex!$G$271:$G$312,$D62,Opex!AS$271:AS$315)</f>
        <v>0</v>
      </c>
      <c r="AP62" s="92">
        <f>SUMIF(Opex!$G$271:$G$312,$D62,Opex!AT$271:AT$315)</f>
        <v>0</v>
      </c>
      <c r="AQ62" s="92">
        <f>SUMIF(Opex!$G$271:$G$312,$D62,Opex!AU$271:AU$315)</f>
        <v>0</v>
      </c>
      <c r="AR62" s="92">
        <f>SUMIF(Opex!$G$271:$G$312,$D62,Opex!AV$271:AV$315)</f>
        <v>0</v>
      </c>
      <c r="AS62" s="92">
        <f>SUMIF(Opex!$G$271:$G$312,$D62,Opex!AW$271:AW$315)</f>
        <v>0</v>
      </c>
      <c r="AT62" s="92">
        <f>SUMIF(Opex!$G$271:$G$312,$D62,Opex!AX$271:AX$315)</f>
        <v>0</v>
      </c>
      <c r="AU62" s="92">
        <f>SUMIF(Opex!$G$271:$G$312,$D62,Opex!AY$271:AY$315)</f>
        <v>0</v>
      </c>
      <c r="AV62" s="92">
        <f>SUMIF(Opex!$G$271:$G$312,$D62,Opex!AZ$271:AZ$315)</f>
        <v>0</v>
      </c>
      <c r="AW62" s="92">
        <f>SUMIF(Opex!$G$271:$G$312,$D62,Opex!BA$271:BA$315)</f>
        <v>0</v>
      </c>
      <c r="AX62" s="92">
        <f>SUMIF(Opex!$G$271:$G$312,$D62,Opex!BB$271:BB$315)</f>
        <v>0</v>
      </c>
      <c r="AY62" s="92">
        <f>SUMIF(Opex!$G$271:$G$312,$D62,Opex!BC$271:BC$315)</f>
        <v>0</v>
      </c>
      <c r="AZ62" s="92">
        <f>SUMIF(Opex!$G$271:$G$312,$D62,Opex!BD$271:BD$315)</f>
        <v>0</v>
      </c>
      <c r="BA62" s="92">
        <f>SUMIF(Opex!$G$271:$G$312,$D62,Opex!BE$271:BE$315)</f>
        <v>0</v>
      </c>
      <c r="BB62" s="92">
        <f>SUMIF(Opex!$G$271:$G$312,$D62,Opex!BF$271:BF$315)</f>
        <v>0</v>
      </c>
      <c r="BC62" s="92">
        <f>SUMIF(Opex!$G$271:$G$312,$D62,Opex!BG$271:BG$315)</f>
        <v>0</v>
      </c>
      <c r="BD62" s="92">
        <f>SUMIF(Opex!$G$271:$G$312,$D62,Opex!BH$271:BH$315)</f>
        <v>0</v>
      </c>
    </row>
    <row r="63" spans="2:56" outlineLevel="1" x14ac:dyDescent="0.2">
      <c r="B63" s="58" t="s">
        <v>89</v>
      </c>
    </row>
    <row r="64" spans="2:56" outlineLevel="1" x14ac:dyDescent="0.2">
      <c r="B64" s="73" t="s">
        <v>115</v>
      </c>
      <c r="C64" s="10" t="s">
        <v>198</v>
      </c>
      <c r="D64" s="26">
        <f>MAX($D$21:D63)+1</f>
        <v>30</v>
      </c>
      <c r="E64" s="92">
        <f>SUMIF(Opex!$G$271:$G$312,$D64,Opex!I$271:I$315)</f>
        <v>0</v>
      </c>
      <c r="F64" s="92">
        <f>SUMIF(Opex!$G$271:$G$312,$D64,Opex!J$271:J$315)</f>
        <v>0</v>
      </c>
      <c r="G64" s="92">
        <f>SUMIF(Opex!$G$271:$G$312,$D64,Opex!K$271:K$315)</f>
        <v>0</v>
      </c>
      <c r="H64" s="92">
        <f>SUMIF(Opex!$G$271:$G$312,$D64,Opex!L$271:L$315)</f>
        <v>5.3331122983136031E-3</v>
      </c>
      <c r="I64" s="92">
        <f>SUMIF(Opex!$G$271:$G$312,$D64,Opex!M$271:M$315)</f>
        <v>1.8258643808510245E-3</v>
      </c>
      <c r="J64" s="92">
        <f>SUMIF(Opex!$G$271:$G$312,$D64,Opex!N$271:N$315)</f>
        <v>0</v>
      </c>
      <c r="K64" s="92">
        <f>SUMIF(Opex!$G$271:$G$312,$D64,Opex!O$271:O$315)</f>
        <v>0</v>
      </c>
      <c r="L64" s="92">
        <f>SUMIF(Opex!$G$271:$G$312,$D64,Opex!P$271:P$315)</f>
        <v>0</v>
      </c>
      <c r="M64" s="92">
        <f>SUMIF(Opex!$G$271:$G$312,$D64,Opex!Q$271:Q$315)</f>
        <v>0</v>
      </c>
      <c r="N64" s="92">
        <f>SUMIF(Opex!$G$271:$G$312,$D64,Opex!R$271:R$315)</f>
        <v>0</v>
      </c>
      <c r="O64" s="92">
        <f>SUMIF(Opex!$G$271:$G$312,$D64,Opex!S$271:S$315)</f>
        <v>0</v>
      </c>
      <c r="P64" s="92">
        <f>SUMIF(Opex!$G$271:$G$312,$D64,Opex!T$271:T$315)</f>
        <v>0</v>
      </c>
      <c r="Q64" s="92">
        <f>SUMIF(Opex!$G$271:$G$312,$D64,Opex!U$271:U$315)</f>
        <v>0</v>
      </c>
      <c r="R64" s="92">
        <f>SUMIF(Opex!$G$271:$G$312,$D64,Opex!V$271:V$315)</f>
        <v>0</v>
      </c>
      <c r="S64" s="92">
        <f>SUMIF(Opex!$G$271:$G$312,$D64,Opex!W$271:W$315)</f>
        <v>0</v>
      </c>
      <c r="T64" s="92">
        <f>SUMIF(Opex!$G$271:$G$312,$D64,Opex!X$271:X$315)</f>
        <v>0</v>
      </c>
      <c r="U64" s="92">
        <f>SUMIF(Opex!$G$271:$G$312,$D64,Opex!Y$271:Y$315)</f>
        <v>0</v>
      </c>
      <c r="V64" s="92">
        <f>SUMIF(Opex!$G$271:$G$312,$D64,Opex!Z$271:Z$315)</f>
        <v>0</v>
      </c>
      <c r="W64" s="92">
        <f>SUMIF(Opex!$G$271:$G$312,$D64,Opex!AA$271:AA$315)</f>
        <v>0</v>
      </c>
      <c r="X64" s="92">
        <f>SUMIF(Opex!$G$271:$G$312,$D64,Opex!AB$271:AB$315)</f>
        <v>0</v>
      </c>
      <c r="Y64" s="92">
        <f>SUMIF(Opex!$G$271:$G$312,$D64,Opex!AC$271:AC$315)</f>
        <v>0</v>
      </c>
      <c r="Z64" s="92">
        <f>SUMIF(Opex!$G$271:$G$312,$D64,Opex!AD$271:AD$315)</f>
        <v>0</v>
      </c>
      <c r="AA64" s="92">
        <f>SUMIF(Opex!$G$271:$G$312,$D64,Opex!AE$271:AE$315)</f>
        <v>0</v>
      </c>
      <c r="AB64" s="92">
        <f>SUMIF(Opex!$G$271:$G$312,$D64,Opex!AF$271:AF$315)</f>
        <v>0</v>
      </c>
      <c r="AC64" s="92">
        <f>SUMIF(Opex!$G$271:$G$312,$D64,Opex!AG$271:AG$315)</f>
        <v>0</v>
      </c>
      <c r="AD64" s="92">
        <f>SUMIF(Opex!$G$271:$G$312,$D64,Opex!AH$271:AH$315)</f>
        <v>0</v>
      </c>
      <c r="AE64" s="92">
        <f>SUMIF(Opex!$G$271:$G$312,$D64,Opex!AI$271:AI$315)</f>
        <v>0</v>
      </c>
      <c r="AF64" s="92">
        <f>SUMIF(Opex!$G$271:$G$312,$D64,Opex!AJ$271:AJ$315)</f>
        <v>0</v>
      </c>
      <c r="AG64" s="92">
        <f>SUMIF(Opex!$G$271:$G$312,$D64,Opex!AK$271:AK$315)</f>
        <v>0</v>
      </c>
      <c r="AH64" s="92">
        <f>SUMIF(Opex!$G$271:$G$312,$D64,Opex!AL$271:AL$315)</f>
        <v>0</v>
      </c>
      <c r="AI64" s="92">
        <f>SUMIF(Opex!$G$271:$G$312,$D64,Opex!AM$271:AM$315)</f>
        <v>0</v>
      </c>
      <c r="AJ64" s="92">
        <f>SUMIF(Opex!$G$271:$G$312,$D64,Opex!AN$271:AN$315)</f>
        <v>0</v>
      </c>
      <c r="AK64" s="92">
        <f>SUMIF(Opex!$G$271:$G$312,$D64,Opex!AO$271:AO$315)</f>
        <v>0</v>
      </c>
      <c r="AL64" s="92">
        <f>SUMIF(Opex!$G$271:$G$312,$D64,Opex!AP$271:AP$315)</f>
        <v>0</v>
      </c>
      <c r="AM64" s="92">
        <f>SUMIF(Opex!$G$271:$G$312,$D64,Opex!AQ$271:AQ$315)</f>
        <v>0</v>
      </c>
      <c r="AN64" s="92">
        <f>SUMIF(Opex!$G$271:$G$312,$D64,Opex!AR$271:AR$315)</f>
        <v>0</v>
      </c>
      <c r="AO64" s="92">
        <f>SUMIF(Opex!$G$271:$G$312,$D64,Opex!AS$271:AS$315)</f>
        <v>0</v>
      </c>
      <c r="AP64" s="92">
        <f>SUMIF(Opex!$G$271:$G$312,$D64,Opex!AT$271:AT$315)</f>
        <v>0</v>
      </c>
      <c r="AQ64" s="92">
        <f>SUMIF(Opex!$G$271:$G$312,$D64,Opex!AU$271:AU$315)</f>
        <v>0</v>
      </c>
      <c r="AR64" s="92">
        <f>SUMIF(Opex!$G$271:$G$312,$D64,Opex!AV$271:AV$315)</f>
        <v>0</v>
      </c>
      <c r="AS64" s="92">
        <f>SUMIF(Opex!$G$271:$G$312,$D64,Opex!AW$271:AW$315)</f>
        <v>0</v>
      </c>
      <c r="AT64" s="92">
        <f>SUMIF(Opex!$G$271:$G$312,$D64,Opex!AX$271:AX$315)</f>
        <v>0</v>
      </c>
      <c r="AU64" s="92">
        <f>SUMIF(Opex!$G$271:$G$312,$D64,Opex!AY$271:AY$315)</f>
        <v>0</v>
      </c>
      <c r="AV64" s="92">
        <f>SUMIF(Opex!$G$271:$G$312,$D64,Opex!AZ$271:AZ$315)</f>
        <v>0</v>
      </c>
      <c r="AW64" s="92">
        <f>SUMIF(Opex!$G$271:$G$312,$D64,Opex!BA$271:BA$315)</f>
        <v>0</v>
      </c>
      <c r="AX64" s="92">
        <f>SUMIF(Opex!$G$271:$G$312,$D64,Opex!BB$271:BB$315)</f>
        <v>0</v>
      </c>
      <c r="AY64" s="92">
        <f>SUMIF(Opex!$G$271:$G$312,$D64,Opex!BC$271:BC$315)</f>
        <v>0</v>
      </c>
      <c r="AZ64" s="92">
        <f>SUMIF(Opex!$G$271:$G$312,$D64,Opex!BD$271:BD$315)</f>
        <v>0</v>
      </c>
      <c r="BA64" s="92">
        <f>SUMIF(Opex!$G$271:$G$312,$D64,Opex!BE$271:BE$315)</f>
        <v>0</v>
      </c>
      <c r="BB64" s="92">
        <f>SUMIF(Opex!$G$271:$G$312,$D64,Opex!BF$271:BF$315)</f>
        <v>0</v>
      </c>
      <c r="BC64" s="92">
        <f>SUMIF(Opex!$G$271:$G$312,$D64,Opex!BG$271:BG$315)</f>
        <v>0</v>
      </c>
      <c r="BD64" s="92">
        <f>SUMIF(Opex!$G$271:$G$312,$D64,Opex!BH$271:BH$315)</f>
        <v>0</v>
      </c>
    </row>
    <row r="65" spans="2:56" outlineLevel="1" x14ac:dyDescent="0.2">
      <c r="B65" s="73" t="s">
        <v>116</v>
      </c>
      <c r="C65" s="10" t="s">
        <v>198</v>
      </c>
      <c r="D65" s="26">
        <f>MAX($D$21:D64)+1</f>
        <v>31</v>
      </c>
      <c r="E65" s="92">
        <f>SUMIF(Opex!$G$271:$G$312,$D65,Opex!I$271:I$315)</f>
        <v>0</v>
      </c>
      <c r="F65" s="92">
        <f>SUMIF(Opex!$G$271:$G$312,$D65,Opex!J$271:J$315)</f>
        <v>0</v>
      </c>
      <c r="G65" s="92">
        <f>SUMIF(Opex!$G$271:$G$312,$D65,Opex!K$271:K$315)</f>
        <v>2.5836704265334982E-2</v>
      </c>
      <c r="H65" s="92">
        <f>SUMIF(Opex!$G$271:$G$312,$D65,Opex!L$271:L$315)</f>
        <v>3.2248460037774124E-2</v>
      </c>
      <c r="I65" s="92">
        <f>SUMIF(Opex!$G$271:$G$312,$D65,Opex!M$271:M$315)</f>
        <v>8.7676407010044421E-3</v>
      </c>
      <c r="J65" s="92">
        <f>SUMIF(Opex!$G$271:$G$312,$D65,Opex!N$271:N$315)</f>
        <v>0</v>
      </c>
      <c r="K65" s="92">
        <f>SUMIF(Opex!$G$271:$G$312,$D65,Opex!O$271:O$315)</f>
        <v>0</v>
      </c>
      <c r="L65" s="92">
        <f>SUMIF(Opex!$G$271:$G$312,$D65,Opex!P$271:P$315)</f>
        <v>0</v>
      </c>
      <c r="M65" s="92">
        <f>SUMIF(Opex!$G$271:$G$312,$D65,Opex!Q$271:Q$315)</f>
        <v>0</v>
      </c>
      <c r="N65" s="92">
        <f>SUMIF(Opex!$G$271:$G$312,$D65,Opex!R$271:R$315)</f>
        <v>0</v>
      </c>
      <c r="O65" s="92">
        <f>SUMIF(Opex!$G$271:$G$312,$D65,Opex!S$271:S$315)</f>
        <v>0</v>
      </c>
      <c r="P65" s="92">
        <f>SUMIF(Opex!$G$271:$G$312,$D65,Opex!T$271:T$315)</f>
        <v>0</v>
      </c>
      <c r="Q65" s="92">
        <f>SUMIF(Opex!$G$271:$G$312,$D65,Opex!U$271:U$315)</f>
        <v>0</v>
      </c>
      <c r="R65" s="92">
        <f>SUMIF(Opex!$G$271:$G$312,$D65,Opex!V$271:V$315)</f>
        <v>0</v>
      </c>
      <c r="S65" s="92">
        <f>SUMIF(Opex!$G$271:$G$312,$D65,Opex!W$271:W$315)</f>
        <v>0</v>
      </c>
      <c r="T65" s="92">
        <f>SUMIF(Opex!$G$271:$G$312,$D65,Opex!X$271:X$315)</f>
        <v>0</v>
      </c>
      <c r="U65" s="92">
        <f>SUMIF(Opex!$G$271:$G$312,$D65,Opex!Y$271:Y$315)</f>
        <v>0</v>
      </c>
      <c r="V65" s="92">
        <f>SUMIF(Opex!$G$271:$G$312,$D65,Opex!Z$271:Z$315)</f>
        <v>0</v>
      </c>
      <c r="W65" s="92">
        <f>SUMIF(Opex!$G$271:$G$312,$D65,Opex!AA$271:AA$315)</f>
        <v>0</v>
      </c>
      <c r="X65" s="92">
        <f>SUMIF(Opex!$G$271:$G$312,$D65,Opex!AB$271:AB$315)</f>
        <v>0</v>
      </c>
      <c r="Y65" s="92">
        <f>SUMIF(Opex!$G$271:$G$312,$D65,Opex!AC$271:AC$315)</f>
        <v>0</v>
      </c>
      <c r="Z65" s="92">
        <f>SUMIF(Opex!$G$271:$G$312,$D65,Opex!AD$271:AD$315)</f>
        <v>0</v>
      </c>
      <c r="AA65" s="92">
        <f>SUMIF(Opex!$G$271:$G$312,$D65,Opex!AE$271:AE$315)</f>
        <v>0</v>
      </c>
      <c r="AB65" s="92">
        <f>SUMIF(Opex!$G$271:$G$312,$D65,Opex!AF$271:AF$315)</f>
        <v>0</v>
      </c>
      <c r="AC65" s="92">
        <f>SUMIF(Opex!$G$271:$G$312,$D65,Opex!AG$271:AG$315)</f>
        <v>0</v>
      </c>
      <c r="AD65" s="92">
        <f>SUMIF(Opex!$G$271:$G$312,$D65,Opex!AH$271:AH$315)</f>
        <v>0</v>
      </c>
      <c r="AE65" s="92">
        <f>SUMIF(Opex!$G$271:$G$312,$D65,Opex!AI$271:AI$315)</f>
        <v>0</v>
      </c>
      <c r="AF65" s="92">
        <f>SUMIF(Opex!$G$271:$G$312,$D65,Opex!AJ$271:AJ$315)</f>
        <v>0</v>
      </c>
      <c r="AG65" s="92">
        <f>SUMIF(Opex!$G$271:$G$312,$D65,Opex!AK$271:AK$315)</f>
        <v>0</v>
      </c>
      <c r="AH65" s="92">
        <f>SUMIF(Opex!$G$271:$G$312,$D65,Opex!AL$271:AL$315)</f>
        <v>0</v>
      </c>
      <c r="AI65" s="92">
        <f>SUMIF(Opex!$G$271:$G$312,$D65,Opex!AM$271:AM$315)</f>
        <v>0</v>
      </c>
      <c r="AJ65" s="92">
        <f>SUMIF(Opex!$G$271:$G$312,$D65,Opex!AN$271:AN$315)</f>
        <v>0</v>
      </c>
      <c r="AK65" s="92">
        <f>SUMIF(Opex!$G$271:$G$312,$D65,Opex!AO$271:AO$315)</f>
        <v>0</v>
      </c>
      <c r="AL65" s="92">
        <f>SUMIF(Opex!$G$271:$G$312,$D65,Opex!AP$271:AP$315)</f>
        <v>0</v>
      </c>
      <c r="AM65" s="92">
        <f>SUMIF(Opex!$G$271:$G$312,$D65,Opex!AQ$271:AQ$315)</f>
        <v>0</v>
      </c>
      <c r="AN65" s="92">
        <f>SUMIF(Opex!$G$271:$G$312,$D65,Opex!AR$271:AR$315)</f>
        <v>0</v>
      </c>
      <c r="AO65" s="92">
        <f>SUMIF(Opex!$G$271:$G$312,$D65,Opex!AS$271:AS$315)</f>
        <v>0</v>
      </c>
      <c r="AP65" s="92">
        <f>SUMIF(Opex!$G$271:$G$312,$D65,Opex!AT$271:AT$315)</f>
        <v>0</v>
      </c>
      <c r="AQ65" s="92">
        <f>SUMIF(Opex!$G$271:$G$312,$D65,Opex!AU$271:AU$315)</f>
        <v>0</v>
      </c>
      <c r="AR65" s="92">
        <f>SUMIF(Opex!$G$271:$G$312,$D65,Opex!AV$271:AV$315)</f>
        <v>0</v>
      </c>
      <c r="AS65" s="92">
        <f>SUMIF(Opex!$G$271:$G$312,$D65,Opex!AW$271:AW$315)</f>
        <v>0</v>
      </c>
      <c r="AT65" s="92">
        <f>SUMIF(Opex!$G$271:$G$312,$D65,Opex!AX$271:AX$315)</f>
        <v>0</v>
      </c>
      <c r="AU65" s="92">
        <f>SUMIF(Opex!$G$271:$G$312,$D65,Opex!AY$271:AY$315)</f>
        <v>0</v>
      </c>
      <c r="AV65" s="92">
        <f>SUMIF(Opex!$G$271:$G$312,$D65,Opex!AZ$271:AZ$315)</f>
        <v>0</v>
      </c>
      <c r="AW65" s="92">
        <f>SUMIF(Opex!$G$271:$G$312,$D65,Opex!BA$271:BA$315)</f>
        <v>0</v>
      </c>
      <c r="AX65" s="92">
        <f>SUMIF(Opex!$G$271:$G$312,$D65,Opex!BB$271:BB$315)</f>
        <v>0</v>
      </c>
      <c r="AY65" s="92">
        <f>SUMIF(Opex!$G$271:$G$312,$D65,Opex!BC$271:BC$315)</f>
        <v>0</v>
      </c>
      <c r="AZ65" s="92">
        <f>SUMIF(Opex!$G$271:$G$312,$D65,Opex!BD$271:BD$315)</f>
        <v>0</v>
      </c>
      <c r="BA65" s="92">
        <f>SUMIF(Opex!$G$271:$G$312,$D65,Opex!BE$271:BE$315)</f>
        <v>0</v>
      </c>
      <c r="BB65" s="92">
        <f>SUMIF(Opex!$G$271:$G$312,$D65,Opex!BF$271:BF$315)</f>
        <v>0</v>
      </c>
      <c r="BC65" s="92">
        <f>SUMIF(Opex!$G$271:$G$312,$D65,Opex!BG$271:BG$315)</f>
        <v>0</v>
      </c>
      <c r="BD65" s="92">
        <f>SUMIF(Opex!$G$271:$G$312,$D65,Opex!BH$271:BH$315)</f>
        <v>0</v>
      </c>
    </row>
    <row r="66" spans="2:56" outlineLevel="1" x14ac:dyDescent="0.2">
      <c r="B66" s="73" t="s">
        <v>201</v>
      </c>
      <c r="C66" s="10" t="s">
        <v>198</v>
      </c>
      <c r="D66" s="26">
        <f>MAX($D$21:D65)+1</f>
        <v>32</v>
      </c>
      <c r="E66" s="92">
        <f>SUMIF(Opex!$G$271:$G$312,$D66,Opex!I$271:I$315)</f>
        <v>0</v>
      </c>
      <c r="F66" s="92">
        <f>SUMIF(Opex!$G$271:$G$312,$D66,Opex!J$271:J$315)</f>
        <v>0</v>
      </c>
      <c r="G66" s="92">
        <f>SUMIF(Opex!$G$271:$G$312,$D66,Opex!K$271:K$315)</f>
        <v>0</v>
      </c>
      <c r="H66" s="92">
        <f>SUMIF(Opex!$G$271:$G$312,$D66,Opex!L$271:L$315)</f>
        <v>0</v>
      </c>
      <c r="I66" s="92">
        <f>SUMIF(Opex!$G$271:$G$312,$D66,Opex!M$271:M$315)</f>
        <v>0</v>
      </c>
      <c r="J66" s="92">
        <f>SUMIF(Opex!$G$271:$G$312,$D66,Opex!N$271:N$315)</f>
        <v>0</v>
      </c>
      <c r="K66" s="92">
        <f>SUMIF(Opex!$G$271:$G$312,$D66,Opex!O$271:O$315)</f>
        <v>0</v>
      </c>
      <c r="L66" s="92">
        <f>SUMIF(Opex!$G$271:$G$312,$D66,Opex!P$271:P$315)</f>
        <v>0</v>
      </c>
      <c r="M66" s="92">
        <f>SUMIF(Opex!$G$271:$G$312,$D66,Opex!Q$271:Q$315)</f>
        <v>0</v>
      </c>
      <c r="N66" s="92">
        <f>SUMIF(Opex!$G$271:$G$312,$D66,Opex!R$271:R$315)</f>
        <v>0</v>
      </c>
      <c r="O66" s="92">
        <f>SUMIF(Opex!$G$271:$G$312,$D66,Opex!S$271:S$315)</f>
        <v>0</v>
      </c>
      <c r="P66" s="92">
        <f>SUMIF(Opex!$G$271:$G$312,$D66,Opex!T$271:T$315)</f>
        <v>0</v>
      </c>
      <c r="Q66" s="92">
        <f>SUMIF(Opex!$G$271:$G$312,$D66,Opex!U$271:U$315)</f>
        <v>0</v>
      </c>
      <c r="R66" s="92">
        <f>SUMIF(Opex!$G$271:$G$312,$D66,Opex!V$271:V$315)</f>
        <v>0</v>
      </c>
      <c r="S66" s="92">
        <f>SUMIF(Opex!$G$271:$G$312,$D66,Opex!W$271:W$315)</f>
        <v>0</v>
      </c>
      <c r="T66" s="92">
        <f>SUMIF(Opex!$G$271:$G$312,$D66,Opex!X$271:X$315)</f>
        <v>0</v>
      </c>
      <c r="U66" s="92">
        <f>SUMIF(Opex!$G$271:$G$312,$D66,Opex!Y$271:Y$315)</f>
        <v>0</v>
      </c>
      <c r="V66" s="92">
        <f>SUMIF(Opex!$G$271:$G$312,$D66,Opex!Z$271:Z$315)</f>
        <v>0</v>
      </c>
      <c r="W66" s="92">
        <f>SUMIF(Opex!$G$271:$G$312,$D66,Opex!AA$271:AA$315)</f>
        <v>0</v>
      </c>
      <c r="X66" s="92">
        <f>SUMIF(Opex!$G$271:$G$312,$D66,Opex!AB$271:AB$315)</f>
        <v>0</v>
      </c>
      <c r="Y66" s="92">
        <f>SUMIF(Opex!$G$271:$G$312,$D66,Opex!AC$271:AC$315)</f>
        <v>0</v>
      </c>
      <c r="Z66" s="92">
        <f>SUMIF(Opex!$G$271:$G$312,$D66,Opex!AD$271:AD$315)</f>
        <v>0</v>
      </c>
      <c r="AA66" s="92">
        <f>SUMIF(Opex!$G$271:$G$312,$D66,Opex!AE$271:AE$315)</f>
        <v>0</v>
      </c>
      <c r="AB66" s="92">
        <f>SUMIF(Opex!$G$271:$G$312,$D66,Opex!AF$271:AF$315)</f>
        <v>0</v>
      </c>
      <c r="AC66" s="92">
        <f>SUMIF(Opex!$G$271:$G$312,$D66,Opex!AG$271:AG$315)</f>
        <v>0</v>
      </c>
      <c r="AD66" s="92">
        <f>SUMIF(Opex!$G$271:$G$312,$D66,Opex!AH$271:AH$315)</f>
        <v>0</v>
      </c>
      <c r="AE66" s="92">
        <f>SUMIF(Opex!$G$271:$G$312,$D66,Opex!AI$271:AI$315)</f>
        <v>0</v>
      </c>
      <c r="AF66" s="92">
        <f>SUMIF(Opex!$G$271:$G$312,$D66,Opex!AJ$271:AJ$315)</f>
        <v>0</v>
      </c>
      <c r="AG66" s="92">
        <f>SUMIF(Opex!$G$271:$G$312,$D66,Opex!AK$271:AK$315)</f>
        <v>0</v>
      </c>
      <c r="AH66" s="92">
        <f>SUMIF(Opex!$G$271:$G$312,$D66,Opex!AL$271:AL$315)</f>
        <v>0</v>
      </c>
      <c r="AI66" s="92">
        <f>SUMIF(Opex!$G$271:$G$312,$D66,Opex!AM$271:AM$315)</f>
        <v>0</v>
      </c>
      <c r="AJ66" s="92">
        <f>SUMIF(Opex!$G$271:$G$312,$D66,Opex!AN$271:AN$315)</f>
        <v>0</v>
      </c>
      <c r="AK66" s="92">
        <f>SUMIF(Opex!$G$271:$G$312,$D66,Opex!AO$271:AO$315)</f>
        <v>0</v>
      </c>
      <c r="AL66" s="92">
        <f>SUMIF(Opex!$G$271:$G$312,$D66,Opex!AP$271:AP$315)</f>
        <v>0</v>
      </c>
      <c r="AM66" s="92">
        <f>SUMIF(Opex!$G$271:$G$312,$D66,Opex!AQ$271:AQ$315)</f>
        <v>0</v>
      </c>
      <c r="AN66" s="92">
        <f>SUMIF(Opex!$G$271:$G$312,$D66,Opex!AR$271:AR$315)</f>
        <v>0</v>
      </c>
      <c r="AO66" s="92">
        <f>SUMIF(Opex!$G$271:$G$312,$D66,Opex!AS$271:AS$315)</f>
        <v>0</v>
      </c>
      <c r="AP66" s="92">
        <f>SUMIF(Opex!$G$271:$G$312,$D66,Opex!AT$271:AT$315)</f>
        <v>0</v>
      </c>
      <c r="AQ66" s="92">
        <f>SUMIF(Opex!$G$271:$G$312,$D66,Opex!AU$271:AU$315)</f>
        <v>0</v>
      </c>
      <c r="AR66" s="92">
        <f>SUMIF(Opex!$G$271:$G$312,$D66,Opex!AV$271:AV$315)</f>
        <v>0</v>
      </c>
      <c r="AS66" s="92">
        <f>SUMIF(Opex!$G$271:$G$312,$D66,Opex!AW$271:AW$315)</f>
        <v>0</v>
      </c>
      <c r="AT66" s="92">
        <f>SUMIF(Opex!$G$271:$G$312,$D66,Opex!AX$271:AX$315)</f>
        <v>0</v>
      </c>
      <c r="AU66" s="92">
        <f>SUMIF(Opex!$G$271:$G$312,$D66,Opex!AY$271:AY$315)</f>
        <v>0</v>
      </c>
      <c r="AV66" s="92">
        <f>SUMIF(Opex!$G$271:$G$312,$D66,Opex!AZ$271:AZ$315)</f>
        <v>0</v>
      </c>
      <c r="AW66" s="92">
        <f>SUMIF(Opex!$G$271:$G$312,$D66,Opex!BA$271:BA$315)</f>
        <v>0</v>
      </c>
      <c r="AX66" s="92">
        <f>SUMIF(Opex!$G$271:$G$312,$D66,Opex!BB$271:BB$315)</f>
        <v>0</v>
      </c>
      <c r="AY66" s="92">
        <f>SUMIF(Opex!$G$271:$G$312,$D66,Opex!BC$271:BC$315)</f>
        <v>0</v>
      </c>
      <c r="AZ66" s="92">
        <f>SUMIF(Opex!$G$271:$G$312,$D66,Opex!BD$271:BD$315)</f>
        <v>0</v>
      </c>
      <c r="BA66" s="92">
        <f>SUMIF(Opex!$G$271:$G$312,$D66,Opex!BE$271:BE$315)</f>
        <v>0</v>
      </c>
      <c r="BB66" s="92">
        <f>SUMIF(Opex!$G$271:$G$312,$D66,Opex!BF$271:BF$315)</f>
        <v>0</v>
      </c>
      <c r="BC66" s="92">
        <f>SUMIF(Opex!$G$271:$G$312,$D66,Opex!BG$271:BG$315)</f>
        <v>0</v>
      </c>
      <c r="BD66" s="92">
        <f>SUMIF(Opex!$G$271:$G$312,$D66,Opex!BH$271:BH$315)</f>
        <v>0</v>
      </c>
    </row>
    <row r="67" spans="2:56" outlineLevel="1" x14ac:dyDescent="0.2">
      <c r="B67" s="72" t="s">
        <v>71</v>
      </c>
    </row>
    <row r="68" spans="2:56" outlineLevel="1" x14ac:dyDescent="0.2">
      <c r="B68" s="58" t="s">
        <v>90</v>
      </c>
    </row>
    <row r="69" spans="2:56" outlineLevel="1" x14ac:dyDescent="0.2">
      <c r="B69" s="73" t="s">
        <v>118</v>
      </c>
      <c r="C69" s="10" t="s">
        <v>198</v>
      </c>
      <c r="D69" s="26">
        <f>MAX($D$21:D68)+1</f>
        <v>33</v>
      </c>
      <c r="E69" s="92">
        <f>SUMIF(Opex!$G$271:$G$312,$D69,Opex!I$271:I$315)</f>
        <v>0</v>
      </c>
      <c r="F69" s="92">
        <f>SUMIF(Opex!$G$271:$G$312,$D69,Opex!J$271:J$315)</f>
        <v>0</v>
      </c>
      <c r="G69" s="92">
        <f>SUMIF(Opex!$G$271:$G$312,$D69,Opex!K$271:K$315)</f>
        <v>2.3609163683378974E-2</v>
      </c>
      <c r="H69" s="92">
        <f>SUMIF(Opex!$G$271:$G$312,$D69,Opex!L$271:L$315)</f>
        <v>0</v>
      </c>
      <c r="I69" s="92">
        <f>SUMIF(Opex!$G$271:$G$312,$D69,Opex!M$271:M$315)</f>
        <v>0</v>
      </c>
      <c r="J69" s="92">
        <f>SUMIF(Opex!$G$271:$G$312,$D69,Opex!N$271:N$315)</f>
        <v>0</v>
      </c>
      <c r="K69" s="92">
        <f>SUMIF(Opex!$G$271:$G$312,$D69,Opex!O$271:O$315)</f>
        <v>0</v>
      </c>
      <c r="L69" s="92">
        <f>SUMIF(Opex!$G$271:$G$312,$D69,Opex!P$271:P$315)</f>
        <v>0</v>
      </c>
      <c r="M69" s="92">
        <f>SUMIF(Opex!$G$271:$G$312,$D69,Opex!Q$271:Q$315)</f>
        <v>0</v>
      </c>
      <c r="N69" s="92">
        <f>SUMIF(Opex!$G$271:$G$312,$D69,Opex!R$271:R$315)</f>
        <v>0</v>
      </c>
      <c r="O69" s="92">
        <f>SUMIF(Opex!$G$271:$G$312,$D69,Opex!S$271:S$315)</f>
        <v>0</v>
      </c>
      <c r="P69" s="92">
        <f>SUMIF(Opex!$G$271:$G$312,$D69,Opex!T$271:T$315)</f>
        <v>0</v>
      </c>
      <c r="Q69" s="92">
        <f>SUMIF(Opex!$G$271:$G$312,$D69,Opex!U$271:U$315)</f>
        <v>0</v>
      </c>
      <c r="R69" s="92">
        <f>SUMIF(Opex!$G$271:$G$312,$D69,Opex!V$271:V$315)</f>
        <v>0</v>
      </c>
      <c r="S69" s="92">
        <f>SUMIF(Opex!$G$271:$G$312,$D69,Opex!W$271:W$315)</f>
        <v>0</v>
      </c>
      <c r="T69" s="92">
        <f>SUMIF(Opex!$G$271:$G$312,$D69,Opex!X$271:X$315)</f>
        <v>0</v>
      </c>
      <c r="U69" s="92">
        <f>SUMIF(Opex!$G$271:$G$312,$D69,Opex!Y$271:Y$315)</f>
        <v>0</v>
      </c>
      <c r="V69" s="92">
        <f>SUMIF(Opex!$G$271:$G$312,$D69,Opex!Z$271:Z$315)</f>
        <v>0</v>
      </c>
      <c r="W69" s="92">
        <f>SUMIF(Opex!$G$271:$G$312,$D69,Opex!AA$271:AA$315)</f>
        <v>0</v>
      </c>
      <c r="X69" s="92">
        <f>SUMIF(Opex!$G$271:$G$312,$D69,Opex!AB$271:AB$315)</f>
        <v>0</v>
      </c>
      <c r="Y69" s="92">
        <f>SUMIF(Opex!$G$271:$G$312,$D69,Opex!AC$271:AC$315)</f>
        <v>0</v>
      </c>
      <c r="Z69" s="92">
        <f>SUMIF(Opex!$G$271:$G$312,$D69,Opex!AD$271:AD$315)</f>
        <v>0</v>
      </c>
      <c r="AA69" s="92">
        <f>SUMIF(Opex!$G$271:$G$312,$D69,Opex!AE$271:AE$315)</f>
        <v>0</v>
      </c>
      <c r="AB69" s="92">
        <f>SUMIF(Opex!$G$271:$G$312,$D69,Opex!AF$271:AF$315)</f>
        <v>0</v>
      </c>
      <c r="AC69" s="92">
        <f>SUMIF(Opex!$G$271:$G$312,$D69,Opex!AG$271:AG$315)</f>
        <v>0</v>
      </c>
      <c r="AD69" s="92">
        <f>SUMIF(Opex!$G$271:$G$312,$D69,Opex!AH$271:AH$315)</f>
        <v>0</v>
      </c>
      <c r="AE69" s="92">
        <f>SUMIF(Opex!$G$271:$G$312,$D69,Opex!AI$271:AI$315)</f>
        <v>0</v>
      </c>
      <c r="AF69" s="92">
        <f>SUMIF(Opex!$G$271:$G$312,$D69,Opex!AJ$271:AJ$315)</f>
        <v>0</v>
      </c>
      <c r="AG69" s="92">
        <f>SUMIF(Opex!$G$271:$G$312,$D69,Opex!AK$271:AK$315)</f>
        <v>0</v>
      </c>
      <c r="AH69" s="92">
        <f>SUMIF(Opex!$G$271:$G$312,$D69,Opex!AL$271:AL$315)</f>
        <v>0</v>
      </c>
      <c r="AI69" s="92">
        <f>SUMIF(Opex!$G$271:$G$312,$D69,Opex!AM$271:AM$315)</f>
        <v>0</v>
      </c>
      <c r="AJ69" s="92">
        <f>SUMIF(Opex!$G$271:$G$312,$D69,Opex!AN$271:AN$315)</f>
        <v>0</v>
      </c>
      <c r="AK69" s="92">
        <f>SUMIF(Opex!$G$271:$G$312,$D69,Opex!AO$271:AO$315)</f>
        <v>0</v>
      </c>
      <c r="AL69" s="92">
        <f>SUMIF(Opex!$G$271:$G$312,$D69,Opex!AP$271:AP$315)</f>
        <v>0</v>
      </c>
      <c r="AM69" s="92">
        <f>SUMIF(Opex!$G$271:$G$312,$D69,Opex!AQ$271:AQ$315)</f>
        <v>0</v>
      </c>
      <c r="AN69" s="92">
        <f>SUMIF(Opex!$G$271:$G$312,$D69,Opex!AR$271:AR$315)</f>
        <v>0</v>
      </c>
      <c r="AO69" s="92">
        <f>SUMIF(Opex!$G$271:$G$312,$D69,Opex!AS$271:AS$315)</f>
        <v>0</v>
      </c>
      <c r="AP69" s="92">
        <f>SUMIF(Opex!$G$271:$G$312,$D69,Opex!AT$271:AT$315)</f>
        <v>0</v>
      </c>
      <c r="AQ69" s="92">
        <f>SUMIF(Opex!$G$271:$G$312,$D69,Opex!AU$271:AU$315)</f>
        <v>0</v>
      </c>
      <c r="AR69" s="92">
        <f>SUMIF(Opex!$G$271:$G$312,$D69,Opex!AV$271:AV$315)</f>
        <v>0</v>
      </c>
      <c r="AS69" s="92">
        <f>SUMIF(Opex!$G$271:$G$312,$D69,Opex!AW$271:AW$315)</f>
        <v>0</v>
      </c>
      <c r="AT69" s="92">
        <f>SUMIF(Opex!$G$271:$G$312,$D69,Opex!AX$271:AX$315)</f>
        <v>0</v>
      </c>
      <c r="AU69" s="92">
        <f>SUMIF(Opex!$G$271:$G$312,$D69,Opex!AY$271:AY$315)</f>
        <v>0</v>
      </c>
      <c r="AV69" s="92">
        <f>SUMIF(Opex!$G$271:$G$312,$D69,Opex!AZ$271:AZ$315)</f>
        <v>0</v>
      </c>
      <c r="AW69" s="92">
        <f>SUMIF(Opex!$G$271:$G$312,$D69,Opex!BA$271:BA$315)</f>
        <v>0</v>
      </c>
      <c r="AX69" s="92">
        <f>SUMIF(Opex!$G$271:$G$312,$D69,Opex!BB$271:BB$315)</f>
        <v>0</v>
      </c>
      <c r="AY69" s="92">
        <f>SUMIF(Opex!$G$271:$G$312,$D69,Opex!BC$271:BC$315)</f>
        <v>0</v>
      </c>
      <c r="AZ69" s="92">
        <f>SUMIF(Opex!$G$271:$G$312,$D69,Opex!BD$271:BD$315)</f>
        <v>0</v>
      </c>
      <c r="BA69" s="92">
        <f>SUMIF(Opex!$G$271:$G$312,$D69,Opex!BE$271:BE$315)</f>
        <v>0</v>
      </c>
      <c r="BB69" s="92">
        <f>SUMIF(Opex!$G$271:$G$312,$D69,Opex!BF$271:BF$315)</f>
        <v>0</v>
      </c>
      <c r="BC69" s="92">
        <f>SUMIF(Opex!$G$271:$G$312,$D69,Opex!BG$271:BG$315)</f>
        <v>0</v>
      </c>
      <c r="BD69" s="92">
        <f>SUMIF(Opex!$G$271:$G$312,$D69,Opex!BH$271:BH$315)</f>
        <v>0</v>
      </c>
    </row>
    <row r="70" spans="2:56" outlineLevel="1" x14ac:dyDescent="0.2">
      <c r="B70" s="58" t="s">
        <v>91</v>
      </c>
    </row>
    <row r="71" spans="2:56" outlineLevel="1" x14ac:dyDescent="0.2">
      <c r="B71" s="73" t="s">
        <v>91</v>
      </c>
      <c r="C71" s="10" t="s">
        <v>198</v>
      </c>
      <c r="D71" s="26">
        <f>MAX($D$21:D70)+1</f>
        <v>34</v>
      </c>
      <c r="E71" s="92">
        <f>SUMIF(Opex!$G$271:$G$312,$D71,Opex!I$271:I$315)</f>
        <v>0</v>
      </c>
      <c r="F71" s="92">
        <f>SUMIF(Opex!$G$271:$G$312,$D71,Opex!J$271:J$315)</f>
        <v>0</v>
      </c>
      <c r="G71" s="92">
        <f>SUMIF(Opex!$G$271:$G$312,$D71,Opex!K$271:K$315)</f>
        <v>0</v>
      </c>
      <c r="H71" s="92">
        <f>SUMIF(Opex!$G$271:$G$312,$D71,Opex!L$271:L$315)</f>
        <v>0</v>
      </c>
      <c r="I71" s="92">
        <f>SUMIF(Opex!$G$271:$G$312,$D71,Opex!M$271:M$315)</f>
        <v>0</v>
      </c>
      <c r="J71" s="92">
        <f>SUMIF(Opex!$G$271:$G$312,$D71,Opex!N$271:N$315)</f>
        <v>7.2290797401389261E-4</v>
      </c>
      <c r="K71" s="92">
        <f>SUMIF(Opex!$G$271:$G$312,$D71,Opex!O$271:O$315)</f>
        <v>0</v>
      </c>
      <c r="L71" s="92">
        <f>SUMIF(Opex!$G$271:$G$312,$D71,Opex!P$271:P$315)</f>
        <v>0</v>
      </c>
      <c r="M71" s="92">
        <f>SUMIF(Opex!$G$271:$G$312,$D71,Opex!Q$271:Q$315)</f>
        <v>0</v>
      </c>
      <c r="N71" s="92">
        <f>SUMIF(Opex!$G$271:$G$312,$D71,Opex!R$271:R$315)</f>
        <v>0</v>
      </c>
      <c r="O71" s="92">
        <f>SUMIF(Opex!$G$271:$G$312,$D71,Opex!S$271:S$315)</f>
        <v>0</v>
      </c>
      <c r="P71" s="92">
        <f>SUMIF(Opex!$G$271:$G$312,$D71,Opex!T$271:T$315)</f>
        <v>0</v>
      </c>
      <c r="Q71" s="92">
        <f>SUMIF(Opex!$G$271:$G$312,$D71,Opex!U$271:U$315)</f>
        <v>0</v>
      </c>
      <c r="R71" s="92">
        <f>SUMIF(Opex!$G$271:$G$312,$D71,Opex!V$271:V$315)</f>
        <v>0</v>
      </c>
      <c r="S71" s="92">
        <f>SUMIF(Opex!$G$271:$G$312,$D71,Opex!W$271:W$315)</f>
        <v>0</v>
      </c>
      <c r="T71" s="92">
        <f>SUMIF(Opex!$G$271:$G$312,$D71,Opex!X$271:X$315)</f>
        <v>0</v>
      </c>
      <c r="U71" s="92">
        <f>SUMIF(Opex!$G$271:$G$312,$D71,Opex!Y$271:Y$315)</f>
        <v>0</v>
      </c>
      <c r="V71" s="92">
        <f>SUMIF(Opex!$G$271:$G$312,$D71,Opex!Z$271:Z$315)</f>
        <v>0</v>
      </c>
      <c r="W71" s="92">
        <f>SUMIF(Opex!$G$271:$G$312,$D71,Opex!AA$271:AA$315)</f>
        <v>0</v>
      </c>
      <c r="X71" s="92">
        <f>SUMIF(Opex!$G$271:$G$312,$D71,Opex!AB$271:AB$315)</f>
        <v>0</v>
      </c>
      <c r="Y71" s="92">
        <f>SUMIF(Opex!$G$271:$G$312,$D71,Opex!AC$271:AC$315)</f>
        <v>0</v>
      </c>
      <c r="Z71" s="92">
        <f>SUMIF(Opex!$G$271:$G$312,$D71,Opex!AD$271:AD$315)</f>
        <v>0</v>
      </c>
      <c r="AA71" s="92">
        <f>SUMIF(Opex!$G$271:$G$312,$D71,Opex!AE$271:AE$315)</f>
        <v>0</v>
      </c>
      <c r="AB71" s="92">
        <f>SUMIF(Opex!$G$271:$G$312,$D71,Opex!AF$271:AF$315)</f>
        <v>0</v>
      </c>
      <c r="AC71" s="92">
        <f>SUMIF(Opex!$G$271:$G$312,$D71,Opex!AG$271:AG$315)</f>
        <v>0</v>
      </c>
      <c r="AD71" s="92">
        <f>SUMIF(Opex!$G$271:$G$312,$D71,Opex!AH$271:AH$315)</f>
        <v>0</v>
      </c>
      <c r="AE71" s="92">
        <f>SUMIF(Opex!$G$271:$G$312,$D71,Opex!AI$271:AI$315)</f>
        <v>0</v>
      </c>
      <c r="AF71" s="92">
        <f>SUMIF(Opex!$G$271:$G$312,$D71,Opex!AJ$271:AJ$315)</f>
        <v>0</v>
      </c>
      <c r="AG71" s="92">
        <f>SUMIF(Opex!$G$271:$G$312,$D71,Opex!AK$271:AK$315)</f>
        <v>0</v>
      </c>
      <c r="AH71" s="92">
        <f>SUMIF(Opex!$G$271:$G$312,$D71,Opex!AL$271:AL$315)</f>
        <v>0</v>
      </c>
      <c r="AI71" s="92">
        <f>SUMIF(Opex!$G$271:$G$312,$D71,Opex!AM$271:AM$315)</f>
        <v>0</v>
      </c>
      <c r="AJ71" s="92">
        <f>SUMIF(Opex!$G$271:$G$312,$D71,Opex!AN$271:AN$315)</f>
        <v>0</v>
      </c>
      <c r="AK71" s="92">
        <f>SUMIF(Opex!$G$271:$G$312,$D71,Opex!AO$271:AO$315)</f>
        <v>0</v>
      </c>
      <c r="AL71" s="92">
        <f>SUMIF(Opex!$G$271:$G$312,$D71,Opex!AP$271:AP$315)</f>
        <v>0</v>
      </c>
      <c r="AM71" s="92">
        <f>SUMIF(Opex!$G$271:$G$312,$D71,Opex!AQ$271:AQ$315)</f>
        <v>0</v>
      </c>
      <c r="AN71" s="92">
        <f>SUMIF(Opex!$G$271:$G$312,$D71,Opex!AR$271:AR$315)</f>
        <v>0</v>
      </c>
      <c r="AO71" s="92">
        <f>SUMIF(Opex!$G$271:$G$312,$D71,Opex!AS$271:AS$315)</f>
        <v>0</v>
      </c>
      <c r="AP71" s="92">
        <f>SUMIF(Opex!$G$271:$G$312,$D71,Opex!AT$271:AT$315)</f>
        <v>0</v>
      </c>
      <c r="AQ71" s="92">
        <f>SUMIF(Opex!$G$271:$G$312,$D71,Opex!AU$271:AU$315)</f>
        <v>0</v>
      </c>
      <c r="AR71" s="92">
        <f>SUMIF(Opex!$G$271:$G$312,$D71,Opex!AV$271:AV$315)</f>
        <v>0</v>
      </c>
      <c r="AS71" s="92">
        <f>SUMIF(Opex!$G$271:$G$312,$D71,Opex!AW$271:AW$315)</f>
        <v>0</v>
      </c>
      <c r="AT71" s="92">
        <f>SUMIF(Opex!$G$271:$G$312,$D71,Opex!AX$271:AX$315)</f>
        <v>0</v>
      </c>
      <c r="AU71" s="92">
        <f>SUMIF(Opex!$G$271:$G$312,$D71,Opex!AY$271:AY$315)</f>
        <v>0</v>
      </c>
      <c r="AV71" s="92">
        <f>SUMIF(Opex!$G$271:$G$312,$D71,Opex!AZ$271:AZ$315)</f>
        <v>0</v>
      </c>
      <c r="AW71" s="92">
        <f>SUMIF(Opex!$G$271:$G$312,$D71,Opex!BA$271:BA$315)</f>
        <v>0</v>
      </c>
      <c r="AX71" s="92">
        <f>SUMIF(Opex!$G$271:$G$312,$D71,Opex!BB$271:BB$315)</f>
        <v>0</v>
      </c>
      <c r="AY71" s="92">
        <f>SUMIF(Opex!$G$271:$G$312,$D71,Opex!BC$271:BC$315)</f>
        <v>0</v>
      </c>
      <c r="AZ71" s="92">
        <f>SUMIF(Opex!$G$271:$G$312,$D71,Opex!BD$271:BD$315)</f>
        <v>0</v>
      </c>
      <c r="BA71" s="92">
        <f>SUMIF(Opex!$G$271:$G$312,$D71,Opex!BE$271:BE$315)</f>
        <v>0</v>
      </c>
      <c r="BB71" s="92">
        <f>SUMIF(Opex!$G$271:$G$312,$D71,Opex!BF$271:BF$315)</f>
        <v>0</v>
      </c>
      <c r="BC71" s="92">
        <f>SUMIF(Opex!$G$271:$G$312,$D71,Opex!BG$271:BG$315)</f>
        <v>0</v>
      </c>
      <c r="BD71" s="92">
        <f>SUMIF(Opex!$G$271:$G$312,$D71,Opex!BH$271:BH$315)</f>
        <v>0</v>
      </c>
    </row>
    <row r="72" spans="2:56" outlineLevel="1" x14ac:dyDescent="0.2">
      <c r="B72" s="58" t="s">
        <v>92</v>
      </c>
    </row>
    <row r="73" spans="2:56" outlineLevel="1" x14ac:dyDescent="0.2">
      <c r="B73" s="73" t="s">
        <v>119</v>
      </c>
      <c r="C73" s="10" t="s">
        <v>198</v>
      </c>
      <c r="D73" s="26">
        <f>MAX($D$21:D72)+1</f>
        <v>35</v>
      </c>
      <c r="E73" s="92">
        <f>SUMIF(Opex!$G$271:$G$312,$D73,Opex!I$271:I$315)</f>
        <v>0</v>
      </c>
      <c r="F73" s="92">
        <f>SUMIF(Opex!$G$271:$G$312,$D73,Opex!J$271:J$315)</f>
        <v>0</v>
      </c>
      <c r="G73" s="92">
        <f>SUMIF(Opex!$G$271:$G$312,$D73,Opex!K$271:K$315)</f>
        <v>0</v>
      </c>
      <c r="H73" s="92">
        <f>SUMIF(Opex!$G$271:$G$312,$D73,Opex!L$271:L$315)</f>
        <v>0</v>
      </c>
      <c r="I73" s="92">
        <f>SUMIF(Opex!$G$271:$G$312,$D73,Opex!M$271:M$315)</f>
        <v>0</v>
      </c>
      <c r="J73" s="92">
        <f>SUMIF(Opex!$G$271:$G$312,$D73,Opex!N$271:N$315)</f>
        <v>0</v>
      </c>
      <c r="K73" s="92">
        <f>SUMIF(Opex!$G$271:$G$312,$D73,Opex!O$271:O$315)</f>
        <v>0</v>
      </c>
      <c r="L73" s="92">
        <f>SUMIF(Opex!$G$271:$G$312,$D73,Opex!P$271:P$315)</f>
        <v>0</v>
      </c>
      <c r="M73" s="92">
        <f>SUMIF(Opex!$G$271:$G$312,$D73,Opex!Q$271:Q$315)</f>
        <v>0</v>
      </c>
      <c r="N73" s="92">
        <f>SUMIF(Opex!$G$271:$G$312,$D73,Opex!R$271:R$315)</f>
        <v>0</v>
      </c>
      <c r="O73" s="92">
        <f>SUMIF(Opex!$G$271:$G$312,$D73,Opex!S$271:S$315)</f>
        <v>0</v>
      </c>
      <c r="P73" s="92">
        <f>SUMIF(Opex!$G$271:$G$312,$D73,Opex!T$271:T$315)</f>
        <v>0</v>
      </c>
      <c r="Q73" s="92">
        <f>SUMIF(Opex!$G$271:$G$312,$D73,Opex!U$271:U$315)</f>
        <v>0</v>
      </c>
      <c r="R73" s="92">
        <f>SUMIF(Opex!$G$271:$G$312,$D73,Opex!V$271:V$315)</f>
        <v>0</v>
      </c>
      <c r="S73" s="92">
        <f>SUMIF(Opex!$G$271:$G$312,$D73,Opex!W$271:W$315)</f>
        <v>0</v>
      </c>
      <c r="T73" s="92">
        <f>SUMIF(Opex!$G$271:$G$312,$D73,Opex!X$271:X$315)</f>
        <v>0</v>
      </c>
      <c r="U73" s="92">
        <f>SUMIF(Opex!$G$271:$G$312,$D73,Opex!Y$271:Y$315)</f>
        <v>0</v>
      </c>
      <c r="V73" s="92">
        <f>SUMIF(Opex!$G$271:$G$312,$D73,Opex!Z$271:Z$315)</f>
        <v>0</v>
      </c>
      <c r="W73" s="92">
        <f>SUMIF(Opex!$G$271:$G$312,$D73,Opex!AA$271:AA$315)</f>
        <v>0</v>
      </c>
      <c r="X73" s="92">
        <f>SUMIF(Opex!$G$271:$G$312,$D73,Opex!AB$271:AB$315)</f>
        <v>0</v>
      </c>
      <c r="Y73" s="92">
        <f>SUMIF(Opex!$G$271:$G$312,$D73,Opex!AC$271:AC$315)</f>
        <v>0</v>
      </c>
      <c r="Z73" s="92">
        <f>SUMIF(Opex!$G$271:$G$312,$D73,Opex!AD$271:AD$315)</f>
        <v>0</v>
      </c>
      <c r="AA73" s="92">
        <f>SUMIF(Opex!$G$271:$G$312,$D73,Opex!AE$271:AE$315)</f>
        <v>0</v>
      </c>
      <c r="AB73" s="92">
        <f>SUMIF(Opex!$G$271:$G$312,$D73,Opex!AF$271:AF$315)</f>
        <v>0</v>
      </c>
      <c r="AC73" s="92">
        <f>SUMIF(Opex!$G$271:$G$312,$D73,Opex!AG$271:AG$315)</f>
        <v>0</v>
      </c>
      <c r="AD73" s="92">
        <f>SUMIF(Opex!$G$271:$G$312,$D73,Opex!AH$271:AH$315)</f>
        <v>0</v>
      </c>
      <c r="AE73" s="92">
        <f>SUMIF(Opex!$G$271:$G$312,$D73,Opex!AI$271:AI$315)</f>
        <v>0</v>
      </c>
      <c r="AF73" s="92">
        <f>SUMIF(Opex!$G$271:$G$312,$D73,Opex!AJ$271:AJ$315)</f>
        <v>0</v>
      </c>
      <c r="AG73" s="92">
        <f>SUMIF(Opex!$G$271:$G$312,$D73,Opex!AK$271:AK$315)</f>
        <v>0</v>
      </c>
      <c r="AH73" s="92">
        <f>SUMIF(Opex!$G$271:$G$312,$D73,Opex!AL$271:AL$315)</f>
        <v>0</v>
      </c>
      <c r="AI73" s="92">
        <f>SUMIF(Opex!$G$271:$G$312,$D73,Opex!AM$271:AM$315)</f>
        <v>0</v>
      </c>
      <c r="AJ73" s="92">
        <f>SUMIF(Opex!$G$271:$G$312,$D73,Opex!AN$271:AN$315)</f>
        <v>0</v>
      </c>
      <c r="AK73" s="92">
        <f>SUMIF(Opex!$G$271:$G$312,$D73,Opex!AO$271:AO$315)</f>
        <v>0</v>
      </c>
      <c r="AL73" s="92">
        <f>SUMIF(Opex!$G$271:$G$312,$D73,Opex!AP$271:AP$315)</f>
        <v>0</v>
      </c>
      <c r="AM73" s="92">
        <f>SUMIF(Opex!$G$271:$G$312,$D73,Opex!AQ$271:AQ$315)</f>
        <v>0</v>
      </c>
      <c r="AN73" s="92">
        <f>SUMIF(Opex!$G$271:$G$312,$D73,Opex!AR$271:AR$315)</f>
        <v>0</v>
      </c>
      <c r="AO73" s="92">
        <f>SUMIF(Opex!$G$271:$G$312,$D73,Opex!AS$271:AS$315)</f>
        <v>0</v>
      </c>
      <c r="AP73" s="92">
        <f>SUMIF(Opex!$G$271:$G$312,$D73,Opex!AT$271:AT$315)</f>
        <v>0</v>
      </c>
      <c r="AQ73" s="92">
        <f>SUMIF(Opex!$G$271:$G$312,$D73,Opex!AU$271:AU$315)</f>
        <v>0</v>
      </c>
      <c r="AR73" s="92">
        <f>SUMIF(Opex!$G$271:$G$312,$D73,Opex!AV$271:AV$315)</f>
        <v>0</v>
      </c>
      <c r="AS73" s="92">
        <f>SUMIF(Opex!$G$271:$G$312,$D73,Opex!AW$271:AW$315)</f>
        <v>0</v>
      </c>
      <c r="AT73" s="92">
        <f>SUMIF(Opex!$G$271:$G$312,$D73,Opex!AX$271:AX$315)</f>
        <v>0</v>
      </c>
      <c r="AU73" s="92">
        <f>SUMIF(Opex!$G$271:$G$312,$D73,Opex!AY$271:AY$315)</f>
        <v>0</v>
      </c>
      <c r="AV73" s="92">
        <f>SUMIF(Opex!$G$271:$G$312,$D73,Opex!AZ$271:AZ$315)</f>
        <v>0</v>
      </c>
      <c r="AW73" s="92">
        <f>SUMIF(Opex!$G$271:$G$312,$D73,Opex!BA$271:BA$315)</f>
        <v>0</v>
      </c>
      <c r="AX73" s="92">
        <f>SUMIF(Opex!$G$271:$G$312,$D73,Opex!BB$271:BB$315)</f>
        <v>0</v>
      </c>
      <c r="AY73" s="92">
        <f>SUMIF(Opex!$G$271:$G$312,$D73,Opex!BC$271:BC$315)</f>
        <v>0</v>
      </c>
      <c r="AZ73" s="92">
        <f>SUMIF(Opex!$G$271:$G$312,$D73,Opex!BD$271:BD$315)</f>
        <v>0</v>
      </c>
      <c r="BA73" s="92">
        <f>SUMIF(Opex!$G$271:$G$312,$D73,Opex!BE$271:BE$315)</f>
        <v>0</v>
      </c>
      <c r="BB73" s="92">
        <f>SUMIF(Opex!$G$271:$G$312,$D73,Opex!BF$271:BF$315)</f>
        <v>0</v>
      </c>
      <c r="BC73" s="92">
        <f>SUMIF(Opex!$G$271:$G$312,$D73,Opex!BG$271:BG$315)</f>
        <v>0</v>
      </c>
      <c r="BD73" s="92">
        <f>SUMIF(Opex!$G$271:$G$312,$D73,Opex!BH$271:BH$315)</f>
        <v>0</v>
      </c>
    </row>
    <row r="74" spans="2:56" outlineLevel="1" x14ac:dyDescent="0.2">
      <c r="B74" s="73" t="s">
        <v>120</v>
      </c>
      <c r="C74" s="10" t="s">
        <v>198</v>
      </c>
      <c r="D74" s="26">
        <f>MAX($D$21:D73)+1</f>
        <v>36</v>
      </c>
      <c r="E74" s="92">
        <f>SUMIF(Opex!$G$271:$G$312,$D74,Opex!I$271:I$315)</f>
        <v>0</v>
      </c>
      <c r="F74" s="92">
        <f>SUMIF(Opex!$G$271:$G$312,$D74,Opex!J$271:J$315)</f>
        <v>0</v>
      </c>
      <c r="G74" s="92">
        <f>SUMIF(Opex!$G$271:$G$312,$D74,Opex!K$271:K$315)</f>
        <v>0</v>
      </c>
      <c r="H74" s="92">
        <f>SUMIF(Opex!$G$271:$G$312,$D74,Opex!L$271:L$315)</f>
        <v>0</v>
      </c>
      <c r="I74" s="92">
        <f>SUMIF(Opex!$G$271:$G$312,$D74,Opex!M$271:M$315)</f>
        <v>0</v>
      </c>
      <c r="J74" s="92">
        <f>SUMIF(Opex!$G$271:$G$312,$D74,Opex!N$271:N$315)</f>
        <v>0</v>
      </c>
      <c r="K74" s="92">
        <f>SUMIF(Opex!$G$271:$G$312,$D74,Opex!O$271:O$315)</f>
        <v>0</v>
      </c>
      <c r="L74" s="92">
        <f>SUMIF(Opex!$G$271:$G$312,$D74,Opex!P$271:P$315)</f>
        <v>0</v>
      </c>
      <c r="M74" s="92">
        <f>SUMIF(Opex!$G$271:$G$312,$D74,Opex!Q$271:Q$315)</f>
        <v>0</v>
      </c>
      <c r="N74" s="92">
        <f>SUMIF(Opex!$G$271:$G$312,$D74,Opex!R$271:R$315)</f>
        <v>0</v>
      </c>
      <c r="O74" s="92">
        <f>SUMIF(Opex!$G$271:$G$312,$D74,Opex!S$271:S$315)</f>
        <v>0</v>
      </c>
      <c r="P74" s="92">
        <f>SUMIF(Opex!$G$271:$G$312,$D74,Opex!T$271:T$315)</f>
        <v>0</v>
      </c>
      <c r="Q74" s="92">
        <f>SUMIF(Opex!$G$271:$G$312,$D74,Opex!U$271:U$315)</f>
        <v>0</v>
      </c>
      <c r="R74" s="92">
        <f>SUMIF(Opex!$G$271:$G$312,$D74,Opex!V$271:V$315)</f>
        <v>0</v>
      </c>
      <c r="S74" s="92">
        <f>SUMIF(Opex!$G$271:$G$312,$D74,Opex!W$271:W$315)</f>
        <v>0</v>
      </c>
      <c r="T74" s="92">
        <f>SUMIF(Opex!$G$271:$G$312,$D74,Opex!X$271:X$315)</f>
        <v>0</v>
      </c>
      <c r="U74" s="92">
        <f>SUMIF(Opex!$G$271:$G$312,$D74,Opex!Y$271:Y$315)</f>
        <v>0</v>
      </c>
      <c r="V74" s="92">
        <f>SUMIF(Opex!$G$271:$G$312,$D74,Opex!Z$271:Z$315)</f>
        <v>0</v>
      </c>
      <c r="W74" s="92">
        <f>SUMIF(Opex!$G$271:$G$312,$D74,Opex!AA$271:AA$315)</f>
        <v>0</v>
      </c>
      <c r="X74" s="92">
        <f>SUMIF(Opex!$G$271:$G$312,$D74,Opex!AB$271:AB$315)</f>
        <v>0</v>
      </c>
      <c r="Y74" s="92">
        <f>SUMIF(Opex!$G$271:$G$312,$D74,Opex!AC$271:AC$315)</f>
        <v>0</v>
      </c>
      <c r="Z74" s="92">
        <f>SUMIF(Opex!$G$271:$G$312,$D74,Opex!AD$271:AD$315)</f>
        <v>0</v>
      </c>
      <c r="AA74" s="92">
        <f>SUMIF(Opex!$G$271:$G$312,$D74,Opex!AE$271:AE$315)</f>
        <v>0</v>
      </c>
      <c r="AB74" s="92">
        <f>SUMIF(Opex!$G$271:$G$312,$D74,Opex!AF$271:AF$315)</f>
        <v>0</v>
      </c>
      <c r="AC74" s="92">
        <f>SUMIF(Opex!$G$271:$G$312,$D74,Opex!AG$271:AG$315)</f>
        <v>0</v>
      </c>
      <c r="AD74" s="92">
        <f>SUMIF(Opex!$G$271:$G$312,$D74,Opex!AH$271:AH$315)</f>
        <v>0</v>
      </c>
      <c r="AE74" s="92">
        <f>SUMIF(Opex!$G$271:$G$312,$D74,Opex!AI$271:AI$315)</f>
        <v>0</v>
      </c>
      <c r="AF74" s="92">
        <f>SUMIF(Opex!$G$271:$G$312,$D74,Opex!AJ$271:AJ$315)</f>
        <v>0</v>
      </c>
      <c r="AG74" s="92">
        <f>SUMIF(Opex!$G$271:$G$312,$D74,Opex!AK$271:AK$315)</f>
        <v>0</v>
      </c>
      <c r="AH74" s="92">
        <f>SUMIF(Opex!$G$271:$G$312,$D74,Opex!AL$271:AL$315)</f>
        <v>0</v>
      </c>
      <c r="AI74" s="92">
        <f>SUMIF(Opex!$G$271:$G$312,$D74,Opex!AM$271:AM$315)</f>
        <v>0</v>
      </c>
      <c r="AJ74" s="92">
        <f>SUMIF(Opex!$G$271:$G$312,$D74,Opex!AN$271:AN$315)</f>
        <v>0</v>
      </c>
      <c r="AK74" s="92">
        <f>SUMIF(Opex!$G$271:$G$312,$D74,Opex!AO$271:AO$315)</f>
        <v>0</v>
      </c>
      <c r="AL74" s="92">
        <f>SUMIF(Opex!$G$271:$G$312,$D74,Opex!AP$271:AP$315)</f>
        <v>0</v>
      </c>
      <c r="AM74" s="92">
        <f>SUMIF(Opex!$G$271:$G$312,$D74,Opex!AQ$271:AQ$315)</f>
        <v>0</v>
      </c>
      <c r="AN74" s="92">
        <f>SUMIF(Opex!$G$271:$G$312,$D74,Opex!AR$271:AR$315)</f>
        <v>0</v>
      </c>
      <c r="AO74" s="92">
        <f>SUMIF(Opex!$G$271:$G$312,$D74,Opex!AS$271:AS$315)</f>
        <v>0</v>
      </c>
      <c r="AP74" s="92">
        <f>SUMIF(Opex!$G$271:$G$312,$D74,Opex!AT$271:AT$315)</f>
        <v>0</v>
      </c>
      <c r="AQ74" s="92">
        <f>SUMIF(Opex!$G$271:$G$312,$D74,Opex!AU$271:AU$315)</f>
        <v>0</v>
      </c>
      <c r="AR74" s="92">
        <f>SUMIF(Opex!$G$271:$G$312,$D74,Opex!AV$271:AV$315)</f>
        <v>0</v>
      </c>
      <c r="AS74" s="92">
        <f>SUMIF(Opex!$G$271:$G$312,$D74,Opex!AW$271:AW$315)</f>
        <v>0</v>
      </c>
      <c r="AT74" s="92">
        <f>SUMIF(Opex!$G$271:$G$312,$D74,Opex!AX$271:AX$315)</f>
        <v>0</v>
      </c>
      <c r="AU74" s="92">
        <f>SUMIF(Opex!$G$271:$G$312,$D74,Opex!AY$271:AY$315)</f>
        <v>0</v>
      </c>
      <c r="AV74" s="92">
        <f>SUMIF(Opex!$G$271:$G$312,$D74,Opex!AZ$271:AZ$315)</f>
        <v>0</v>
      </c>
      <c r="AW74" s="92">
        <f>SUMIF(Opex!$G$271:$G$312,$D74,Opex!BA$271:BA$315)</f>
        <v>0</v>
      </c>
      <c r="AX74" s="92">
        <f>SUMIF(Opex!$G$271:$G$312,$D74,Opex!BB$271:BB$315)</f>
        <v>0</v>
      </c>
      <c r="AY74" s="92">
        <f>SUMIF(Opex!$G$271:$G$312,$D74,Opex!BC$271:BC$315)</f>
        <v>0</v>
      </c>
      <c r="AZ74" s="92">
        <f>SUMIF(Opex!$G$271:$G$312,$D74,Opex!BD$271:BD$315)</f>
        <v>0</v>
      </c>
      <c r="BA74" s="92">
        <f>SUMIF(Opex!$G$271:$G$312,$D74,Opex!BE$271:BE$315)</f>
        <v>0</v>
      </c>
      <c r="BB74" s="92">
        <f>SUMIF(Opex!$G$271:$G$312,$D74,Opex!BF$271:BF$315)</f>
        <v>0</v>
      </c>
      <c r="BC74" s="92">
        <f>SUMIF(Opex!$G$271:$G$312,$D74,Opex!BG$271:BG$315)</f>
        <v>0</v>
      </c>
      <c r="BD74" s="92">
        <f>SUMIF(Opex!$G$271:$G$312,$D74,Opex!BH$271:BH$315)</f>
        <v>0</v>
      </c>
    </row>
    <row r="75" spans="2:56" outlineLevel="1" x14ac:dyDescent="0.2">
      <c r="B75" s="58" t="s">
        <v>101</v>
      </c>
      <c r="C75" s="10" t="s">
        <v>198</v>
      </c>
      <c r="D75" s="26">
        <v>42</v>
      </c>
      <c r="E75" s="92">
        <f>SUMIF(Opex!$G$271:$G$312,$D75,Opex!I$271:I$315)</f>
        <v>0</v>
      </c>
      <c r="F75" s="92">
        <f>SUMIF(Opex!$G$271:$G$312,$D75,Opex!J$271:J$315)</f>
        <v>0</v>
      </c>
      <c r="G75" s="92">
        <f>SUMIF(Opex!$G$271:$G$312,$D75,Opex!K$271:K$315)</f>
        <v>0.33257909682685788</v>
      </c>
      <c r="H75" s="92">
        <f>SUMIF(Opex!$G$271:$G$312,$D75,Opex!L$271:L$315)</f>
        <v>0.24879637476102845</v>
      </c>
      <c r="I75" s="92">
        <f>SUMIF(Opex!$G$271:$G$312,$D75,Opex!M$271:M$315)</f>
        <v>0.44225141469933948</v>
      </c>
      <c r="J75" s="92">
        <f>SUMIF(Opex!$G$271:$G$312,$D75,Opex!N$271:N$315)</f>
        <v>0.11645998897895275</v>
      </c>
      <c r="K75" s="92">
        <f>SUMIF(Opex!$G$271:$G$312,$D75,Opex!O$271:O$315)</f>
        <v>-0.16437309042002851</v>
      </c>
      <c r="L75" s="92">
        <f>SUMIF(Opex!$G$271:$G$312,$D75,Opex!P$271:P$315)</f>
        <v>-0.13638647542842725</v>
      </c>
      <c r="M75" s="92">
        <f>SUMIF(Opex!$G$271:$G$312,$D75,Opex!Q$271:Q$315)</f>
        <v>0</v>
      </c>
      <c r="N75" s="92">
        <f>SUMIF(Opex!$G$271:$G$312,$D75,Opex!R$271:R$315)</f>
        <v>0</v>
      </c>
      <c r="O75" s="92">
        <f>SUMIF(Opex!$G$271:$G$312,$D75,Opex!S$271:S$315)</f>
        <v>0</v>
      </c>
      <c r="P75" s="92">
        <f>SUMIF(Opex!$G$271:$G$312,$D75,Opex!T$271:T$315)</f>
        <v>0</v>
      </c>
      <c r="Q75" s="92">
        <f>SUMIF(Opex!$G$271:$G$312,$D75,Opex!U$271:U$315)</f>
        <v>0</v>
      </c>
      <c r="R75" s="92">
        <f>SUMIF(Opex!$G$271:$G$312,$D75,Opex!V$271:V$315)</f>
        <v>0</v>
      </c>
      <c r="S75" s="92">
        <f>SUMIF(Opex!$G$271:$G$312,$D75,Opex!W$271:W$315)</f>
        <v>0</v>
      </c>
      <c r="T75" s="92">
        <f>SUMIF(Opex!$G$271:$G$312,$D75,Opex!X$271:X$315)</f>
        <v>0</v>
      </c>
      <c r="U75" s="92">
        <f>SUMIF(Opex!$G$271:$G$312,$D75,Opex!Y$271:Y$315)</f>
        <v>0</v>
      </c>
      <c r="V75" s="92">
        <f>SUMIF(Opex!$G$271:$G$312,$D75,Opex!Z$271:Z$315)</f>
        <v>0</v>
      </c>
      <c r="W75" s="92">
        <f>SUMIF(Opex!$G$271:$G$312,$D75,Opex!AA$271:AA$315)</f>
        <v>0</v>
      </c>
      <c r="X75" s="92">
        <f>SUMIF(Opex!$G$271:$G$312,$D75,Opex!AB$271:AB$315)</f>
        <v>0</v>
      </c>
      <c r="Y75" s="92">
        <f>SUMIF(Opex!$G$271:$G$312,$D75,Opex!AC$271:AC$315)</f>
        <v>0</v>
      </c>
      <c r="Z75" s="92">
        <f>SUMIF(Opex!$G$271:$G$312,$D75,Opex!AD$271:AD$315)</f>
        <v>0</v>
      </c>
      <c r="AA75" s="92">
        <f>SUMIF(Opex!$G$271:$G$312,$D75,Opex!AE$271:AE$315)</f>
        <v>0</v>
      </c>
      <c r="AB75" s="92">
        <f>SUMIF(Opex!$G$271:$G$312,$D75,Opex!AF$271:AF$315)</f>
        <v>0</v>
      </c>
      <c r="AC75" s="92">
        <f>SUMIF(Opex!$G$271:$G$312,$D75,Opex!AG$271:AG$315)</f>
        <v>0</v>
      </c>
      <c r="AD75" s="92">
        <f>SUMIF(Opex!$G$271:$G$312,$D75,Opex!AH$271:AH$315)</f>
        <v>0</v>
      </c>
      <c r="AE75" s="92">
        <f>SUMIF(Opex!$G$271:$G$312,$D75,Opex!AI$271:AI$315)</f>
        <v>0</v>
      </c>
      <c r="AF75" s="92">
        <f>SUMIF(Opex!$G$271:$G$312,$D75,Opex!AJ$271:AJ$315)</f>
        <v>0</v>
      </c>
      <c r="AG75" s="92">
        <f>SUMIF(Opex!$G$271:$G$312,$D75,Opex!AK$271:AK$315)</f>
        <v>0</v>
      </c>
      <c r="AH75" s="92">
        <f>SUMIF(Opex!$G$271:$G$312,$D75,Opex!AL$271:AL$315)</f>
        <v>0</v>
      </c>
      <c r="AI75" s="92">
        <f>SUMIF(Opex!$G$271:$G$312,$D75,Opex!AM$271:AM$315)</f>
        <v>0</v>
      </c>
      <c r="AJ75" s="92">
        <f>SUMIF(Opex!$G$271:$G$312,$D75,Opex!AN$271:AN$315)</f>
        <v>0</v>
      </c>
      <c r="AK75" s="92">
        <f>SUMIF(Opex!$G$271:$G$312,$D75,Opex!AO$271:AO$315)</f>
        <v>0</v>
      </c>
      <c r="AL75" s="92">
        <f>SUMIF(Opex!$G$271:$G$312,$D75,Opex!AP$271:AP$315)</f>
        <v>0</v>
      </c>
      <c r="AM75" s="92">
        <f>SUMIF(Opex!$G$271:$G$312,$D75,Opex!AQ$271:AQ$315)</f>
        <v>0</v>
      </c>
      <c r="AN75" s="92">
        <f>SUMIF(Opex!$G$271:$G$312,$D75,Opex!AR$271:AR$315)</f>
        <v>0</v>
      </c>
      <c r="AO75" s="92">
        <f>SUMIF(Opex!$G$271:$G$312,$D75,Opex!AS$271:AS$315)</f>
        <v>0</v>
      </c>
      <c r="AP75" s="92">
        <f>SUMIF(Opex!$G$271:$G$312,$D75,Opex!AT$271:AT$315)</f>
        <v>0</v>
      </c>
      <c r="AQ75" s="92">
        <f>SUMIF(Opex!$G$271:$G$312,$D75,Opex!AU$271:AU$315)</f>
        <v>0</v>
      </c>
      <c r="AR75" s="92">
        <f>SUMIF(Opex!$G$271:$G$312,$D75,Opex!AV$271:AV$315)</f>
        <v>0</v>
      </c>
      <c r="AS75" s="92">
        <f>SUMIF(Opex!$G$271:$G$312,$D75,Opex!AW$271:AW$315)</f>
        <v>0</v>
      </c>
      <c r="AT75" s="92">
        <f>SUMIF(Opex!$G$271:$G$312,$D75,Opex!AX$271:AX$315)</f>
        <v>0</v>
      </c>
      <c r="AU75" s="92">
        <f>SUMIF(Opex!$G$271:$G$312,$D75,Opex!AY$271:AY$315)</f>
        <v>0</v>
      </c>
      <c r="AV75" s="92">
        <f>SUMIF(Opex!$G$271:$G$312,$D75,Opex!AZ$271:AZ$315)</f>
        <v>0</v>
      </c>
      <c r="AW75" s="92">
        <f>SUMIF(Opex!$G$271:$G$312,$D75,Opex!BA$271:BA$315)</f>
        <v>0</v>
      </c>
      <c r="AX75" s="92">
        <f>SUMIF(Opex!$G$271:$G$312,$D75,Opex!BB$271:BB$315)</f>
        <v>0</v>
      </c>
      <c r="AY75" s="92">
        <f>SUMIF(Opex!$G$271:$G$312,$D75,Opex!BC$271:BC$315)</f>
        <v>0</v>
      </c>
      <c r="AZ75" s="92">
        <f>SUMIF(Opex!$G$271:$G$312,$D75,Opex!BD$271:BD$315)</f>
        <v>0</v>
      </c>
      <c r="BA75" s="92">
        <f>SUMIF(Opex!$G$271:$G$312,$D75,Opex!BE$271:BE$315)</f>
        <v>0</v>
      </c>
      <c r="BB75" s="92">
        <f>SUMIF(Opex!$G$271:$G$312,$D75,Opex!BF$271:BF$315)</f>
        <v>0</v>
      </c>
      <c r="BC75" s="92">
        <f>SUMIF(Opex!$G$271:$G$312,$D75,Opex!BG$271:BG$315)</f>
        <v>0</v>
      </c>
      <c r="BD75" s="92">
        <f>SUMIF(Opex!$G$271:$G$312,$D75,Opex!BH$271:BH$315)</f>
        <v>0</v>
      </c>
    </row>
    <row r="76" spans="2:56" outlineLevel="1" x14ac:dyDescent="0.2">
      <c r="B76" s="72" t="s">
        <v>329</v>
      </c>
      <c r="D76" s="26"/>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row>
    <row r="77" spans="2:56" outlineLevel="1" x14ac:dyDescent="0.2">
      <c r="B77" s="151" t="s">
        <v>204</v>
      </c>
      <c r="C77" s="10" t="s">
        <v>198</v>
      </c>
      <c r="D77" s="26">
        <v>37</v>
      </c>
      <c r="E77" s="92">
        <f>SUMIF(Opex!$G$271:$G$312,$D77,Opex!I$271:I$315)</f>
        <v>0</v>
      </c>
      <c r="F77" s="92">
        <f>SUMIF(Opex!$G$271:$G$312,$D77,Opex!J$271:J$315)</f>
        <v>0</v>
      </c>
      <c r="G77" s="92">
        <f>SUMIF(Opex!$G$271:$G$312,$D77,Opex!K$271:K$315)</f>
        <v>0</v>
      </c>
      <c r="H77" s="92">
        <f>SUMIF(Opex!$G$271:$G$312,$D77,Opex!L$271:L$315)</f>
        <v>0</v>
      </c>
      <c r="I77" s="92">
        <f>SUMIF(Opex!$G$271:$G$312,$D77,Opex!M$271:M$315)</f>
        <v>0</v>
      </c>
      <c r="J77" s="92">
        <f>SUMIF(Opex!$G$271:$G$312,$D77,Opex!N$271:N$315)</f>
        <v>0</v>
      </c>
      <c r="K77" s="92">
        <f>SUMIF(Opex!$G$271:$G$312,$D77,Opex!O$271:O$315)</f>
        <v>0</v>
      </c>
      <c r="L77" s="92">
        <f>SUMIF(Opex!$G$271:$G$312,$D77,Opex!P$271:P$315)</f>
        <v>0</v>
      </c>
      <c r="M77" s="92">
        <f>SUMIF(Opex!$G$271:$G$312,$D77,Opex!Q$271:Q$315)</f>
        <v>0</v>
      </c>
      <c r="N77" s="92">
        <f>SUMIF(Opex!$G$271:$G$312,$D77,Opex!R$271:R$315)</f>
        <v>0</v>
      </c>
      <c r="O77" s="92">
        <f>SUMIF(Opex!$G$271:$G$312,$D77,Opex!S$271:S$315)</f>
        <v>0</v>
      </c>
      <c r="P77" s="92">
        <f>SUMIF(Opex!$G$271:$G$312,$D77,Opex!T$271:T$315)</f>
        <v>0</v>
      </c>
      <c r="Q77" s="92">
        <f>SUMIF(Opex!$G$271:$G$312,$D77,Opex!U$271:U$315)</f>
        <v>0</v>
      </c>
      <c r="R77" s="92">
        <f>SUMIF(Opex!$G$271:$G$312,$D77,Opex!V$271:V$315)</f>
        <v>0</v>
      </c>
      <c r="S77" s="92">
        <f>SUMIF(Opex!$G$271:$G$312,$D77,Opex!W$271:W$315)</f>
        <v>0</v>
      </c>
      <c r="T77" s="92">
        <f>SUMIF(Opex!$G$271:$G$312,$D77,Opex!X$271:X$315)</f>
        <v>0</v>
      </c>
      <c r="U77" s="92">
        <f>SUMIF(Opex!$G$271:$G$312,$D77,Opex!Y$271:Y$315)</f>
        <v>0</v>
      </c>
      <c r="V77" s="92">
        <f>SUMIF(Opex!$G$271:$G$312,$D77,Opex!Z$271:Z$315)</f>
        <v>0</v>
      </c>
      <c r="W77" s="92">
        <f>SUMIF(Opex!$G$271:$G$312,$D77,Opex!AA$271:AA$315)</f>
        <v>0</v>
      </c>
      <c r="X77" s="92">
        <f>SUMIF(Opex!$G$271:$G$312,$D77,Opex!AB$271:AB$315)</f>
        <v>0</v>
      </c>
      <c r="Y77" s="92">
        <f>SUMIF(Opex!$G$271:$G$312,$D77,Opex!AC$271:AC$315)</f>
        <v>0</v>
      </c>
      <c r="Z77" s="92">
        <f>SUMIF(Opex!$G$271:$G$312,$D77,Opex!AD$271:AD$315)</f>
        <v>0</v>
      </c>
      <c r="AA77" s="92">
        <f>SUMIF(Opex!$G$271:$G$312,$D77,Opex!AE$271:AE$315)</f>
        <v>0</v>
      </c>
      <c r="AB77" s="92">
        <f>SUMIF(Opex!$G$271:$G$312,$D77,Opex!AF$271:AF$315)</f>
        <v>0</v>
      </c>
      <c r="AC77" s="92">
        <f>SUMIF(Opex!$G$271:$G$312,$D77,Opex!AG$271:AG$315)</f>
        <v>0</v>
      </c>
      <c r="AD77" s="92">
        <f>SUMIF(Opex!$G$271:$G$312,$D77,Opex!AH$271:AH$315)</f>
        <v>0</v>
      </c>
      <c r="AE77" s="92">
        <f>SUMIF(Opex!$G$271:$G$312,$D77,Opex!AI$271:AI$315)</f>
        <v>0</v>
      </c>
      <c r="AF77" s="92">
        <f>SUMIF(Opex!$G$271:$G$312,$D77,Opex!AJ$271:AJ$315)</f>
        <v>0</v>
      </c>
      <c r="AG77" s="92">
        <f>SUMIF(Opex!$G$271:$G$312,$D77,Opex!AK$271:AK$315)</f>
        <v>0</v>
      </c>
      <c r="AH77" s="92">
        <f>SUMIF(Opex!$G$271:$G$312,$D77,Opex!AL$271:AL$315)</f>
        <v>0</v>
      </c>
      <c r="AI77" s="92">
        <f>SUMIF(Opex!$G$271:$G$312,$D77,Opex!AM$271:AM$315)</f>
        <v>0</v>
      </c>
      <c r="AJ77" s="92">
        <f>SUMIF(Opex!$G$271:$G$312,$D77,Opex!AN$271:AN$315)</f>
        <v>0</v>
      </c>
      <c r="AK77" s="92">
        <f>SUMIF(Opex!$G$271:$G$312,$D77,Opex!AO$271:AO$315)</f>
        <v>0</v>
      </c>
      <c r="AL77" s="92">
        <f>SUMIF(Opex!$G$271:$G$312,$D77,Opex!AP$271:AP$315)</f>
        <v>0</v>
      </c>
      <c r="AM77" s="92">
        <f>SUMIF(Opex!$G$271:$G$312,$D77,Opex!AQ$271:AQ$315)</f>
        <v>0</v>
      </c>
      <c r="AN77" s="92">
        <f>SUMIF(Opex!$G$271:$G$312,$D77,Opex!AR$271:AR$315)</f>
        <v>0</v>
      </c>
      <c r="AO77" s="92">
        <f>SUMIF(Opex!$G$271:$G$312,$D77,Opex!AS$271:AS$315)</f>
        <v>0</v>
      </c>
      <c r="AP77" s="92">
        <f>SUMIF(Opex!$G$271:$G$312,$D77,Opex!AT$271:AT$315)</f>
        <v>0</v>
      </c>
      <c r="AQ77" s="92">
        <f>SUMIF(Opex!$G$271:$G$312,$D77,Opex!AU$271:AU$315)</f>
        <v>0</v>
      </c>
      <c r="AR77" s="92">
        <f>SUMIF(Opex!$G$271:$G$312,$D77,Opex!AV$271:AV$315)</f>
        <v>0</v>
      </c>
      <c r="AS77" s="92">
        <f>SUMIF(Opex!$G$271:$G$312,$D77,Opex!AW$271:AW$315)</f>
        <v>0</v>
      </c>
      <c r="AT77" s="92">
        <f>SUMIF(Opex!$G$271:$G$312,$D77,Opex!AX$271:AX$315)</f>
        <v>0</v>
      </c>
      <c r="AU77" s="92">
        <f>SUMIF(Opex!$G$271:$G$312,$D77,Opex!AY$271:AY$315)</f>
        <v>0</v>
      </c>
      <c r="AV77" s="92">
        <f>SUMIF(Opex!$G$271:$G$312,$D77,Opex!AZ$271:AZ$315)</f>
        <v>0</v>
      </c>
      <c r="AW77" s="92">
        <f>SUMIF(Opex!$G$271:$G$312,$D77,Opex!BA$271:BA$315)</f>
        <v>0</v>
      </c>
      <c r="AX77" s="92">
        <f>SUMIF(Opex!$G$271:$G$312,$D77,Opex!BB$271:BB$315)</f>
        <v>0</v>
      </c>
      <c r="AY77" s="92">
        <f>SUMIF(Opex!$G$271:$G$312,$D77,Opex!BC$271:BC$315)</f>
        <v>0</v>
      </c>
      <c r="AZ77" s="92">
        <f>SUMIF(Opex!$G$271:$G$312,$D77,Opex!BD$271:BD$315)</f>
        <v>0</v>
      </c>
      <c r="BA77" s="92">
        <f>SUMIF(Opex!$G$271:$G$312,$D77,Opex!BE$271:BE$315)</f>
        <v>0</v>
      </c>
      <c r="BB77" s="92">
        <f>SUMIF(Opex!$G$271:$G$312,$D77,Opex!BF$271:BF$315)</f>
        <v>0</v>
      </c>
      <c r="BC77" s="92">
        <f>SUMIF(Opex!$G$271:$G$312,$D77,Opex!BG$271:BG$315)</f>
        <v>0</v>
      </c>
      <c r="BD77" s="92">
        <f>SUMIF(Opex!$G$271:$G$312,$D77,Opex!BH$271:BH$315)</f>
        <v>0</v>
      </c>
    </row>
    <row r="78" spans="2:56" outlineLevel="1" x14ac:dyDescent="0.2">
      <c r="B78" s="151" t="s">
        <v>205</v>
      </c>
      <c r="C78" s="10" t="s">
        <v>198</v>
      </c>
      <c r="D78" s="26">
        <v>38</v>
      </c>
      <c r="E78" s="92">
        <f>SUMIF(Opex!$G$271:$G$312,$D78,Opex!I$271:I$315)</f>
        <v>0</v>
      </c>
      <c r="F78" s="92">
        <f>SUMIF(Opex!$G$271:$G$312,$D78,Opex!J$271:J$315)</f>
        <v>0</v>
      </c>
      <c r="G78" s="92">
        <f>SUMIF(Opex!$G$271:$G$312,$D78,Opex!K$271:K$315)</f>
        <v>0</v>
      </c>
      <c r="H78" s="92">
        <f>SUMIF(Opex!$G$271:$G$312,$D78,Opex!L$271:L$315)</f>
        <v>0</v>
      </c>
      <c r="I78" s="92">
        <f>SUMIF(Opex!$G$271:$G$312,$D78,Opex!M$271:M$315)</f>
        <v>0</v>
      </c>
      <c r="J78" s="92">
        <f>SUMIF(Opex!$G$271:$G$312,$D78,Opex!N$271:N$315)</f>
        <v>0</v>
      </c>
      <c r="K78" s="92">
        <f>SUMIF(Opex!$G$271:$G$312,$D78,Opex!O$271:O$315)</f>
        <v>0</v>
      </c>
      <c r="L78" s="92">
        <f>SUMIF(Opex!$G$271:$G$312,$D78,Opex!P$271:P$315)</f>
        <v>0</v>
      </c>
      <c r="M78" s="92">
        <f>SUMIF(Opex!$G$271:$G$312,$D78,Opex!Q$271:Q$315)</f>
        <v>0</v>
      </c>
      <c r="N78" s="92">
        <f>SUMIF(Opex!$G$271:$G$312,$D78,Opex!R$271:R$315)</f>
        <v>0</v>
      </c>
      <c r="O78" s="92">
        <f>SUMIF(Opex!$G$271:$G$312,$D78,Opex!S$271:S$315)</f>
        <v>0</v>
      </c>
      <c r="P78" s="92">
        <f>SUMIF(Opex!$G$271:$G$312,$D78,Opex!T$271:T$315)</f>
        <v>0</v>
      </c>
      <c r="Q78" s="92">
        <f>SUMIF(Opex!$G$271:$G$312,$D78,Opex!U$271:U$315)</f>
        <v>0</v>
      </c>
      <c r="R78" s="92">
        <f>SUMIF(Opex!$G$271:$G$312,$D78,Opex!V$271:V$315)</f>
        <v>0</v>
      </c>
      <c r="S78" s="92">
        <f>SUMIF(Opex!$G$271:$G$312,$D78,Opex!W$271:W$315)</f>
        <v>0</v>
      </c>
      <c r="T78" s="92">
        <f>SUMIF(Opex!$G$271:$G$312,$D78,Opex!X$271:X$315)</f>
        <v>0</v>
      </c>
      <c r="U78" s="92">
        <f>SUMIF(Opex!$G$271:$G$312,$D78,Opex!Y$271:Y$315)</f>
        <v>0</v>
      </c>
      <c r="V78" s="92">
        <f>SUMIF(Opex!$G$271:$G$312,$D78,Opex!Z$271:Z$315)</f>
        <v>0</v>
      </c>
      <c r="W78" s="92">
        <f>SUMIF(Opex!$G$271:$G$312,$D78,Opex!AA$271:AA$315)</f>
        <v>0</v>
      </c>
      <c r="X78" s="92">
        <f>SUMIF(Opex!$G$271:$G$312,$D78,Opex!AB$271:AB$315)</f>
        <v>0</v>
      </c>
      <c r="Y78" s="92">
        <f>SUMIF(Opex!$G$271:$G$312,$D78,Opex!AC$271:AC$315)</f>
        <v>0</v>
      </c>
      <c r="Z78" s="92">
        <f>SUMIF(Opex!$G$271:$G$312,$D78,Opex!AD$271:AD$315)</f>
        <v>0</v>
      </c>
      <c r="AA78" s="92">
        <f>SUMIF(Opex!$G$271:$G$312,$D78,Opex!AE$271:AE$315)</f>
        <v>0</v>
      </c>
      <c r="AB78" s="92">
        <f>SUMIF(Opex!$G$271:$G$312,$D78,Opex!AF$271:AF$315)</f>
        <v>0</v>
      </c>
      <c r="AC78" s="92">
        <f>SUMIF(Opex!$G$271:$G$312,$D78,Opex!AG$271:AG$315)</f>
        <v>0</v>
      </c>
      <c r="AD78" s="92">
        <f>SUMIF(Opex!$G$271:$G$312,$D78,Opex!AH$271:AH$315)</f>
        <v>0</v>
      </c>
      <c r="AE78" s="92">
        <f>SUMIF(Opex!$G$271:$G$312,$D78,Opex!AI$271:AI$315)</f>
        <v>0</v>
      </c>
      <c r="AF78" s="92">
        <f>SUMIF(Opex!$G$271:$G$312,$D78,Opex!AJ$271:AJ$315)</f>
        <v>0</v>
      </c>
      <c r="AG78" s="92">
        <f>SUMIF(Opex!$G$271:$G$312,$D78,Opex!AK$271:AK$315)</f>
        <v>0</v>
      </c>
      <c r="AH78" s="92">
        <f>SUMIF(Opex!$G$271:$G$312,$D78,Opex!AL$271:AL$315)</f>
        <v>0</v>
      </c>
      <c r="AI78" s="92">
        <f>SUMIF(Opex!$G$271:$G$312,$D78,Opex!AM$271:AM$315)</f>
        <v>0</v>
      </c>
      <c r="AJ78" s="92">
        <f>SUMIF(Opex!$G$271:$G$312,$D78,Opex!AN$271:AN$315)</f>
        <v>0</v>
      </c>
      <c r="AK78" s="92">
        <f>SUMIF(Opex!$G$271:$G$312,$D78,Opex!AO$271:AO$315)</f>
        <v>0</v>
      </c>
      <c r="AL78" s="92">
        <f>SUMIF(Opex!$G$271:$G$312,$D78,Opex!AP$271:AP$315)</f>
        <v>0</v>
      </c>
      <c r="AM78" s="92">
        <f>SUMIF(Opex!$G$271:$G$312,$D78,Opex!AQ$271:AQ$315)</f>
        <v>0</v>
      </c>
      <c r="AN78" s="92">
        <f>SUMIF(Opex!$G$271:$G$312,$D78,Opex!AR$271:AR$315)</f>
        <v>0</v>
      </c>
      <c r="AO78" s="92">
        <f>SUMIF(Opex!$G$271:$G$312,$D78,Opex!AS$271:AS$315)</f>
        <v>0</v>
      </c>
      <c r="AP78" s="92">
        <f>SUMIF(Opex!$G$271:$G$312,$D78,Opex!AT$271:AT$315)</f>
        <v>0</v>
      </c>
      <c r="AQ78" s="92">
        <f>SUMIF(Opex!$G$271:$G$312,$D78,Opex!AU$271:AU$315)</f>
        <v>0</v>
      </c>
      <c r="AR78" s="92">
        <f>SUMIF(Opex!$G$271:$G$312,$D78,Opex!AV$271:AV$315)</f>
        <v>0</v>
      </c>
      <c r="AS78" s="92">
        <f>SUMIF(Opex!$G$271:$G$312,$D78,Opex!AW$271:AW$315)</f>
        <v>0</v>
      </c>
      <c r="AT78" s="92">
        <f>SUMIF(Opex!$G$271:$G$312,$D78,Opex!AX$271:AX$315)</f>
        <v>0</v>
      </c>
      <c r="AU78" s="92">
        <f>SUMIF(Opex!$G$271:$G$312,$D78,Opex!AY$271:AY$315)</f>
        <v>0</v>
      </c>
      <c r="AV78" s="92">
        <f>SUMIF(Opex!$G$271:$G$312,$D78,Opex!AZ$271:AZ$315)</f>
        <v>0</v>
      </c>
      <c r="AW78" s="92">
        <f>SUMIF(Opex!$G$271:$G$312,$D78,Opex!BA$271:BA$315)</f>
        <v>0</v>
      </c>
      <c r="AX78" s="92">
        <f>SUMIF(Opex!$G$271:$G$312,$D78,Opex!BB$271:BB$315)</f>
        <v>0</v>
      </c>
      <c r="AY78" s="92">
        <f>SUMIF(Opex!$G$271:$G$312,$D78,Opex!BC$271:BC$315)</f>
        <v>0</v>
      </c>
      <c r="AZ78" s="92">
        <f>SUMIF(Opex!$G$271:$G$312,$D78,Opex!BD$271:BD$315)</f>
        <v>0</v>
      </c>
      <c r="BA78" s="92">
        <f>SUMIF(Opex!$G$271:$G$312,$D78,Opex!BE$271:BE$315)</f>
        <v>0</v>
      </c>
      <c r="BB78" s="92">
        <f>SUMIF(Opex!$G$271:$G$312,$D78,Opex!BF$271:BF$315)</f>
        <v>0</v>
      </c>
      <c r="BC78" s="92">
        <f>SUMIF(Opex!$G$271:$G$312,$D78,Opex!BG$271:BG$315)</f>
        <v>0</v>
      </c>
      <c r="BD78" s="92">
        <f>SUMIF(Opex!$G$271:$G$312,$D78,Opex!BH$271:BH$315)</f>
        <v>0</v>
      </c>
    </row>
    <row r="79" spans="2:56" outlineLevel="1" x14ac:dyDescent="0.2">
      <c r="B79" s="151" t="s">
        <v>206</v>
      </c>
      <c r="C79" s="10" t="s">
        <v>198</v>
      </c>
      <c r="D79" s="26">
        <v>39</v>
      </c>
      <c r="E79" s="92">
        <f>SUMIF(Opex!$G$271:$G$312,$D79,Opex!I$271:I$315)</f>
        <v>0</v>
      </c>
      <c r="F79" s="92">
        <f>SUMIF(Opex!$G$271:$G$312,$D79,Opex!J$271:J$315)</f>
        <v>0</v>
      </c>
      <c r="G79" s="92">
        <f>SUMIF(Opex!$G$271:$G$312,$D79,Opex!K$271:K$315)</f>
        <v>0</v>
      </c>
      <c r="H79" s="92">
        <f>SUMIF(Opex!$G$271:$G$312,$D79,Opex!L$271:L$315)</f>
        <v>0</v>
      </c>
      <c r="I79" s="92">
        <f>SUMIF(Opex!$G$271:$G$312,$D79,Opex!M$271:M$315)</f>
        <v>0</v>
      </c>
      <c r="J79" s="92">
        <f>SUMIF(Opex!$G$271:$G$312,$D79,Opex!N$271:N$315)</f>
        <v>0</v>
      </c>
      <c r="K79" s="92">
        <f>SUMIF(Opex!$G$271:$G$312,$D79,Opex!O$271:O$315)</f>
        <v>0</v>
      </c>
      <c r="L79" s="92">
        <f>SUMIF(Opex!$G$271:$G$312,$D79,Opex!P$271:P$315)</f>
        <v>0</v>
      </c>
      <c r="M79" s="92">
        <f>SUMIF(Opex!$G$271:$G$312,$D79,Opex!Q$271:Q$315)</f>
        <v>0</v>
      </c>
      <c r="N79" s="92">
        <f>SUMIF(Opex!$G$271:$G$312,$D79,Opex!R$271:R$315)</f>
        <v>0</v>
      </c>
      <c r="O79" s="92">
        <f>SUMIF(Opex!$G$271:$G$312,$D79,Opex!S$271:S$315)</f>
        <v>0</v>
      </c>
      <c r="P79" s="92">
        <f>SUMIF(Opex!$G$271:$G$312,$D79,Opex!T$271:T$315)</f>
        <v>0</v>
      </c>
      <c r="Q79" s="92">
        <f>SUMIF(Opex!$G$271:$G$312,$D79,Opex!U$271:U$315)</f>
        <v>0</v>
      </c>
      <c r="R79" s="92">
        <f>SUMIF(Opex!$G$271:$G$312,$D79,Opex!V$271:V$315)</f>
        <v>0</v>
      </c>
      <c r="S79" s="92">
        <f>SUMIF(Opex!$G$271:$G$312,$D79,Opex!W$271:W$315)</f>
        <v>0</v>
      </c>
      <c r="T79" s="92">
        <f>SUMIF(Opex!$G$271:$G$312,$D79,Opex!X$271:X$315)</f>
        <v>0</v>
      </c>
      <c r="U79" s="92">
        <f>SUMIF(Opex!$G$271:$G$312,$D79,Opex!Y$271:Y$315)</f>
        <v>0</v>
      </c>
      <c r="V79" s="92">
        <f>SUMIF(Opex!$G$271:$G$312,$D79,Opex!Z$271:Z$315)</f>
        <v>0</v>
      </c>
      <c r="W79" s="92">
        <f>SUMIF(Opex!$G$271:$G$312,$D79,Opex!AA$271:AA$315)</f>
        <v>0</v>
      </c>
      <c r="X79" s="92">
        <f>SUMIF(Opex!$G$271:$G$312,$D79,Opex!AB$271:AB$315)</f>
        <v>0</v>
      </c>
      <c r="Y79" s="92">
        <f>SUMIF(Opex!$G$271:$G$312,$D79,Opex!AC$271:AC$315)</f>
        <v>0</v>
      </c>
      <c r="Z79" s="92">
        <f>SUMIF(Opex!$G$271:$G$312,$D79,Opex!AD$271:AD$315)</f>
        <v>0</v>
      </c>
      <c r="AA79" s="92">
        <f>SUMIF(Opex!$G$271:$G$312,$D79,Opex!AE$271:AE$315)</f>
        <v>0</v>
      </c>
      <c r="AB79" s="92">
        <f>SUMIF(Opex!$G$271:$G$312,$D79,Opex!AF$271:AF$315)</f>
        <v>0</v>
      </c>
      <c r="AC79" s="92">
        <f>SUMIF(Opex!$G$271:$G$312,$D79,Opex!AG$271:AG$315)</f>
        <v>0</v>
      </c>
      <c r="AD79" s="92">
        <f>SUMIF(Opex!$G$271:$G$312,$D79,Opex!AH$271:AH$315)</f>
        <v>0</v>
      </c>
      <c r="AE79" s="92">
        <f>SUMIF(Opex!$G$271:$G$312,$D79,Opex!AI$271:AI$315)</f>
        <v>0</v>
      </c>
      <c r="AF79" s="92">
        <f>SUMIF(Opex!$G$271:$G$312,$D79,Opex!AJ$271:AJ$315)</f>
        <v>0</v>
      </c>
      <c r="AG79" s="92">
        <f>SUMIF(Opex!$G$271:$G$312,$D79,Opex!AK$271:AK$315)</f>
        <v>0</v>
      </c>
      <c r="AH79" s="92">
        <f>SUMIF(Opex!$G$271:$G$312,$D79,Opex!AL$271:AL$315)</f>
        <v>0</v>
      </c>
      <c r="AI79" s="92">
        <f>SUMIF(Opex!$G$271:$G$312,$D79,Opex!AM$271:AM$315)</f>
        <v>0</v>
      </c>
      <c r="AJ79" s="92">
        <f>SUMIF(Opex!$G$271:$G$312,$D79,Opex!AN$271:AN$315)</f>
        <v>0</v>
      </c>
      <c r="AK79" s="92">
        <f>SUMIF(Opex!$G$271:$G$312,$D79,Opex!AO$271:AO$315)</f>
        <v>0</v>
      </c>
      <c r="AL79" s="92">
        <f>SUMIF(Opex!$G$271:$G$312,$D79,Opex!AP$271:AP$315)</f>
        <v>0</v>
      </c>
      <c r="AM79" s="92">
        <f>SUMIF(Opex!$G$271:$G$312,$D79,Opex!AQ$271:AQ$315)</f>
        <v>0</v>
      </c>
      <c r="AN79" s="92">
        <f>SUMIF(Opex!$G$271:$G$312,$D79,Opex!AR$271:AR$315)</f>
        <v>0</v>
      </c>
      <c r="AO79" s="92">
        <f>SUMIF(Opex!$G$271:$G$312,$D79,Opex!AS$271:AS$315)</f>
        <v>0</v>
      </c>
      <c r="AP79" s="92">
        <f>SUMIF(Opex!$G$271:$G$312,$D79,Opex!AT$271:AT$315)</f>
        <v>0</v>
      </c>
      <c r="AQ79" s="92">
        <f>SUMIF(Opex!$G$271:$G$312,$D79,Opex!AU$271:AU$315)</f>
        <v>0</v>
      </c>
      <c r="AR79" s="92">
        <f>SUMIF(Opex!$G$271:$G$312,$D79,Opex!AV$271:AV$315)</f>
        <v>0</v>
      </c>
      <c r="AS79" s="92">
        <f>SUMIF(Opex!$G$271:$G$312,$D79,Opex!AW$271:AW$315)</f>
        <v>0</v>
      </c>
      <c r="AT79" s="92">
        <f>SUMIF(Opex!$G$271:$G$312,$D79,Opex!AX$271:AX$315)</f>
        <v>0</v>
      </c>
      <c r="AU79" s="92">
        <f>SUMIF(Opex!$G$271:$G$312,$D79,Opex!AY$271:AY$315)</f>
        <v>0</v>
      </c>
      <c r="AV79" s="92">
        <f>SUMIF(Opex!$G$271:$G$312,$D79,Opex!AZ$271:AZ$315)</f>
        <v>0</v>
      </c>
      <c r="AW79" s="92">
        <f>SUMIF(Opex!$G$271:$G$312,$D79,Opex!BA$271:BA$315)</f>
        <v>0</v>
      </c>
      <c r="AX79" s="92">
        <f>SUMIF(Opex!$G$271:$G$312,$D79,Opex!BB$271:BB$315)</f>
        <v>0</v>
      </c>
      <c r="AY79" s="92">
        <f>SUMIF(Opex!$G$271:$G$312,$D79,Opex!BC$271:BC$315)</f>
        <v>0</v>
      </c>
      <c r="AZ79" s="92">
        <f>SUMIF(Opex!$G$271:$G$312,$D79,Opex!BD$271:BD$315)</f>
        <v>0</v>
      </c>
      <c r="BA79" s="92">
        <f>SUMIF(Opex!$G$271:$G$312,$D79,Opex!BE$271:BE$315)</f>
        <v>0</v>
      </c>
      <c r="BB79" s="92">
        <f>SUMIF(Opex!$G$271:$G$312,$D79,Opex!BF$271:BF$315)</f>
        <v>0</v>
      </c>
      <c r="BC79" s="92">
        <f>SUMIF(Opex!$G$271:$G$312,$D79,Opex!BG$271:BG$315)</f>
        <v>0</v>
      </c>
      <c r="BD79" s="92">
        <f>SUMIF(Opex!$G$271:$G$312,$D79,Opex!BH$271:BH$315)</f>
        <v>0</v>
      </c>
    </row>
    <row r="80" spans="2:56" outlineLevel="1" x14ac:dyDescent="0.2">
      <c r="B80" s="151" t="s">
        <v>207</v>
      </c>
      <c r="C80" s="10" t="s">
        <v>198</v>
      </c>
      <c r="D80" s="26">
        <v>40</v>
      </c>
      <c r="E80" s="92">
        <f>SUMIF(Opex!$G$271:$G$312,$D80,Opex!I$271:I$315)</f>
        <v>0</v>
      </c>
      <c r="F80" s="92">
        <f>SUMIF(Opex!$G$271:$G$312,$D80,Opex!J$271:J$315)</f>
        <v>0</v>
      </c>
      <c r="G80" s="92">
        <f>SUMIF(Opex!$G$271:$G$312,$D80,Opex!K$271:K$315)</f>
        <v>0</v>
      </c>
      <c r="H80" s="92">
        <f>SUMIF(Opex!$G$271:$G$312,$D80,Opex!L$271:L$315)</f>
        <v>0</v>
      </c>
      <c r="I80" s="92">
        <f>SUMIF(Opex!$G$271:$G$312,$D80,Opex!M$271:M$315)</f>
        <v>0</v>
      </c>
      <c r="J80" s="92">
        <f>SUMIF(Opex!$G$271:$G$312,$D80,Opex!N$271:N$315)</f>
        <v>0</v>
      </c>
      <c r="K80" s="92">
        <f>SUMIF(Opex!$G$271:$G$312,$D80,Opex!O$271:O$315)</f>
        <v>0</v>
      </c>
      <c r="L80" s="92">
        <f>SUMIF(Opex!$G$271:$G$312,$D80,Opex!P$271:P$315)</f>
        <v>0</v>
      </c>
      <c r="M80" s="92">
        <f>SUMIF(Opex!$G$271:$G$312,$D80,Opex!Q$271:Q$315)</f>
        <v>0</v>
      </c>
      <c r="N80" s="92">
        <f>SUMIF(Opex!$G$271:$G$312,$D80,Opex!R$271:R$315)</f>
        <v>0</v>
      </c>
      <c r="O80" s="92">
        <f>SUMIF(Opex!$G$271:$G$312,$D80,Opex!S$271:S$315)</f>
        <v>0</v>
      </c>
      <c r="P80" s="92">
        <f>SUMIF(Opex!$G$271:$G$312,$D80,Opex!T$271:T$315)</f>
        <v>0</v>
      </c>
      <c r="Q80" s="92">
        <f>SUMIF(Opex!$G$271:$G$312,$D80,Opex!U$271:U$315)</f>
        <v>0</v>
      </c>
      <c r="R80" s="92">
        <f>SUMIF(Opex!$G$271:$G$312,$D80,Opex!V$271:V$315)</f>
        <v>0</v>
      </c>
      <c r="S80" s="92">
        <f>SUMIF(Opex!$G$271:$G$312,$D80,Opex!W$271:W$315)</f>
        <v>0</v>
      </c>
      <c r="T80" s="92">
        <f>SUMIF(Opex!$G$271:$G$312,$D80,Opex!X$271:X$315)</f>
        <v>0</v>
      </c>
      <c r="U80" s="92">
        <f>SUMIF(Opex!$G$271:$G$312,$D80,Opex!Y$271:Y$315)</f>
        <v>0</v>
      </c>
      <c r="V80" s="92">
        <f>SUMIF(Opex!$G$271:$G$312,$D80,Opex!Z$271:Z$315)</f>
        <v>0</v>
      </c>
      <c r="W80" s="92">
        <f>SUMIF(Opex!$G$271:$G$312,$D80,Opex!AA$271:AA$315)</f>
        <v>0</v>
      </c>
      <c r="X80" s="92">
        <f>SUMIF(Opex!$G$271:$G$312,$D80,Opex!AB$271:AB$315)</f>
        <v>0</v>
      </c>
      <c r="Y80" s="92">
        <f>SUMIF(Opex!$G$271:$G$312,$D80,Opex!AC$271:AC$315)</f>
        <v>0</v>
      </c>
      <c r="Z80" s="92">
        <f>SUMIF(Opex!$G$271:$G$312,$D80,Opex!AD$271:AD$315)</f>
        <v>0</v>
      </c>
      <c r="AA80" s="92">
        <f>SUMIF(Opex!$G$271:$G$312,$D80,Opex!AE$271:AE$315)</f>
        <v>0</v>
      </c>
      <c r="AB80" s="92">
        <f>SUMIF(Opex!$G$271:$G$312,$D80,Opex!AF$271:AF$315)</f>
        <v>0</v>
      </c>
      <c r="AC80" s="92">
        <f>SUMIF(Opex!$G$271:$G$312,$D80,Opex!AG$271:AG$315)</f>
        <v>0</v>
      </c>
      <c r="AD80" s="92">
        <f>SUMIF(Opex!$G$271:$G$312,$D80,Opex!AH$271:AH$315)</f>
        <v>0</v>
      </c>
      <c r="AE80" s="92">
        <f>SUMIF(Opex!$G$271:$G$312,$D80,Opex!AI$271:AI$315)</f>
        <v>0</v>
      </c>
      <c r="AF80" s="92">
        <f>SUMIF(Opex!$G$271:$G$312,$D80,Opex!AJ$271:AJ$315)</f>
        <v>0</v>
      </c>
      <c r="AG80" s="92">
        <f>SUMIF(Opex!$G$271:$G$312,$D80,Opex!AK$271:AK$315)</f>
        <v>0</v>
      </c>
      <c r="AH80" s="92">
        <f>SUMIF(Opex!$G$271:$G$312,$D80,Opex!AL$271:AL$315)</f>
        <v>0</v>
      </c>
      <c r="AI80" s="92">
        <f>SUMIF(Opex!$G$271:$G$312,$D80,Opex!AM$271:AM$315)</f>
        <v>0</v>
      </c>
      <c r="AJ80" s="92">
        <f>SUMIF(Opex!$G$271:$G$312,$D80,Opex!AN$271:AN$315)</f>
        <v>0</v>
      </c>
      <c r="AK80" s="92">
        <f>SUMIF(Opex!$G$271:$G$312,$D80,Opex!AO$271:AO$315)</f>
        <v>0</v>
      </c>
      <c r="AL80" s="92">
        <f>SUMIF(Opex!$G$271:$G$312,$D80,Opex!AP$271:AP$315)</f>
        <v>0</v>
      </c>
      <c r="AM80" s="92">
        <f>SUMIF(Opex!$G$271:$G$312,$D80,Opex!AQ$271:AQ$315)</f>
        <v>0</v>
      </c>
      <c r="AN80" s="92">
        <f>SUMIF(Opex!$G$271:$G$312,$D80,Opex!AR$271:AR$315)</f>
        <v>0</v>
      </c>
      <c r="AO80" s="92">
        <f>SUMIF(Opex!$G$271:$G$312,$D80,Opex!AS$271:AS$315)</f>
        <v>0</v>
      </c>
      <c r="AP80" s="92">
        <f>SUMIF(Opex!$G$271:$G$312,$D80,Opex!AT$271:AT$315)</f>
        <v>0</v>
      </c>
      <c r="AQ80" s="92">
        <f>SUMIF(Opex!$G$271:$G$312,$D80,Opex!AU$271:AU$315)</f>
        <v>0</v>
      </c>
      <c r="AR80" s="92">
        <f>SUMIF(Opex!$G$271:$G$312,$D80,Opex!AV$271:AV$315)</f>
        <v>0</v>
      </c>
      <c r="AS80" s="92">
        <f>SUMIF(Opex!$G$271:$G$312,$D80,Opex!AW$271:AW$315)</f>
        <v>0</v>
      </c>
      <c r="AT80" s="92">
        <f>SUMIF(Opex!$G$271:$G$312,$D80,Opex!AX$271:AX$315)</f>
        <v>0</v>
      </c>
      <c r="AU80" s="92">
        <f>SUMIF(Opex!$G$271:$G$312,$D80,Opex!AY$271:AY$315)</f>
        <v>0</v>
      </c>
      <c r="AV80" s="92">
        <f>SUMIF(Opex!$G$271:$G$312,$D80,Opex!AZ$271:AZ$315)</f>
        <v>0</v>
      </c>
      <c r="AW80" s="92">
        <f>SUMIF(Opex!$G$271:$G$312,$D80,Opex!BA$271:BA$315)</f>
        <v>0</v>
      </c>
      <c r="AX80" s="92">
        <f>SUMIF(Opex!$G$271:$G$312,$D80,Opex!BB$271:BB$315)</f>
        <v>0</v>
      </c>
      <c r="AY80" s="92">
        <f>SUMIF(Opex!$G$271:$G$312,$D80,Opex!BC$271:BC$315)</f>
        <v>0</v>
      </c>
      <c r="AZ80" s="92">
        <f>SUMIF(Opex!$G$271:$G$312,$D80,Opex!BD$271:BD$315)</f>
        <v>0</v>
      </c>
      <c r="BA80" s="92">
        <f>SUMIF(Opex!$G$271:$G$312,$D80,Opex!BE$271:BE$315)</f>
        <v>0</v>
      </c>
      <c r="BB80" s="92">
        <f>SUMIF(Opex!$G$271:$G$312,$D80,Opex!BF$271:BF$315)</f>
        <v>0</v>
      </c>
      <c r="BC80" s="92">
        <f>SUMIF(Opex!$G$271:$G$312,$D80,Opex!BG$271:BG$315)</f>
        <v>0</v>
      </c>
      <c r="BD80" s="92">
        <f>SUMIF(Opex!$G$271:$G$312,$D80,Opex!BH$271:BH$315)</f>
        <v>0</v>
      </c>
    </row>
    <row r="81" spans="1:60" outlineLevel="1" x14ac:dyDescent="0.2">
      <c r="B81" s="151" t="s">
        <v>208</v>
      </c>
      <c r="C81" s="10" t="s">
        <v>198</v>
      </c>
      <c r="D81" s="26">
        <v>41</v>
      </c>
      <c r="E81" s="92">
        <f>SUMIF(Opex!$G$271:$G$312,$D81,Opex!I$271:I$315)</f>
        <v>0</v>
      </c>
      <c r="F81" s="92">
        <f>SUMIF(Opex!$G$271:$G$312,$D81,Opex!J$271:J$315)</f>
        <v>0</v>
      </c>
      <c r="G81" s="92">
        <f>SUMIF(Opex!$G$271:$G$312,$D81,Opex!K$271:K$315)</f>
        <v>0</v>
      </c>
      <c r="H81" s="92">
        <f>SUMIF(Opex!$G$271:$G$312,$D81,Opex!L$271:L$315)</f>
        <v>0</v>
      </c>
      <c r="I81" s="92">
        <f>SUMIF(Opex!$G$271:$G$312,$D81,Opex!M$271:M$315)</f>
        <v>0</v>
      </c>
      <c r="J81" s="92">
        <f>SUMIF(Opex!$G$271:$G$312,$D81,Opex!N$271:N$315)</f>
        <v>0</v>
      </c>
      <c r="K81" s="92">
        <f>SUMIF(Opex!$G$271:$G$312,$D81,Opex!O$271:O$315)</f>
        <v>0</v>
      </c>
      <c r="L81" s="92">
        <f>SUMIF(Opex!$G$271:$G$312,$D81,Opex!P$271:P$315)</f>
        <v>0</v>
      </c>
      <c r="M81" s="92">
        <f>SUMIF(Opex!$G$271:$G$312,$D81,Opex!Q$271:Q$315)</f>
        <v>0</v>
      </c>
      <c r="N81" s="92">
        <f>SUMIF(Opex!$G$271:$G$312,$D81,Opex!R$271:R$315)</f>
        <v>0</v>
      </c>
      <c r="O81" s="92">
        <f>SUMIF(Opex!$G$271:$G$312,$D81,Opex!S$271:S$315)</f>
        <v>0</v>
      </c>
      <c r="P81" s="92">
        <f>SUMIF(Opex!$G$271:$G$312,$D81,Opex!T$271:T$315)</f>
        <v>0</v>
      </c>
      <c r="Q81" s="92">
        <f>SUMIF(Opex!$G$271:$G$312,$D81,Opex!U$271:U$315)</f>
        <v>0</v>
      </c>
      <c r="R81" s="92">
        <f>SUMIF(Opex!$G$271:$G$312,$D81,Opex!V$271:V$315)</f>
        <v>0</v>
      </c>
      <c r="S81" s="92">
        <f>SUMIF(Opex!$G$271:$G$312,$D81,Opex!W$271:W$315)</f>
        <v>0</v>
      </c>
      <c r="T81" s="92">
        <f>SUMIF(Opex!$G$271:$G$312,$D81,Opex!X$271:X$315)</f>
        <v>0</v>
      </c>
      <c r="U81" s="92">
        <f>SUMIF(Opex!$G$271:$G$312,$D81,Opex!Y$271:Y$315)</f>
        <v>0</v>
      </c>
      <c r="V81" s="92">
        <f>SUMIF(Opex!$G$271:$G$312,$D81,Opex!Z$271:Z$315)</f>
        <v>0</v>
      </c>
      <c r="W81" s="92">
        <f>SUMIF(Opex!$G$271:$G$312,$D81,Opex!AA$271:AA$315)</f>
        <v>0</v>
      </c>
      <c r="X81" s="92">
        <f>SUMIF(Opex!$G$271:$G$312,$D81,Opex!AB$271:AB$315)</f>
        <v>0</v>
      </c>
      <c r="Y81" s="92">
        <f>SUMIF(Opex!$G$271:$G$312,$D81,Opex!AC$271:AC$315)</f>
        <v>0</v>
      </c>
      <c r="Z81" s="92">
        <f>SUMIF(Opex!$G$271:$G$312,$D81,Opex!AD$271:AD$315)</f>
        <v>0</v>
      </c>
      <c r="AA81" s="92">
        <f>SUMIF(Opex!$G$271:$G$312,$D81,Opex!AE$271:AE$315)</f>
        <v>0</v>
      </c>
      <c r="AB81" s="92">
        <f>SUMIF(Opex!$G$271:$G$312,$D81,Opex!AF$271:AF$315)</f>
        <v>0</v>
      </c>
      <c r="AC81" s="92">
        <f>SUMIF(Opex!$G$271:$G$312,$D81,Opex!AG$271:AG$315)</f>
        <v>0</v>
      </c>
      <c r="AD81" s="92">
        <f>SUMIF(Opex!$G$271:$G$312,$D81,Opex!AH$271:AH$315)</f>
        <v>0</v>
      </c>
      <c r="AE81" s="92">
        <f>SUMIF(Opex!$G$271:$G$312,$D81,Opex!AI$271:AI$315)</f>
        <v>0</v>
      </c>
      <c r="AF81" s="92">
        <f>SUMIF(Opex!$G$271:$G$312,$D81,Opex!AJ$271:AJ$315)</f>
        <v>0</v>
      </c>
      <c r="AG81" s="92">
        <f>SUMIF(Opex!$G$271:$G$312,$D81,Opex!AK$271:AK$315)</f>
        <v>0</v>
      </c>
      <c r="AH81" s="92">
        <f>SUMIF(Opex!$G$271:$G$312,$D81,Opex!AL$271:AL$315)</f>
        <v>0</v>
      </c>
      <c r="AI81" s="92">
        <f>SUMIF(Opex!$G$271:$G$312,$D81,Opex!AM$271:AM$315)</f>
        <v>0</v>
      </c>
      <c r="AJ81" s="92">
        <f>SUMIF(Opex!$G$271:$G$312,$D81,Opex!AN$271:AN$315)</f>
        <v>0</v>
      </c>
      <c r="AK81" s="92">
        <f>SUMIF(Opex!$G$271:$G$312,$D81,Opex!AO$271:AO$315)</f>
        <v>0</v>
      </c>
      <c r="AL81" s="92">
        <f>SUMIF(Opex!$G$271:$G$312,$D81,Opex!AP$271:AP$315)</f>
        <v>0</v>
      </c>
      <c r="AM81" s="92">
        <f>SUMIF(Opex!$G$271:$G$312,$D81,Opex!AQ$271:AQ$315)</f>
        <v>0</v>
      </c>
      <c r="AN81" s="92">
        <f>SUMIF(Opex!$G$271:$G$312,$D81,Opex!AR$271:AR$315)</f>
        <v>0</v>
      </c>
      <c r="AO81" s="92">
        <f>SUMIF(Opex!$G$271:$G$312,$D81,Opex!AS$271:AS$315)</f>
        <v>0</v>
      </c>
      <c r="AP81" s="92">
        <f>SUMIF(Opex!$G$271:$G$312,$D81,Opex!AT$271:AT$315)</f>
        <v>0</v>
      </c>
      <c r="AQ81" s="92">
        <f>SUMIF(Opex!$G$271:$G$312,$D81,Opex!AU$271:AU$315)</f>
        <v>0</v>
      </c>
      <c r="AR81" s="92">
        <f>SUMIF(Opex!$G$271:$G$312,$D81,Opex!AV$271:AV$315)</f>
        <v>0</v>
      </c>
      <c r="AS81" s="92">
        <f>SUMIF(Opex!$G$271:$G$312,$D81,Opex!AW$271:AW$315)</f>
        <v>0</v>
      </c>
      <c r="AT81" s="92">
        <f>SUMIF(Opex!$G$271:$G$312,$D81,Opex!AX$271:AX$315)</f>
        <v>0</v>
      </c>
      <c r="AU81" s="92">
        <f>SUMIF(Opex!$G$271:$G$312,$D81,Opex!AY$271:AY$315)</f>
        <v>0</v>
      </c>
      <c r="AV81" s="92">
        <f>SUMIF(Opex!$G$271:$G$312,$D81,Opex!AZ$271:AZ$315)</f>
        <v>0</v>
      </c>
      <c r="AW81" s="92">
        <f>SUMIF(Opex!$G$271:$G$312,$D81,Opex!BA$271:BA$315)</f>
        <v>0</v>
      </c>
      <c r="AX81" s="92">
        <f>SUMIF(Opex!$G$271:$G$312,$D81,Opex!BB$271:BB$315)</f>
        <v>0</v>
      </c>
      <c r="AY81" s="92">
        <f>SUMIF(Opex!$G$271:$G$312,$D81,Opex!BC$271:BC$315)</f>
        <v>0</v>
      </c>
      <c r="AZ81" s="92">
        <f>SUMIF(Opex!$G$271:$G$312,$D81,Opex!BD$271:BD$315)</f>
        <v>0</v>
      </c>
      <c r="BA81" s="92">
        <f>SUMIF(Opex!$G$271:$G$312,$D81,Opex!BE$271:BE$315)</f>
        <v>0</v>
      </c>
      <c r="BB81" s="92">
        <f>SUMIF(Opex!$G$271:$G$312,$D81,Opex!BF$271:BF$315)</f>
        <v>0</v>
      </c>
      <c r="BC81" s="92">
        <f>SUMIF(Opex!$G$271:$G$312,$D81,Opex!BG$271:BG$315)</f>
        <v>0</v>
      </c>
      <c r="BD81" s="92">
        <f>SUMIF(Opex!$G$271:$G$312,$D81,Opex!BH$271:BH$315)</f>
        <v>0</v>
      </c>
    </row>
    <row r="82" spans="1:60" outlineLevel="1" x14ac:dyDescent="0.2">
      <c r="B82" s="52"/>
    </row>
    <row r="83" spans="1:60" outlineLevel="1" x14ac:dyDescent="0.2">
      <c r="B83" s="68" t="s">
        <v>219</v>
      </c>
      <c r="C83" s="69" t="s">
        <v>198</v>
      </c>
      <c r="D83" s="113"/>
      <c r="E83" s="117">
        <f t="shared" ref="E83:AJ83" si="10">SUM(E23:E81)</f>
        <v>0</v>
      </c>
      <c r="F83" s="117">
        <f t="shared" si="10"/>
        <v>0</v>
      </c>
      <c r="G83" s="117">
        <f t="shared" si="10"/>
        <v>133.99281209888562</v>
      </c>
      <c r="H83" s="117">
        <f t="shared" si="10"/>
        <v>126.39528119915927</v>
      </c>
      <c r="I83" s="117">
        <f t="shared" si="10"/>
        <v>124.48814586377351</v>
      </c>
      <c r="J83" s="117">
        <f t="shared" si="10"/>
        <v>126.58401873754678</v>
      </c>
      <c r="K83" s="117">
        <f t="shared" si="10"/>
        <v>133.91592911440051</v>
      </c>
      <c r="L83" s="117">
        <f t="shared" si="10"/>
        <v>144.55319529948247</v>
      </c>
      <c r="M83" s="117">
        <f t="shared" si="10"/>
        <v>0</v>
      </c>
      <c r="N83" s="117">
        <f t="shared" si="10"/>
        <v>0</v>
      </c>
      <c r="O83" s="117">
        <f t="shared" si="10"/>
        <v>0</v>
      </c>
      <c r="P83" s="117">
        <f t="shared" si="10"/>
        <v>0</v>
      </c>
      <c r="Q83" s="117">
        <f t="shared" si="10"/>
        <v>0</v>
      </c>
      <c r="R83" s="117">
        <f t="shared" si="10"/>
        <v>0</v>
      </c>
      <c r="S83" s="117">
        <f t="shared" si="10"/>
        <v>0</v>
      </c>
      <c r="T83" s="117">
        <f t="shared" si="10"/>
        <v>0</v>
      </c>
      <c r="U83" s="117">
        <f t="shared" si="10"/>
        <v>0</v>
      </c>
      <c r="V83" s="117">
        <f t="shared" si="10"/>
        <v>0</v>
      </c>
      <c r="W83" s="117">
        <f t="shared" si="10"/>
        <v>0</v>
      </c>
      <c r="X83" s="117">
        <f t="shared" si="10"/>
        <v>0</v>
      </c>
      <c r="Y83" s="117">
        <f t="shared" si="10"/>
        <v>0</v>
      </c>
      <c r="Z83" s="117">
        <f t="shared" si="10"/>
        <v>0</v>
      </c>
      <c r="AA83" s="117">
        <f t="shared" si="10"/>
        <v>0</v>
      </c>
      <c r="AB83" s="117">
        <f t="shared" si="10"/>
        <v>0</v>
      </c>
      <c r="AC83" s="117">
        <f t="shared" si="10"/>
        <v>0</v>
      </c>
      <c r="AD83" s="117">
        <f t="shared" si="10"/>
        <v>0</v>
      </c>
      <c r="AE83" s="117">
        <f t="shared" si="10"/>
        <v>0</v>
      </c>
      <c r="AF83" s="117">
        <f t="shared" si="10"/>
        <v>0</v>
      </c>
      <c r="AG83" s="117">
        <f t="shared" si="10"/>
        <v>0</v>
      </c>
      <c r="AH83" s="117">
        <f t="shared" si="10"/>
        <v>0</v>
      </c>
      <c r="AI83" s="117">
        <f t="shared" si="10"/>
        <v>0</v>
      </c>
      <c r="AJ83" s="117">
        <f t="shared" si="10"/>
        <v>0</v>
      </c>
      <c r="AK83" s="117">
        <f t="shared" ref="AK83:BD83" si="11">SUM(AK23:AK81)</f>
        <v>0</v>
      </c>
      <c r="AL83" s="117">
        <f t="shared" si="11"/>
        <v>0</v>
      </c>
      <c r="AM83" s="117">
        <f t="shared" si="11"/>
        <v>0</v>
      </c>
      <c r="AN83" s="117">
        <f t="shared" si="11"/>
        <v>0</v>
      </c>
      <c r="AO83" s="117">
        <f t="shared" si="11"/>
        <v>0</v>
      </c>
      <c r="AP83" s="117">
        <f t="shared" si="11"/>
        <v>0</v>
      </c>
      <c r="AQ83" s="117">
        <f t="shared" si="11"/>
        <v>0</v>
      </c>
      <c r="AR83" s="117">
        <f t="shared" si="11"/>
        <v>0</v>
      </c>
      <c r="AS83" s="117">
        <f t="shared" si="11"/>
        <v>0</v>
      </c>
      <c r="AT83" s="117">
        <f t="shared" si="11"/>
        <v>0</v>
      </c>
      <c r="AU83" s="117">
        <f t="shared" si="11"/>
        <v>0</v>
      </c>
      <c r="AV83" s="117">
        <f t="shared" si="11"/>
        <v>0</v>
      </c>
      <c r="AW83" s="117">
        <f t="shared" si="11"/>
        <v>0</v>
      </c>
      <c r="AX83" s="117">
        <f t="shared" si="11"/>
        <v>0</v>
      </c>
      <c r="AY83" s="117">
        <f t="shared" si="11"/>
        <v>0</v>
      </c>
      <c r="AZ83" s="117">
        <f t="shared" si="11"/>
        <v>0</v>
      </c>
      <c r="BA83" s="117">
        <f t="shared" si="11"/>
        <v>0</v>
      </c>
      <c r="BB83" s="117">
        <f t="shared" si="11"/>
        <v>0</v>
      </c>
      <c r="BC83" s="117">
        <f t="shared" si="11"/>
        <v>0</v>
      </c>
      <c r="BD83" s="117">
        <f t="shared" si="11"/>
        <v>0</v>
      </c>
      <c r="BF83" s="117">
        <f>SUM(BF38:BF74)</f>
        <v>0</v>
      </c>
      <c r="BG83" s="117">
        <f>SUM(BG38:BG74)</f>
        <v>0</v>
      </c>
      <c r="BH83" s="117">
        <f>SUM(BH38:BH74)</f>
        <v>0</v>
      </c>
    </row>
    <row r="84" spans="1:60" outlineLevel="1" x14ac:dyDescent="0.2">
      <c r="A84" s="116">
        <f>SUM(E84:BD84)</f>
        <v>0</v>
      </c>
      <c r="C84" s="1"/>
      <c r="D84" s="91" t="s">
        <v>238</v>
      </c>
      <c r="E84" s="116">
        <f>IF(ROUND(Opex!I136+Opex!I157-E83,6)=0,0,1)</f>
        <v>0</v>
      </c>
      <c r="F84" s="134">
        <f>IF(ROUND(Opex!J136+Opex!J157-F83,6)=0,0,1)</f>
        <v>0</v>
      </c>
      <c r="G84" s="134">
        <f>IF(ROUND(Opex!K136+Opex!K157-G83,6)=0,0,1)</f>
        <v>0</v>
      </c>
      <c r="H84" s="134">
        <f>IF(ROUND(Opex!L136+Opex!L157-H83,6)=0,0,1)</f>
        <v>0</v>
      </c>
      <c r="I84" s="134">
        <f>IF(ROUND(Opex!M136+Opex!M157-I83,6)=0,0,1)</f>
        <v>0</v>
      </c>
      <c r="J84" s="134">
        <f>IF(ROUND(Opex!N136+Opex!N157-J83,6)=0,0,1)</f>
        <v>0</v>
      </c>
      <c r="K84" s="134">
        <f>IF(ROUND(Opex!O136+Opex!O157-K83,6)=0,0,1)</f>
        <v>0</v>
      </c>
      <c r="L84" s="134">
        <f>IF(ROUND(Opex!P136+Opex!P157-L83,6)=0,0,1)</f>
        <v>0</v>
      </c>
      <c r="M84" s="116">
        <f>IF(ROUND(Opex!Q136+Opex!Q157-M83,6)=0,0,1)</f>
        <v>0</v>
      </c>
      <c r="N84" s="116">
        <f>IF(ROUND(Opex!R136+Opex!R157-N83,6)=0,0,1)</f>
        <v>0</v>
      </c>
      <c r="O84" s="116">
        <f>IF(ROUND(Opex!S136+Opex!S157-O83,6)=0,0,1)</f>
        <v>0</v>
      </c>
      <c r="P84" s="116">
        <f>IF(ROUND(Opex!T136+Opex!T157-P83,6)=0,0,1)</f>
        <v>0</v>
      </c>
      <c r="Q84" s="116">
        <f>IF(ROUND(Opex!U136+Opex!U157-Q83,6)=0,0,1)</f>
        <v>0</v>
      </c>
      <c r="R84" s="116">
        <f>IF(ROUND(Opex!V136+Opex!V157-R83,6)=0,0,1)</f>
        <v>0</v>
      </c>
      <c r="S84" s="116">
        <f>IF(ROUND(Opex!W136+Opex!W157-S83,6)=0,0,1)</f>
        <v>0</v>
      </c>
      <c r="T84" s="116">
        <f>IF(ROUND(Opex!X136+Opex!X157-T83,6)=0,0,1)</f>
        <v>0</v>
      </c>
      <c r="U84" s="116">
        <f>IF(ROUND(Opex!Y136+Opex!Y157-U83,6)=0,0,1)</f>
        <v>0</v>
      </c>
      <c r="V84" s="116">
        <f>IF(ROUND(Opex!Z136+Opex!Z157-V83,6)=0,0,1)</f>
        <v>0</v>
      </c>
      <c r="W84" s="116">
        <f>IF(ROUND(Opex!AA136+Opex!AA157-W83,6)=0,0,1)</f>
        <v>0</v>
      </c>
      <c r="X84" s="116">
        <f>IF(ROUND(Opex!AB136+Opex!AB157-X83,6)=0,0,1)</f>
        <v>0</v>
      </c>
      <c r="Y84" s="116">
        <f>IF(ROUND(Opex!AC136+Opex!AC157-Y83,6)=0,0,1)</f>
        <v>0</v>
      </c>
      <c r="Z84" s="116">
        <f>IF(ROUND(Opex!AD136+Opex!AD157-Z83,6)=0,0,1)</f>
        <v>0</v>
      </c>
      <c r="AA84" s="116">
        <f>IF(ROUND(Opex!AE136+Opex!AE157-AA83,6)=0,0,1)</f>
        <v>0</v>
      </c>
      <c r="AB84" s="116">
        <f>IF(ROUND(Opex!AF136+Opex!AF157-AB83,6)=0,0,1)</f>
        <v>0</v>
      </c>
      <c r="AC84" s="116">
        <f>IF(ROUND(Opex!AG136+Opex!AG157-AC83,6)=0,0,1)</f>
        <v>0</v>
      </c>
      <c r="AD84" s="116">
        <f>IF(ROUND(Opex!AH136+Opex!AH157-AD83,6)=0,0,1)</f>
        <v>0</v>
      </c>
      <c r="AE84" s="116">
        <f>IF(ROUND(Opex!AI136+Opex!AI157-AE83,6)=0,0,1)</f>
        <v>0</v>
      </c>
      <c r="AF84" s="116">
        <f>IF(ROUND(Opex!AJ136+Opex!AJ157-AF83,6)=0,0,1)</f>
        <v>0</v>
      </c>
      <c r="AG84" s="116">
        <f>IF(ROUND(Opex!AK136+Opex!AK157-AG83,6)=0,0,1)</f>
        <v>0</v>
      </c>
      <c r="AH84" s="116">
        <f>IF(ROUND(Opex!AL136+Opex!AL157-AH83,6)=0,0,1)</f>
        <v>0</v>
      </c>
      <c r="AI84" s="116">
        <f>IF(ROUND(Opex!AM136+Opex!AM157-AI83,6)=0,0,1)</f>
        <v>0</v>
      </c>
      <c r="AJ84" s="116">
        <f>IF(ROUND(Opex!AN136+Opex!AN157-AJ83,6)=0,0,1)</f>
        <v>0</v>
      </c>
      <c r="AK84" s="116">
        <f>IF(ROUND(Opex!AO136+Opex!AO157-AK83,6)=0,0,1)</f>
        <v>0</v>
      </c>
      <c r="AL84" s="116">
        <f>IF(ROUND(Opex!AP136+Opex!AP157-AL83,6)=0,0,1)</f>
        <v>0</v>
      </c>
      <c r="AM84" s="116">
        <f>IF(ROUND(Opex!AQ136+Opex!AQ157-AM83,6)=0,0,1)</f>
        <v>0</v>
      </c>
      <c r="AN84" s="116">
        <f>IF(ROUND(Opex!AR136+Opex!AR157-AN83,6)=0,0,1)</f>
        <v>0</v>
      </c>
      <c r="AO84" s="116">
        <f>IF(ROUND(Opex!AS136+Opex!AS157-AO83,6)=0,0,1)</f>
        <v>0</v>
      </c>
      <c r="AP84" s="116">
        <f>IF(ROUND(Opex!AT136+Opex!AT157-AP83,6)=0,0,1)</f>
        <v>0</v>
      </c>
      <c r="AQ84" s="116">
        <f>IF(ROUND(Opex!AU136+Opex!AU157-AQ83,6)=0,0,1)</f>
        <v>0</v>
      </c>
      <c r="AR84" s="116">
        <f>IF(ROUND(Opex!AV136+Opex!AV157-AR83,6)=0,0,1)</f>
        <v>0</v>
      </c>
      <c r="AS84" s="116">
        <f>IF(ROUND(Opex!AW136+Opex!AW157-AS83,6)=0,0,1)</f>
        <v>0</v>
      </c>
      <c r="AT84" s="116">
        <f>IF(ROUND(Opex!AX136+Opex!AX157-AT83,6)=0,0,1)</f>
        <v>0</v>
      </c>
      <c r="AU84" s="116">
        <f>IF(ROUND(Opex!AY136+Opex!AY157-AU83,6)=0,0,1)</f>
        <v>0</v>
      </c>
      <c r="AV84" s="116">
        <f>IF(ROUND(Opex!AZ136+Opex!AZ157-AV83,6)=0,0,1)</f>
        <v>0</v>
      </c>
      <c r="AW84" s="116">
        <f>IF(ROUND(Opex!BA136+Opex!BA157-AW83,6)=0,0,1)</f>
        <v>0</v>
      </c>
      <c r="AX84" s="116">
        <f>IF(ROUND(Opex!BB136+Opex!BB157-AX83,6)=0,0,1)</f>
        <v>0</v>
      </c>
      <c r="AY84" s="116">
        <f>IF(ROUND(Opex!BC136+Opex!BC157-AY83,6)=0,0,1)</f>
        <v>0</v>
      </c>
      <c r="AZ84" s="116">
        <f>IF(ROUND(Opex!BD136+Opex!BD157-AZ83,6)=0,0,1)</f>
        <v>0</v>
      </c>
      <c r="BA84" s="116">
        <f>IF(ROUND(Opex!BE136+Opex!BE157-BA83,6)=0,0,1)</f>
        <v>0</v>
      </c>
      <c r="BB84" s="116">
        <f>IF(ROUND(Opex!BF136+Opex!BF157-BB83,6)=0,0,1)</f>
        <v>0</v>
      </c>
      <c r="BC84" s="116">
        <f>IF(ROUND(Opex!BG136+Opex!BG157-BC83,6)=0,0,1)</f>
        <v>0</v>
      </c>
      <c r="BD84" s="116">
        <f>IF(ROUND(Opex!BH136+Opex!BH157-BD83,6)=0,0,1)</f>
        <v>0</v>
      </c>
      <c r="BE84" s="116"/>
      <c r="BF84" s="116" t="e">
        <f>IF(ROUND(#REF!-BF83,6)=0,0,1)</f>
        <v>#REF!</v>
      </c>
      <c r="BG84" s="116" t="e">
        <f>IF(ROUND(#REF!-BG83,6)=0,0,1)</f>
        <v>#REF!</v>
      </c>
      <c r="BH84" s="116" t="e">
        <f>IF(ROUND(#REF!-BH83,6)=0,0,1)</f>
        <v>#REF!</v>
      </c>
    </row>
    <row r="85" spans="1:60" outlineLevel="1" x14ac:dyDescent="0.2">
      <c r="B85" s="52"/>
    </row>
    <row r="86" spans="1:60" x14ac:dyDescent="0.2">
      <c r="A86" s="6">
        <f>MAX($A$1:A69)+Subsection</f>
        <v>9.0299999999999994</v>
      </c>
      <c r="B86" s="6" t="s">
        <v>330</v>
      </c>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row>
    <row r="87" spans="1:60" x14ac:dyDescent="0.2">
      <c r="C87" s="26"/>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row>
    <row r="88" spans="1:60" hidden="1" outlineLevel="1" x14ac:dyDescent="0.2">
      <c r="B88" s="53" t="s">
        <v>331</v>
      </c>
      <c r="C88" s="26"/>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row>
    <row r="89" spans="1:60" hidden="1" outlineLevel="1" x14ac:dyDescent="0.2">
      <c r="C89" s="26"/>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row>
    <row r="90" spans="1:60" hidden="1" outlineLevel="1" x14ac:dyDescent="0.2">
      <c r="B90" s="51" t="s">
        <v>196</v>
      </c>
      <c r="C90" s="26"/>
      <c r="D90" s="59" t="s">
        <v>135</v>
      </c>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row>
    <row r="91" spans="1:60" hidden="1" outlineLevel="1" x14ac:dyDescent="0.2">
      <c r="B91" s="72" t="s">
        <v>197</v>
      </c>
    </row>
    <row r="92" spans="1:60" hidden="1" outlineLevel="1" x14ac:dyDescent="0.2">
      <c r="B92" s="58" t="s">
        <v>76</v>
      </c>
    </row>
    <row r="93" spans="1:60" hidden="1" outlineLevel="1" x14ac:dyDescent="0.2">
      <c r="B93" s="73" t="s">
        <v>94</v>
      </c>
      <c r="C93" s="10" t="s">
        <v>198</v>
      </c>
      <c r="D93" s="26">
        <v>1</v>
      </c>
      <c r="E93" s="92"/>
      <c r="F93" s="92">
        <f>SUMIF(Capex!$G$190:$G$235,$D93,Capex!J$190:J$235)</f>
        <v>0</v>
      </c>
      <c r="G93" s="92">
        <f>SUMIF(Capex!$G$190:$G$235,$D93,Capex!K$190:K$235)</f>
        <v>16.706508176762313</v>
      </c>
      <c r="H93" s="92">
        <f>SUMIF(Capex!$G$190:$G$235,$D93,Capex!L$190:L$235)</f>
        <v>10.073924109658332</v>
      </c>
      <c r="I93" s="92">
        <f>SUMIF(Capex!$G$190:$G$235,$D93,Capex!M$190:M$235)</f>
        <v>11.075456650130672</v>
      </c>
      <c r="J93" s="92">
        <f>SUMIF(Capex!$G$190:$G$235,$D93,Capex!N$190:N$235)</f>
        <v>9.4110776989285672</v>
      </c>
      <c r="K93" s="92">
        <f>SUMIF(Capex!$G$190:$G$235,$D93,Capex!O$190:O$235)</f>
        <v>7.8111796981032739</v>
      </c>
      <c r="L93" s="92">
        <f>SUMIF(Capex!$G$190:$G$235,$D93,Capex!P$190:P$235)</f>
        <v>19.790372714628354</v>
      </c>
      <c r="M93" s="92">
        <f>SUMIF(Capex!$G$190:$G$235,$D93,Capex!Q$190:Q$235)</f>
        <v>0</v>
      </c>
      <c r="N93" s="92">
        <f>SUMIF(Capex!$G$190:$G$235,$D93,Capex!R$190:R$235)</f>
        <v>0</v>
      </c>
      <c r="O93" s="92">
        <f>SUMIF(Capex!$G$190:$G$235,$D93,Capex!S$190:S$235)</f>
        <v>0</v>
      </c>
      <c r="P93" s="92">
        <f>SUMIF(Capex!$G$190:$G$235,$D93,Capex!T$190:T$235)</f>
        <v>0</v>
      </c>
      <c r="Q93" s="92">
        <f>SUMIF(Capex!$G$190:$G$235,$D93,Capex!U$190:U$235)</f>
        <v>0</v>
      </c>
      <c r="R93" s="92">
        <f>SUMIF(Capex!$G$190:$G$235,$D93,Capex!V$190:V$235)</f>
        <v>0</v>
      </c>
      <c r="S93" s="92">
        <f>SUMIF(Capex!$G$190:$G$235,$D93,Capex!W$190:W$235)</f>
        <v>0</v>
      </c>
      <c r="T93" s="92">
        <f>SUMIF(Capex!$G$190:$G$235,$D93,Capex!X$190:X$235)</f>
        <v>0</v>
      </c>
      <c r="U93" s="92">
        <f>SUMIF(Capex!$G$190:$G$235,$D93,Capex!Y$190:Y$235)</f>
        <v>0</v>
      </c>
      <c r="V93" s="92">
        <f>SUMIF(Capex!$G$190:$G$235,$D93,Capex!Z$190:Z$235)</f>
        <v>0</v>
      </c>
      <c r="W93" s="92">
        <f>SUMIF(Capex!$G$190:$G$235,$D93,Capex!AA$190:AA$235)</f>
        <v>0</v>
      </c>
      <c r="X93" s="92">
        <f>SUMIF(Capex!$G$190:$G$235,$D93,Capex!AB$190:AB$235)</f>
        <v>0</v>
      </c>
      <c r="Y93" s="92">
        <f>SUMIF(Capex!$G$190:$G$235,$D93,Capex!AC$190:AC$235)</f>
        <v>0</v>
      </c>
      <c r="Z93" s="92">
        <f>SUMIF(Capex!$G$190:$G$235,$D93,Capex!AD$190:AD$235)</f>
        <v>0</v>
      </c>
      <c r="AA93" s="92">
        <f>SUMIF(Capex!$G$190:$G$235,$D93,Capex!AE$190:AE$235)</f>
        <v>0</v>
      </c>
      <c r="AB93" s="92">
        <f>SUMIF(Capex!$G$190:$G$235,$D93,Capex!AF$190:AF$235)</f>
        <v>0</v>
      </c>
      <c r="AC93" s="92">
        <f>SUMIF(Capex!$G$190:$G$235,$D93,Capex!AG$190:AG$235)</f>
        <v>0</v>
      </c>
      <c r="AD93" s="92">
        <f>SUMIF(Capex!$G$190:$G$235,$D93,Capex!AH$190:AH$235)</f>
        <v>0</v>
      </c>
      <c r="AE93" s="92">
        <f>SUMIF(Capex!$G$190:$G$235,$D93,Capex!AI$190:AI$235)</f>
        <v>0</v>
      </c>
      <c r="AF93" s="92">
        <f>SUMIF(Capex!$G$190:$G$235,$D93,Capex!AJ$190:AJ$235)</f>
        <v>0</v>
      </c>
      <c r="AG93" s="92">
        <f>SUMIF(Capex!$G$190:$G$235,$D93,Capex!AK$190:AK$235)</f>
        <v>0</v>
      </c>
      <c r="AH93" s="92">
        <f>SUMIF(Capex!$G$190:$G$235,$D93,Capex!AL$190:AL$235)</f>
        <v>0</v>
      </c>
      <c r="AI93" s="92">
        <f>SUMIF(Capex!$G$190:$G$235,$D93,Capex!AM$190:AM$235)</f>
        <v>0</v>
      </c>
      <c r="AJ93" s="92">
        <f>SUMIF(Capex!$G$190:$G$235,$D93,Capex!AN$190:AN$235)</f>
        <v>0</v>
      </c>
      <c r="AK93" s="92">
        <f>SUMIF(Capex!$G$190:$G$235,$D93,Capex!AO$190:AO$235)</f>
        <v>0</v>
      </c>
      <c r="AL93" s="92">
        <f>SUMIF(Capex!$G$190:$G$235,$D93,Capex!AP$190:AP$235)</f>
        <v>0</v>
      </c>
      <c r="AM93" s="92">
        <f>SUMIF(Capex!$G$190:$G$235,$D93,Capex!AQ$190:AQ$235)</f>
        <v>0</v>
      </c>
      <c r="AN93" s="92">
        <f>SUMIF(Capex!$G$190:$G$235,$D93,Capex!AR$190:AR$235)</f>
        <v>0</v>
      </c>
      <c r="AO93" s="92">
        <f>SUMIF(Capex!$G$190:$G$235,$D93,Capex!AS$190:AS$235)</f>
        <v>0</v>
      </c>
      <c r="AP93" s="92">
        <f>SUMIF(Capex!$G$190:$G$235,$D93,Capex!AT$190:AT$235)</f>
        <v>0</v>
      </c>
      <c r="AQ93" s="92">
        <f>SUMIF(Capex!$G$190:$G$235,$D93,Capex!AU$190:AU$235)</f>
        <v>0</v>
      </c>
      <c r="AR93" s="92">
        <f>SUMIF(Capex!$G$190:$G$235,$D93,Capex!AV$190:AV$235)</f>
        <v>0</v>
      </c>
      <c r="AS93" s="92">
        <f>SUMIF(Capex!$G$190:$G$235,$D93,Capex!AW$190:AW$235)</f>
        <v>0</v>
      </c>
      <c r="AT93" s="92">
        <f>SUMIF(Capex!$G$190:$G$235,$D93,Capex!AX$190:AX$235)</f>
        <v>0</v>
      </c>
      <c r="AU93" s="92">
        <f>SUMIF(Capex!$G$190:$G$235,$D93,Capex!AY$190:AY$235)</f>
        <v>0</v>
      </c>
      <c r="AV93" s="92">
        <f>SUMIF(Capex!$G$190:$G$235,$D93,Capex!AZ$190:AZ$235)</f>
        <v>0</v>
      </c>
      <c r="AW93" s="92">
        <f>SUMIF(Capex!$G$190:$G$235,$D93,Capex!BA$190:BA$235)</f>
        <v>0</v>
      </c>
      <c r="AX93" s="92">
        <f>SUMIF(Capex!$G$190:$G$235,$D93,Capex!BB$190:BB$235)</f>
        <v>0</v>
      </c>
      <c r="AY93" s="92">
        <f>SUMIF(Capex!$G$190:$G$235,$D93,Capex!BC$190:BC$235)</f>
        <v>0</v>
      </c>
      <c r="AZ93" s="92">
        <f>SUMIF(Capex!$G$190:$G$235,$D93,Capex!BD$190:BD$235)</f>
        <v>0</v>
      </c>
      <c r="BA93" s="92">
        <f>SUMIF(Capex!$G$190:$G$235,$D93,Capex!BE$190:BE$235)</f>
        <v>0</v>
      </c>
      <c r="BB93" s="92">
        <f>SUMIF(Capex!$G$190:$G$235,$D93,Capex!BF$190:BF$235)</f>
        <v>0</v>
      </c>
      <c r="BC93" s="92">
        <f>SUMIF(Capex!$G$190:$G$235,$D93,Capex!BG$190:BG$235)</f>
        <v>0</v>
      </c>
      <c r="BD93" s="92">
        <f>SUMIF(Capex!$G$190:$G$235,$D93,Capex!BH$190:BH$235)</f>
        <v>0</v>
      </c>
    </row>
    <row r="94" spans="1:60" hidden="1" outlineLevel="1" x14ac:dyDescent="0.2">
      <c r="B94" s="73" t="s">
        <v>95</v>
      </c>
      <c r="C94" s="10" t="s">
        <v>198</v>
      </c>
      <c r="D94" s="26">
        <f>MAX($D$93:D93)+1</f>
        <v>2</v>
      </c>
      <c r="E94" s="92"/>
      <c r="F94" s="92">
        <f>SUMIF(Capex!$G$190:$G$235,$D94,Capex!J$190:J$235)</f>
        <v>0</v>
      </c>
      <c r="G94" s="92">
        <f>SUMIF(Capex!$G$190:$G$235,$D94,Capex!K$190:K$235)</f>
        <v>27.176727403540831</v>
      </c>
      <c r="H94" s="92">
        <f>SUMIF(Capex!$G$190:$G$235,$D94,Capex!L$190:L$235)</f>
        <v>17.377199759523368</v>
      </c>
      <c r="I94" s="92">
        <f>SUMIF(Capex!$G$190:$G$235,$D94,Capex!M$190:M$235)</f>
        <v>22.083014752389051</v>
      </c>
      <c r="J94" s="92">
        <f>SUMIF(Capex!$G$190:$G$235,$D94,Capex!N$190:N$235)</f>
        <v>19.452519467252824</v>
      </c>
      <c r="K94" s="92">
        <f>SUMIF(Capex!$G$190:$G$235,$D94,Capex!O$190:O$235)</f>
        <v>16.989384838644806</v>
      </c>
      <c r="L94" s="92">
        <f>SUMIF(Capex!$G$190:$G$235,$D94,Capex!P$190:P$235)</f>
        <v>45.324403863280679</v>
      </c>
      <c r="M94" s="92">
        <f>SUMIF(Capex!$G$190:$G$235,$D94,Capex!Q$190:Q$235)</f>
        <v>0</v>
      </c>
      <c r="N94" s="92">
        <f>SUMIF(Capex!$G$190:$G$235,$D94,Capex!R$190:R$235)</f>
        <v>0</v>
      </c>
      <c r="O94" s="92">
        <f>SUMIF(Capex!$G$190:$G$235,$D94,Capex!S$190:S$235)</f>
        <v>0</v>
      </c>
      <c r="P94" s="92">
        <f>SUMIF(Capex!$G$190:$G$235,$D94,Capex!T$190:T$235)</f>
        <v>0</v>
      </c>
      <c r="Q94" s="92">
        <f>SUMIF(Capex!$G$190:$G$235,$D94,Capex!U$190:U$235)</f>
        <v>0</v>
      </c>
      <c r="R94" s="92">
        <f>SUMIF(Capex!$G$190:$G$235,$D94,Capex!V$190:V$235)</f>
        <v>0</v>
      </c>
      <c r="S94" s="92">
        <f>SUMIF(Capex!$G$190:$G$235,$D94,Capex!W$190:W$235)</f>
        <v>0</v>
      </c>
      <c r="T94" s="92">
        <f>SUMIF(Capex!$G$190:$G$235,$D94,Capex!X$190:X$235)</f>
        <v>0</v>
      </c>
      <c r="U94" s="92">
        <f>SUMIF(Capex!$G$190:$G$235,$D94,Capex!Y$190:Y$235)</f>
        <v>0</v>
      </c>
      <c r="V94" s="92">
        <f>SUMIF(Capex!$G$190:$G$235,$D94,Capex!Z$190:Z$235)</f>
        <v>0</v>
      </c>
      <c r="W94" s="92">
        <f>SUMIF(Capex!$G$190:$G$235,$D94,Capex!AA$190:AA$235)</f>
        <v>0</v>
      </c>
      <c r="X94" s="92">
        <f>SUMIF(Capex!$G$190:$G$235,$D94,Capex!AB$190:AB$235)</f>
        <v>0</v>
      </c>
      <c r="Y94" s="92">
        <f>SUMIF(Capex!$G$190:$G$235,$D94,Capex!AC$190:AC$235)</f>
        <v>0</v>
      </c>
      <c r="Z94" s="92">
        <f>SUMIF(Capex!$G$190:$G$235,$D94,Capex!AD$190:AD$235)</f>
        <v>0</v>
      </c>
      <c r="AA94" s="92">
        <f>SUMIF(Capex!$G$190:$G$235,$D94,Capex!AE$190:AE$235)</f>
        <v>0</v>
      </c>
      <c r="AB94" s="92">
        <f>SUMIF(Capex!$G$190:$G$235,$D94,Capex!AF$190:AF$235)</f>
        <v>0</v>
      </c>
      <c r="AC94" s="92">
        <f>SUMIF(Capex!$G$190:$G$235,$D94,Capex!AG$190:AG$235)</f>
        <v>0</v>
      </c>
      <c r="AD94" s="92">
        <f>SUMIF(Capex!$G$190:$G$235,$D94,Capex!AH$190:AH$235)</f>
        <v>0</v>
      </c>
      <c r="AE94" s="92">
        <f>SUMIF(Capex!$G$190:$G$235,$D94,Capex!AI$190:AI$235)</f>
        <v>0</v>
      </c>
      <c r="AF94" s="92">
        <f>SUMIF(Capex!$G$190:$G$235,$D94,Capex!AJ$190:AJ$235)</f>
        <v>0</v>
      </c>
      <c r="AG94" s="92">
        <f>SUMIF(Capex!$G$190:$G$235,$D94,Capex!AK$190:AK$235)</f>
        <v>0</v>
      </c>
      <c r="AH94" s="92">
        <f>SUMIF(Capex!$G$190:$G$235,$D94,Capex!AL$190:AL$235)</f>
        <v>0</v>
      </c>
      <c r="AI94" s="92">
        <f>SUMIF(Capex!$G$190:$G$235,$D94,Capex!AM$190:AM$235)</f>
        <v>0</v>
      </c>
      <c r="AJ94" s="92">
        <f>SUMIF(Capex!$G$190:$G$235,$D94,Capex!AN$190:AN$235)</f>
        <v>0</v>
      </c>
      <c r="AK94" s="92">
        <f>SUMIF(Capex!$G$190:$G$235,$D94,Capex!AO$190:AO$235)</f>
        <v>0</v>
      </c>
      <c r="AL94" s="92">
        <f>SUMIF(Capex!$G$190:$G$235,$D94,Capex!AP$190:AP$235)</f>
        <v>0</v>
      </c>
      <c r="AM94" s="92">
        <f>SUMIF(Capex!$G$190:$G$235,$D94,Capex!AQ$190:AQ$235)</f>
        <v>0</v>
      </c>
      <c r="AN94" s="92">
        <f>SUMIF(Capex!$G$190:$G$235,$D94,Capex!AR$190:AR$235)</f>
        <v>0</v>
      </c>
      <c r="AO94" s="92">
        <f>SUMIF(Capex!$G$190:$G$235,$D94,Capex!AS$190:AS$235)</f>
        <v>0</v>
      </c>
      <c r="AP94" s="92">
        <f>SUMIF(Capex!$G$190:$G$235,$D94,Capex!AT$190:AT$235)</f>
        <v>0</v>
      </c>
      <c r="AQ94" s="92">
        <f>SUMIF(Capex!$G$190:$G$235,$D94,Capex!AU$190:AU$235)</f>
        <v>0</v>
      </c>
      <c r="AR94" s="92">
        <f>SUMIF(Capex!$G$190:$G$235,$D94,Capex!AV$190:AV$235)</f>
        <v>0</v>
      </c>
      <c r="AS94" s="92">
        <f>SUMIF(Capex!$G$190:$G$235,$D94,Capex!AW$190:AW$235)</f>
        <v>0</v>
      </c>
      <c r="AT94" s="92">
        <f>SUMIF(Capex!$G$190:$G$235,$D94,Capex!AX$190:AX$235)</f>
        <v>0</v>
      </c>
      <c r="AU94" s="92">
        <f>SUMIF(Capex!$G$190:$G$235,$D94,Capex!AY$190:AY$235)</f>
        <v>0</v>
      </c>
      <c r="AV94" s="92">
        <f>SUMIF(Capex!$G$190:$G$235,$D94,Capex!AZ$190:AZ$235)</f>
        <v>0</v>
      </c>
      <c r="AW94" s="92">
        <f>SUMIF(Capex!$G$190:$G$235,$D94,Capex!BA$190:BA$235)</f>
        <v>0</v>
      </c>
      <c r="AX94" s="92">
        <f>SUMIF(Capex!$G$190:$G$235,$D94,Capex!BB$190:BB$235)</f>
        <v>0</v>
      </c>
      <c r="AY94" s="92">
        <f>SUMIF(Capex!$G$190:$G$235,$D94,Capex!BC$190:BC$235)</f>
        <v>0</v>
      </c>
      <c r="AZ94" s="92">
        <f>SUMIF(Capex!$G$190:$G$235,$D94,Capex!BD$190:BD$235)</f>
        <v>0</v>
      </c>
      <c r="BA94" s="92">
        <f>SUMIF(Capex!$G$190:$G$235,$D94,Capex!BE$190:BE$235)</f>
        <v>0</v>
      </c>
      <c r="BB94" s="92">
        <f>SUMIF(Capex!$G$190:$G$235,$D94,Capex!BF$190:BF$235)</f>
        <v>0</v>
      </c>
      <c r="BC94" s="92">
        <f>SUMIF(Capex!$G$190:$G$235,$D94,Capex!BG$190:BG$235)</f>
        <v>0</v>
      </c>
      <c r="BD94" s="92">
        <f>SUMIF(Capex!$G$190:$G$235,$D94,Capex!BH$190:BH$235)</f>
        <v>0</v>
      </c>
    </row>
    <row r="95" spans="1:60" hidden="1" outlineLevel="1" x14ac:dyDescent="0.2">
      <c r="B95" s="73" t="s">
        <v>96</v>
      </c>
      <c r="C95" s="10" t="s">
        <v>198</v>
      </c>
      <c r="D95" s="26">
        <f>MAX($D$93:D94)+1</f>
        <v>3</v>
      </c>
      <c r="E95" s="92"/>
      <c r="F95" s="92">
        <f>SUMIF(Capex!$G$190:$G$235,$D95,Capex!J$190:J$235)</f>
        <v>0</v>
      </c>
      <c r="G95" s="92">
        <f>SUMIF(Capex!$G$190:$G$235,$D95,Capex!K$190:K$235)</f>
        <v>3.1223364652730945</v>
      </c>
      <c r="H95" s="92">
        <f>SUMIF(Capex!$G$190:$G$235,$D95,Capex!L$190:L$235)</f>
        <v>1.9232164925576274</v>
      </c>
      <c r="I95" s="92">
        <f>SUMIF(Capex!$G$190:$G$235,$D95,Capex!M$190:M$235)</f>
        <v>2.438204817829523</v>
      </c>
      <c r="J95" s="92">
        <f>SUMIF(Capex!$G$190:$G$235,$D95,Capex!N$190:N$235)</f>
        <v>2.118014816560986</v>
      </c>
      <c r="K95" s="92">
        <f>SUMIF(Capex!$G$190:$G$235,$D95,Capex!O$190:O$235)</f>
        <v>1.7682550730610143</v>
      </c>
      <c r="L95" s="92">
        <f>SUMIF(Capex!$G$190:$G$235,$D95,Capex!P$190:P$235)</f>
        <v>4.5461015772848379</v>
      </c>
      <c r="M95" s="92">
        <f>SUMIF(Capex!$G$190:$G$235,$D95,Capex!Q$190:Q$235)</f>
        <v>0</v>
      </c>
      <c r="N95" s="92">
        <f>SUMIF(Capex!$G$190:$G$235,$D95,Capex!R$190:R$235)</f>
        <v>0</v>
      </c>
      <c r="O95" s="92">
        <f>SUMIF(Capex!$G$190:$G$235,$D95,Capex!S$190:S$235)</f>
        <v>0</v>
      </c>
      <c r="P95" s="92">
        <f>SUMIF(Capex!$G$190:$G$235,$D95,Capex!T$190:T$235)</f>
        <v>0</v>
      </c>
      <c r="Q95" s="92">
        <f>SUMIF(Capex!$G$190:$G$235,$D95,Capex!U$190:U$235)</f>
        <v>0</v>
      </c>
      <c r="R95" s="92">
        <f>SUMIF(Capex!$G$190:$G$235,$D95,Capex!V$190:V$235)</f>
        <v>0</v>
      </c>
      <c r="S95" s="92">
        <f>SUMIF(Capex!$G$190:$G$235,$D95,Capex!W$190:W$235)</f>
        <v>0</v>
      </c>
      <c r="T95" s="92">
        <f>SUMIF(Capex!$G$190:$G$235,$D95,Capex!X$190:X$235)</f>
        <v>0</v>
      </c>
      <c r="U95" s="92">
        <f>SUMIF(Capex!$G$190:$G$235,$D95,Capex!Y$190:Y$235)</f>
        <v>0</v>
      </c>
      <c r="V95" s="92">
        <f>SUMIF(Capex!$G$190:$G$235,$D95,Capex!Z$190:Z$235)</f>
        <v>0</v>
      </c>
      <c r="W95" s="92">
        <f>SUMIF(Capex!$G$190:$G$235,$D95,Capex!AA$190:AA$235)</f>
        <v>0</v>
      </c>
      <c r="X95" s="92">
        <f>SUMIF(Capex!$G$190:$G$235,$D95,Capex!AB$190:AB$235)</f>
        <v>0</v>
      </c>
      <c r="Y95" s="92">
        <f>SUMIF(Capex!$G$190:$G$235,$D95,Capex!AC$190:AC$235)</f>
        <v>0</v>
      </c>
      <c r="Z95" s="92">
        <f>SUMIF(Capex!$G$190:$G$235,$D95,Capex!AD$190:AD$235)</f>
        <v>0</v>
      </c>
      <c r="AA95" s="92">
        <f>SUMIF(Capex!$G$190:$G$235,$D95,Capex!AE$190:AE$235)</f>
        <v>0</v>
      </c>
      <c r="AB95" s="92">
        <f>SUMIF(Capex!$G$190:$G$235,$D95,Capex!AF$190:AF$235)</f>
        <v>0</v>
      </c>
      <c r="AC95" s="92">
        <f>SUMIF(Capex!$G$190:$G$235,$D95,Capex!AG$190:AG$235)</f>
        <v>0</v>
      </c>
      <c r="AD95" s="92">
        <f>SUMIF(Capex!$G$190:$G$235,$D95,Capex!AH$190:AH$235)</f>
        <v>0</v>
      </c>
      <c r="AE95" s="92">
        <f>SUMIF(Capex!$G$190:$G$235,$D95,Capex!AI$190:AI$235)</f>
        <v>0</v>
      </c>
      <c r="AF95" s="92">
        <f>SUMIF(Capex!$G$190:$G$235,$D95,Capex!AJ$190:AJ$235)</f>
        <v>0</v>
      </c>
      <c r="AG95" s="92">
        <f>SUMIF(Capex!$G$190:$G$235,$D95,Capex!AK$190:AK$235)</f>
        <v>0</v>
      </c>
      <c r="AH95" s="92">
        <f>SUMIF(Capex!$G$190:$G$235,$D95,Capex!AL$190:AL$235)</f>
        <v>0</v>
      </c>
      <c r="AI95" s="92">
        <f>SUMIF(Capex!$G$190:$G$235,$D95,Capex!AM$190:AM$235)</f>
        <v>0</v>
      </c>
      <c r="AJ95" s="92">
        <f>SUMIF(Capex!$G$190:$G$235,$D95,Capex!AN$190:AN$235)</f>
        <v>0</v>
      </c>
      <c r="AK95" s="92">
        <f>SUMIF(Capex!$G$190:$G$235,$D95,Capex!AO$190:AO$235)</f>
        <v>0</v>
      </c>
      <c r="AL95" s="92">
        <f>SUMIF(Capex!$G$190:$G$235,$D95,Capex!AP$190:AP$235)</f>
        <v>0</v>
      </c>
      <c r="AM95" s="92">
        <f>SUMIF(Capex!$G$190:$G$235,$D95,Capex!AQ$190:AQ$235)</f>
        <v>0</v>
      </c>
      <c r="AN95" s="92">
        <f>SUMIF(Capex!$G$190:$G$235,$D95,Capex!AR$190:AR$235)</f>
        <v>0</v>
      </c>
      <c r="AO95" s="92">
        <f>SUMIF(Capex!$G$190:$G$235,$D95,Capex!AS$190:AS$235)</f>
        <v>0</v>
      </c>
      <c r="AP95" s="92">
        <f>SUMIF(Capex!$G$190:$G$235,$D95,Capex!AT$190:AT$235)</f>
        <v>0</v>
      </c>
      <c r="AQ95" s="92">
        <f>SUMIF(Capex!$G$190:$G$235,$D95,Capex!AU$190:AU$235)</f>
        <v>0</v>
      </c>
      <c r="AR95" s="92">
        <f>SUMIF(Capex!$G$190:$G$235,$D95,Capex!AV$190:AV$235)</f>
        <v>0</v>
      </c>
      <c r="AS95" s="92">
        <f>SUMIF(Capex!$G$190:$G$235,$D95,Capex!AW$190:AW$235)</f>
        <v>0</v>
      </c>
      <c r="AT95" s="92">
        <f>SUMIF(Capex!$G$190:$G$235,$D95,Capex!AX$190:AX$235)</f>
        <v>0</v>
      </c>
      <c r="AU95" s="92">
        <f>SUMIF(Capex!$G$190:$G$235,$D95,Capex!AY$190:AY$235)</f>
        <v>0</v>
      </c>
      <c r="AV95" s="92">
        <f>SUMIF(Capex!$G$190:$G$235,$D95,Capex!AZ$190:AZ$235)</f>
        <v>0</v>
      </c>
      <c r="AW95" s="92">
        <f>SUMIF(Capex!$G$190:$G$235,$D95,Capex!BA$190:BA$235)</f>
        <v>0</v>
      </c>
      <c r="AX95" s="92">
        <f>SUMIF(Capex!$G$190:$G$235,$D95,Capex!BB$190:BB$235)</f>
        <v>0</v>
      </c>
      <c r="AY95" s="92">
        <f>SUMIF(Capex!$G$190:$G$235,$D95,Capex!BC$190:BC$235)</f>
        <v>0</v>
      </c>
      <c r="AZ95" s="92">
        <f>SUMIF(Capex!$G$190:$G$235,$D95,Capex!BD$190:BD$235)</f>
        <v>0</v>
      </c>
      <c r="BA95" s="92">
        <f>SUMIF(Capex!$G$190:$G$235,$D95,Capex!BE$190:BE$235)</f>
        <v>0</v>
      </c>
      <c r="BB95" s="92">
        <f>SUMIF(Capex!$G$190:$G$235,$D95,Capex!BF$190:BF$235)</f>
        <v>0</v>
      </c>
      <c r="BC95" s="92">
        <f>SUMIF(Capex!$G$190:$G$235,$D95,Capex!BG$190:BG$235)</f>
        <v>0</v>
      </c>
      <c r="BD95" s="92">
        <f>SUMIF(Capex!$G$190:$G$235,$D95,Capex!BH$190:BH$235)</f>
        <v>0</v>
      </c>
    </row>
    <row r="96" spans="1:60" hidden="1" outlineLevel="1" x14ac:dyDescent="0.2">
      <c r="B96" s="73" t="s">
        <v>97</v>
      </c>
      <c r="C96" s="10" t="s">
        <v>198</v>
      </c>
      <c r="D96" s="26">
        <f>MAX($D$93:D95)+1</f>
        <v>4</v>
      </c>
      <c r="E96" s="92"/>
      <c r="F96" s="92">
        <f>SUMIF(Capex!$G$190:$G$235,$D96,Capex!J$190:J$235)</f>
        <v>0</v>
      </c>
      <c r="G96" s="92">
        <f>SUMIF(Capex!$G$190:$G$235,$D96,Capex!K$190:K$235)</f>
        <v>1.7828847746569956</v>
      </c>
      <c r="H96" s="92">
        <f>SUMIF(Capex!$G$190:$G$235,$D96,Capex!L$190:L$235)</f>
        <v>1.1450414679551058</v>
      </c>
      <c r="I96" s="92">
        <f>SUMIF(Capex!$G$190:$G$235,$D96,Capex!M$190:M$235)</f>
        <v>1.7785647553332342</v>
      </c>
      <c r="J96" s="92">
        <f>SUMIF(Capex!$G$190:$G$235,$D96,Capex!N$190:N$235)</f>
        <v>1.472570093656193</v>
      </c>
      <c r="K96" s="92">
        <f>SUMIF(Capex!$G$190:$G$235,$D96,Capex!O$190:O$235)</f>
        <v>1.7355626589312418</v>
      </c>
      <c r="L96" s="92">
        <f>SUMIF(Capex!$G$190:$G$235,$D96,Capex!P$190:P$235)</f>
        <v>3.238041432556761</v>
      </c>
      <c r="M96" s="92">
        <f>SUMIF(Capex!$G$190:$G$235,$D96,Capex!Q$190:Q$235)</f>
        <v>0</v>
      </c>
      <c r="N96" s="92">
        <f>SUMIF(Capex!$G$190:$G$235,$D96,Capex!R$190:R$235)</f>
        <v>0</v>
      </c>
      <c r="O96" s="92">
        <f>SUMIF(Capex!$G$190:$G$235,$D96,Capex!S$190:S$235)</f>
        <v>0</v>
      </c>
      <c r="P96" s="92">
        <f>SUMIF(Capex!$G$190:$G$235,$D96,Capex!T$190:T$235)</f>
        <v>0</v>
      </c>
      <c r="Q96" s="92">
        <f>SUMIF(Capex!$G$190:$G$235,$D96,Capex!U$190:U$235)</f>
        <v>0</v>
      </c>
      <c r="R96" s="92">
        <f>SUMIF(Capex!$G$190:$G$235,$D96,Capex!V$190:V$235)</f>
        <v>0</v>
      </c>
      <c r="S96" s="92">
        <f>SUMIF(Capex!$G$190:$G$235,$D96,Capex!W$190:W$235)</f>
        <v>0</v>
      </c>
      <c r="T96" s="92">
        <f>SUMIF(Capex!$G$190:$G$235,$D96,Capex!X$190:X$235)</f>
        <v>0</v>
      </c>
      <c r="U96" s="92">
        <f>SUMIF(Capex!$G$190:$G$235,$D96,Capex!Y$190:Y$235)</f>
        <v>0</v>
      </c>
      <c r="V96" s="92">
        <f>SUMIF(Capex!$G$190:$G$235,$D96,Capex!Z$190:Z$235)</f>
        <v>0</v>
      </c>
      <c r="W96" s="92">
        <f>SUMIF(Capex!$G$190:$G$235,$D96,Capex!AA$190:AA$235)</f>
        <v>0</v>
      </c>
      <c r="X96" s="92">
        <f>SUMIF(Capex!$G$190:$G$235,$D96,Capex!AB$190:AB$235)</f>
        <v>0</v>
      </c>
      <c r="Y96" s="92">
        <f>SUMIF(Capex!$G$190:$G$235,$D96,Capex!AC$190:AC$235)</f>
        <v>0</v>
      </c>
      <c r="Z96" s="92">
        <f>SUMIF(Capex!$G$190:$G$235,$D96,Capex!AD$190:AD$235)</f>
        <v>0</v>
      </c>
      <c r="AA96" s="92">
        <f>SUMIF(Capex!$G$190:$G$235,$D96,Capex!AE$190:AE$235)</f>
        <v>0</v>
      </c>
      <c r="AB96" s="92">
        <f>SUMIF(Capex!$G$190:$G$235,$D96,Capex!AF$190:AF$235)</f>
        <v>0</v>
      </c>
      <c r="AC96" s="92">
        <f>SUMIF(Capex!$G$190:$G$235,$D96,Capex!AG$190:AG$235)</f>
        <v>0</v>
      </c>
      <c r="AD96" s="92">
        <f>SUMIF(Capex!$G$190:$G$235,$D96,Capex!AH$190:AH$235)</f>
        <v>0</v>
      </c>
      <c r="AE96" s="92">
        <f>SUMIF(Capex!$G$190:$G$235,$D96,Capex!AI$190:AI$235)</f>
        <v>0</v>
      </c>
      <c r="AF96" s="92">
        <f>SUMIF(Capex!$G$190:$G$235,$D96,Capex!AJ$190:AJ$235)</f>
        <v>0</v>
      </c>
      <c r="AG96" s="92">
        <f>SUMIF(Capex!$G$190:$G$235,$D96,Capex!AK$190:AK$235)</f>
        <v>0</v>
      </c>
      <c r="AH96" s="92">
        <f>SUMIF(Capex!$G$190:$G$235,$D96,Capex!AL$190:AL$235)</f>
        <v>0</v>
      </c>
      <c r="AI96" s="92">
        <f>SUMIF(Capex!$G$190:$G$235,$D96,Capex!AM$190:AM$235)</f>
        <v>0</v>
      </c>
      <c r="AJ96" s="92">
        <f>SUMIF(Capex!$G$190:$G$235,$D96,Capex!AN$190:AN$235)</f>
        <v>0</v>
      </c>
      <c r="AK96" s="92">
        <f>SUMIF(Capex!$G$190:$G$235,$D96,Capex!AO$190:AO$235)</f>
        <v>0</v>
      </c>
      <c r="AL96" s="92">
        <f>SUMIF(Capex!$G$190:$G$235,$D96,Capex!AP$190:AP$235)</f>
        <v>0</v>
      </c>
      <c r="AM96" s="92">
        <f>SUMIF(Capex!$G$190:$G$235,$D96,Capex!AQ$190:AQ$235)</f>
        <v>0</v>
      </c>
      <c r="AN96" s="92">
        <f>SUMIF(Capex!$G$190:$G$235,$D96,Capex!AR$190:AR$235)</f>
        <v>0</v>
      </c>
      <c r="AO96" s="92">
        <f>SUMIF(Capex!$G$190:$G$235,$D96,Capex!AS$190:AS$235)</f>
        <v>0</v>
      </c>
      <c r="AP96" s="92">
        <f>SUMIF(Capex!$G$190:$G$235,$D96,Capex!AT$190:AT$235)</f>
        <v>0</v>
      </c>
      <c r="AQ96" s="92">
        <f>SUMIF(Capex!$G$190:$G$235,$D96,Capex!AU$190:AU$235)</f>
        <v>0</v>
      </c>
      <c r="AR96" s="92">
        <f>SUMIF(Capex!$G$190:$G$235,$D96,Capex!AV$190:AV$235)</f>
        <v>0</v>
      </c>
      <c r="AS96" s="92">
        <f>SUMIF(Capex!$G$190:$G$235,$D96,Capex!AW$190:AW$235)</f>
        <v>0</v>
      </c>
      <c r="AT96" s="92">
        <f>SUMIF(Capex!$G$190:$G$235,$D96,Capex!AX$190:AX$235)</f>
        <v>0</v>
      </c>
      <c r="AU96" s="92">
        <f>SUMIF(Capex!$G$190:$G$235,$D96,Capex!AY$190:AY$235)</f>
        <v>0</v>
      </c>
      <c r="AV96" s="92">
        <f>SUMIF(Capex!$G$190:$G$235,$D96,Capex!AZ$190:AZ$235)</f>
        <v>0</v>
      </c>
      <c r="AW96" s="92">
        <f>SUMIF(Capex!$G$190:$G$235,$D96,Capex!BA$190:BA$235)</f>
        <v>0</v>
      </c>
      <c r="AX96" s="92">
        <f>SUMIF(Capex!$G$190:$G$235,$D96,Capex!BB$190:BB$235)</f>
        <v>0</v>
      </c>
      <c r="AY96" s="92">
        <f>SUMIF(Capex!$G$190:$G$235,$D96,Capex!BC$190:BC$235)</f>
        <v>0</v>
      </c>
      <c r="AZ96" s="92">
        <f>SUMIF(Capex!$G$190:$G$235,$D96,Capex!BD$190:BD$235)</f>
        <v>0</v>
      </c>
      <c r="BA96" s="92">
        <f>SUMIF(Capex!$G$190:$G$235,$D96,Capex!BE$190:BE$235)</f>
        <v>0</v>
      </c>
      <c r="BB96" s="92">
        <f>SUMIF(Capex!$G$190:$G$235,$D96,Capex!BF$190:BF$235)</f>
        <v>0</v>
      </c>
      <c r="BC96" s="92">
        <f>SUMIF(Capex!$G$190:$G$235,$D96,Capex!BG$190:BG$235)</f>
        <v>0</v>
      </c>
      <c r="BD96" s="92">
        <f>SUMIF(Capex!$G$190:$G$235,$D96,Capex!BH$190:BH$235)</f>
        <v>0</v>
      </c>
    </row>
    <row r="97" spans="2:56" hidden="1" outlineLevel="1" x14ac:dyDescent="0.2">
      <c r="B97" s="73" t="s">
        <v>98</v>
      </c>
      <c r="C97" s="10" t="s">
        <v>198</v>
      </c>
      <c r="D97" s="26">
        <f>MAX($D$93:D96)+1</f>
        <v>5</v>
      </c>
      <c r="E97" s="92"/>
      <c r="F97" s="92">
        <f>SUMIF(Capex!$G$190:$G$235,$D97,Capex!J$190:J$235)</f>
        <v>0</v>
      </c>
      <c r="G97" s="92">
        <f>SUMIF(Capex!$G$190:$G$235,$D97,Capex!K$190:K$235)</f>
        <v>2.3129284758255764E-2</v>
      </c>
      <c r="H97" s="92">
        <f>SUMIF(Capex!$G$190:$G$235,$D97,Capex!L$190:L$235)</f>
        <v>6.0839827758129772E-3</v>
      </c>
      <c r="I97" s="92">
        <f>SUMIF(Capex!$G$190:$G$235,$D97,Capex!M$190:M$235)</f>
        <v>2.7410099245841028E-3</v>
      </c>
      <c r="J97" s="92">
        <f>SUMIF(Capex!$G$190:$G$235,$D97,Capex!N$190:N$235)</f>
        <v>3.1258174696756238E-3</v>
      </c>
      <c r="K97" s="92">
        <f>SUMIF(Capex!$G$190:$G$235,$D97,Capex!O$190:O$235)</f>
        <v>1.7736305757419007E-2</v>
      </c>
      <c r="L97" s="92">
        <f>SUMIF(Capex!$G$190:$G$235,$D97,Capex!P$190:P$235)</f>
        <v>3.5211677884250574E-3</v>
      </c>
      <c r="M97" s="92">
        <f>SUMIF(Capex!$G$190:$G$235,$D97,Capex!Q$190:Q$235)</f>
        <v>0</v>
      </c>
      <c r="N97" s="92">
        <f>SUMIF(Capex!$G$190:$G$235,$D97,Capex!R$190:R$235)</f>
        <v>0</v>
      </c>
      <c r="O97" s="92">
        <f>SUMIF(Capex!$G$190:$G$235,$D97,Capex!S$190:S$235)</f>
        <v>0</v>
      </c>
      <c r="P97" s="92">
        <f>SUMIF(Capex!$G$190:$G$235,$D97,Capex!T$190:T$235)</f>
        <v>0</v>
      </c>
      <c r="Q97" s="92">
        <f>SUMIF(Capex!$G$190:$G$235,$D97,Capex!U$190:U$235)</f>
        <v>0</v>
      </c>
      <c r="R97" s="92">
        <f>SUMIF(Capex!$G$190:$G$235,$D97,Capex!V$190:V$235)</f>
        <v>0</v>
      </c>
      <c r="S97" s="92">
        <f>SUMIF(Capex!$G$190:$G$235,$D97,Capex!W$190:W$235)</f>
        <v>0</v>
      </c>
      <c r="T97" s="92">
        <f>SUMIF(Capex!$G$190:$G$235,$D97,Capex!X$190:X$235)</f>
        <v>0</v>
      </c>
      <c r="U97" s="92">
        <f>SUMIF(Capex!$G$190:$G$235,$D97,Capex!Y$190:Y$235)</f>
        <v>0</v>
      </c>
      <c r="V97" s="92">
        <f>SUMIF(Capex!$G$190:$G$235,$D97,Capex!Z$190:Z$235)</f>
        <v>0</v>
      </c>
      <c r="W97" s="92">
        <f>SUMIF(Capex!$G$190:$G$235,$D97,Capex!AA$190:AA$235)</f>
        <v>0</v>
      </c>
      <c r="X97" s="92">
        <f>SUMIF(Capex!$G$190:$G$235,$D97,Capex!AB$190:AB$235)</f>
        <v>0</v>
      </c>
      <c r="Y97" s="92">
        <f>SUMIF(Capex!$G$190:$G$235,$D97,Capex!AC$190:AC$235)</f>
        <v>0</v>
      </c>
      <c r="Z97" s="92">
        <f>SUMIF(Capex!$G$190:$G$235,$D97,Capex!AD$190:AD$235)</f>
        <v>0</v>
      </c>
      <c r="AA97" s="92">
        <f>SUMIF(Capex!$G$190:$G$235,$D97,Capex!AE$190:AE$235)</f>
        <v>0</v>
      </c>
      <c r="AB97" s="92">
        <f>SUMIF(Capex!$G$190:$G$235,$D97,Capex!AF$190:AF$235)</f>
        <v>0</v>
      </c>
      <c r="AC97" s="92">
        <f>SUMIF(Capex!$G$190:$G$235,$D97,Capex!AG$190:AG$235)</f>
        <v>0</v>
      </c>
      <c r="AD97" s="92">
        <f>SUMIF(Capex!$G$190:$G$235,$D97,Capex!AH$190:AH$235)</f>
        <v>0</v>
      </c>
      <c r="AE97" s="92">
        <f>SUMIF(Capex!$G$190:$G$235,$D97,Capex!AI$190:AI$235)</f>
        <v>0</v>
      </c>
      <c r="AF97" s="92">
        <f>SUMIF(Capex!$G$190:$G$235,$D97,Capex!AJ$190:AJ$235)</f>
        <v>0</v>
      </c>
      <c r="AG97" s="92">
        <f>SUMIF(Capex!$G$190:$G$235,$D97,Capex!AK$190:AK$235)</f>
        <v>0</v>
      </c>
      <c r="AH97" s="92">
        <f>SUMIF(Capex!$G$190:$G$235,$D97,Capex!AL$190:AL$235)</f>
        <v>0</v>
      </c>
      <c r="AI97" s="92">
        <f>SUMIF(Capex!$G$190:$G$235,$D97,Capex!AM$190:AM$235)</f>
        <v>0</v>
      </c>
      <c r="AJ97" s="92">
        <f>SUMIF(Capex!$G$190:$G$235,$D97,Capex!AN$190:AN$235)</f>
        <v>0</v>
      </c>
      <c r="AK97" s="92">
        <f>SUMIF(Capex!$G$190:$G$235,$D97,Capex!AO$190:AO$235)</f>
        <v>0</v>
      </c>
      <c r="AL97" s="92">
        <f>SUMIF(Capex!$G$190:$G$235,$D97,Capex!AP$190:AP$235)</f>
        <v>0</v>
      </c>
      <c r="AM97" s="92">
        <f>SUMIF(Capex!$G$190:$G$235,$D97,Capex!AQ$190:AQ$235)</f>
        <v>0</v>
      </c>
      <c r="AN97" s="92">
        <f>SUMIF(Capex!$G$190:$G$235,$D97,Capex!AR$190:AR$235)</f>
        <v>0</v>
      </c>
      <c r="AO97" s="92">
        <f>SUMIF(Capex!$G$190:$G$235,$D97,Capex!AS$190:AS$235)</f>
        <v>0</v>
      </c>
      <c r="AP97" s="92">
        <f>SUMIF(Capex!$G$190:$G$235,$D97,Capex!AT$190:AT$235)</f>
        <v>0</v>
      </c>
      <c r="AQ97" s="92">
        <f>SUMIF(Capex!$G$190:$G$235,$D97,Capex!AU$190:AU$235)</f>
        <v>0</v>
      </c>
      <c r="AR97" s="92">
        <f>SUMIF(Capex!$G$190:$G$235,$D97,Capex!AV$190:AV$235)</f>
        <v>0</v>
      </c>
      <c r="AS97" s="92">
        <f>SUMIF(Capex!$G$190:$G$235,$D97,Capex!AW$190:AW$235)</f>
        <v>0</v>
      </c>
      <c r="AT97" s="92">
        <f>SUMIF(Capex!$G$190:$G$235,$D97,Capex!AX$190:AX$235)</f>
        <v>0</v>
      </c>
      <c r="AU97" s="92">
        <f>SUMIF(Capex!$G$190:$G$235,$D97,Capex!AY$190:AY$235)</f>
        <v>0</v>
      </c>
      <c r="AV97" s="92">
        <f>SUMIF(Capex!$G$190:$G$235,$D97,Capex!AZ$190:AZ$235)</f>
        <v>0</v>
      </c>
      <c r="AW97" s="92">
        <f>SUMIF(Capex!$G$190:$G$235,$D97,Capex!BA$190:BA$235)</f>
        <v>0</v>
      </c>
      <c r="AX97" s="92">
        <f>SUMIF(Capex!$G$190:$G$235,$D97,Capex!BB$190:BB$235)</f>
        <v>0</v>
      </c>
      <c r="AY97" s="92">
        <f>SUMIF(Capex!$G$190:$G$235,$D97,Capex!BC$190:BC$235)</f>
        <v>0</v>
      </c>
      <c r="AZ97" s="92">
        <f>SUMIF(Capex!$G$190:$G$235,$D97,Capex!BD$190:BD$235)</f>
        <v>0</v>
      </c>
      <c r="BA97" s="92">
        <f>SUMIF(Capex!$G$190:$G$235,$D97,Capex!BE$190:BE$235)</f>
        <v>0</v>
      </c>
      <c r="BB97" s="92">
        <f>SUMIF(Capex!$G$190:$G$235,$D97,Capex!BF$190:BF$235)</f>
        <v>0</v>
      </c>
      <c r="BC97" s="92">
        <f>SUMIF(Capex!$G$190:$G$235,$D97,Capex!BG$190:BG$235)</f>
        <v>0</v>
      </c>
      <c r="BD97" s="92">
        <f>SUMIF(Capex!$G$190:$G$235,$D97,Capex!BH$190:BH$235)</f>
        <v>0</v>
      </c>
    </row>
    <row r="98" spans="2:56" hidden="1" outlineLevel="1" x14ac:dyDescent="0.2">
      <c r="B98" s="58" t="s">
        <v>77</v>
      </c>
      <c r="C98" s="10" t="s">
        <v>198</v>
      </c>
      <c r="D98" s="26">
        <f>MAX($D$93:D97)+1</f>
        <v>6</v>
      </c>
      <c r="E98" s="92"/>
      <c r="F98" s="92">
        <f>SUMIF(Capex!$G$190:$G$235,$D98,Capex!J$190:J$235)</f>
        <v>0</v>
      </c>
      <c r="G98" s="92">
        <f>SUMIF(Capex!$G$190:$G$235,$D98,Capex!K$190:K$235)</f>
        <v>1.7072136212501718</v>
      </c>
      <c r="H98" s="92">
        <f>SUMIF(Capex!$G$190:$G$235,$D98,Capex!L$190:L$235)</f>
        <v>1.2619355037737106</v>
      </c>
      <c r="I98" s="92">
        <f>SUMIF(Capex!$G$190:$G$235,$D98,Capex!M$190:M$235)</f>
        <v>1.7195748200901453</v>
      </c>
      <c r="J98" s="92">
        <f>SUMIF(Capex!$G$190:$G$235,$D98,Capex!N$190:N$235)</f>
        <v>1.2440210314162647</v>
      </c>
      <c r="K98" s="92">
        <f>SUMIF(Capex!$G$190:$G$235,$D98,Capex!O$190:O$235)</f>
        <v>1.1177695014616102</v>
      </c>
      <c r="L98" s="92">
        <f>SUMIF(Capex!$G$190:$G$235,$D98,Capex!P$190:P$235)</f>
        <v>2.7856943282646212</v>
      </c>
      <c r="M98" s="92">
        <f>SUMIF(Capex!$G$190:$G$235,$D98,Capex!Q$190:Q$235)</f>
        <v>0</v>
      </c>
      <c r="N98" s="92">
        <f>SUMIF(Capex!$G$190:$G$235,$D98,Capex!R$190:R$235)</f>
        <v>0</v>
      </c>
      <c r="O98" s="92">
        <f>SUMIF(Capex!$G$190:$G$235,$D98,Capex!S$190:S$235)</f>
        <v>0</v>
      </c>
      <c r="P98" s="92">
        <f>SUMIF(Capex!$G$190:$G$235,$D98,Capex!T$190:T$235)</f>
        <v>0</v>
      </c>
      <c r="Q98" s="92">
        <f>SUMIF(Capex!$G$190:$G$235,$D98,Capex!U$190:U$235)</f>
        <v>0</v>
      </c>
      <c r="R98" s="92">
        <f>SUMIF(Capex!$G$190:$G$235,$D98,Capex!V$190:V$235)</f>
        <v>0</v>
      </c>
      <c r="S98" s="92">
        <f>SUMIF(Capex!$G$190:$G$235,$D98,Capex!W$190:W$235)</f>
        <v>0</v>
      </c>
      <c r="T98" s="92">
        <f>SUMIF(Capex!$G$190:$G$235,$D98,Capex!X$190:X$235)</f>
        <v>0</v>
      </c>
      <c r="U98" s="92">
        <f>SUMIF(Capex!$G$190:$G$235,$D98,Capex!Y$190:Y$235)</f>
        <v>0</v>
      </c>
      <c r="V98" s="92">
        <f>SUMIF(Capex!$G$190:$G$235,$D98,Capex!Z$190:Z$235)</f>
        <v>0</v>
      </c>
      <c r="W98" s="92">
        <f>SUMIF(Capex!$G$190:$G$235,$D98,Capex!AA$190:AA$235)</f>
        <v>0</v>
      </c>
      <c r="X98" s="92">
        <f>SUMIF(Capex!$G$190:$G$235,$D98,Capex!AB$190:AB$235)</f>
        <v>0</v>
      </c>
      <c r="Y98" s="92">
        <f>SUMIF(Capex!$G$190:$G$235,$D98,Capex!AC$190:AC$235)</f>
        <v>0</v>
      </c>
      <c r="Z98" s="92">
        <f>SUMIF(Capex!$G$190:$G$235,$D98,Capex!AD$190:AD$235)</f>
        <v>0</v>
      </c>
      <c r="AA98" s="92">
        <f>SUMIF(Capex!$G$190:$G$235,$D98,Capex!AE$190:AE$235)</f>
        <v>0</v>
      </c>
      <c r="AB98" s="92">
        <f>SUMIF(Capex!$G$190:$G$235,$D98,Capex!AF$190:AF$235)</f>
        <v>0</v>
      </c>
      <c r="AC98" s="92">
        <f>SUMIF(Capex!$G$190:$G$235,$D98,Capex!AG$190:AG$235)</f>
        <v>0</v>
      </c>
      <c r="AD98" s="92">
        <f>SUMIF(Capex!$G$190:$G$235,$D98,Capex!AH$190:AH$235)</f>
        <v>0</v>
      </c>
      <c r="AE98" s="92">
        <f>SUMIF(Capex!$G$190:$G$235,$D98,Capex!AI$190:AI$235)</f>
        <v>0</v>
      </c>
      <c r="AF98" s="92">
        <f>SUMIF(Capex!$G$190:$G$235,$D98,Capex!AJ$190:AJ$235)</f>
        <v>0</v>
      </c>
      <c r="AG98" s="92">
        <f>SUMIF(Capex!$G$190:$G$235,$D98,Capex!AK$190:AK$235)</f>
        <v>0</v>
      </c>
      <c r="AH98" s="92">
        <f>SUMIF(Capex!$G$190:$G$235,$D98,Capex!AL$190:AL$235)</f>
        <v>0</v>
      </c>
      <c r="AI98" s="92">
        <f>SUMIF(Capex!$G$190:$G$235,$D98,Capex!AM$190:AM$235)</f>
        <v>0</v>
      </c>
      <c r="AJ98" s="92">
        <f>SUMIF(Capex!$G$190:$G$235,$D98,Capex!AN$190:AN$235)</f>
        <v>0</v>
      </c>
      <c r="AK98" s="92">
        <f>SUMIF(Capex!$G$190:$G$235,$D98,Capex!AO$190:AO$235)</f>
        <v>0</v>
      </c>
      <c r="AL98" s="92">
        <f>SUMIF(Capex!$G$190:$G$235,$D98,Capex!AP$190:AP$235)</f>
        <v>0</v>
      </c>
      <c r="AM98" s="92">
        <f>SUMIF(Capex!$G$190:$G$235,$D98,Capex!AQ$190:AQ$235)</f>
        <v>0</v>
      </c>
      <c r="AN98" s="92">
        <f>SUMIF(Capex!$G$190:$G$235,$D98,Capex!AR$190:AR$235)</f>
        <v>0</v>
      </c>
      <c r="AO98" s="92">
        <f>SUMIF(Capex!$G$190:$G$235,$D98,Capex!AS$190:AS$235)</f>
        <v>0</v>
      </c>
      <c r="AP98" s="92">
        <f>SUMIF(Capex!$G$190:$G$235,$D98,Capex!AT$190:AT$235)</f>
        <v>0</v>
      </c>
      <c r="AQ98" s="92">
        <f>SUMIF(Capex!$G$190:$G$235,$D98,Capex!AU$190:AU$235)</f>
        <v>0</v>
      </c>
      <c r="AR98" s="92">
        <f>SUMIF(Capex!$G$190:$G$235,$D98,Capex!AV$190:AV$235)</f>
        <v>0</v>
      </c>
      <c r="AS98" s="92">
        <f>SUMIF(Capex!$G$190:$G$235,$D98,Capex!AW$190:AW$235)</f>
        <v>0</v>
      </c>
      <c r="AT98" s="92">
        <f>SUMIF(Capex!$G$190:$G$235,$D98,Capex!AX$190:AX$235)</f>
        <v>0</v>
      </c>
      <c r="AU98" s="92">
        <f>SUMIF(Capex!$G$190:$G$235,$D98,Capex!AY$190:AY$235)</f>
        <v>0</v>
      </c>
      <c r="AV98" s="92">
        <f>SUMIF(Capex!$G$190:$G$235,$D98,Capex!AZ$190:AZ$235)</f>
        <v>0</v>
      </c>
      <c r="AW98" s="92">
        <f>SUMIF(Capex!$G$190:$G$235,$D98,Capex!BA$190:BA$235)</f>
        <v>0</v>
      </c>
      <c r="AX98" s="92">
        <f>SUMIF(Capex!$G$190:$G$235,$D98,Capex!BB$190:BB$235)</f>
        <v>0</v>
      </c>
      <c r="AY98" s="92">
        <f>SUMIF(Capex!$G$190:$G$235,$D98,Capex!BC$190:BC$235)</f>
        <v>0</v>
      </c>
      <c r="AZ98" s="92">
        <f>SUMIF(Capex!$G$190:$G$235,$D98,Capex!BD$190:BD$235)</f>
        <v>0</v>
      </c>
      <c r="BA98" s="92">
        <f>SUMIF(Capex!$G$190:$G$235,$D98,Capex!BE$190:BE$235)</f>
        <v>0</v>
      </c>
      <c r="BB98" s="92">
        <f>SUMIF(Capex!$G$190:$G$235,$D98,Capex!BF$190:BF$235)</f>
        <v>0</v>
      </c>
      <c r="BC98" s="92">
        <f>SUMIF(Capex!$G$190:$G$235,$D98,Capex!BG$190:BG$235)</f>
        <v>0</v>
      </c>
      <c r="BD98" s="92">
        <f>SUMIF(Capex!$G$190:$G$235,$D98,Capex!BH$190:BH$235)</f>
        <v>0</v>
      </c>
    </row>
    <row r="99" spans="2:56" hidden="1" outlineLevel="1" x14ac:dyDescent="0.2">
      <c r="B99" s="58" t="s">
        <v>78</v>
      </c>
      <c r="C99" s="10" t="s">
        <v>198</v>
      </c>
      <c r="D99" s="26">
        <f>MAX($D$93:D98)+1</f>
        <v>7</v>
      </c>
      <c r="E99" s="92"/>
      <c r="F99" s="92">
        <f>SUMIF(Capex!$G$190:$G$235,$D99,Capex!J$190:J$235)</f>
        <v>0</v>
      </c>
      <c r="G99" s="92">
        <f>SUMIF(Capex!$G$190:$G$235,$D99,Capex!K$190:K$235)</f>
        <v>0</v>
      </c>
      <c r="H99" s="92">
        <f>SUMIF(Capex!$G$190:$G$235,$D99,Capex!L$190:L$235)</f>
        <v>0</v>
      </c>
      <c r="I99" s="92">
        <f>SUMIF(Capex!$G$190:$G$235,$D99,Capex!M$190:M$235)</f>
        <v>0</v>
      </c>
      <c r="J99" s="92">
        <f>SUMIF(Capex!$G$190:$G$235,$D99,Capex!N$190:N$235)</f>
        <v>0</v>
      </c>
      <c r="K99" s="92">
        <f>SUMIF(Capex!$G$190:$G$235,$D99,Capex!O$190:O$235)</f>
        <v>0</v>
      </c>
      <c r="L99" s="92">
        <f>SUMIF(Capex!$G$190:$G$235,$D99,Capex!P$190:P$235)</f>
        <v>0</v>
      </c>
      <c r="M99" s="92">
        <f>SUMIF(Capex!$G$190:$G$235,$D99,Capex!Q$190:Q$235)</f>
        <v>0</v>
      </c>
      <c r="N99" s="92">
        <f>SUMIF(Capex!$G$190:$G$235,$D99,Capex!R$190:R$235)</f>
        <v>0</v>
      </c>
      <c r="O99" s="92">
        <f>SUMIF(Capex!$G$190:$G$235,$D99,Capex!S$190:S$235)</f>
        <v>0</v>
      </c>
      <c r="P99" s="92">
        <f>SUMIF(Capex!$G$190:$G$235,$D99,Capex!T$190:T$235)</f>
        <v>0</v>
      </c>
      <c r="Q99" s="92">
        <f>SUMIF(Capex!$G$190:$G$235,$D99,Capex!U$190:U$235)</f>
        <v>0</v>
      </c>
      <c r="R99" s="92">
        <f>SUMIF(Capex!$G$190:$G$235,$D99,Capex!V$190:V$235)</f>
        <v>0</v>
      </c>
      <c r="S99" s="92">
        <f>SUMIF(Capex!$G$190:$G$235,$D99,Capex!W$190:W$235)</f>
        <v>0</v>
      </c>
      <c r="T99" s="92">
        <f>SUMIF(Capex!$G$190:$G$235,$D99,Capex!X$190:X$235)</f>
        <v>0</v>
      </c>
      <c r="U99" s="92">
        <f>SUMIF(Capex!$G$190:$G$235,$D99,Capex!Y$190:Y$235)</f>
        <v>0</v>
      </c>
      <c r="V99" s="92">
        <f>SUMIF(Capex!$G$190:$G$235,$D99,Capex!Z$190:Z$235)</f>
        <v>0</v>
      </c>
      <c r="W99" s="92">
        <f>SUMIF(Capex!$G$190:$G$235,$D99,Capex!AA$190:AA$235)</f>
        <v>0</v>
      </c>
      <c r="X99" s="92">
        <f>SUMIF(Capex!$G$190:$G$235,$D99,Capex!AB$190:AB$235)</f>
        <v>0</v>
      </c>
      <c r="Y99" s="92">
        <f>SUMIF(Capex!$G$190:$G$235,$D99,Capex!AC$190:AC$235)</f>
        <v>0</v>
      </c>
      <c r="Z99" s="92">
        <f>SUMIF(Capex!$G$190:$G$235,$D99,Capex!AD$190:AD$235)</f>
        <v>0</v>
      </c>
      <c r="AA99" s="92">
        <f>SUMIF(Capex!$G$190:$G$235,$D99,Capex!AE$190:AE$235)</f>
        <v>0</v>
      </c>
      <c r="AB99" s="92">
        <f>SUMIF(Capex!$G$190:$G$235,$D99,Capex!AF$190:AF$235)</f>
        <v>0</v>
      </c>
      <c r="AC99" s="92">
        <f>SUMIF(Capex!$G$190:$G$235,$D99,Capex!AG$190:AG$235)</f>
        <v>0</v>
      </c>
      <c r="AD99" s="92">
        <f>SUMIF(Capex!$G$190:$G$235,$D99,Capex!AH$190:AH$235)</f>
        <v>0</v>
      </c>
      <c r="AE99" s="92">
        <f>SUMIF(Capex!$G$190:$G$235,$D99,Capex!AI$190:AI$235)</f>
        <v>0</v>
      </c>
      <c r="AF99" s="92">
        <f>SUMIF(Capex!$G$190:$G$235,$D99,Capex!AJ$190:AJ$235)</f>
        <v>0</v>
      </c>
      <c r="AG99" s="92">
        <f>SUMIF(Capex!$G$190:$G$235,$D99,Capex!AK$190:AK$235)</f>
        <v>0</v>
      </c>
      <c r="AH99" s="92">
        <f>SUMIF(Capex!$G$190:$G$235,$D99,Capex!AL$190:AL$235)</f>
        <v>0</v>
      </c>
      <c r="AI99" s="92">
        <f>SUMIF(Capex!$G$190:$G$235,$D99,Capex!AM$190:AM$235)</f>
        <v>0</v>
      </c>
      <c r="AJ99" s="92">
        <f>SUMIF(Capex!$G$190:$G$235,$D99,Capex!AN$190:AN$235)</f>
        <v>0</v>
      </c>
      <c r="AK99" s="92">
        <f>SUMIF(Capex!$G$190:$G$235,$D99,Capex!AO$190:AO$235)</f>
        <v>0</v>
      </c>
      <c r="AL99" s="92">
        <f>SUMIF(Capex!$G$190:$G$235,$D99,Capex!AP$190:AP$235)</f>
        <v>0</v>
      </c>
      <c r="AM99" s="92">
        <f>SUMIF(Capex!$G$190:$G$235,$D99,Capex!AQ$190:AQ$235)</f>
        <v>0</v>
      </c>
      <c r="AN99" s="92">
        <f>SUMIF(Capex!$G$190:$G$235,$D99,Capex!AR$190:AR$235)</f>
        <v>0</v>
      </c>
      <c r="AO99" s="92">
        <f>SUMIF(Capex!$G$190:$G$235,$D99,Capex!AS$190:AS$235)</f>
        <v>0</v>
      </c>
      <c r="AP99" s="92">
        <f>SUMIF(Capex!$G$190:$G$235,$D99,Capex!AT$190:AT$235)</f>
        <v>0</v>
      </c>
      <c r="AQ99" s="92">
        <f>SUMIF(Capex!$G$190:$G$235,$D99,Capex!AU$190:AU$235)</f>
        <v>0</v>
      </c>
      <c r="AR99" s="92">
        <f>SUMIF(Capex!$G$190:$G$235,$D99,Capex!AV$190:AV$235)</f>
        <v>0</v>
      </c>
      <c r="AS99" s="92">
        <f>SUMIF(Capex!$G$190:$G$235,$D99,Capex!AW$190:AW$235)</f>
        <v>0</v>
      </c>
      <c r="AT99" s="92">
        <f>SUMIF(Capex!$G$190:$G$235,$D99,Capex!AX$190:AX$235)</f>
        <v>0</v>
      </c>
      <c r="AU99" s="92">
        <f>SUMIF(Capex!$G$190:$G$235,$D99,Capex!AY$190:AY$235)</f>
        <v>0</v>
      </c>
      <c r="AV99" s="92">
        <f>SUMIF(Capex!$G$190:$G$235,$D99,Capex!AZ$190:AZ$235)</f>
        <v>0</v>
      </c>
      <c r="AW99" s="92">
        <f>SUMIF(Capex!$G$190:$G$235,$D99,Capex!BA$190:BA$235)</f>
        <v>0</v>
      </c>
      <c r="AX99" s="92">
        <f>SUMIF(Capex!$G$190:$G$235,$D99,Capex!BB$190:BB$235)</f>
        <v>0</v>
      </c>
      <c r="AY99" s="92">
        <f>SUMIF(Capex!$G$190:$G$235,$D99,Capex!BC$190:BC$235)</f>
        <v>0</v>
      </c>
      <c r="AZ99" s="92">
        <f>SUMIF(Capex!$G$190:$G$235,$D99,Capex!BD$190:BD$235)</f>
        <v>0</v>
      </c>
      <c r="BA99" s="92">
        <f>SUMIF(Capex!$G$190:$G$235,$D99,Capex!BE$190:BE$235)</f>
        <v>0</v>
      </c>
      <c r="BB99" s="92">
        <f>SUMIF(Capex!$G$190:$G$235,$D99,Capex!BF$190:BF$235)</f>
        <v>0</v>
      </c>
      <c r="BC99" s="92">
        <f>SUMIF(Capex!$G$190:$G$235,$D99,Capex!BG$190:BG$235)</f>
        <v>0</v>
      </c>
      <c r="BD99" s="92">
        <f>SUMIF(Capex!$G$190:$G$235,$D99,Capex!BH$190:BH$235)</f>
        <v>0</v>
      </c>
    </row>
    <row r="100" spans="2:56" hidden="1" outlineLevel="1" x14ac:dyDescent="0.2">
      <c r="B100" s="58" t="s">
        <v>79</v>
      </c>
      <c r="C100" s="10" t="s">
        <v>198</v>
      </c>
      <c r="D100" s="26">
        <f>MAX($D$93:D99)+1</f>
        <v>8</v>
      </c>
      <c r="E100" s="92"/>
      <c r="F100" s="92">
        <f>SUMIF(Capex!$G$190:$G$235,$D100,Capex!J$190:J$235)</f>
        <v>0</v>
      </c>
      <c r="G100" s="92">
        <f>SUMIF(Capex!$G$190:$G$235,$D100,Capex!K$190:K$235)</f>
        <v>4.8701777324566509</v>
      </c>
      <c r="H100" s="92">
        <f>SUMIF(Capex!$G$190:$G$235,$D100,Capex!L$190:L$235)</f>
        <v>3.0735343950643581</v>
      </c>
      <c r="I100" s="92">
        <f>SUMIF(Capex!$G$190:$G$235,$D100,Capex!M$190:M$235)</f>
        <v>3.5527076884058273</v>
      </c>
      <c r="J100" s="92">
        <f>SUMIF(Capex!$G$190:$G$235,$D100,Capex!N$190:N$235)</f>
        <v>2.4903156655374019</v>
      </c>
      <c r="K100" s="92">
        <f>SUMIF(Capex!$G$190:$G$235,$D100,Capex!O$190:O$235)</f>
        <v>2.5744900723631243</v>
      </c>
      <c r="L100" s="92">
        <f>SUMIF(Capex!$G$190:$G$235,$D100,Capex!P$190:P$235)</f>
        <v>5.5346472183602531</v>
      </c>
      <c r="M100" s="92">
        <f>SUMIF(Capex!$G$190:$G$235,$D100,Capex!Q$190:Q$235)</f>
        <v>0</v>
      </c>
      <c r="N100" s="92">
        <f>SUMIF(Capex!$G$190:$G$235,$D100,Capex!R$190:R$235)</f>
        <v>0</v>
      </c>
      <c r="O100" s="92">
        <f>SUMIF(Capex!$G$190:$G$235,$D100,Capex!S$190:S$235)</f>
        <v>0</v>
      </c>
      <c r="P100" s="92">
        <f>SUMIF(Capex!$G$190:$G$235,$D100,Capex!T$190:T$235)</f>
        <v>0</v>
      </c>
      <c r="Q100" s="92">
        <f>SUMIF(Capex!$G$190:$G$235,$D100,Capex!U$190:U$235)</f>
        <v>0</v>
      </c>
      <c r="R100" s="92">
        <f>SUMIF(Capex!$G$190:$G$235,$D100,Capex!V$190:V$235)</f>
        <v>0</v>
      </c>
      <c r="S100" s="92">
        <f>SUMIF(Capex!$G$190:$G$235,$D100,Capex!W$190:W$235)</f>
        <v>0</v>
      </c>
      <c r="T100" s="92">
        <f>SUMIF(Capex!$G$190:$G$235,$D100,Capex!X$190:X$235)</f>
        <v>0</v>
      </c>
      <c r="U100" s="92">
        <f>SUMIF(Capex!$G$190:$G$235,$D100,Capex!Y$190:Y$235)</f>
        <v>0</v>
      </c>
      <c r="V100" s="92">
        <f>SUMIF(Capex!$G$190:$G$235,$D100,Capex!Z$190:Z$235)</f>
        <v>0</v>
      </c>
      <c r="W100" s="92">
        <f>SUMIF(Capex!$G$190:$G$235,$D100,Capex!AA$190:AA$235)</f>
        <v>0</v>
      </c>
      <c r="X100" s="92">
        <f>SUMIF(Capex!$G$190:$G$235,$D100,Capex!AB$190:AB$235)</f>
        <v>0</v>
      </c>
      <c r="Y100" s="92">
        <f>SUMIF(Capex!$G$190:$G$235,$D100,Capex!AC$190:AC$235)</f>
        <v>0</v>
      </c>
      <c r="Z100" s="92">
        <f>SUMIF(Capex!$G$190:$G$235,$D100,Capex!AD$190:AD$235)</f>
        <v>0</v>
      </c>
      <c r="AA100" s="92">
        <f>SUMIF(Capex!$G$190:$G$235,$D100,Capex!AE$190:AE$235)</f>
        <v>0</v>
      </c>
      <c r="AB100" s="92">
        <f>SUMIF(Capex!$G$190:$G$235,$D100,Capex!AF$190:AF$235)</f>
        <v>0</v>
      </c>
      <c r="AC100" s="92">
        <f>SUMIF(Capex!$G$190:$G$235,$D100,Capex!AG$190:AG$235)</f>
        <v>0</v>
      </c>
      <c r="AD100" s="92">
        <f>SUMIF(Capex!$G$190:$G$235,$D100,Capex!AH$190:AH$235)</f>
        <v>0</v>
      </c>
      <c r="AE100" s="92">
        <f>SUMIF(Capex!$G$190:$G$235,$D100,Capex!AI$190:AI$235)</f>
        <v>0</v>
      </c>
      <c r="AF100" s="92">
        <f>SUMIF(Capex!$G$190:$G$235,$D100,Capex!AJ$190:AJ$235)</f>
        <v>0</v>
      </c>
      <c r="AG100" s="92">
        <f>SUMIF(Capex!$G$190:$G$235,$D100,Capex!AK$190:AK$235)</f>
        <v>0</v>
      </c>
      <c r="AH100" s="92">
        <f>SUMIF(Capex!$G$190:$G$235,$D100,Capex!AL$190:AL$235)</f>
        <v>0</v>
      </c>
      <c r="AI100" s="92">
        <f>SUMIF(Capex!$G$190:$G$235,$D100,Capex!AM$190:AM$235)</f>
        <v>0</v>
      </c>
      <c r="AJ100" s="92">
        <f>SUMIF(Capex!$G$190:$G$235,$D100,Capex!AN$190:AN$235)</f>
        <v>0</v>
      </c>
      <c r="AK100" s="92">
        <f>SUMIF(Capex!$G$190:$G$235,$D100,Capex!AO$190:AO$235)</f>
        <v>0</v>
      </c>
      <c r="AL100" s="92">
        <f>SUMIF(Capex!$G$190:$G$235,$D100,Capex!AP$190:AP$235)</f>
        <v>0</v>
      </c>
      <c r="AM100" s="92">
        <f>SUMIF(Capex!$G$190:$G$235,$D100,Capex!AQ$190:AQ$235)</f>
        <v>0</v>
      </c>
      <c r="AN100" s="92">
        <f>SUMIF(Capex!$G$190:$G$235,$D100,Capex!AR$190:AR$235)</f>
        <v>0</v>
      </c>
      <c r="AO100" s="92">
        <f>SUMIF(Capex!$G$190:$G$235,$D100,Capex!AS$190:AS$235)</f>
        <v>0</v>
      </c>
      <c r="AP100" s="92">
        <f>SUMIF(Capex!$G$190:$G$235,$D100,Capex!AT$190:AT$235)</f>
        <v>0</v>
      </c>
      <c r="AQ100" s="92">
        <f>SUMIF(Capex!$G$190:$G$235,$D100,Capex!AU$190:AU$235)</f>
        <v>0</v>
      </c>
      <c r="AR100" s="92">
        <f>SUMIF(Capex!$G$190:$G$235,$D100,Capex!AV$190:AV$235)</f>
        <v>0</v>
      </c>
      <c r="AS100" s="92">
        <f>SUMIF(Capex!$G$190:$G$235,$D100,Capex!AW$190:AW$235)</f>
        <v>0</v>
      </c>
      <c r="AT100" s="92">
        <f>SUMIF(Capex!$G$190:$G$235,$D100,Capex!AX$190:AX$235)</f>
        <v>0</v>
      </c>
      <c r="AU100" s="92">
        <f>SUMIF(Capex!$G$190:$G$235,$D100,Capex!AY$190:AY$235)</f>
        <v>0</v>
      </c>
      <c r="AV100" s="92">
        <f>SUMIF(Capex!$G$190:$G$235,$D100,Capex!AZ$190:AZ$235)</f>
        <v>0</v>
      </c>
      <c r="AW100" s="92">
        <f>SUMIF(Capex!$G$190:$G$235,$D100,Capex!BA$190:BA$235)</f>
        <v>0</v>
      </c>
      <c r="AX100" s="92">
        <f>SUMIF(Capex!$G$190:$G$235,$D100,Capex!BB$190:BB$235)</f>
        <v>0</v>
      </c>
      <c r="AY100" s="92">
        <f>SUMIF(Capex!$G$190:$G$235,$D100,Capex!BC$190:BC$235)</f>
        <v>0</v>
      </c>
      <c r="AZ100" s="92">
        <f>SUMIF(Capex!$G$190:$G$235,$D100,Capex!BD$190:BD$235)</f>
        <v>0</v>
      </c>
      <c r="BA100" s="92">
        <f>SUMIF(Capex!$G$190:$G$235,$D100,Capex!BE$190:BE$235)</f>
        <v>0</v>
      </c>
      <c r="BB100" s="92">
        <f>SUMIF(Capex!$G$190:$G$235,$D100,Capex!BF$190:BF$235)</f>
        <v>0</v>
      </c>
      <c r="BC100" s="92">
        <f>SUMIF(Capex!$G$190:$G$235,$D100,Capex!BG$190:BG$235)</f>
        <v>0</v>
      </c>
      <c r="BD100" s="92">
        <f>SUMIF(Capex!$G$190:$G$235,$D100,Capex!BH$190:BH$235)</f>
        <v>0</v>
      </c>
    </row>
    <row r="101" spans="2:56" hidden="1" outlineLevel="1" x14ac:dyDescent="0.2">
      <c r="B101" s="58" t="s">
        <v>80</v>
      </c>
      <c r="C101" s="10" t="s">
        <v>198</v>
      </c>
      <c r="D101" s="26">
        <f>MAX($D$93:D100)+1</f>
        <v>9</v>
      </c>
      <c r="E101" s="92"/>
      <c r="F101" s="92">
        <f>SUMIF(Capex!$G$190:$G$235,$D101,Capex!J$190:J$235)</f>
        <v>0</v>
      </c>
      <c r="G101" s="92">
        <f>SUMIF(Capex!$G$190:$G$235,$D101,Capex!K$190:K$235)</f>
        <v>2.4781703951994132</v>
      </c>
      <c r="H101" s="92">
        <f>SUMIF(Capex!$G$190:$G$235,$D101,Capex!L$190:L$235)</f>
        <v>1.609635576440303</v>
      </c>
      <c r="I101" s="92">
        <f>SUMIF(Capex!$G$190:$G$235,$D101,Capex!M$190:M$235)</f>
        <v>1.7681644927862528</v>
      </c>
      <c r="J101" s="92">
        <f>SUMIF(Capex!$G$190:$G$235,$D101,Capex!N$190:N$235)</f>
        <v>2.9532672335330683</v>
      </c>
      <c r="K101" s="92">
        <f>SUMIF(Capex!$G$190:$G$235,$D101,Capex!O$190:O$235)</f>
        <v>3.4219203578925077</v>
      </c>
      <c r="L101" s="92">
        <f>SUMIF(Capex!$G$190:$G$235,$D101,Capex!P$190:P$235)</f>
        <v>6.5242734255779418</v>
      </c>
      <c r="M101" s="92">
        <f>SUMIF(Capex!$G$190:$G$235,$D101,Capex!Q$190:Q$235)</f>
        <v>0</v>
      </c>
      <c r="N101" s="92">
        <f>SUMIF(Capex!$G$190:$G$235,$D101,Capex!R$190:R$235)</f>
        <v>0</v>
      </c>
      <c r="O101" s="92">
        <f>SUMIF(Capex!$G$190:$G$235,$D101,Capex!S$190:S$235)</f>
        <v>0</v>
      </c>
      <c r="P101" s="92">
        <f>SUMIF(Capex!$G$190:$G$235,$D101,Capex!T$190:T$235)</f>
        <v>0</v>
      </c>
      <c r="Q101" s="92">
        <f>SUMIF(Capex!$G$190:$G$235,$D101,Capex!U$190:U$235)</f>
        <v>0</v>
      </c>
      <c r="R101" s="92">
        <f>SUMIF(Capex!$G$190:$G$235,$D101,Capex!V$190:V$235)</f>
        <v>0</v>
      </c>
      <c r="S101" s="92">
        <f>SUMIF(Capex!$G$190:$G$235,$D101,Capex!W$190:W$235)</f>
        <v>0</v>
      </c>
      <c r="T101" s="92">
        <f>SUMIF(Capex!$G$190:$G$235,$D101,Capex!X$190:X$235)</f>
        <v>0</v>
      </c>
      <c r="U101" s="92">
        <f>SUMIF(Capex!$G$190:$G$235,$D101,Capex!Y$190:Y$235)</f>
        <v>0</v>
      </c>
      <c r="V101" s="92">
        <f>SUMIF(Capex!$G$190:$G$235,$D101,Capex!Z$190:Z$235)</f>
        <v>0</v>
      </c>
      <c r="W101" s="92">
        <f>SUMIF(Capex!$G$190:$G$235,$D101,Capex!AA$190:AA$235)</f>
        <v>0</v>
      </c>
      <c r="X101" s="92">
        <f>SUMIF(Capex!$G$190:$G$235,$D101,Capex!AB$190:AB$235)</f>
        <v>0</v>
      </c>
      <c r="Y101" s="92">
        <f>SUMIF(Capex!$G$190:$G$235,$D101,Capex!AC$190:AC$235)</f>
        <v>0</v>
      </c>
      <c r="Z101" s="92">
        <f>SUMIF(Capex!$G$190:$G$235,$D101,Capex!AD$190:AD$235)</f>
        <v>0</v>
      </c>
      <c r="AA101" s="92">
        <f>SUMIF(Capex!$G$190:$G$235,$D101,Capex!AE$190:AE$235)</f>
        <v>0</v>
      </c>
      <c r="AB101" s="92">
        <f>SUMIF(Capex!$G$190:$G$235,$D101,Capex!AF$190:AF$235)</f>
        <v>0</v>
      </c>
      <c r="AC101" s="92">
        <f>SUMIF(Capex!$G$190:$G$235,$D101,Capex!AG$190:AG$235)</f>
        <v>0</v>
      </c>
      <c r="AD101" s="92">
        <f>SUMIF(Capex!$G$190:$G$235,$D101,Capex!AH$190:AH$235)</f>
        <v>0</v>
      </c>
      <c r="AE101" s="92">
        <f>SUMIF(Capex!$G$190:$G$235,$D101,Capex!AI$190:AI$235)</f>
        <v>0</v>
      </c>
      <c r="AF101" s="92">
        <f>SUMIF(Capex!$G$190:$G$235,$D101,Capex!AJ$190:AJ$235)</f>
        <v>0</v>
      </c>
      <c r="AG101" s="92">
        <f>SUMIF(Capex!$G$190:$G$235,$D101,Capex!AK$190:AK$235)</f>
        <v>0</v>
      </c>
      <c r="AH101" s="92">
        <f>SUMIF(Capex!$G$190:$G$235,$D101,Capex!AL$190:AL$235)</f>
        <v>0</v>
      </c>
      <c r="AI101" s="92">
        <f>SUMIF(Capex!$G$190:$G$235,$D101,Capex!AM$190:AM$235)</f>
        <v>0</v>
      </c>
      <c r="AJ101" s="92">
        <f>SUMIF(Capex!$G$190:$G$235,$D101,Capex!AN$190:AN$235)</f>
        <v>0</v>
      </c>
      <c r="AK101" s="92">
        <f>SUMIF(Capex!$G$190:$G$235,$D101,Capex!AO$190:AO$235)</f>
        <v>0</v>
      </c>
      <c r="AL101" s="92">
        <f>SUMIF(Capex!$G$190:$G$235,$D101,Capex!AP$190:AP$235)</f>
        <v>0</v>
      </c>
      <c r="AM101" s="92">
        <f>SUMIF(Capex!$G$190:$G$235,$D101,Capex!AQ$190:AQ$235)</f>
        <v>0</v>
      </c>
      <c r="AN101" s="92">
        <f>SUMIF(Capex!$G$190:$G$235,$D101,Capex!AR$190:AR$235)</f>
        <v>0</v>
      </c>
      <c r="AO101" s="92">
        <f>SUMIF(Capex!$G$190:$G$235,$D101,Capex!AS$190:AS$235)</f>
        <v>0</v>
      </c>
      <c r="AP101" s="92">
        <f>SUMIF(Capex!$G$190:$G$235,$D101,Capex!AT$190:AT$235)</f>
        <v>0</v>
      </c>
      <c r="AQ101" s="92">
        <f>SUMIF(Capex!$G$190:$G$235,$D101,Capex!AU$190:AU$235)</f>
        <v>0</v>
      </c>
      <c r="AR101" s="92">
        <f>SUMIF(Capex!$G$190:$G$235,$D101,Capex!AV$190:AV$235)</f>
        <v>0</v>
      </c>
      <c r="AS101" s="92">
        <f>SUMIF(Capex!$G$190:$G$235,$D101,Capex!AW$190:AW$235)</f>
        <v>0</v>
      </c>
      <c r="AT101" s="92">
        <f>SUMIF(Capex!$G$190:$G$235,$D101,Capex!AX$190:AX$235)</f>
        <v>0</v>
      </c>
      <c r="AU101" s="92">
        <f>SUMIF(Capex!$G$190:$G$235,$D101,Capex!AY$190:AY$235)</f>
        <v>0</v>
      </c>
      <c r="AV101" s="92">
        <f>SUMIF(Capex!$G$190:$G$235,$D101,Capex!AZ$190:AZ$235)</f>
        <v>0</v>
      </c>
      <c r="AW101" s="92">
        <f>SUMIF(Capex!$G$190:$G$235,$D101,Capex!BA$190:BA$235)</f>
        <v>0</v>
      </c>
      <c r="AX101" s="92">
        <f>SUMIF(Capex!$G$190:$G$235,$D101,Capex!BB$190:BB$235)</f>
        <v>0</v>
      </c>
      <c r="AY101" s="92">
        <f>SUMIF(Capex!$G$190:$G$235,$D101,Capex!BC$190:BC$235)</f>
        <v>0</v>
      </c>
      <c r="AZ101" s="92">
        <f>SUMIF(Capex!$G$190:$G$235,$D101,Capex!BD$190:BD$235)</f>
        <v>0</v>
      </c>
      <c r="BA101" s="92">
        <f>SUMIF(Capex!$G$190:$G$235,$D101,Capex!BE$190:BE$235)</f>
        <v>0</v>
      </c>
      <c r="BB101" s="92">
        <f>SUMIF(Capex!$G$190:$G$235,$D101,Capex!BF$190:BF$235)</f>
        <v>0</v>
      </c>
      <c r="BC101" s="92">
        <f>SUMIF(Capex!$G$190:$G$235,$D101,Capex!BG$190:BG$235)</f>
        <v>0</v>
      </c>
      <c r="BD101" s="92">
        <f>SUMIF(Capex!$G$190:$G$235,$D101,Capex!BH$190:BH$235)</f>
        <v>0</v>
      </c>
    </row>
    <row r="102" spans="2:56" hidden="1" outlineLevel="1" x14ac:dyDescent="0.2">
      <c r="B102" s="58" t="s">
        <v>81</v>
      </c>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row>
    <row r="103" spans="2:56" hidden="1" outlineLevel="1" x14ac:dyDescent="0.2">
      <c r="B103" s="73" t="s">
        <v>99</v>
      </c>
      <c r="C103" s="10" t="s">
        <v>198</v>
      </c>
      <c r="D103" s="26">
        <f>MAX($D$93:D102)+1</f>
        <v>10</v>
      </c>
      <c r="E103" s="92"/>
      <c r="F103" s="92">
        <f>SUMIF(Capex!$G$190:$G$235,$D103,Capex!J$190:J$235)</f>
        <v>0</v>
      </c>
      <c r="G103" s="92">
        <f>SUMIF(Capex!$G$190:$G$235,$D103,Capex!K$190:K$235)</f>
        <v>0.53541485619916163</v>
      </c>
      <c r="H103" s="92">
        <f>SUMIF(Capex!$G$190:$G$235,$D103,Capex!L$190:L$235)</f>
        <v>0.29562548224022367</v>
      </c>
      <c r="I103" s="92">
        <f>SUMIF(Capex!$G$190:$G$235,$D103,Capex!M$190:M$235)</f>
        <v>1.9019682024532612E-2</v>
      </c>
      <c r="J103" s="92">
        <f>SUMIF(Capex!$G$190:$G$235,$D103,Capex!N$190:N$235)</f>
        <v>2.9407813141522379E-2</v>
      </c>
      <c r="K103" s="92">
        <f>SUMIF(Capex!$G$190:$G$235,$D103,Capex!O$190:O$235)</f>
        <v>0.14638834829060343</v>
      </c>
      <c r="L103" s="92">
        <f>SUMIF(Capex!$G$190:$G$235,$D103,Capex!P$190:P$235)</f>
        <v>0.5950921803175675</v>
      </c>
      <c r="M103" s="92">
        <f>SUMIF(Capex!$G$190:$G$235,$D103,Capex!Q$190:Q$235)</f>
        <v>0</v>
      </c>
      <c r="N103" s="92">
        <f>SUMIF(Capex!$G$190:$G$235,$D103,Capex!R$190:R$235)</f>
        <v>0</v>
      </c>
      <c r="O103" s="92">
        <f>SUMIF(Capex!$G$190:$G$235,$D103,Capex!S$190:S$235)</f>
        <v>0</v>
      </c>
      <c r="P103" s="92">
        <f>SUMIF(Capex!$G$190:$G$235,$D103,Capex!T$190:T$235)</f>
        <v>0</v>
      </c>
      <c r="Q103" s="92">
        <f>SUMIF(Capex!$G$190:$G$235,$D103,Capex!U$190:U$235)</f>
        <v>0</v>
      </c>
      <c r="R103" s="92">
        <f>SUMIF(Capex!$G$190:$G$235,$D103,Capex!V$190:V$235)</f>
        <v>0</v>
      </c>
      <c r="S103" s="92">
        <f>SUMIF(Capex!$G$190:$G$235,$D103,Capex!W$190:W$235)</f>
        <v>0</v>
      </c>
      <c r="T103" s="92">
        <f>SUMIF(Capex!$G$190:$G$235,$D103,Capex!X$190:X$235)</f>
        <v>0</v>
      </c>
      <c r="U103" s="92">
        <f>SUMIF(Capex!$G$190:$G$235,$D103,Capex!Y$190:Y$235)</f>
        <v>0</v>
      </c>
      <c r="V103" s="92">
        <f>SUMIF(Capex!$G$190:$G$235,$D103,Capex!Z$190:Z$235)</f>
        <v>0</v>
      </c>
      <c r="W103" s="92">
        <f>SUMIF(Capex!$G$190:$G$235,$D103,Capex!AA$190:AA$235)</f>
        <v>0</v>
      </c>
      <c r="X103" s="92">
        <f>SUMIF(Capex!$G$190:$G$235,$D103,Capex!AB$190:AB$235)</f>
        <v>0</v>
      </c>
      <c r="Y103" s="92">
        <f>SUMIF(Capex!$G$190:$G$235,$D103,Capex!AC$190:AC$235)</f>
        <v>0</v>
      </c>
      <c r="Z103" s="92">
        <f>SUMIF(Capex!$G$190:$G$235,$D103,Capex!AD$190:AD$235)</f>
        <v>0</v>
      </c>
      <c r="AA103" s="92">
        <f>SUMIF(Capex!$G$190:$G$235,$D103,Capex!AE$190:AE$235)</f>
        <v>0</v>
      </c>
      <c r="AB103" s="92">
        <f>SUMIF(Capex!$G$190:$G$235,$D103,Capex!AF$190:AF$235)</f>
        <v>0</v>
      </c>
      <c r="AC103" s="92">
        <f>SUMIF(Capex!$G$190:$G$235,$D103,Capex!AG$190:AG$235)</f>
        <v>0</v>
      </c>
      <c r="AD103" s="92">
        <f>SUMIF(Capex!$G$190:$G$235,$D103,Capex!AH$190:AH$235)</f>
        <v>0</v>
      </c>
      <c r="AE103" s="92">
        <f>SUMIF(Capex!$G$190:$G$235,$D103,Capex!AI$190:AI$235)</f>
        <v>0</v>
      </c>
      <c r="AF103" s="92">
        <f>SUMIF(Capex!$G$190:$G$235,$D103,Capex!AJ$190:AJ$235)</f>
        <v>0</v>
      </c>
      <c r="AG103" s="92">
        <f>SUMIF(Capex!$G$190:$G$235,$D103,Capex!AK$190:AK$235)</f>
        <v>0</v>
      </c>
      <c r="AH103" s="92">
        <f>SUMIF(Capex!$G$190:$G$235,$D103,Capex!AL$190:AL$235)</f>
        <v>0</v>
      </c>
      <c r="AI103" s="92">
        <f>SUMIF(Capex!$G$190:$G$235,$D103,Capex!AM$190:AM$235)</f>
        <v>0</v>
      </c>
      <c r="AJ103" s="92">
        <f>SUMIF(Capex!$G$190:$G$235,$D103,Capex!AN$190:AN$235)</f>
        <v>0</v>
      </c>
      <c r="AK103" s="92">
        <f>SUMIF(Capex!$G$190:$G$235,$D103,Capex!AO$190:AO$235)</f>
        <v>0</v>
      </c>
      <c r="AL103" s="92">
        <f>SUMIF(Capex!$G$190:$G$235,$D103,Capex!AP$190:AP$235)</f>
        <v>0</v>
      </c>
      <c r="AM103" s="92">
        <f>SUMIF(Capex!$G$190:$G$235,$D103,Capex!AQ$190:AQ$235)</f>
        <v>0</v>
      </c>
      <c r="AN103" s="92">
        <f>SUMIF(Capex!$G$190:$G$235,$D103,Capex!AR$190:AR$235)</f>
        <v>0</v>
      </c>
      <c r="AO103" s="92">
        <f>SUMIF(Capex!$G$190:$G$235,$D103,Capex!AS$190:AS$235)</f>
        <v>0</v>
      </c>
      <c r="AP103" s="92">
        <f>SUMIF(Capex!$G$190:$G$235,$D103,Capex!AT$190:AT$235)</f>
        <v>0</v>
      </c>
      <c r="AQ103" s="92">
        <f>SUMIF(Capex!$G$190:$G$235,$D103,Capex!AU$190:AU$235)</f>
        <v>0</v>
      </c>
      <c r="AR103" s="92">
        <f>SUMIF(Capex!$G$190:$G$235,$D103,Capex!AV$190:AV$235)</f>
        <v>0</v>
      </c>
      <c r="AS103" s="92">
        <f>SUMIF(Capex!$G$190:$G$235,$D103,Capex!AW$190:AW$235)</f>
        <v>0</v>
      </c>
      <c r="AT103" s="92">
        <f>SUMIF(Capex!$G$190:$G$235,$D103,Capex!AX$190:AX$235)</f>
        <v>0</v>
      </c>
      <c r="AU103" s="92">
        <f>SUMIF(Capex!$G$190:$G$235,$D103,Capex!AY$190:AY$235)</f>
        <v>0</v>
      </c>
      <c r="AV103" s="92">
        <f>SUMIF(Capex!$G$190:$G$235,$D103,Capex!AZ$190:AZ$235)</f>
        <v>0</v>
      </c>
      <c r="AW103" s="92">
        <f>SUMIF(Capex!$G$190:$G$235,$D103,Capex!BA$190:BA$235)</f>
        <v>0</v>
      </c>
      <c r="AX103" s="92">
        <f>SUMIF(Capex!$G$190:$G$235,$D103,Capex!BB$190:BB$235)</f>
        <v>0</v>
      </c>
      <c r="AY103" s="92">
        <f>SUMIF(Capex!$G$190:$G$235,$D103,Capex!BC$190:BC$235)</f>
        <v>0</v>
      </c>
      <c r="AZ103" s="92">
        <f>SUMIF(Capex!$G$190:$G$235,$D103,Capex!BD$190:BD$235)</f>
        <v>0</v>
      </c>
      <c r="BA103" s="92">
        <f>SUMIF(Capex!$G$190:$G$235,$D103,Capex!BE$190:BE$235)</f>
        <v>0</v>
      </c>
      <c r="BB103" s="92">
        <f>SUMIF(Capex!$G$190:$G$235,$D103,Capex!BF$190:BF$235)</f>
        <v>0</v>
      </c>
      <c r="BC103" s="92">
        <f>SUMIF(Capex!$G$190:$G$235,$D103,Capex!BG$190:BG$235)</f>
        <v>0</v>
      </c>
      <c r="BD103" s="92">
        <f>SUMIF(Capex!$G$190:$G$235,$D103,Capex!BH$190:BH$235)</f>
        <v>0</v>
      </c>
    </row>
    <row r="104" spans="2:56" hidden="1" outlineLevel="1" x14ac:dyDescent="0.2">
      <c r="B104" s="73" t="s">
        <v>100</v>
      </c>
      <c r="C104" s="10" t="s">
        <v>198</v>
      </c>
      <c r="D104" s="26">
        <f>MAX($D$93:D103)+1</f>
        <v>11</v>
      </c>
      <c r="E104" s="92"/>
      <c r="F104" s="92">
        <f>SUMIF(Capex!$G$190:$G$235,$D104,Capex!J$190:J$235)</f>
        <v>0</v>
      </c>
      <c r="G104" s="92">
        <f>SUMIF(Capex!$G$190:$G$235,$D104,Capex!K$190:K$235)</f>
        <v>2.5279657399824247</v>
      </c>
      <c r="H104" s="92">
        <f>SUMIF(Capex!$G$190:$G$235,$D104,Capex!L$190:L$235)</f>
        <v>1.6762811334237622</v>
      </c>
      <c r="I104" s="92">
        <f>SUMIF(Capex!$G$190:$G$235,$D104,Capex!M$190:M$235)</f>
        <v>2.1955429400831794</v>
      </c>
      <c r="J104" s="92">
        <f>SUMIF(Capex!$G$190:$G$235,$D104,Capex!N$190:N$235)</f>
        <v>2.005666426981298</v>
      </c>
      <c r="K104" s="92">
        <f>SUMIF(Capex!$G$190:$G$235,$D104,Capex!O$190:O$235)</f>
        <v>1.4052147741653549</v>
      </c>
      <c r="L104" s="92">
        <f>SUMIF(Capex!$G$190:$G$235,$D104,Capex!P$190:P$235)</f>
        <v>3.4533661662402326</v>
      </c>
      <c r="M104" s="92">
        <f>SUMIF(Capex!$G$190:$G$235,$D104,Capex!Q$190:Q$235)</f>
        <v>0</v>
      </c>
      <c r="N104" s="92">
        <f>SUMIF(Capex!$G$190:$G$235,$D104,Capex!R$190:R$235)</f>
        <v>0</v>
      </c>
      <c r="O104" s="92">
        <f>SUMIF(Capex!$G$190:$G$235,$D104,Capex!S$190:S$235)</f>
        <v>0</v>
      </c>
      <c r="P104" s="92">
        <f>SUMIF(Capex!$G$190:$G$235,$D104,Capex!T$190:T$235)</f>
        <v>0</v>
      </c>
      <c r="Q104" s="92">
        <f>SUMIF(Capex!$G$190:$G$235,$D104,Capex!U$190:U$235)</f>
        <v>0</v>
      </c>
      <c r="R104" s="92">
        <f>SUMIF(Capex!$G$190:$G$235,$D104,Capex!V$190:V$235)</f>
        <v>0</v>
      </c>
      <c r="S104" s="92">
        <f>SUMIF(Capex!$G$190:$G$235,$D104,Capex!W$190:W$235)</f>
        <v>0</v>
      </c>
      <c r="T104" s="92">
        <f>SUMIF(Capex!$G$190:$G$235,$D104,Capex!X$190:X$235)</f>
        <v>0</v>
      </c>
      <c r="U104" s="92">
        <f>SUMIF(Capex!$G$190:$G$235,$D104,Capex!Y$190:Y$235)</f>
        <v>0</v>
      </c>
      <c r="V104" s="92">
        <f>SUMIF(Capex!$G$190:$G$235,$D104,Capex!Z$190:Z$235)</f>
        <v>0</v>
      </c>
      <c r="W104" s="92">
        <f>SUMIF(Capex!$G$190:$G$235,$D104,Capex!AA$190:AA$235)</f>
        <v>0</v>
      </c>
      <c r="X104" s="92">
        <f>SUMIF(Capex!$G$190:$G$235,$D104,Capex!AB$190:AB$235)</f>
        <v>0</v>
      </c>
      <c r="Y104" s="92">
        <f>SUMIF(Capex!$G$190:$G$235,$D104,Capex!AC$190:AC$235)</f>
        <v>0</v>
      </c>
      <c r="Z104" s="92">
        <f>SUMIF(Capex!$G$190:$G$235,$D104,Capex!AD$190:AD$235)</f>
        <v>0</v>
      </c>
      <c r="AA104" s="92">
        <f>SUMIF(Capex!$G$190:$G$235,$D104,Capex!AE$190:AE$235)</f>
        <v>0</v>
      </c>
      <c r="AB104" s="92">
        <f>SUMIF(Capex!$G$190:$G$235,$D104,Capex!AF$190:AF$235)</f>
        <v>0</v>
      </c>
      <c r="AC104" s="92">
        <f>SUMIF(Capex!$G$190:$G$235,$D104,Capex!AG$190:AG$235)</f>
        <v>0</v>
      </c>
      <c r="AD104" s="92">
        <f>SUMIF(Capex!$G$190:$G$235,$D104,Capex!AH$190:AH$235)</f>
        <v>0</v>
      </c>
      <c r="AE104" s="92">
        <f>SUMIF(Capex!$G$190:$G$235,$D104,Capex!AI$190:AI$235)</f>
        <v>0</v>
      </c>
      <c r="AF104" s="92">
        <f>SUMIF(Capex!$G$190:$G$235,$D104,Capex!AJ$190:AJ$235)</f>
        <v>0</v>
      </c>
      <c r="AG104" s="92">
        <f>SUMIF(Capex!$G$190:$G$235,$D104,Capex!AK$190:AK$235)</f>
        <v>0</v>
      </c>
      <c r="AH104" s="92">
        <f>SUMIF(Capex!$G$190:$G$235,$D104,Capex!AL$190:AL$235)</f>
        <v>0</v>
      </c>
      <c r="AI104" s="92">
        <f>SUMIF(Capex!$G$190:$G$235,$D104,Capex!AM$190:AM$235)</f>
        <v>0</v>
      </c>
      <c r="AJ104" s="92">
        <f>SUMIF(Capex!$G$190:$G$235,$D104,Capex!AN$190:AN$235)</f>
        <v>0</v>
      </c>
      <c r="AK104" s="92">
        <f>SUMIF(Capex!$G$190:$G$235,$D104,Capex!AO$190:AO$235)</f>
        <v>0</v>
      </c>
      <c r="AL104" s="92">
        <f>SUMIF(Capex!$G$190:$G$235,$D104,Capex!AP$190:AP$235)</f>
        <v>0</v>
      </c>
      <c r="AM104" s="92">
        <f>SUMIF(Capex!$G$190:$G$235,$D104,Capex!AQ$190:AQ$235)</f>
        <v>0</v>
      </c>
      <c r="AN104" s="92">
        <f>SUMIF(Capex!$G$190:$G$235,$D104,Capex!AR$190:AR$235)</f>
        <v>0</v>
      </c>
      <c r="AO104" s="92">
        <f>SUMIF(Capex!$G$190:$G$235,$D104,Capex!AS$190:AS$235)</f>
        <v>0</v>
      </c>
      <c r="AP104" s="92">
        <f>SUMIF(Capex!$G$190:$G$235,$D104,Capex!AT$190:AT$235)</f>
        <v>0</v>
      </c>
      <c r="AQ104" s="92">
        <f>SUMIF(Capex!$G$190:$G$235,$D104,Capex!AU$190:AU$235)</f>
        <v>0</v>
      </c>
      <c r="AR104" s="92">
        <f>SUMIF(Capex!$G$190:$G$235,$D104,Capex!AV$190:AV$235)</f>
        <v>0</v>
      </c>
      <c r="AS104" s="92">
        <f>SUMIF(Capex!$G$190:$G$235,$D104,Capex!AW$190:AW$235)</f>
        <v>0</v>
      </c>
      <c r="AT104" s="92">
        <f>SUMIF(Capex!$G$190:$G$235,$D104,Capex!AX$190:AX$235)</f>
        <v>0</v>
      </c>
      <c r="AU104" s="92">
        <f>SUMIF(Capex!$G$190:$G$235,$D104,Capex!AY$190:AY$235)</f>
        <v>0</v>
      </c>
      <c r="AV104" s="92">
        <f>SUMIF(Capex!$G$190:$G$235,$D104,Capex!AZ$190:AZ$235)</f>
        <v>0</v>
      </c>
      <c r="AW104" s="92">
        <f>SUMIF(Capex!$G$190:$G$235,$D104,Capex!BA$190:BA$235)</f>
        <v>0</v>
      </c>
      <c r="AX104" s="92">
        <f>SUMIF(Capex!$G$190:$G$235,$D104,Capex!BB$190:BB$235)</f>
        <v>0</v>
      </c>
      <c r="AY104" s="92">
        <f>SUMIF(Capex!$G$190:$G$235,$D104,Capex!BC$190:BC$235)</f>
        <v>0</v>
      </c>
      <c r="AZ104" s="92">
        <f>SUMIF(Capex!$G$190:$G$235,$D104,Capex!BD$190:BD$235)</f>
        <v>0</v>
      </c>
      <c r="BA104" s="92">
        <f>SUMIF(Capex!$G$190:$G$235,$D104,Capex!BE$190:BE$235)</f>
        <v>0</v>
      </c>
      <c r="BB104" s="92">
        <f>SUMIF(Capex!$G$190:$G$235,$D104,Capex!BF$190:BF$235)</f>
        <v>0</v>
      </c>
      <c r="BC104" s="92">
        <f>SUMIF(Capex!$G$190:$G$235,$D104,Capex!BG$190:BG$235)</f>
        <v>0</v>
      </c>
      <c r="BD104" s="92">
        <f>SUMIF(Capex!$G$190:$G$235,$D104,Capex!BH$190:BH$235)</f>
        <v>0</v>
      </c>
    </row>
    <row r="105" spans="2:56" hidden="1" outlineLevel="1" x14ac:dyDescent="0.2">
      <c r="B105" s="58" t="s">
        <v>82</v>
      </c>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row>
    <row r="106" spans="2:56" hidden="1" outlineLevel="1" x14ac:dyDescent="0.2">
      <c r="B106" s="73" t="s">
        <v>94</v>
      </c>
      <c r="C106" s="10" t="s">
        <v>198</v>
      </c>
      <c r="D106" s="26">
        <f>MAX($D$93:D105)+1</f>
        <v>12</v>
      </c>
      <c r="E106" s="92"/>
      <c r="F106" s="92">
        <f>SUMIF(Capex!$G$190:$G$235,$D106,Capex!J$190:J$235)</f>
        <v>0</v>
      </c>
      <c r="G106" s="92">
        <f>SUMIF(Capex!$G$190:$G$235,$D106,Capex!K$190:K$235)</f>
        <v>0.57807943434927134</v>
      </c>
      <c r="H106" s="92">
        <f>SUMIF(Capex!$G$190:$G$235,$D106,Capex!L$190:L$235)</f>
        <v>0.38216394606812332</v>
      </c>
      <c r="I106" s="92">
        <f>SUMIF(Capex!$G$190:$G$235,$D106,Capex!M$190:M$235)</f>
        <v>0.50397815916212763</v>
      </c>
      <c r="J106" s="92">
        <f>SUMIF(Capex!$G$190:$G$235,$D106,Capex!N$190:N$235)</f>
        <v>0.32580364632103137</v>
      </c>
      <c r="K106" s="92">
        <f>SUMIF(Capex!$G$190:$G$235,$D106,Capex!O$190:O$235)</f>
        <v>0.31233421727569638</v>
      </c>
      <c r="L106" s="92">
        <f>SUMIF(Capex!$G$190:$G$235,$D106,Capex!P$190:P$235)</f>
        <v>0.7649159023420411</v>
      </c>
      <c r="M106" s="92">
        <f>SUMIF(Capex!$G$190:$G$235,$D106,Capex!Q$190:Q$235)</f>
        <v>0</v>
      </c>
      <c r="N106" s="92">
        <f>SUMIF(Capex!$G$190:$G$235,$D106,Capex!R$190:R$235)</f>
        <v>0</v>
      </c>
      <c r="O106" s="92">
        <f>SUMIF(Capex!$G$190:$G$235,$D106,Capex!S$190:S$235)</f>
        <v>0</v>
      </c>
      <c r="P106" s="92">
        <f>SUMIF(Capex!$G$190:$G$235,$D106,Capex!T$190:T$235)</f>
        <v>0</v>
      </c>
      <c r="Q106" s="92">
        <f>SUMIF(Capex!$G$190:$G$235,$D106,Capex!U$190:U$235)</f>
        <v>0</v>
      </c>
      <c r="R106" s="92">
        <f>SUMIF(Capex!$G$190:$G$235,$D106,Capex!V$190:V$235)</f>
        <v>0</v>
      </c>
      <c r="S106" s="92">
        <f>SUMIF(Capex!$G$190:$G$235,$D106,Capex!W$190:W$235)</f>
        <v>0</v>
      </c>
      <c r="T106" s="92">
        <f>SUMIF(Capex!$G$190:$G$235,$D106,Capex!X$190:X$235)</f>
        <v>0</v>
      </c>
      <c r="U106" s="92">
        <f>SUMIF(Capex!$G$190:$G$235,$D106,Capex!Y$190:Y$235)</f>
        <v>0</v>
      </c>
      <c r="V106" s="92">
        <f>SUMIF(Capex!$G$190:$G$235,$D106,Capex!Z$190:Z$235)</f>
        <v>0</v>
      </c>
      <c r="W106" s="92">
        <f>SUMIF(Capex!$G$190:$G$235,$D106,Capex!AA$190:AA$235)</f>
        <v>0</v>
      </c>
      <c r="X106" s="92">
        <f>SUMIF(Capex!$G$190:$G$235,$D106,Capex!AB$190:AB$235)</f>
        <v>0</v>
      </c>
      <c r="Y106" s="92">
        <f>SUMIF(Capex!$G$190:$G$235,$D106,Capex!AC$190:AC$235)</f>
        <v>0</v>
      </c>
      <c r="Z106" s="92">
        <f>SUMIF(Capex!$G$190:$G$235,$D106,Capex!AD$190:AD$235)</f>
        <v>0</v>
      </c>
      <c r="AA106" s="92">
        <f>SUMIF(Capex!$G$190:$G$235,$D106,Capex!AE$190:AE$235)</f>
        <v>0</v>
      </c>
      <c r="AB106" s="92">
        <f>SUMIF(Capex!$G$190:$G$235,$D106,Capex!AF$190:AF$235)</f>
        <v>0</v>
      </c>
      <c r="AC106" s="92">
        <f>SUMIF(Capex!$G$190:$G$235,$D106,Capex!AG$190:AG$235)</f>
        <v>0</v>
      </c>
      <c r="AD106" s="92">
        <f>SUMIF(Capex!$G$190:$G$235,$D106,Capex!AH$190:AH$235)</f>
        <v>0</v>
      </c>
      <c r="AE106" s="92">
        <f>SUMIF(Capex!$G$190:$G$235,$D106,Capex!AI$190:AI$235)</f>
        <v>0</v>
      </c>
      <c r="AF106" s="92">
        <f>SUMIF(Capex!$G$190:$G$235,$D106,Capex!AJ$190:AJ$235)</f>
        <v>0</v>
      </c>
      <c r="AG106" s="92">
        <f>SUMIF(Capex!$G$190:$G$235,$D106,Capex!AK$190:AK$235)</f>
        <v>0</v>
      </c>
      <c r="AH106" s="92">
        <f>SUMIF(Capex!$G$190:$G$235,$D106,Capex!AL$190:AL$235)</f>
        <v>0</v>
      </c>
      <c r="AI106" s="92">
        <f>SUMIF(Capex!$G$190:$G$235,$D106,Capex!AM$190:AM$235)</f>
        <v>0</v>
      </c>
      <c r="AJ106" s="92">
        <f>SUMIF(Capex!$G$190:$G$235,$D106,Capex!AN$190:AN$235)</f>
        <v>0</v>
      </c>
      <c r="AK106" s="92">
        <f>SUMIF(Capex!$G$190:$G$235,$D106,Capex!AO$190:AO$235)</f>
        <v>0</v>
      </c>
      <c r="AL106" s="92">
        <f>SUMIF(Capex!$G$190:$G$235,$D106,Capex!AP$190:AP$235)</f>
        <v>0</v>
      </c>
      <c r="AM106" s="92">
        <f>SUMIF(Capex!$G$190:$G$235,$D106,Capex!AQ$190:AQ$235)</f>
        <v>0</v>
      </c>
      <c r="AN106" s="92">
        <f>SUMIF(Capex!$G$190:$G$235,$D106,Capex!AR$190:AR$235)</f>
        <v>0</v>
      </c>
      <c r="AO106" s="92">
        <f>SUMIF(Capex!$G$190:$G$235,$D106,Capex!AS$190:AS$235)</f>
        <v>0</v>
      </c>
      <c r="AP106" s="92">
        <f>SUMIF(Capex!$G$190:$G$235,$D106,Capex!AT$190:AT$235)</f>
        <v>0</v>
      </c>
      <c r="AQ106" s="92">
        <f>SUMIF(Capex!$G$190:$G$235,$D106,Capex!AU$190:AU$235)</f>
        <v>0</v>
      </c>
      <c r="AR106" s="92">
        <f>SUMIF(Capex!$G$190:$G$235,$D106,Capex!AV$190:AV$235)</f>
        <v>0</v>
      </c>
      <c r="AS106" s="92">
        <f>SUMIF(Capex!$G$190:$G$235,$D106,Capex!AW$190:AW$235)</f>
        <v>0</v>
      </c>
      <c r="AT106" s="92">
        <f>SUMIF(Capex!$G$190:$G$235,$D106,Capex!AX$190:AX$235)</f>
        <v>0</v>
      </c>
      <c r="AU106" s="92">
        <f>SUMIF(Capex!$G$190:$G$235,$D106,Capex!AY$190:AY$235)</f>
        <v>0</v>
      </c>
      <c r="AV106" s="92">
        <f>SUMIF(Capex!$G$190:$G$235,$D106,Capex!AZ$190:AZ$235)</f>
        <v>0</v>
      </c>
      <c r="AW106" s="92">
        <f>SUMIF(Capex!$G$190:$G$235,$D106,Capex!BA$190:BA$235)</f>
        <v>0</v>
      </c>
      <c r="AX106" s="92">
        <f>SUMIF(Capex!$G$190:$G$235,$D106,Capex!BB$190:BB$235)</f>
        <v>0</v>
      </c>
      <c r="AY106" s="92">
        <f>SUMIF(Capex!$G$190:$G$235,$D106,Capex!BC$190:BC$235)</f>
        <v>0</v>
      </c>
      <c r="AZ106" s="92">
        <f>SUMIF(Capex!$G$190:$G$235,$D106,Capex!BD$190:BD$235)</f>
        <v>0</v>
      </c>
      <c r="BA106" s="92">
        <f>SUMIF(Capex!$G$190:$G$235,$D106,Capex!BE$190:BE$235)</f>
        <v>0</v>
      </c>
      <c r="BB106" s="92">
        <f>SUMIF(Capex!$G$190:$G$235,$D106,Capex!BF$190:BF$235)</f>
        <v>0</v>
      </c>
      <c r="BC106" s="92">
        <f>SUMIF(Capex!$G$190:$G$235,$D106,Capex!BG$190:BG$235)</f>
        <v>0</v>
      </c>
      <c r="BD106" s="92">
        <f>SUMIF(Capex!$G$190:$G$235,$D106,Capex!BH$190:BH$235)</f>
        <v>0</v>
      </c>
    </row>
    <row r="107" spans="2:56" hidden="1" outlineLevel="1" x14ac:dyDescent="0.2">
      <c r="B107" s="73" t="s">
        <v>95</v>
      </c>
      <c r="C107" s="10" t="s">
        <v>198</v>
      </c>
      <c r="D107" s="26">
        <f>MAX($D$93:D106)+1</f>
        <v>13</v>
      </c>
      <c r="E107" s="92"/>
      <c r="F107" s="92">
        <f>SUMIF(Capex!$G$190:$G$235,$D107,Capex!J$190:J$235)</f>
        <v>0</v>
      </c>
      <c r="G107" s="92">
        <f>SUMIF(Capex!$G$190:$G$235,$D107,Capex!K$190:K$235)</f>
        <v>0.41763495844871878</v>
      </c>
      <c r="H107" s="92">
        <f>SUMIF(Capex!$G$190:$G$235,$D107,Capex!L$190:L$235)</f>
        <v>0.26738243425811248</v>
      </c>
      <c r="I107" s="92">
        <f>SUMIF(Capex!$G$190:$G$235,$D107,Capex!M$190:M$235)</f>
        <v>0.38150889991344128</v>
      </c>
      <c r="J107" s="92">
        <f>SUMIF(Capex!$G$190:$G$235,$D107,Capex!N$190:N$235)</f>
        <v>0.26043951139658905</v>
      </c>
      <c r="K107" s="92">
        <f>SUMIF(Capex!$G$190:$G$235,$D107,Capex!O$190:O$235)</f>
        <v>0.22318903665150258</v>
      </c>
      <c r="L107" s="92">
        <f>SUMIF(Capex!$G$190:$G$235,$D107,Capex!P$190:P$235)</f>
        <v>0.73081994560967756</v>
      </c>
      <c r="M107" s="92">
        <f>SUMIF(Capex!$G$190:$G$235,$D107,Capex!Q$190:Q$235)</f>
        <v>0</v>
      </c>
      <c r="N107" s="92">
        <f>SUMIF(Capex!$G$190:$G$235,$D107,Capex!R$190:R$235)</f>
        <v>0</v>
      </c>
      <c r="O107" s="92">
        <f>SUMIF(Capex!$G$190:$G$235,$D107,Capex!S$190:S$235)</f>
        <v>0</v>
      </c>
      <c r="P107" s="92">
        <f>SUMIF(Capex!$G$190:$G$235,$D107,Capex!T$190:T$235)</f>
        <v>0</v>
      </c>
      <c r="Q107" s="92">
        <f>SUMIF(Capex!$G$190:$G$235,$D107,Capex!U$190:U$235)</f>
        <v>0</v>
      </c>
      <c r="R107" s="92">
        <f>SUMIF(Capex!$G$190:$G$235,$D107,Capex!V$190:V$235)</f>
        <v>0</v>
      </c>
      <c r="S107" s="92">
        <f>SUMIF(Capex!$G$190:$G$235,$D107,Capex!W$190:W$235)</f>
        <v>0</v>
      </c>
      <c r="T107" s="92">
        <f>SUMIF(Capex!$G$190:$G$235,$D107,Capex!X$190:X$235)</f>
        <v>0</v>
      </c>
      <c r="U107" s="92">
        <f>SUMIF(Capex!$G$190:$G$235,$D107,Capex!Y$190:Y$235)</f>
        <v>0</v>
      </c>
      <c r="V107" s="92">
        <f>SUMIF(Capex!$G$190:$G$235,$D107,Capex!Z$190:Z$235)</f>
        <v>0</v>
      </c>
      <c r="W107" s="92">
        <f>SUMIF(Capex!$G$190:$G$235,$D107,Capex!AA$190:AA$235)</f>
        <v>0</v>
      </c>
      <c r="X107" s="92">
        <f>SUMIF(Capex!$G$190:$G$235,$D107,Capex!AB$190:AB$235)</f>
        <v>0</v>
      </c>
      <c r="Y107" s="92">
        <f>SUMIF(Capex!$G$190:$G$235,$D107,Capex!AC$190:AC$235)</f>
        <v>0</v>
      </c>
      <c r="Z107" s="92">
        <f>SUMIF(Capex!$G$190:$G$235,$D107,Capex!AD$190:AD$235)</f>
        <v>0</v>
      </c>
      <c r="AA107" s="92">
        <f>SUMIF(Capex!$G$190:$G$235,$D107,Capex!AE$190:AE$235)</f>
        <v>0</v>
      </c>
      <c r="AB107" s="92">
        <f>SUMIF(Capex!$G$190:$G$235,$D107,Capex!AF$190:AF$235)</f>
        <v>0</v>
      </c>
      <c r="AC107" s="92">
        <f>SUMIF(Capex!$G$190:$G$235,$D107,Capex!AG$190:AG$235)</f>
        <v>0</v>
      </c>
      <c r="AD107" s="92">
        <f>SUMIF(Capex!$G$190:$G$235,$D107,Capex!AH$190:AH$235)</f>
        <v>0</v>
      </c>
      <c r="AE107" s="92">
        <f>SUMIF(Capex!$G$190:$G$235,$D107,Capex!AI$190:AI$235)</f>
        <v>0</v>
      </c>
      <c r="AF107" s="92">
        <f>SUMIF(Capex!$G$190:$G$235,$D107,Capex!AJ$190:AJ$235)</f>
        <v>0</v>
      </c>
      <c r="AG107" s="92">
        <f>SUMIF(Capex!$G$190:$G$235,$D107,Capex!AK$190:AK$235)</f>
        <v>0</v>
      </c>
      <c r="AH107" s="92">
        <f>SUMIF(Capex!$G$190:$G$235,$D107,Capex!AL$190:AL$235)</f>
        <v>0</v>
      </c>
      <c r="AI107" s="92">
        <f>SUMIF(Capex!$G$190:$G$235,$D107,Capex!AM$190:AM$235)</f>
        <v>0</v>
      </c>
      <c r="AJ107" s="92">
        <f>SUMIF(Capex!$G$190:$G$235,$D107,Capex!AN$190:AN$235)</f>
        <v>0</v>
      </c>
      <c r="AK107" s="92">
        <f>SUMIF(Capex!$G$190:$G$235,$D107,Capex!AO$190:AO$235)</f>
        <v>0</v>
      </c>
      <c r="AL107" s="92">
        <f>SUMIF(Capex!$G$190:$G$235,$D107,Capex!AP$190:AP$235)</f>
        <v>0</v>
      </c>
      <c r="AM107" s="92">
        <f>SUMIF(Capex!$G$190:$G$235,$D107,Capex!AQ$190:AQ$235)</f>
        <v>0</v>
      </c>
      <c r="AN107" s="92">
        <f>SUMIF(Capex!$G$190:$G$235,$D107,Capex!AR$190:AR$235)</f>
        <v>0</v>
      </c>
      <c r="AO107" s="92">
        <f>SUMIF(Capex!$G$190:$G$235,$D107,Capex!AS$190:AS$235)</f>
        <v>0</v>
      </c>
      <c r="AP107" s="92">
        <f>SUMIF(Capex!$G$190:$G$235,$D107,Capex!AT$190:AT$235)</f>
        <v>0</v>
      </c>
      <c r="AQ107" s="92">
        <f>SUMIF(Capex!$G$190:$G$235,$D107,Capex!AU$190:AU$235)</f>
        <v>0</v>
      </c>
      <c r="AR107" s="92">
        <f>SUMIF(Capex!$G$190:$G$235,$D107,Capex!AV$190:AV$235)</f>
        <v>0</v>
      </c>
      <c r="AS107" s="92">
        <f>SUMIF(Capex!$G$190:$G$235,$D107,Capex!AW$190:AW$235)</f>
        <v>0</v>
      </c>
      <c r="AT107" s="92">
        <f>SUMIF(Capex!$G$190:$G$235,$D107,Capex!AX$190:AX$235)</f>
        <v>0</v>
      </c>
      <c r="AU107" s="92">
        <f>SUMIF(Capex!$G$190:$G$235,$D107,Capex!AY$190:AY$235)</f>
        <v>0</v>
      </c>
      <c r="AV107" s="92">
        <f>SUMIF(Capex!$G$190:$G$235,$D107,Capex!AZ$190:AZ$235)</f>
        <v>0</v>
      </c>
      <c r="AW107" s="92">
        <f>SUMIF(Capex!$G$190:$G$235,$D107,Capex!BA$190:BA$235)</f>
        <v>0</v>
      </c>
      <c r="AX107" s="92">
        <f>SUMIF(Capex!$G$190:$G$235,$D107,Capex!BB$190:BB$235)</f>
        <v>0</v>
      </c>
      <c r="AY107" s="92">
        <f>SUMIF(Capex!$G$190:$G$235,$D107,Capex!BC$190:BC$235)</f>
        <v>0</v>
      </c>
      <c r="AZ107" s="92">
        <f>SUMIF(Capex!$G$190:$G$235,$D107,Capex!BD$190:BD$235)</f>
        <v>0</v>
      </c>
      <c r="BA107" s="92">
        <f>SUMIF(Capex!$G$190:$G$235,$D107,Capex!BE$190:BE$235)</f>
        <v>0</v>
      </c>
      <c r="BB107" s="92">
        <f>SUMIF(Capex!$G$190:$G$235,$D107,Capex!BF$190:BF$235)</f>
        <v>0</v>
      </c>
      <c r="BC107" s="92">
        <f>SUMIF(Capex!$G$190:$G$235,$D107,Capex!BG$190:BG$235)</f>
        <v>0</v>
      </c>
      <c r="BD107" s="92">
        <f>SUMIF(Capex!$G$190:$G$235,$D107,Capex!BH$190:BH$235)</f>
        <v>0</v>
      </c>
    </row>
    <row r="108" spans="2:56" hidden="1" outlineLevel="1" x14ac:dyDescent="0.2">
      <c r="B108" s="73" t="s">
        <v>101</v>
      </c>
      <c r="C108" s="10" t="s">
        <v>198</v>
      </c>
      <c r="D108" s="26">
        <f>MAX($D$93:D107)+1</f>
        <v>14</v>
      </c>
      <c r="E108" s="92"/>
      <c r="F108" s="92">
        <f>SUMIF(Capex!$G$190:$G$235,$D108,Capex!J$190:J$235)</f>
        <v>0</v>
      </c>
      <c r="G108" s="92">
        <f>SUMIF(Capex!$G$190:$G$235,$D108,Capex!K$190:K$235)</f>
        <v>0.24487902854486487</v>
      </c>
      <c r="H108" s="92">
        <f>SUMIF(Capex!$G$190:$G$235,$D108,Capex!L$190:L$235)</f>
        <v>0.17543981490757793</v>
      </c>
      <c r="I108" s="92">
        <f>SUMIF(Capex!$G$190:$G$235,$D108,Capex!M$190:M$235)</f>
        <v>0.20787854578452011</v>
      </c>
      <c r="J108" s="92">
        <f>SUMIF(Capex!$G$190:$G$235,$D108,Capex!N$190:N$235)</f>
        <v>0.17382664452366303</v>
      </c>
      <c r="K108" s="92">
        <f>SUMIF(Capex!$G$190:$G$235,$D108,Capex!O$190:O$235)</f>
        <v>0.15123993814992501</v>
      </c>
      <c r="L108" s="92">
        <f>SUMIF(Capex!$G$190:$G$235,$D108,Capex!P$190:P$235)</f>
        <v>0.35735220718285649</v>
      </c>
      <c r="M108" s="92">
        <f>SUMIF(Capex!$G$190:$G$235,$D108,Capex!Q$190:Q$235)</f>
        <v>0</v>
      </c>
      <c r="N108" s="92">
        <f>SUMIF(Capex!$G$190:$G$235,$D108,Capex!R$190:R$235)</f>
        <v>0</v>
      </c>
      <c r="O108" s="92">
        <f>SUMIF(Capex!$G$190:$G$235,$D108,Capex!S$190:S$235)</f>
        <v>0</v>
      </c>
      <c r="P108" s="92">
        <f>SUMIF(Capex!$G$190:$G$235,$D108,Capex!T$190:T$235)</f>
        <v>0</v>
      </c>
      <c r="Q108" s="92">
        <f>SUMIF(Capex!$G$190:$G$235,$D108,Capex!U$190:U$235)</f>
        <v>0</v>
      </c>
      <c r="R108" s="92">
        <f>SUMIF(Capex!$G$190:$G$235,$D108,Capex!V$190:V$235)</f>
        <v>0</v>
      </c>
      <c r="S108" s="92">
        <f>SUMIF(Capex!$G$190:$G$235,$D108,Capex!W$190:W$235)</f>
        <v>0</v>
      </c>
      <c r="T108" s="92">
        <f>SUMIF(Capex!$G$190:$G$235,$D108,Capex!X$190:X$235)</f>
        <v>0</v>
      </c>
      <c r="U108" s="92">
        <f>SUMIF(Capex!$G$190:$G$235,$D108,Capex!Y$190:Y$235)</f>
        <v>0</v>
      </c>
      <c r="V108" s="92">
        <f>SUMIF(Capex!$G$190:$G$235,$D108,Capex!Z$190:Z$235)</f>
        <v>0</v>
      </c>
      <c r="W108" s="92">
        <f>SUMIF(Capex!$G$190:$G$235,$D108,Capex!AA$190:AA$235)</f>
        <v>0</v>
      </c>
      <c r="X108" s="92">
        <f>SUMIF(Capex!$G$190:$G$235,$D108,Capex!AB$190:AB$235)</f>
        <v>0</v>
      </c>
      <c r="Y108" s="92">
        <f>SUMIF(Capex!$G$190:$G$235,$D108,Capex!AC$190:AC$235)</f>
        <v>0</v>
      </c>
      <c r="Z108" s="92">
        <f>SUMIF(Capex!$G$190:$G$235,$D108,Capex!AD$190:AD$235)</f>
        <v>0</v>
      </c>
      <c r="AA108" s="92">
        <f>SUMIF(Capex!$G$190:$G$235,$D108,Capex!AE$190:AE$235)</f>
        <v>0</v>
      </c>
      <c r="AB108" s="92">
        <f>SUMIF(Capex!$G$190:$G$235,$D108,Capex!AF$190:AF$235)</f>
        <v>0</v>
      </c>
      <c r="AC108" s="92">
        <f>SUMIF(Capex!$G$190:$G$235,$D108,Capex!AG$190:AG$235)</f>
        <v>0</v>
      </c>
      <c r="AD108" s="92">
        <f>SUMIF(Capex!$G$190:$G$235,$D108,Capex!AH$190:AH$235)</f>
        <v>0</v>
      </c>
      <c r="AE108" s="92">
        <f>SUMIF(Capex!$G$190:$G$235,$D108,Capex!AI$190:AI$235)</f>
        <v>0</v>
      </c>
      <c r="AF108" s="92">
        <f>SUMIF(Capex!$G$190:$G$235,$D108,Capex!AJ$190:AJ$235)</f>
        <v>0</v>
      </c>
      <c r="AG108" s="92">
        <f>SUMIF(Capex!$G$190:$G$235,$D108,Capex!AK$190:AK$235)</f>
        <v>0</v>
      </c>
      <c r="AH108" s="92">
        <f>SUMIF(Capex!$G$190:$G$235,$D108,Capex!AL$190:AL$235)</f>
        <v>0</v>
      </c>
      <c r="AI108" s="92">
        <f>SUMIF(Capex!$G$190:$G$235,$D108,Capex!AM$190:AM$235)</f>
        <v>0</v>
      </c>
      <c r="AJ108" s="92">
        <f>SUMIF(Capex!$G$190:$G$235,$D108,Capex!AN$190:AN$235)</f>
        <v>0</v>
      </c>
      <c r="AK108" s="92">
        <f>SUMIF(Capex!$G$190:$G$235,$D108,Capex!AO$190:AO$235)</f>
        <v>0</v>
      </c>
      <c r="AL108" s="92">
        <f>SUMIF(Capex!$G$190:$G$235,$D108,Capex!AP$190:AP$235)</f>
        <v>0</v>
      </c>
      <c r="AM108" s="92">
        <f>SUMIF(Capex!$G$190:$G$235,$D108,Capex!AQ$190:AQ$235)</f>
        <v>0</v>
      </c>
      <c r="AN108" s="92">
        <f>SUMIF(Capex!$G$190:$G$235,$D108,Capex!AR$190:AR$235)</f>
        <v>0</v>
      </c>
      <c r="AO108" s="92">
        <f>SUMIF(Capex!$G$190:$G$235,$D108,Capex!AS$190:AS$235)</f>
        <v>0</v>
      </c>
      <c r="AP108" s="92">
        <f>SUMIF(Capex!$G$190:$G$235,$D108,Capex!AT$190:AT$235)</f>
        <v>0</v>
      </c>
      <c r="AQ108" s="92">
        <f>SUMIF(Capex!$G$190:$G$235,$D108,Capex!AU$190:AU$235)</f>
        <v>0</v>
      </c>
      <c r="AR108" s="92">
        <f>SUMIF(Capex!$G$190:$G$235,$D108,Capex!AV$190:AV$235)</f>
        <v>0</v>
      </c>
      <c r="AS108" s="92">
        <f>SUMIF(Capex!$G$190:$G$235,$D108,Capex!AW$190:AW$235)</f>
        <v>0</v>
      </c>
      <c r="AT108" s="92">
        <f>SUMIF(Capex!$G$190:$G$235,$D108,Capex!AX$190:AX$235)</f>
        <v>0</v>
      </c>
      <c r="AU108" s="92">
        <f>SUMIF(Capex!$G$190:$G$235,$D108,Capex!AY$190:AY$235)</f>
        <v>0</v>
      </c>
      <c r="AV108" s="92">
        <f>SUMIF(Capex!$G$190:$G$235,$D108,Capex!AZ$190:AZ$235)</f>
        <v>0</v>
      </c>
      <c r="AW108" s="92">
        <f>SUMIF(Capex!$G$190:$G$235,$D108,Capex!BA$190:BA$235)</f>
        <v>0</v>
      </c>
      <c r="AX108" s="92">
        <f>SUMIF(Capex!$G$190:$G$235,$D108,Capex!BB$190:BB$235)</f>
        <v>0</v>
      </c>
      <c r="AY108" s="92">
        <f>SUMIF(Capex!$G$190:$G$235,$D108,Capex!BC$190:BC$235)</f>
        <v>0</v>
      </c>
      <c r="AZ108" s="92">
        <f>SUMIF(Capex!$G$190:$G$235,$D108,Capex!BD$190:BD$235)</f>
        <v>0</v>
      </c>
      <c r="BA108" s="92">
        <f>SUMIF(Capex!$G$190:$G$235,$D108,Capex!BE$190:BE$235)</f>
        <v>0</v>
      </c>
      <c r="BB108" s="92">
        <f>SUMIF(Capex!$G$190:$G$235,$D108,Capex!BF$190:BF$235)</f>
        <v>0</v>
      </c>
      <c r="BC108" s="92">
        <f>SUMIF(Capex!$G$190:$G$235,$D108,Capex!BG$190:BG$235)</f>
        <v>0</v>
      </c>
      <c r="BD108" s="92">
        <f>SUMIF(Capex!$G$190:$G$235,$D108,Capex!BH$190:BH$235)</f>
        <v>0</v>
      </c>
    </row>
    <row r="109" spans="2:56" hidden="1" outlineLevel="1" x14ac:dyDescent="0.2">
      <c r="B109" s="72" t="s">
        <v>69</v>
      </c>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row>
    <row r="110" spans="2:56" hidden="1" outlineLevel="1" x14ac:dyDescent="0.2">
      <c r="B110" s="58" t="s">
        <v>83</v>
      </c>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row>
    <row r="111" spans="2:56" hidden="1" outlineLevel="1" x14ac:dyDescent="0.2">
      <c r="B111" s="73" t="s">
        <v>102</v>
      </c>
      <c r="C111" s="10" t="s">
        <v>198</v>
      </c>
      <c r="D111" s="26">
        <f>MAX($D$93:D110)+1</f>
        <v>15</v>
      </c>
      <c r="E111" s="92"/>
      <c r="F111" s="92">
        <f>SUMIF(Capex!$G$190:$G$235,$D111,Capex!J$190:J$235)</f>
        <v>0</v>
      </c>
      <c r="G111" s="92">
        <f>SUMIF(Capex!$G$190:$G$235,$D111,Capex!K$190:K$235)</f>
        <v>0.70520261864168199</v>
      </c>
      <c r="H111" s="92">
        <f>SUMIF(Capex!$G$190:$G$235,$D111,Capex!L$190:L$235)</f>
        <v>0.60336631254257855</v>
      </c>
      <c r="I111" s="92">
        <f>SUMIF(Capex!$G$190:$G$235,$D111,Capex!M$190:M$235)</f>
        <v>4.6453356704392601E-2</v>
      </c>
      <c r="J111" s="92">
        <f>SUMIF(Capex!$G$190:$G$235,$D111,Capex!N$190:N$235)</f>
        <v>0.10719365522825114</v>
      </c>
      <c r="K111" s="92">
        <f>SUMIF(Capex!$G$190:$G$235,$D111,Capex!O$190:O$235)</f>
        <v>0.1343860798210651</v>
      </c>
      <c r="L111" s="92">
        <f>SUMIF(Capex!$G$190:$G$235,$D111,Capex!P$190:P$235)</f>
        <v>0.74846845463925704</v>
      </c>
      <c r="M111" s="92">
        <f>SUMIF(Capex!$G$190:$G$235,$D111,Capex!Q$190:Q$235)</f>
        <v>0</v>
      </c>
      <c r="N111" s="92">
        <f>SUMIF(Capex!$G$190:$G$235,$D111,Capex!R$190:R$235)</f>
        <v>0</v>
      </c>
      <c r="O111" s="92">
        <f>SUMIF(Capex!$G$190:$G$235,$D111,Capex!S$190:S$235)</f>
        <v>0</v>
      </c>
      <c r="P111" s="92">
        <f>SUMIF(Capex!$G$190:$G$235,$D111,Capex!T$190:T$235)</f>
        <v>0</v>
      </c>
      <c r="Q111" s="92">
        <f>SUMIF(Capex!$G$190:$G$235,$D111,Capex!U$190:U$235)</f>
        <v>0</v>
      </c>
      <c r="R111" s="92">
        <f>SUMIF(Capex!$G$190:$G$235,$D111,Capex!V$190:V$235)</f>
        <v>0</v>
      </c>
      <c r="S111" s="92">
        <f>SUMIF(Capex!$G$190:$G$235,$D111,Capex!W$190:W$235)</f>
        <v>0</v>
      </c>
      <c r="T111" s="92">
        <f>SUMIF(Capex!$G$190:$G$235,$D111,Capex!X$190:X$235)</f>
        <v>0</v>
      </c>
      <c r="U111" s="92">
        <f>SUMIF(Capex!$G$190:$G$235,$D111,Capex!Y$190:Y$235)</f>
        <v>0</v>
      </c>
      <c r="V111" s="92">
        <f>SUMIF(Capex!$G$190:$G$235,$D111,Capex!Z$190:Z$235)</f>
        <v>0</v>
      </c>
      <c r="W111" s="92">
        <f>SUMIF(Capex!$G$190:$G$235,$D111,Capex!AA$190:AA$235)</f>
        <v>0</v>
      </c>
      <c r="X111" s="92">
        <f>SUMIF(Capex!$G$190:$G$235,$D111,Capex!AB$190:AB$235)</f>
        <v>0</v>
      </c>
      <c r="Y111" s="92">
        <f>SUMIF(Capex!$G$190:$G$235,$D111,Capex!AC$190:AC$235)</f>
        <v>0</v>
      </c>
      <c r="Z111" s="92">
        <f>SUMIF(Capex!$G$190:$G$235,$D111,Capex!AD$190:AD$235)</f>
        <v>0</v>
      </c>
      <c r="AA111" s="92">
        <f>SUMIF(Capex!$G$190:$G$235,$D111,Capex!AE$190:AE$235)</f>
        <v>0</v>
      </c>
      <c r="AB111" s="92">
        <f>SUMIF(Capex!$G$190:$G$235,$D111,Capex!AF$190:AF$235)</f>
        <v>0</v>
      </c>
      <c r="AC111" s="92">
        <f>SUMIF(Capex!$G$190:$G$235,$D111,Capex!AG$190:AG$235)</f>
        <v>0</v>
      </c>
      <c r="AD111" s="92">
        <f>SUMIF(Capex!$G$190:$G$235,$D111,Capex!AH$190:AH$235)</f>
        <v>0</v>
      </c>
      <c r="AE111" s="92">
        <f>SUMIF(Capex!$G$190:$G$235,$D111,Capex!AI$190:AI$235)</f>
        <v>0</v>
      </c>
      <c r="AF111" s="92">
        <f>SUMIF(Capex!$G$190:$G$235,$D111,Capex!AJ$190:AJ$235)</f>
        <v>0</v>
      </c>
      <c r="AG111" s="92">
        <f>SUMIF(Capex!$G$190:$G$235,$D111,Capex!AK$190:AK$235)</f>
        <v>0</v>
      </c>
      <c r="AH111" s="92">
        <f>SUMIF(Capex!$G$190:$G$235,$D111,Capex!AL$190:AL$235)</f>
        <v>0</v>
      </c>
      <c r="AI111" s="92">
        <f>SUMIF(Capex!$G$190:$G$235,$D111,Capex!AM$190:AM$235)</f>
        <v>0</v>
      </c>
      <c r="AJ111" s="92">
        <f>SUMIF(Capex!$G$190:$G$235,$D111,Capex!AN$190:AN$235)</f>
        <v>0</v>
      </c>
      <c r="AK111" s="92">
        <f>SUMIF(Capex!$G$190:$G$235,$D111,Capex!AO$190:AO$235)</f>
        <v>0</v>
      </c>
      <c r="AL111" s="92">
        <f>SUMIF(Capex!$G$190:$G$235,$D111,Capex!AP$190:AP$235)</f>
        <v>0</v>
      </c>
      <c r="AM111" s="92">
        <f>SUMIF(Capex!$G$190:$G$235,$D111,Capex!AQ$190:AQ$235)</f>
        <v>0</v>
      </c>
      <c r="AN111" s="92">
        <f>SUMIF(Capex!$G$190:$G$235,$D111,Capex!AR$190:AR$235)</f>
        <v>0</v>
      </c>
      <c r="AO111" s="92">
        <f>SUMIF(Capex!$G$190:$G$235,$D111,Capex!AS$190:AS$235)</f>
        <v>0</v>
      </c>
      <c r="AP111" s="92">
        <f>SUMIF(Capex!$G$190:$G$235,$D111,Capex!AT$190:AT$235)</f>
        <v>0</v>
      </c>
      <c r="AQ111" s="92">
        <f>SUMIF(Capex!$G$190:$G$235,$D111,Capex!AU$190:AU$235)</f>
        <v>0</v>
      </c>
      <c r="AR111" s="92">
        <f>SUMIF(Capex!$G$190:$G$235,$D111,Capex!AV$190:AV$235)</f>
        <v>0</v>
      </c>
      <c r="AS111" s="92">
        <f>SUMIF(Capex!$G$190:$G$235,$D111,Capex!AW$190:AW$235)</f>
        <v>0</v>
      </c>
      <c r="AT111" s="92">
        <f>SUMIF(Capex!$G$190:$G$235,$D111,Capex!AX$190:AX$235)</f>
        <v>0</v>
      </c>
      <c r="AU111" s="92">
        <f>SUMIF(Capex!$G$190:$G$235,$D111,Capex!AY$190:AY$235)</f>
        <v>0</v>
      </c>
      <c r="AV111" s="92">
        <f>SUMIF(Capex!$G$190:$G$235,$D111,Capex!AZ$190:AZ$235)</f>
        <v>0</v>
      </c>
      <c r="AW111" s="92">
        <f>SUMIF(Capex!$G$190:$G$235,$D111,Capex!BA$190:BA$235)</f>
        <v>0</v>
      </c>
      <c r="AX111" s="92">
        <f>SUMIF(Capex!$G$190:$G$235,$D111,Capex!BB$190:BB$235)</f>
        <v>0</v>
      </c>
      <c r="AY111" s="92">
        <f>SUMIF(Capex!$G$190:$G$235,$D111,Capex!BC$190:BC$235)</f>
        <v>0</v>
      </c>
      <c r="AZ111" s="92">
        <f>SUMIF(Capex!$G$190:$G$235,$D111,Capex!BD$190:BD$235)</f>
        <v>0</v>
      </c>
      <c r="BA111" s="92">
        <f>SUMIF(Capex!$G$190:$G$235,$D111,Capex!BE$190:BE$235)</f>
        <v>0</v>
      </c>
      <c r="BB111" s="92">
        <f>SUMIF(Capex!$G$190:$G$235,$D111,Capex!BF$190:BF$235)</f>
        <v>0</v>
      </c>
      <c r="BC111" s="92">
        <f>SUMIF(Capex!$G$190:$G$235,$D111,Capex!BG$190:BG$235)</f>
        <v>0</v>
      </c>
      <c r="BD111" s="92">
        <f>SUMIF(Capex!$G$190:$G$235,$D111,Capex!BH$190:BH$235)</f>
        <v>0</v>
      </c>
    </row>
    <row r="112" spans="2:56" hidden="1" outlineLevel="1" x14ac:dyDescent="0.2">
      <c r="B112" s="73" t="s">
        <v>103</v>
      </c>
      <c r="C112" s="10" t="s">
        <v>198</v>
      </c>
      <c r="D112" s="26">
        <f>MAX($D$93:D111)+1</f>
        <v>16</v>
      </c>
      <c r="E112" s="92"/>
      <c r="F112" s="92">
        <f>SUMIF(Capex!$G$190:$G$235,$D112,Capex!J$190:J$235)</f>
        <v>0</v>
      </c>
      <c r="G112" s="92">
        <f>SUMIF(Capex!$G$190:$G$235,$D112,Capex!K$190:K$235)</f>
        <v>0.41986948268350088</v>
      </c>
      <c r="H112" s="92">
        <f>SUMIF(Capex!$G$190:$G$235,$D112,Capex!L$190:L$235)</f>
        <v>0.37146270839994172</v>
      </c>
      <c r="I112" s="92">
        <f>SUMIF(Capex!$G$190:$G$235,$D112,Capex!M$190:M$235)</f>
        <v>0.56025915868808196</v>
      </c>
      <c r="J112" s="92">
        <f>SUMIF(Capex!$G$190:$G$235,$D112,Capex!N$190:N$235)</f>
        <v>3.4282136776442202</v>
      </c>
      <c r="K112" s="92">
        <f>SUMIF(Capex!$G$190:$G$235,$D112,Capex!O$190:O$235)</f>
        <v>0.37624853745231557</v>
      </c>
      <c r="L112" s="92">
        <f>SUMIF(Capex!$G$190:$G$235,$D112,Capex!P$190:P$235)</f>
        <v>1.2928057475019197</v>
      </c>
      <c r="M112" s="92">
        <f>SUMIF(Capex!$G$190:$G$235,$D112,Capex!Q$190:Q$235)</f>
        <v>0</v>
      </c>
      <c r="N112" s="92">
        <f>SUMIF(Capex!$G$190:$G$235,$D112,Capex!R$190:R$235)</f>
        <v>0</v>
      </c>
      <c r="O112" s="92">
        <f>SUMIF(Capex!$G$190:$G$235,$D112,Capex!S$190:S$235)</f>
        <v>0</v>
      </c>
      <c r="P112" s="92">
        <f>SUMIF(Capex!$G$190:$G$235,$D112,Capex!T$190:T$235)</f>
        <v>0</v>
      </c>
      <c r="Q112" s="92">
        <f>SUMIF(Capex!$G$190:$G$235,$D112,Capex!U$190:U$235)</f>
        <v>0</v>
      </c>
      <c r="R112" s="92">
        <f>SUMIF(Capex!$G$190:$G$235,$D112,Capex!V$190:V$235)</f>
        <v>0</v>
      </c>
      <c r="S112" s="92">
        <f>SUMIF(Capex!$G$190:$G$235,$D112,Capex!W$190:W$235)</f>
        <v>0</v>
      </c>
      <c r="T112" s="92">
        <f>SUMIF(Capex!$G$190:$G$235,$D112,Capex!X$190:X$235)</f>
        <v>0</v>
      </c>
      <c r="U112" s="92">
        <f>SUMIF(Capex!$G$190:$G$235,$D112,Capex!Y$190:Y$235)</f>
        <v>0</v>
      </c>
      <c r="V112" s="92">
        <f>SUMIF(Capex!$G$190:$G$235,$D112,Capex!Z$190:Z$235)</f>
        <v>0</v>
      </c>
      <c r="W112" s="92">
        <f>SUMIF(Capex!$G$190:$G$235,$D112,Capex!AA$190:AA$235)</f>
        <v>0</v>
      </c>
      <c r="X112" s="92">
        <f>SUMIF(Capex!$G$190:$G$235,$D112,Capex!AB$190:AB$235)</f>
        <v>0</v>
      </c>
      <c r="Y112" s="92">
        <f>SUMIF(Capex!$G$190:$G$235,$D112,Capex!AC$190:AC$235)</f>
        <v>0</v>
      </c>
      <c r="Z112" s="92">
        <f>SUMIF(Capex!$G$190:$G$235,$D112,Capex!AD$190:AD$235)</f>
        <v>0</v>
      </c>
      <c r="AA112" s="92">
        <f>SUMIF(Capex!$G$190:$G$235,$D112,Capex!AE$190:AE$235)</f>
        <v>0</v>
      </c>
      <c r="AB112" s="92">
        <f>SUMIF(Capex!$G$190:$G$235,$D112,Capex!AF$190:AF$235)</f>
        <v>0</v>
      </c>
      <c r="AC112" s="92">
        <f>SUMIF(Capex!$G$190:$G$235,$D112,Capex!AG$190:AG$235)</f>
        <v>0</v>
      </c>
      <c r="AD112" s="92">
        <f>SUMIF(Capex!$G$190:$G$235,$D112,Capex!AH$190:AH$235)</f>
        <v>0</v>
      </c>
      <c r="AE112" s="92">
        <f>SUMIF(Capex!$G$190:$G$235,$D112,Capex!AI$190:AI$235)</f>
        <v>0</v>
      </c>
      <c r="AF112" s="92">
        <f>SUMIF(Capex!$G$190:$G$235,$D112,Capex!AJ$190:AJ$235)</f>
        <v>0</v>
      </c>
      <c r="AG112" s="92">
        <f>SUMIF(Capex!$G$190:$G$235,$D112,Capex!AK$190:AK$235)</f>
        <v>0</v>
      </c>
      <c r="AH112" s="92">
        <f>SUMIF(Capex!$G$190:$G$235,$D112,Capex!AL$190:AL$235)</f>
        <v>0</v>
      </c>
      <c r="AI112" s="92">
        <f>SUMIF(Capex!$G$190:$G$235,$D112,Capex!AM$190:AM$235)</f>
        <v>0</v>
      </c>
      <c r="AJ112" s="92">
        <f>SUMIF(Capex!$G$190:$G$235,$D112,Capex!AN$190:AN$235)</f>
        <v>0</v>
      </c>
      <c r="AK112" s="92">
        <f>SUMIF(Capex!$G$190:$G$235,$D112,Capex!AO$190:AO$235)</f>
        <v>0</v>
      </c>
      <c r="AL112" s="92">
        <f>SUMIF(Capex!$G$190:$G$235,$D112,Capex!AP$190:AP$235)</f>
        <v>0</v>
      </c>
      <c r="AM112" s="92">
        <f>SUMIF(Capex!$G$190:$G$235,$D112,Capex!AQ$190:AQ$235)</f>
        <v>0</v>
      </c>
      <c r="AN112" s="92">
        <f>SUMIF(Capex!$G$190:$G$235,$D112,Capex!AR$190:AR$235)</f>
        <v>0</v>
      </c>
      <c r="AO112" s="92">
        <f>SUMIF(Capex!$G$190:$G$235,$D112,Capex!AS$190:AS$235)</f>
        <v>0</v>
      </c>
      <c r="AP112" s="92">
        <f>SUMIF(Capex!$G$190:$G$235,$D112,Capex!AT$190:AT$235)</f>
        <v>0</v>
      </c>
      <c r="AQ112" s="92">
        <f>SUMIF(Capex!$G$190:$G$235,$D112,Capex!AU$190:AU$235)</f>
        <v>0</v>
      </c>
      <c r="AR112" s="92">
        <f>SUMIF(Capex!$G$190:$G$235,$D112,Capex!AV$190:AV$235)</f>
        <v>0</v>
      </c>
      <c r="AS112" s="92">
        <f>SUMIF(Capex!$G$190:$G$235,$D112,Capex!AW$190:AW$235)</f>
        <v>0</v>
      </c>
      <c r="AT112" s="92">
        <f>SUMIF(Capex!$G$190:$G$235,$D112,Capex!AX$190:AX$235)</f>
        <v>0</v>
      </c>
      <c r="AU112" s="92">
        <f>SUMIF(Capex!$G$190:$G$235,$D112,Capex!AY$190:AY$235)</f>
        <v>0</v>
      </c>
      <c r="AV112" s="92">
        <f>SUMIF(Capex!$G$190:$G$235,$D112,Capex!AZ$190:AZ$235)</f>
        <v>0</v>
      </c>
      <c r="AW112" s="92">
        <f>SUMIF(Capex!$G$190:$G$235,$D112,Capex!BA$190:BA$235)</f>
        <v>0</v>
      </c>
      <c r="AX112" s="92">
        <f>SUMIF(Capex!$G$190:$G$235,$D112,Capex!BB$190:BB$235)</f>
        <v>0</v>
      </c>
      <c r="AY112" s="92">
        <f>SUMIF(Capex!$G$190:$G$235,$D112,Capex!BC$190:BC$235)</f>
        <v>0</v>
      </c>
      <c r="AZ112" s="92">
        <f>SUMIF(Capex!$G$190:$G$235,$D112,Capex!BD$190:BD$235)</f>
        <v>0</v>
      </c>
      <c r="BA112" s="92">
        <f>SUMIF(Capex!$G$190:$G$235,$D112,Capex!BE$190:BE$235)</f>
        <v>0</v>
      </c>
      <c r="BB112" s="92">
        <f>SUMIF(Capex!$G$190:$G$235,$D112,Capex!BF$190:BF$235)</f>
        <v>0</v>
      </c>
      <c r="BC112" s="92">
        <f>SUMIF(Capex!$G$190:$G$235,$D112,Capex!BG$190:BG$235)</f>
        <v>0</v>
      </c>
      <c r="BD112" s="92">
        <f>SUMIF(Capex!$G$190:$G$235,$D112,Capex!BH$190:BH$235)</f>
        <v>0</v>
      </c>
    </row>
    <row r="113" spans="2:56" hidden="1" outlineLevel="1" x14ac:dyDescent="0.2">
      <c r="B113" s="58" t="s">
        <v>84</v>
      </c>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row>
    <row r="114" spans="2:56" hidden="1" outlineLevel="1" x14ac:dyDescent="0.2">
      <c r="B114" s="73" t="s">
        <v>104</v>
      </c>
      <c r="C114" s="10" t="s">
        <v>198</v>
      </c>
      <c r="D114" s="26">
        <f>MAX($D$93:D113)+1</f>
        <v>17</v>
      </c>
      <c r="E114" s="92"/>
      <c r="F114" s="92">
        <f>SUMIF(Capex!$G$190:$G$235,$D114,Capex!J$190:J$235)</f>
        <v>0</v>
      </c>
      <c r="G114" s="92">
        <f>SUMIF(Capex!$G$190:$G$235,$D114,Capex!K$190:K$235)</f>
        <v>2.1830929372344987</v>
      </c>
      <c r="H114" s="92">
        <f>SUMIF(Capex!$G$190:$G$235,$D114,Capex!L$190:L$235)</f>
        <v>1.6492129627506378</v>
      </c>
      <c r="I114" s="92">
        <f>SUMIF(Capex!$G$190:$G$235,$D114,Capex!M$190:M$235)</f>
        <v>0.16161980292485245</v>
      </c>
      <c r="J114" s="92">
        <f>SUMIF(Capex!$G$190:$G$235,$D114,Capex!N$190:N$235)</f>
        <v>0.35843588585112202</v>
      </c>
      <c r="K114" s="92">
        <f>SUMIF(Capex!$G$190:$G$235,$D114,Capex!O$190:O$235)</f>
        <v>0.6985392100832265</v>
      </c>
      <c r="L114" s="92">
        <f>SUMIF(Capex!$G$190:$G$235,$D114,Capex!P$190:P$235)</f>
        <v>2.9111490400383766</v>
      </c>
      <c r="M114" s="92">
        <f>SUMIF(Capex!$G$190:$G$235,$D114,Capex!Q$190:Q$235)</f>
        <v>0</v>
      </c>
      <c r="N114" s="92">
        <f>SUMIF(Capex!$G$190:$G$235,$D114,Capex!R$190:R$235)</f>
        <v>0</v>
      </c>
      <c r="O114" s="92">
        <f>SUMIF(Capex!$G$190:$G$235,$D114,Capex!S$190:S$235)</f>
        <v>0</v>
      </c>
      <c r="P114" s="92">
        <f>SUMIF(Capex!$G$190:$G$235,$D114,Capex!T$190:T$235)</f>
        <v>0</v>
      </c>
      <c r="Q114" s="92">
        <f>SUMIF(Capex!$G$190:$G$235,$D114,Capex!U$190:U$235)</f>
        <v>0</v>
      </c>
      <c r="R114" s="92">
        <f>SUMIF(Capex!$G$190:$G$235,$D114,Capex!V$190:V$235)</f>
        <v>0</v>
      </c>
      <c r="S114" s="92">
        <f>SUMIF(Capex!$G$190:$G$235,$D114,Capex!W$190:W$235)</f>
        <v>0</v>
      </c>
      <c r="T114" s="92">
        <f>SUMIF(Capex!$G$190:$G$235,$D114,Capex!X$190:X$235)</f>
        <v>0</v>
      </c>
      <c r="U114" s="92">
        <f>SUMIF(Capex!$G$190:$G$235,$D114,Capex!Y$190:Y$235)</f>
        <v>0</v>
      </c>
      <c r="V114" s="92">
        <f>SUMIF(Capex!$G$190:$G$235,$D114,Capex!Z$190:Z$235)</f>
        <v>0</v>
      </c>
      <c r="W114" s="92">
        <f>SUMIF(Capex!$G$190:$G$235,$D114,Capex!AA$190:AA$235)</f>
        <v>0</v>
      </c>
      <c r="X114" s="92">
        <f>SUMIF(Capex!$G$190:$G$235,$D114,Capex!AB$190:AB$235)</f>
        <v>0</v>
      </c>
      <c r="Y114" s="92">
        <f>SUMIF(Capex!$G$190:$G$235,$D114,Capex!AC$190:AC$235)</f>
        <v>0</v>
      </c>
      <c r="Z114" s="92">
        <f>SUMIF(Capex!$G$190:$G$235,$D114,Capex!AD$190:AD$235)</f>
        <v>0</v>
      </c>
      <c r="AA114" s="92">
        <f>SUMIF(Capex!$G$190:$G$235,$D114,Capex!AE$190:AE$235)</f>
        <v>0</v>
      </c>
      <c r="AB114" s="92">
        <f>SUMIF(Capex!$G$190:$G$235,$D114,Capex!AF$190:AF$235)</f>
        <v>0</v>
      </c>
      <c r="AC114" s="92">
        <f>SUMIF(Capex!$G$190:$G$235,$D114,Capex!AG$190:AG$235)</f>
        <v>0</v>
      </c>
      <c r="AD114" s="92">
        <f>SUMIF(Capex!$G$190:$G$235,$D114,Capex!AH$190:AH$235)</f>
        <v>0</v>
      </c>
      <c r="AE114" s="92">
        <f>SUMIF(Capex!$G$190:$G$235,$D114,Capex!AI$190:AI$235)</f>
        <v>0</v>
      </c>
      <c r="AF114" s="92">
        <f>SUMIF(Capex!$G$190:$G$235,$D114,Capex!AJ$190:AJ$235)</f>
        <v>0</v>
      </c>
      <c r="AG114" s="92">
        <f>SUMIF(Capex!$G$190:$G$235,$D114,Capex!AK$190:AK$235)</f>
        <v>0</v>
      </c>
      <c r="AH114" s="92">
        <f>SUMIF(Capex!$G$190:$G$235,$D114,Capex!AL$190:AL$235)</f>
        <v>0</v>
      </c>
      <c r="AI114" s="92">
        <f>SUMIF(Capex!$G$190:$G$235,$D114,Capex!AM$190:AM$235)</f>
        <v>0</v>
      </c>
      <c r="AJ114" s="92">
        <f>SUMIF(Capex!$G$190:$G$235,$D114,Capex!AN$190:AN$235)</f>
        <v>0</v>
      </c>
      <c r="AK114" s="92">
        <f>SUMIF(Capex!$G$190:$G$235,$D114,Capex!AO$190:AO$235)</f>
        <v>0</v>
      </c>
      <c r="AL114" s="92">
        <f>SUMIF(Capex!$G$190:$G$235,$D114,Capex!AP$190:AP$235)</f>
        <v>0</v>
      </c>
      <c r="AM114" s="92">
        <f>SUMIF(Capex!$G$190:$G$235,$D114,Capex!AQ$190:AQ$235)</f>
        <v>0</v>
      </c>
      <c r="AN114" s="92">
        <f>SUMIF(Capex!$G$190:$G$235,$D114,Capex!AR$190:AR$235)</f>
        <v>0</v>
      </c>
      <c r="AO114" s="92">
        <f>SUMIF(Capex!$G$190:$G$235,$D114,Capex!AS$190:AS$235)</f>
        <v>0</v>
      </c>
      <c r="AP114" s="92">
        <f>SUMIF(Capex!$G$190:$G$235,$D114,Capex!AT$190:AT$235)</f>
        <v>0</v>
      </c>
      <c r="AQ114" s="92">
        <f>SUMIF(Capex!$G$190:$G$235,$D114,Capex!AU$190:AU$235)</f>
        <v>0</v>
      </c>
      <c r="AR114" s="92">
        <f>SUMIF(Capex!$G$190:$G$235,$D114,Capex!AV$190:AV$235)</f>
        <v>0</v>
      </c>
      <c r="AS114" s="92">
        <f>SUMIF(Capex!$G$190:$G$235,$D114,Capex!AW$190:AW$235)</f>
        <v>0</v>
      </c>
      <c r="AT114" s="92">
        <f>SUMIF(Capex!$G$190:$G$235,$D114,Capex!AX$190:AX$235)</f>
        <v>0</v>
      </c>
      <c r="AU114" s="92">
        <f>SUMIF(Capex!$G$190:$G$235,$D114,Capex!AY$190:AY$235)</f>
        <v>0</v>
      </c>
      <c r="AV114" s="92">
        <f>SUMIF(Capex!$G$190:$G$235,$D114,Capex!AZ$190:AZ$235)</f>
        <v>0</v>
      </c>
      <c r="AW114" s="92">
        <f>SUMIF(Capex!$G$190:$G$235,$D114,Capex!BA$190:BA$235)</f>
        <v>0</v>
      </c>
      <c r="AX114" s="92">
        <f>SUMIF(Capex!$G$190:$G$235,$D114,Capex!BB$190:BB$235)</f>
        <v>0</v>
      </c>
      <c r="AY114" s="92">
        <f>SUMIF(Capex!$G$190:$G$235,$D114,Capex!BC$190:BC$235)</f>
        <v>0</v>
      </c>
      <c r="AZ114" s="92">
        <f>SUMIF(Capex!$G$190:$G$235,$D114,Capex!BD$190:BD$235)</f>
        <v>0</v>
      </c>
      <c r="BA114" s="92">
        <f>SUMIF(Capex!$G$190:$G$235,$D114,Capex!BE$190:BE$235)</f>
        <v>0</v>
      </c>
      <c r="BB114" s="92">
        <f>SUMIF(Capex!$G$190:$G$235,$D114,Capex!BF$190:BF$235)</f>
        <v>0</v>
      </c>
      <c r="BC114" s="92">
        <f>SUMIF(Capex!$G$190:$G$235,$D114,Capex!BG$190:BG$235)</f>
        <v>0</v>
      </c>
      <c r="BD114" s="92">
        <f>SUMIF(Capex!$G$190:$G$235,$D114,Capex!BH$190:BH$235)</f>
        <v>0</v>
      </c>
    </row>
    <row r="115" spans="2:56" hidden="1" outlineLevel="1" x14ac:dyDescent="0.2">
      <c r="B115" s="73" t="s">
        <v>105</v>
      </c>
      <c r="C115" s="10" t="s">
        <v>198</v>
      </c>
      <c r="D115" s="26">
        <f>MAX($D$93:D114)+1</f>
        <v>18</v>
      </c>
      <c r="E115" s="92"/>
      <c r="F115" s="92">
        <f>SUMIF(Capex!$G$190:$G$235,$D115,Capex!J$190:J$235)</f>
        <v>0</v>
      </c>
      <c r="G115" s="92">
        <f>SUMIF(Capex!$G$190:$G$235,$D115,Capex!K$190:K$235)</f>
        <v>1.5818224817462165</v>
      </c>
      <c r="H115" s="92">
        <f>SUMIF(Capex!$G$190:$G$235,$D115,Capex!L$190:L$235)</f>
        <v>1.222117876673825</v>
      </c>
      <c r="I115" s="92">
        <f>SUMIF(Capex!$G$190:$G$235,$D115,Capex!M$190:M$235)</f>
        <v>2.5512842527857886</v>
      </c>
      <c r="J115" s="92">
        <f>SUMIF(Capex!$G$190:$G$235,$D115,Capex!N$190:N$235)</f>
        <v>15.470599818460169</v>
      </c>
      <c r="K115" s="92">
        <f>SUMIF(Capex!$G$190:$G$235,$D115,Capex!O$190:O$235)</f>
        <v>2.1409533866843908</v>
      </c>
      <c r="L115" s="92">
        <f>SUMIF(Capex!$G$190:$G$235,$D115,Capex!P$190:P$235)</f>
        <v>6.8188740058021073</v>
      </c>
      <c r="M115" s="92">
        <f>SUMIF(Capex!$G$190:$G$235,$D115,Capex!Q$190:Q$235)</f>
        <v>0</v>
      </c>
      <c r="N115" s="92">
        <f>SUMIF(Capex!$G$190:$G$235,$D115,Capex!R$190:R$235)</f>
        <v>0</v>
      </c>
      <c r="O115" s="92">
        <f>SUMIF(Capex!$G$190:$G$235,$D115,Capex!S$190:S$235)</f>
        <v>0</v>
      </c>
      <c r="P115" s="92">
        <f>SUMIF(Capex!$G$190:$G$235,$D115,Capex!T$190:T$235)</f>
        <v>0</v>
      </c>
      <c r="Q115" s="92">
        <f>SUMIF(Capex!$G$190:$G$235,$D115,Capex!U$190:U$235)</f>
        <v>0</v>
      </c>
      <c r="R115" s="92">
        <f>SUMIF(Capex!$G$190:$G$235,$D115,Capex!V$190:V$235)</f>
        <v>0</v>
      </c>
      <c r="S115" s="92">
        <f>SUMIF(Capex!$G$190:$G$235,$D115,Capex!W$190:W$235)</f>
        <v>0</v>
      </c>
      <c r="T115" s="92">
        <f>SUMIF(Capex!$G$190:$G$235,$D115,Capex!X$190:X$235)</f>
        <v>0</v>
      </c>
      <c r="U115" s="92">
        <f>SUMIF(Capex!$G$190:$G$235,$D115,Capex!Y$190:Y$235)</f>
        <v>0</v>
      </c>
      <c r="V115" s="92">
        <f>SUMIF(Capex!$G$190:$G$235,$D115,Capex!Z$190:Z$235)</f>
        <v>0</v>
      </c>
      <c r="W115" s="92">
        <f>SUMIF(Capex!$G$190:$G$235,$D115,Capex!AA$190:AA$235)</f>
        <v>0</v>
      </c>
      <c r="X115" s="92">
        <f>SUMIF(Capex!$G$190:$G$235,$D115,Capex!AB$190:AB$235)</f>
        <v>0</v>
      </c>
      <c r="Y115" s="92">
        <f>SUMIF(Capex!$G$190:$G$235,$D115,Capex!AC$190:AC$235)</f>
        <v>0</v>
      </c>
      <c r="Z115" s="92">
        <f>SUMIF(Capex!$G$190:$G$235,$D115,Capex!AD$190:AD$235)</f>
        <v>0</v>
      </c>
      <c r="AA115" s="92">
        <f>SUMIF(Capex!$G$190:$G$235,$D115,Capex!AE$190:AE$235)</f>
        <v>0</v>
      </c>
      <c r="AB115" s="92">
        <f>SUMIF(Capex!$G$190:$G$235,$D115,Capex!AF$190:AF$235)</f>
        <v>0</v>
      </c>
      <c r="AC115" s="92">
        <f>SUMIF(Capex!$G$190:$G$235,$D115,Capex!AG$190:AG$235)</f>
        <v>0</v>
      </c>
      <c r="AD115" s="92">
        <f>SUMIF(Capex!$G$190:$G$235,$D115,Capex!AH$190:AH$235)</f>
        <v>0</v>
      </c>
      <c r="AE115" s="92">
        <f>SUMIF(Capex!$G$190:$G$235,$D115,Capex!AI$190:AI$235)</f>
        <v>0</v>
      </c>
      <c r="AF115" s="92">
        <f>SUMIF(Capex!$G$190:$G$235,$D115,Capex!AJ$190:AJ$235)</f>
        <v>0</v>
      </c>
      <c r="AG115" s="92">
        <f>SUMIF(Capex!$G$190:$G$235,$D115,Capex!AK$190:AK$235)</f>
        <v>0</v>
      </c>
      <c r="AH115" s="92">
        <f>SUMIF(Capex!$G$190:$G$235,$D115,Capex!AL$190:AL$235)</f>
        <v>0</v>
      </c>
      <c r="AI115" s="92">
        <f>SUMIF(Capex!$G$190:$G$235,$D115,Capex!AM$190:AM$235)</f>
        <v>0</v>
      </c>
      <c r="AJ115" s="92">
        <f>SUMIF(Capex!$G$190:$G$235,$D115,Capex!AN$190:AN$235)</f>
        <v>0</v>
      </c>
      <c r="AK115" s="92">
        <f>SUMIF(Capex!$G$190:$G$235,$D115,Capex!AO$190:AO$235)</f>
        <v>0</v>
      </c>
      <c r="AL115" s="92">
        <f>SUMIF(Capex!$G$190:$G$235,$D115,Capex!AP$190:AP$235)</f>
        <v>0</v>
      </c>
      <c r="AM115" s="92">
        <f>SUMIF(Capex!$G$190:$G$235,$D115,Capex!AQ$190:AQ$235)</f>
        <v>0</v>
      </c>
      <c r="AN115" s="92">
        <f>SUMIF(Capex!$G$190:$G$235,$D115,Capex!AR$190:AR$235)</f>
        <v>0</v>
      </c>
      <c r="AO115" s="92">
        <f>SUMIF(Capex!$G$190:$G$235,$D115,Capex!AS$190:AS$235)</f>
        <v>0</v>
      </c>
      <c r="AP115" s="92">
        <f>SUMIF(Capex!$G$190:$G$235,$D115,Capex!AT$190:AT$235)</f>
        <v>0</v>
      </c>
      <c r="AQ115" s="92">
        <f>SUMIF(Capex!$G$190:$G$235,$D115,Capex!AU$190:AU$235)</f>
        <v>0</v>
      </c>
      <c r="AR115" s="92">
        <f>SUMIF(Capex!$G$190:$G$235,$D115,Capex!AV$190:AV$235)</f>
        <v>0</v>
      </c>
      <c r="AS115" s="92">
        <f>SUMIF(Capex!$G$190:$G$235,$D115,Capex!AW$190:AW$235)</f>
        <v>0</v>
      </c>
      <c r="AT115" s="92">
        <f>SUMIF(Capex!$G$190:$G$235,$D115,Capex!AX$190:AX$235)</f>
        <v>0</v>
      </c>
      <c r="AU115" s="92">
        <f>SUMIF(Capex!$G$190:$G$235,$D115,Capex!AY$190:AY$235)</f>
        <v>0</v>
      </c>
      <c r="AV115" s="92">
        <f>SUMIF(Capex!$G$190:$G$235,$D115,Capex!AZ$190:AZ$235)</f>
        <v>0</v>
      </c>
      <c r="AW115" s="92">
        <f>SUMIF(Capex!$G$190:$G$235,$D115,Capex!BA$190:BA$235)</f>
        <v>0</v>
      </c>
      <c r="AX115" s="92">
        <f>SUMIF(Capex!$G$190:$G$235,$D115,Capex!BB$190:BB$235)</f>
        <v>0</v>
      </c>
      <c r="AY115" s="92">
        <f>SUMIF(Capex!$G$190:$G$235,$D115,Capex!BC$190:BC$235)</f>
        <v>0</v>
      </c>
      <c r="AZ115" s="92">
        <f>SUMIF(Capex!$G$190:$G$235,$D115,Capex!BD$190:BD$235)</f>
        <v>0</v>
      </c>
      <c r="BA115" s="92">
        <f>SUMIF(Capex!$G$190:$G$235,$D115,Capex!BE$190:BE$235)</f>
        <v>0</v>
      </c>
      <c r="BB115" s="92">
        <f>SUMIF(Capex!$G$190:$G$235,$D115,Capex!BF$190:BF$235)</f>
        <v>0</v>
      </c>
      <c r="BC115" s="92">
        <f>SUMIF(Capex!$G$190:$G$235,$D115,Capex!BG$190:BG$235)</f>
        <v>0</v>
      </c>
      <c r="BD115" s="92">
        <f>SUMIF(Capex!$G$190:$G$235,$D115,Capex!BH$190:BH$235)</f>
        <v>0</v>
      </c>
    </row>
    <row r="116" spans="2:56" hidden="1" outlineLevel="1" x14ac:dyDescent="0.2">
      <c r="B116" s="58" t="s">
        <v>85</v>
      </c>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row>
    <row r="117" spans="2:56" hidden="1" outlineLevel="1" x14ac:dyDescent="0.2">
      <c r="B117" s="58" t="s">
        <v>106</v>
      </c>
      <c r="C117" s="10" t="s">
        <v>198</v>
      </c>
      <c r="D117" s="26">
        <f>MAX($D$93:D116)+1</f>
        <v>19</v>
      </c>
      <c r="E117" s="92"/>
      <c r="F117" s="92">
        <f>SUMIF(Capex!$G$190:$G$235,$D117,Capex!J$190:J$235)</f>
        <v>0</v>
      </c>
      <c r="G117" s="92">
        <f>SUMIF(Capex!$G$190:$G$235,$D117,Capex!K$190:K$235)</f>
        <v>2.3151649356202739</v>
      </c>
      <c r="H117" s="92">
        <f>SUMIF(Capex!$G$190:$G$235,$D117,Capex!L$190:L$235)</f>
        <v>1.7525641635777103</v>
      </c>
      <c r="I117" s="92">
        <f>SUMIF(Capex!$G$190:$G$235,$D117,Capex!M$190:M$235)</f>
        <v>1.0286014370759791</v>
      </c>
      <c r="J117" s="92">
        <f>SUMIF(Capex!$G$190:$G$235,$D117,Capex!N$190:N$235)</f>
        <v>5.2895147006807814</v>
      </c>
      <c r="K117" s="92">
        <f>SUMIF(Capex!$G$190:$G$235,$D117,Capex!O$190:O$235)</f>
        <v>0.83762240564413037</v>
      </c>
      <c r="L117" s="92">
        <f>SUMIF(Capex!$G$190:$G$235,$D117,Capex!P$190:P$235)</f>
        <v>3.2388547660008729</v>
      </c>
      <c r="M117" s="92">
        <f>SUMIF(Capex!$G$190:$G$235,$D117,Capex!Q$190:Q$235)</f>
        <v>0</v>
      </c>
      <c r="N117" s="92">
        <f>SUMIF(Capex!$G$190:$G$235,$D117,Capex!R$190:R$235)</f>
        <v>0</v>
      </c>
      <c r="O117" s="92">
        <f>SUMIF(Capex!$G$190:$G$235,$D117,Capex!S$190:S$235)</f>
        <v>0</v>
      </c>
      <c r="P117" s="92">
        <f>SUMIF(Capex!$G$190:$G$235,$D117,Capex!T$190:T$235)</f>
        <v>0</v>
      </c>
      <c r="Q117" s="92">
        <f>SUMIF(Capex!$G$190:$G$235,$D117,Capex!U$190:U$235)</f>
        <v>0</v>
      </c>
      <c r="R117" s="92">
        <f>SUMIF(Capex!$G$190:$G$235,$D117,Capex!V$190:V$235)</f>
        <v>0</v>
      </c>
      <c r="S117" s="92">
        <f>SUMIF(Capex!$G$190:$G$235,$D117,Capex!W$190:W$235)</f>
        <v>0</v>
      </c>
      <c r="T117" s="92">
        <f>SUMIF(Capex!$G$190:$G$235,$D117,Capex!X$190:X$235)</f>
        <v>0</v>
      </c>
      <c r="U117" s="92">
        <f>SUMIF(Capex!$G$190:$G$235,$D117,Capex!Y$190:Y$235)</f>
        <v>0</v>
      </c>
      <c r="V117" s="92">
        <f>SUMIF(Capex!$G$190:$G$235,$D117,Capex!Z$190:Z$235)</f>
        <v>0</v>
      </c>
      <c r="W117" s="92">
        <f>SUMIF(Capex!$G$190:$G$235,$D117,Capex!AA$190:AA$235)</f>
        <v>0</v>
      </c>
      <c r="X117" s="92">
        <f>SUMIF(Capex!$G$190:$G$235,$D117,Capex!AB$190:AB$235)</f>
        <v>0</v>
      </c>
      <c r="Y117" s="92">
        <f>SUMIF(Capex!$G$190:$G$235,$D117,Capex!AC$190:AC$235)</f>
        <v>0</v>
      </c>
      <c r="Z117" s="92">
        <f>SUMIF(Capex!$G$190:$G$235,$D117,Capex!AD$190:AD$235)</f>
        <v>0</v>
      </c>
      <c r="AA117" s="92">
        <f>SUMIF(Capex!$G$190:$G$235,$D117,Capex!AE$190:AE$235)</f>
        <v>0</v>
      </c>
      <c r="AB117" s="92">
        <f>SUMIF(Capex!$G$190:$G$235,$D117,Capex!AF$190:AF$235)</f>
        <v>0</v>
      </c>
      <c r="AC117" s="92">
        <f>SUMIF(Capex!$G$190:$G$235,$D117,Capex!AG$190:AG$235)</f>
        <v>0</v>
      </c>
      <c r="AD117" s="92">
        <f>SUMIF(Capex!$G$190:$G$235,$D117,Capex!AH$190:AH$235)</f>
        <v>0</v>
      </c>
      <c r="AE117" s="92">
        <f>SUMIF(Capex!$G$190:$G$235,$D117,Capex!AI$190:AI$235)</f>
        <v>0</v>
      </c>
      <c r="AF117" s="92">
        <f>SUMIF(Capex!$G$190:$G$235,$D117,Capex!AJ$190:AJ$235)</f>
        <v>0</v>
      </c>
      <c r="AG117" s="92">
        <f>SUMIF(Capex!$G$190:$G$235,$D117,Capex!AK$190:AK$235)</f>
        <v>0</v>
      </c>
      <c r="AH117" s="92">
        <f>SUMIF(Capex!$G$190:$G$235,$D117,Capex!AL$190:AL$235)</f>
        <v>0</v>
      </c>
      <c r="AI117" s="92">
        <f>SUMIF(Capex!$G$190:$G$235,$D117,Capex!AM$190:AM$235)</f>
        <v>0</v>
      </c>
      <c r="AJ117" s="92">
        <f>SUMIF(Capex!$G$190:$G$235,$D117,Capex!AN$190:AN$235)</f>
        <v>0</v>
      </c>
      <c r="AK117" s="92">
        <f>SUMIF(Capex!$G$190:$G$235,$D117,Capex!AO$190:AO$235)</f>
        <v>0</v>
      </c>
      <c r="AL117" s="92">
        <f>SUMIF(Capex!$G$190:$G$235,$D117,Capex!AP$190:AP$235)</f>
        <v>0</v>
      </c>
      <c r="AM117" s="92">
        <f>SUMIF(Capex!$G$190:$G$235,$D117,Capex!AQ$190:AQ$235)</f>
        <v>0</v>
      </c>
      <c r="AN117" s="92">
        <f>SUMIF(Capex!$G$190:$G$235,$D117,Capex!AR$190:AR$235)</f>
        <v>0</v>
      </c>
      <c r="AO117" s="92">
        <f>SUMIF(Capex!$G$190:$G$235,$D117,Capex!AS$190:AS$235)</f>
        <v>0</v>
      </c>
      <c r="AP117" s="92">
        <f>SUMIF(Capex!$G$190:$G$235,$D117,Capex!AT$190:AT$235)</f>
        <v>0</v>
      </c>
      <c r="AQ117" s="92">
        <f>SUMIF(Capex!$G$190:$G$235,$D117,Capex!AU$190:AU$235)</f>
        <v>0</v>
      </c>
      <c r="AR117" s="92">
        <f>SUMIF(Capex!$G$190:$G$235,$D117,Capex!AV$190:AV$235)</f>
        <v>0</v>
      </c>
      <c r="AS117" s="92">
        <f>SUMIF(Capex!$G$190:$G$235,$D117,Capex!AW$190:AW$235)</f>
        <v>0</v>
      </c>
      <c r="AT117" s="92">
        <f>SUMIF(Capex!$G$190:$G$235,$D117,Capex!AX$190:AX$235)</f>
        <v>0</v>
      </c>
      <c r="AU117" s="92">
        <f>SUMIF(Capex!$G$190:$G$235,$D117,Capex!AY$190:AY$235)</f>
        <v>0</v>
      </c>
      <c r="AV117" s="92">
        <f>SUMIF(Capex!$G$190:$G$235,$D117,Capex!AZ$190:AZ$235)</f>
        <v>0</v>
      </c>
      <c r="AW117" s="92">
        <f>SUMIF(Capex!$G$190:$G$235,$D117,Capex!BA$190:BA$235)</f>
        <v>0</v>
      </c>
      <c r="AX117" s="92">
        <f>SUMIF(Capex!$G$190:$G$235,$D117,Capex!BB$190:BB$235)</f>
        <v>0</v>
      </c>
      <c r="AY117" s="92">
        <f>SUMIF(Capex!$G$190:$G$235,$D117,Capex!BC$190:BC$235)</f>
        <v>0</v>
      </c>
      <c r="AZ117" s="92">
        <f>SUMIF(Capex!$G$190:$G$235,$D117,Capex!BD$190:BD$235)</f>
        <v>0</v>
      </c>
      <c r="BA117" s="92">
        <f>SUMIF(Capex!$G$190:$G$235,$D117,Capex!BE$190:BE$235)</f>
        <v>0</v>
      </c>
      <c r="BB117" s="92">
        <f>SUMIF(Capex!$G$190:$G$235,$D117,Capex!BF$190:BF$235)</f>
        <v>0</v>
      </c>
      <c r="BC117" s="92">
        <f>SUMIF(Capex!$G$190:$G$235,$D117,Capex!BG$190:BG$235)</f>
        <v>0</v>
      </c>
      <c r="BD117" s="92">
        <f>SUMIF(Capex!$G$190:$G$235,$D117,Capex!BH$190:BH$235)</f>
        <v>0</v>
      </c>
    </row>
    <row r="118" spans="2:56" hidden="1" outlineLevel="1" x14ac:dyDescent="0.2">
      <c r="B118" s="58" t="s">
        <v>107</v>
      </c>
      <c r="C118" s="10" t="s">
        <v>198</v>
      </c>
      <c r="D118" s="26">
        <f>MAX($D$93:D117)+1</f>
        <v>20</v>
      </c>
      <c r="E118" s="92"/>
      <c r="F118" s="92">
        <f>SUMIF(Capex!$G$190:$G$235,$D118,Capex!J$190:J$235)</f>
        <v>0</v>
      </c>
      <c r="G118" s="92">
        <f>SUMIF(Capex!$G$190:$G$235,$D118,Capex!K$190:K$235)</f>
        <v>0.87629428388865094</v>
      </c>
      <c r="H118" s="92">
        <f>SUMIF(Capex!$G$190:$G$235,$D118,Capex!L$190:L$235)</f>
        <v>0.84001150980812611</v>
      </c>
      <c r="I118" s="92">
        <f>SUMIF(Capex!$G$190:$G$235,$D118,Capex!M$190:M$235)</f>
        <v>0.48980318433837133</v>
      </c>
      <c r="J118" s="92">
        <f>SUMIF(Capex!$G$190:$G$235,$D118,Capex!N$190:N$235)</f>
        <v>3.0656843439373467</v>
      </c>
      <c r="K118" s="92">
        <f>SUMIF(Capex!$G$190:$G$235,$D118,Capex!O$190:O$235)</f>
        <v>0.23983292921520491</v>
      </c>
      <c r="L118" s="92">
        <f>SUMIF(Capex!$G$190:$G$235,$D118,Capex!P$190:P$235)</f>
        <v>0</v>
      </c>
      <c r="M118" s="92">
        <f>SUMIF(Capex!$G$190:$G$235,$D118,Capex!Q$190:Q$235)</f>
        <v>0</v>
      </c>
      <c r="N118" s="92">
        <f>SUMIF(Capex!$G$190:$G$235,$D118,Capex!R$190:R$235)</f>
        <v>0</v>
      </c>
      <c r="O118" s="92">
        <f>SUMIF(Capex!$G$190:$G$235,$D118,Capex!S$190:S$235)</f>
        <v>0</v>
      </c>
      <c r="P118" s="92">
        <f>SUMIF(Capex!$G$190:$G$235,$D118,Capex!T$190:T$235)</f>
        <v>0</v>
      </c>
      <c r="Q118" s="92">
        <f>SUMIF(Capex!$G$190:$G$235,$D118,Capex!U$190:U$235)</f>
        <v>0</v>
      </c>
      <c r="R118" s="92">
        <f>SUMIF(Capex!$G$190:$G$235,$D118,Capex!V$190:V$235)</f>
        <v>0</v>
      </c>
      <c r="S118" s="92">
        <f>SUMIF(Capex!$G$190:$G$235,$D118,Capex!W$190:W$235)</f>
        <v>0</v>
      </c>
      <c r="T118" s="92">
        <f>SUMIF(Capex!$G$190:$G$235,$D118,Capex!X$190:X$235)</f>
        <v>0</v>
      </c>
      <c r="U118" s="92">
        <f>SUMIF(Capex!$G$190:$G$235,$D118,Capex!Y$190:Y$235)</f>
        <v>0</v>
      </c>
      <c r="V118" s="92">
        <f>SUMIF(Capex!$G$190:$G$235,$D118,Capex!Z$190:Z$235)</f>
        <v>0</v>
      </c>
      <c r="W118" s="92">
        <f>SUMIF(Capex!$G$190:$G$235,$D118,Capex!AA$190:AA$235)</f>
        <v>0</v>
      </c>
      <c r="X118" s="92">
        <f>SUMIF(Capex!$G$190:$G$235,$D118,Capex!AB$190:AB$235)</f>
        <v>0</v>
      </c>
      <c r="Y118" s="92">
        <f>SUMIF(Capex!$G$190:$G$235,$D118,Capex!AC$190:AC$235)</f>
        <v>0</v>
      </c>
      <c r="Z118" s="92">
        <f>SUMIF(Capex!$G$190:$G$235,$D118,Capex!AD$190:AD$235)</f>
        <v>0</v>
      </c>
      <c r="AA118" s="92">
        <f>SUMIF(Capex!$G$190:$G$235,$D118,Capex!AE$190:AE$235)</f>
        <v>0</v>
      </c>
      <c r="AB118" s="92">
        <f>SUMIF(Capex!$G$190:$G$235,$D118,Capex!AF$190:AF$235)</f>
        <v>0</v>
      </c>
      <c r="AC118" s="92">
        <f>SUMIF(Capex!$G$190:$G$235,$D118,Capex!AG$190:AG$235)</f>
        <v>0</v>
      </c>
      <c r="AD118" s="92">
        <f>SUMIF(Capex!$G$190:$G$235,$D118,Capex!AH$190:AH$235)</f>
        <v>0</v>
      </c>
      <c r="AE118" s="92">
        <f>SUMIF(Capex!$G$190:$G$235,$D118,Capex!AI$190:AI$235)</f>
        <v>0</v>
      </c>
      <c r="AF118" s="92">
        <f>SUMIF(Capex!$G$190:$G$235,$D118,Capex!AJ$190:AJ$235)</f>
        <v>0</v>
      </c>
      <c r="AG118" s="92">
        <f>SUMIF(Capex!$G$190:$G$235,$D118,Capex!AK$190:AK$235)</f>
        <v>0</v>
      </c>
      <c r="AH118" s="92">
        <f>SUMIF(Capex!$G$190:$G$235,$D118,Capex!AL$190:AL$235)</f>
        <v>0</v>
      </c>
      <c r="AI118" s="92">
        <f>SUMIF(Capex!$G$190:$G$235,$D118,Capex!AM$190:AM$235)</f>
        <v>0</v>
      </c>
      <c r="AJ118" s="92">
        <f>SUMIF(Capex!$G$190:$G$235,$D118,Capex!AN$190:AN$235)</f>
        <v>0</v>
      </c>
      <c r="AK118" s="92">
        <f>SUMIF(Capex!$G$190:$G$235,$D118,Capex!AO$190:AO$235)</f>
        <v>0</v>
      </c>
      <c r="AL118" s="92">
        <f>SUMIF(Capex!$G$190:$G$235,$D118,Capex!AP$190:AP$235)</f>
        <v>0</v>
      </c>
      <c r="AM118" s="92">
        <f>SUMIF(Capex!$G$190:$G$235,$D118,Capex!AQ$190:AQ$235)</f>
        <v>0</v>
      </c>
      <c r="AN118" s="92">
        <f>SUMIF(Capex!$G$190:$G$235,$D118,Capex!AR$190:AR$235)</f>
        <v>0</v>
      </c>
      <c r="AO118" s="92">
        <f>SUMIF(Capex!$G$190:$G$235,$D118,Capex!AS$190:AS$235)</f>
        <v>0</v>
      </c>
      <c r="AP118" s="92">
        <f>SUMIF(Capex!$G$190:$G$235,$D118,Capex!AT$190:AT$235)</f>
        <v>0</v>
      </c>
      <c r="AQ118" s="92">
        <f>SUMIF(Capex!$G$190:$G$235,$D118,Capex!AU$190:AU$235)</f>
        <v>0</v>
      </c>
      <c r="AR118" s="92">
        <f>SUMIF(Capex!$G$190:$G$235,$D118,Capex!AV$190:AV$235)</f>
        <v>0</v>
      </c>
      <c r="AS118" s="92">
        <f>SUMIF(Capex!$G$190:$G$235,$D118,Capex!AW$190:AW$235)</f>
        <v>0</v>
      </c>
      <c r="AT118" s="92">
        <f>SUMIF(Capex!$G$190:$G$235,$D118,Capex!AX$190:AX$235)</f>
        <v>0</v>
      </c>
      <c r="AU118" s="92">
        <f>SUMIF(Capex!$G$190:$G$235,$D118,Capex!AY$190:AY$235)</f>
        <v>0</v>
      </c>
      <c r="AV118" s="92">
        <f>SUMIF(Capex!$G$190:$G$235,$D118,Capex!AZ$190:AZ$235)</f>
        <v>0</v>
      </c>
      <c r="AW118" s="92">
        <f>SUMIF(Capex!$G$190:$G$235,$D118,Capex!BA$190:BA$235)</f>
        <v>0</v>
      </c>
      <c r="AX118" s="92">
        <f>SUMIF(Capex!$G$190:$G$235,$D118,Capex!BB$190:BB$235)</f>
        <v>0</v>
      </c>
      <c r="AY118" s="92">
        <f>SUMIF(Capex!$G$190:$G$235,$D118,Capex!BC$190:BC$235)</f>
        <v>0</v>
      </c>
      <c r="AZ118" s="92">
        <f>SUMIF(Capex!$G$190:$G$235,$D118,Capex!BD$190:BD$235)</f>
        <v>0</v>
      </c>
      <c r="BA118" s="92">
        <f>SUMIF(Capex!$G$190:$G$235,$D118,Capex!BE$190:BE$235)</f>
        <v>0</v>
      </c>
      <c r="BB118" s="92">
        <f>SUMIF(Capex!$G$190:$G$235,$D118,Capex!BF$190:BF$235)</f>
        <v>0</v>
      </c>
      <c r="BC118" s="92">
        <f>SUMIF(Capex!$G$190:$G$235,$D118,Capex!BG$190:BG$235)</f>
        <v>0</v>
      </c>
      <c r="BD118" s="92">
        <f>SUMIF(Capex!$G$190:$G$235,$D118,Capex!BH$190:BH$235)</f>
        <v>0</v>
      </c>
    </row>
    <row r="119" spans="2:56" hidden="1" outlineLevel="1" x14ac:dyDescent="0.2">
      <c r="B119" s="58" t="s">
        <v>108</v>
      </c>
      <c r="C119" s="10" t="s">
        <v>198</v>
      </c>
      <c r="D119" s="26">
        <f>MAX($D$93:D118)+1</f>
        <v>21</v>
      </c>
      <c r="E119" s="92"/>
      <c r="F119" s="92">
        <f>SUMIF(Capex!$G$190:$G$235,$D119,Capex!J$190:J$235)</f>
        <v>0</v>
      </c>
      <c r="G119" s="92">
        <f>SUMIF(Capex!$G$190:$G$235,$D119,Capex!K$190:K$235)</f>
        <v>1.9416514128746731</v>
      </c>
      <c r="H119" s="92">
        <f>SUMIF(Capex!$G$190:$G$235,$D119,Capex!L$190:L$235)</f>
        <v>1.6063445552929188</v>
      </c>
      <c r="I119" s="92">
        <f>SUMIF(Capex!$G$190:$G$235,$D119,Capex!M$190:M$235)</f>
        <v>1.0079825511835232</v>
      </c>
      <c r="J119" s="92">
        <f>SUMIF(Capex!$G$190:$G$235,$D119,Capex!N$190:N$235)</f>
        <v>6.812073923380332</v>
      </c>
      <c r="K119" s="92">
        <f>SUMIF(Capex!$G$190:$G$235,$D119,Capex!O$190:O$235)</f>
        <v>0.4641375775948548</v>
      </c>
      <c r="L119" s="92">
        <f>SUMIF(Capex!$G$190:$G$235,$D119,Capex!P$190:P$235)</f>
        <v>3.8645024690676126</v>
      </c>
      <c r="M119" s="92">
        <f>SUMIF(Capex!$G$190:$G$235,$D119,Capex!Q$190:Q$235)</f>
        <v>0</v>
      </c>
      <c r="N119" s="92">
        <f>SUMIF(Capex!$G$190:$G$235,$D119,Capex!R$190:R$235)</f>
        <v>0</v>
      </c>
      <c r="O119" s="92">
        <f>SUMIF(Capex!$G$190:$G$235,$D119,Capex!S$190:S$235)</f>
        <v>0</v>
      </c>
      <c r="P119" s="92">
        <f>SUMIF(Capex!$G$190:$G$235,$D119,Capex!T$190:T$235)</f>
        <v>0</v>
      </c>
      <c r="Q119" s="92">
        <f>SUMIF(Capex!$G$190:$G$235,$D119,Capex!U$190:U$235)</f>
        <v>0</v>
      </c>
      <c r="R119" s="92">
        <f>SUMIF(Capex!$G$190:$G$235,$D119,Capex!V$190:V$235)</f>
        <v>0</v>
      </c>
      <c r="S119" s="92">
        <f>SUMIF(Capex!$G$190:$G$235,$D119,Capex!W$190:W$235)</f>
        <v>0</v>
      </c>
      <c r="T119" s="92">
        <f>SUMIF(Capex!$G$190:$G$235,$D119,Capex!X$190:X$235)</f>
        <v>0</v>
      </c>
      <c r="U119" s="92">
        <f>SUMIF(Capex!$G$190:$G$235,$D119,Capex!Y$190:Y$235)</f>
        <v>0</v>
      </c>
      <c r="V119" s="92">
        <f>SUMIF(Capex!$G$190:$G$235,$D119,Capex!Z$190:Z$235)</f>
        <v>0</v>
      </c>
      <c r="W119" s="92">
        <f>SUMIF(Capex!$G$190:$G$235,$D119,Capex!AA$190:AA$235)</f>
        <v>0</v>
      </c>
      <c r="X119" s="92">
        <f>SUMIF(Capex!$G$190:$G$235,$D119,Capex!AB$190:AB$235)</f>
        <v>0</v>
      </c>
      <c r="Y119" s="92">
        <f>SUMIF(Capex!$G$190:$G$235,$D119,Capex!AC$190:AC$235)</f>
        <v>0</v>
      </c>
      <c r="Z119" s="92">
        <f>SUMIF(Capex!$G$190:$G$235,$D119,Capex!AD$190:AD$235)</f>
        <v>0</v>
      </c>
      <c r="AA119" s="92">
        <f>SUMIF(Capex!$G$190:$G$235,$D119,Capex!AE$190:AE$235)</f>
        <v>0</v>
      </c>
      <c r="AB119" s="92">
        <f>SUMIF(Capex!$G$190:$G$235,$D119,Capex!AF$190:AF$235)</f>
        <v>0</v>
      </c>
      <c r="AC119" s="92">
        <f>SUMIF(Capex!$G$190:$G$235,$D119,Capex!AG$190:AG$235)</f>
        <v>0</v>
      </c>
      <c r="AD119" s="92">
        <f>SUMIF(Capex!$G$190:$G$235,$D119,Capex!AH$190:AH$235)</f>
        <v>0</v>
      </c>
      <c r="AE119" s="92">
        <f>SUMIF(Capex!$G$190:$G$235,$D119,Capex!AI$190:AI$235)</f>
        <v>0</v>
      </c>
      <c r="AF119" s="92">
        <f>SUMIF(Capex!$G$190:$G$235,$D119,Capex!AJ$190:AJ$235)</f>
        <v>0</v>
      </c>
      <c r="AG119" s="92">
        <f>SUMIF(Capex!$G$190:$G$235,$D119,Capex!AK$190:AK$235)</f>
        <v>0</v>
      </c>
      <c r="AH119" s="92">
        <f>SUMIF(Capex!$G$190:$G$235,$D119,Capex!AL$190:AL$235)</f>
        <v>0</v>
      </c>
      <c r="AI119" s="92">
        <f>SUMIF(Capex!$G$190:$G$235,$D119,Capex!AM$190:AM$235)</f>
        <v>0</v>
      </c>
      <c r="AJ119" s="92">
        <f>SUMIF(Capex!$G$190:$G$235,$D119,Capex!AN$190:AN$235)</f>
        <v>0</v>
      </c>
      <c r="AK119" s="92">
        <f>SUMIF(Capex!$G$190:$G$235,$D119,Capex!AO$190:AO$235)</f>
        <v>0</v>
      </c>
      <c r="AL119" s="92">
        <f>SUMIF(Capex!$G$190:$G$235,$D119,Capex!AP$190:AP$235)</f>
        <v>0</v>
      </c>
      <c r="AM119" s="92">
        <f>SUMIF(Capex!$G$190:$G$235,$D119,Capex!AQ$190:AQ$235)</f>
        <v>0</v>
      </c>
      <c r="AN119" s="92">
        <f>SUMIF(Capex!$G$190:$G$235,$D119,Capex!AR$190:AR$235)</f>
        <v>0</v>
      </c>
      <c r="AO119" s="92">
        <f>SUMIF(Capex!$G$190:$G$235,$D119,Capex!AS$190:AS$235)</f>
        <v>0</v>
      </c>
      <c r="AP119" s="92">
        <f>SUMIF(Capex!$G$190:$G$235,$D119,Capex!AT$190:AT$235)</f>
        <v>0</v>
      </c>
      <c r="AQ119" s="92">
        <f>SUMIF(Capex!$G$190:$G$235,$D119,Capex!AU$190:AU$235)</f>
        <v>0</v>
      </c>
      <c r="AR119" s="92">
        <f>SUMIF(Capex!$G$190:$G$235,$D119,Capex!AV$190:AV$235)</f>
        <v>0</v>
      </c>
      <c r="AS119" s="92">
        <f>SUMIF(Capex!$G$190:$G$235,$D119,Capex!AW$190:AW$235)</f>
        <v>0</v>
      </c>
      <c r="AT119" s="92">
        <f>SUMIF(Capex!$G$190:$G$235,$D119,Capex!AX$190:AX$235)</f>
        <v>0</v>
      </c>
      <c r="AU119" s="92">
        <f>SUMIF(Capex!$G$190:$G$235,$D119,Capex!AY$190:AY$235)</f>
        <v>0</v>
      </c>
      <c r="AV119" s="92">
        <f>SUMIF(Capex!$G$190:$G$235,$D119,Capex!AZ$190:AZ$235)</f>
        <v>0</v>
      </c>
      <c r="AW119" s="92">
        <f>SUMIF(Capex!$G$190:$G$235,$D119,Capex!BA$190:BA$235)</f>
        <v>0</v>
      </c>
      <c r="AX119" s="92">
        <f>SUMIF(Capex!$G$190:$G$235,$D119,Capex!BB$190:BB$235)</f>
        <v>0</v>
      </c>
      <c r="AY119" s="92">
        <f>SUMIF(Capex!$G$190:$G$235,$D119,Capex!BC$190:BC$235)</f>
        <v>0</v>
      </c>
      <c r="AZ119" s="92">
        <f>SUMIF(Capex!$G$190:$G$235,$D119,Capex!BD$190:BD$235)</f>
        <v>0</v>
      </c>
      <c r="BA119" s="92">
        <f>SUMIF(Capex!$G$190:$G$235,$D119,Capex!BE$190:BE$235)</f>
        <v>0</v>
      </c>
      <c r="BB119" s="92">
        <f>SUMIF(Capex!$G$190:$G$235,$D119,Capex!BF$190:BF$235)</f>
        <v>0</v>
      </c>
      <c r="BC119" s="92">
        <f>SUMIF(Capex!$G$190:$G$235,$D119,Capex!BG$190:BG$235)</f>
        <v>0</v>
      </c>
      <c r="BD119" s="92">
        <f>SUMIF(Capex!$G$190:$G$235,$D119,Capex!BH$190:BH$235)</f>
        <v>0</v>
      </c>
    </row>
    <row r="120" spans="2:56" hidden="1" outlineLevel="1" x14ac:dyDescent="0.2">
      <c r="B120" s="58" t="s">
        <v>109</v>
      </c>
      <c r="C120" s="10" t="s">
        <v>198</v>
      </c>
      <c r="D120" s="26">
        <f>MAX($D$93:D119)+1</f>
        <v>22</v>
      </c>
      <c r="E120" s="92"/>
      <c r="F120" s="92">
        <f>SUMIF(Capex!$G$190:$G$235,$D120,Capex!J$190:J$235)</f>
        <v>0</v>
      </c>
      <c r="G120" s="92">
        <f>SUMIF(Capex!$G$190:$G$235,$D120,Capex!K$190:K$235)</f>
        <v>0</v>
      </c>
      <c r="H120" s="92">
        <f>SUMIF(Capex!$G$190:$G$235,$D120,Capex!L$190:L$235)</f>
        <v>4.1310240349236686E-2</v>
      </c>
      <c r="I120" s="92">
        <f>SUMIF(Capex!$G$190:$G$235,$D120,Capex!M$190:M$235)</f>
        <v>1.1536359043202007E-2</v>
      </c>
      <c r="J120" s="92">
        <f>SUMIF(Capex!$G$190:$G$235,$D120,Capex!N$190:N$235)</f>
        <v>3.6981461292856226E-2</v>
      </c>
      <c r="K120" s="92">
        <f>SUMIF(Capex!$G$190:$G$235,$D120,Capex!O$190:O$235)</f>
        <v>0</v>
      </c>
      <c r="L120" s="92">
        <f>SUMIF(Capex!$G$190:$G$235,$D120,Capex!P$190:P$235)</f>
        <v>0</v>
      </c>
      <c r="M120" s="92">
        <f>SUMIF(Capex!$G$190:$G$235,$D120,Capex!Q$190:Q$235)</f>
        <v>0</v>
      </c>
      <c r="N120" s="92">
        <f>SUMIF(Capex!$G$190:$G$235,$D120,Capex!R$190:R$235)</f>
        <v>0</v>
      </c>
      <c r="O120" s="92">
        <f>SUMIF(Capex!$G$190:$G$235,$D120,Capex!S$190:S$235)</f>
        <v>0</v>
      </c>
      <c r="P120" s="92">
        <f>SUMIF(Capex!$G$190:$G$235,$D120,Capex!T$190:T$235)</f>
        <v>0</v>
      </c>
      <c r="Q120" s="92">
        <f>SUMIF(Capex!$G$190:$G$235,$D120,Capex!U$190:U$235)</f>
        <v>0</v>
      </c>
      <c r="R120" s="92">
        <f>SUMIF(Capex!$G$190:$G$235,$D120,Capex!V$190:V$235)</f>
        <v>0</v>
      </c>
      <c r="S120" s="92">
        <f>SUMIF(Capex!$G$190:$G$235,$D120,Capex!W$190:W$235)</f>
        <v>0</v>
      </c>
      <c r="T120" s="92">
        <f>SUMIF(Capex!$G$190:$G$235,$D120,Capex!X$190:X$235)</f>
        <v>0</v>
      </c>
      <c r="U120" s="92">
        <f>SUMIF(Capex!$G$190:$G$235,$D120,Capex!Y$190:Y$235)</f>
        <v>0</v>
      </c>
      <c r="V120" s="92">
        <f>SUMIF(Capex!$G$190:$G$235,$D120,Capex!Z$190:Z$235)</f>
        <v>0</v>
      </c>
      <c r="W120" s="92">
        <f>SUMIF(Capex!$G$190:$G$235,$D120,Capex!AA$190:AA$235)</f>
        <v>0</v>
      </c>
      <c r="X120" s="92">
        <f>SUMIF(Capex!$G$190:$G$235,$D120,Capex!AB$190:AB$235)</f>
        <v>0</v>
      </c>
      <c r="Y120" s="92">
        <f>SUMIF(Capex!$G$190:$G$235,$D120,Capex!AC$190:AC$235)</f>
        <v>0</v>
      </c>
      <c r="Z120" s="92">
        <f>SUMIF(Capex!$G$190:$G$235,$D120,Capex!AD$190:AD$235)</f>
        <v>0</v>
      </c>
      <c r="AA120" s="92">
        <f>SUMIF(Capex!$G$190:$G$235,$D120,Capex!AE$190:AE$235)</f>
        <v>0</v>
      </c>
      <c r="AB120" s="92">
        <f>SUMIF(Capex!$G$190:$G$235,$D120,Capex!AF$190:AF$235)</f>
        <v>0</v>
      </c>
      <c r="AC120" s="92">
        <f>SUMIF(Capex!$G$190:$G$235,$D120,Capex!AG$190:AG$235)</f>
        <v>0</v>
      </c>
      <c r="AD120" s="92">
        <f>SUMIF(Capex!$G$190:$G$235,$D120,Capex!AH$190:AH$235)</f>
        <v>0</v>
      </c>
      <c r="AE120" s="92">
        <f>SUMIF(Capex!$G$190:$G$235,$D120,Capex!AI$190:AI$235)</f>
        <v>0</v>
      </c>
      <c r="AF120" s="92">
        <f>SUMIF(Capex!$G$190:$G$235,$D120,Capex!AJ$190:AJ$235)</f>
        <v>0</v>
      </c>
      <c r="AG120" s="92">
        <f>SUMIF(Capex!$G$190:$G$235,$D120,Capex!AK$190:AK$235)</f>
        <v>0</v>
      </c>
      <c r="AH120" s="92">
        <f>SUMIF(Capex!$G$190:$G$235,$D120,Capex!AL$190:AL$235)</f>
        <v>0</v>
      </c>
      <c r="AI120" s="92">
        <f>SUMIF(Capex!$G$190:$G$235,$D120,Capex!AM$190:AM$235)</f>
        <v>0</v>
      </c>
      <c r="AJ120" s="92">
        <f>SUMIF(Capex!$G$190:$G$235,$D120,Capex!AN$190:AN$235)</f>
        <v>0</v>
      </c>
      <c r="AK120" s="92">
        <f>SUMIF(Capex!$G$190:$G$235,$D120,Capex!AO$190:AO$235)</f>
        <v>0</v>
      </c>
      <c r="AL120" s="92">
        <f>SUMIF(Capex!$G$190:$G$235,$D120,Capex!AP$190:AP$235)</f>
        <v>0</v>
      </c>
      <c r="AM120" s="92">
        <f>SUMIF(Capex!$G$190:$G$235,$D120,Capex!AQ$190:AQ$235)</f>
        <v>0</v>
      </c>
      <c r="AN120" s="92">
        <f>SUMIF(Capex!$G$190:$G$235,$D120,Capex!AR$190:AR$235)</f>
        <v>0</v>
      </c>
      <c r="AO120" s="92">
        <f>SUMIF(Capex!$G$190:$G$235,$D120,Capex!AS$190:AS$235)</f>
        <v>0</v>
      </c>
      <c r="AP120" s="92">
        <f>SUMIF(Capex!$G$190:$G$235,$D120,Capex!AT$190:AT$235)</f>
        <v>0</v>
      </c>
      <c r="AQ120" s="92">
        <f>SUMIF(Capex!$G$190:$G$235,$D120,Capex!AU$190:AU$235)</f>
        <v>0</v>
      </c>
      <c r="AR120" s="92">
        <f>SUMIF(Capex!$G$190:$G$235,$D120,Capex!AV$190:AV$235)</f>
        <v>0</v>
      </c>
      <c r="AS120" s="92">
        <f>SUMIF(Capex!$G$190:$G$235,$D120,Capex!AW$190:AW$235)</f>
        <v>0</v>
      </c>
      <c r="AT120" s="92">
        <f>SUMIF(Capex!$G$190:$G$235,$D120,Capex!AX$190:AX$235)</f>
        <v>0</v>
      </c>
      <c r="AU120" s="92">
        <f>SUMIF(Capex!$G$190:$G$235,$D120,Capex!AY$190:AY$235)</f>
        <v>0</v>
      </c>
      <c r="AV120" s="92">
        <f>SUMIF(Capex!$G$190:$G$235,$D120,Capex!AZ$190:AZ$235)</f>
        <v>0</v>
      </c>
      <c r="AW120" s="92">
        <f>SUMIF(Capex!$G$190:$G$235,$D120,Capex!BA$190:BA$235)</f>
        <v>0</v>
      </c>
      <c r="AX120" s="92">
        <f>SUMIF(Capex!$G$190:$G$235,$D120,Capex!BB$190:BB$235)</f>
        <v>0</v>
      </c>
      <c r="AY120" s="92">
        <f>SUMIF(Capex!$G$190:$G$235,$D120,Capex!BC$190:BC$235)</f>
        <v>0</v>
      </c>
      <c r="AZ120" s="92">
        <f>SUMIF(Capex!$G$190:$G$235,$D120,Capex!BD$190:BD$235)</f>
        <v>0</v>
      </c>
      <c r="BA120" s="92">
        <f>SUMIF(Capex!$G$190:$G$235,$D120,Capex!BE$190:BE$235)</f>
        <v>0</v>
      </c>
      <c r="BB120" s="92">
        <f>SUMIF(Capex!$G$190:$G$235,$D120,Capex!BF$190:BF$235)</f>
        <v>0</v>
      </c>
      <c r="BC120" s="92">
        <f>SUMIF(Capex!$G$190:$G$235,$D120,Capex!BG$190:BG$235)</f>
        <v>0</v>
      </c>
      <c r="BD120" s="92">
        <f>SUMIF(Capex!$G$190:$G$235,$D120,Capex!BH$190:BH$235)</f>
        <v>0</v>
      </c>
    </row>
    <row r="121" spans="2:56" hidden="1" outlineLevel="1" x14ac:dyDescent="0.2">
      <c r="B121" s="72" t="s">
        <v>70</v>
      </c>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row>
    <row r="122" spans="2:56" hidden="1" outlineLevel="1" x14ac:dyDescent="0.2">
      <c r="B122" s="58" t="s">
        <v>86</v>
      </c>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row>
    <row r="123" spans="2:56" hidden="1" outlineLevel="1" x14ac:dyDescent="0.2">
      <c r="B123" s="73" t="s">
        <v>110</v>
      </c>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row>
    <row r="124" spans="2:56" hidden="1" outlineLevel="1" x14ac:dyDescent="0.2">
      <c r="B124" s="74" t="s">
        <v>121</v>
      </c>
      <c r="C124" s="10" t="s">
        <v>198</v>
      </c>
      <c r="D124" s="26">
        <f>MAX($D$93:D123)+1</f>
        <v>23</v>
      </c>
      <c r="E124" s="92"/>
      <c r="F124" s="92">
        <f>SUMIF(Capex!$G$190:$G$235,$D124,Capex!J$190:J$235)</f>
        <v>0</v>
      </c>
      <c r="G124" s="92">
        <f>SUMIF(Capex!$G$190:$G$235,$D124,Capex!K$190:K$235)</f>
        <v>3.6874157459186748E-3</v>
      </c>
      <c r="H124" s="92">
        <f>SUMIF(Capex!$G$190:$G$235,$D124,Capex!L$190:L$235)</f>
        <v>6.6383386694384029E-3</v>
      </c>
      <c r="I124" s="92">
        <f>SUMIF(Capex!$G$190:$G$235,$D124,Capex!M$190:M$235)</f>
        <v>9.1307008713856601E-3</v>
      </c>
      <c r="J124" s="92">
        <f>SUMIF(Capex!$G$190:$G$235,$D124,Capex!N$190:N$235)</f>
        <v>1.4027031642266992E-2</v>
      </c>
      <c r="K124" s="92">
        <f>SUMIF(Capex!$G$190:$G$235,$D124,Capex!O$190:O$235)</f>
        <v>2.0741428379483885E-2</v>
      </c>
      <c r="L124" s="92">
        <f>SUMIF(Capex!$G$190:$G$235,$D124,Capex!P$190:P$235)</f>
        <v>1.4498882881194775E-2</v>
      </c>
      <c r="M124" s="92">
        <f>SUMIF(Capex!$G$190:$G$235,$D124,Capex!Q$190:Q$235)</f>
        <v>0</v>
      </c>
      <c r="N124" s="92">
        <f>SUMIF(Capex!$G$190:$G$235,$D124,Capex!R$190:R$235)</f>
        <v>0</v>
      </c>
      <c r="O124" s="92">
        <f>SUMIF(Capex!$G$190:$G$235,$D124,Capex!S$190:S$235)</f>
        <v>0</v>
      </c>
      <c r="P124" s="92">
        <f>SUMIF(Capex!$G$190:$G$235,$D124,Capex!T$190:T$235)</f>
        <v>0</v>
      </c>
      <c r="Q124" s="92">
        <f>SUMIF(Capex!$G$190:$G$235,$D124,Capex!U$190:U$235)</f>
        <v>0</v>
      </c>
      <c r="R124" s="92">
        <f>SUMIF(Capex!$G$190:$G$235,$D124,Capex!V$190:V$235)</f>
        <v>0</v>
      </c>
      <c r="S124" s="92">
        <f>SUMIF(Capex!$G$190:$G$235,$D124,Capex!W$190:W$235)</f>
        <v>0</v>
      </c>
      <c r="T124" s="92">
        <f>SUMIF(Capex!$G$190:$G$235,$D124,Capex!X$190:X$235)</f>
        <v>0</v>
      </c>
      <c r="U124" s="92">
        <f>SUMIF(Capex!$G$190:$G$235,$D124,Capex!Y$190:Y$235)</f>
        <v>0</v>
      </c>
      <c r="V124" s="92">
        <f>SUMIF(Capex!$G$190:$G$235,$D124,Capex!Z$190:Z$235)</f>
        <v>0</v>
      </c>
      <c r="W124" s="92">
        <f>SUMIF(Capex!$G$190:$G$235,$D124,Capex!AA$190:AA$235)</f>
        <v>0</v>
      </c>
      <c r="X124" s="92">
        <f>SUMIF(Capex!$G$190:$G$235,$D124,Capex!AB$190:AB$235)</f>
        <v>0</v>
      </c>
      <c r="Y124" s="92">
        <f>SUMIF(Capex!$G$190:$G$235,$D124,Capex!AC$190:AC$235)</f>
        <v>0</v>
      </c>
      <c r="Z124" s="92">
        <f>SUMIF(Capex!$G$190:$G$235,$D124,Capex!AD$190:AD$235)</f>
        <v>0</v>
      </c>
      <c r="AA124" s="92">
        <f>SUMIF(Capex!$G$190:$G$235,$D124,Capex!AE$190:AE$235)</f>
        <v>0</v>
      </c>
      <c r="AB124" s="92">
        <f>SUMIF(Capex!$G$190:$G$235,$D124,Capex!AF$190:AF$235)</f>
        <v>0</v>
      </c>
      <c r="AC124" s="92">
        <f>SUMIF(Capex!$G$190:$G$235,$D124,Capex!AG$190:AG$235)</f>
        <v>0</v>
      </c>
      <c r="AD124" s="92">
        <f>SUMIF(Capex!$G$190:$G$235,$D124,Capex!AH$190:AH$235)</f>
        <v>0</v>
      </c>
      <c r="AE124" s="92">
        <f>SUMIF(Capex!$G$190:$G$235,$D124,Capex!AI$190:AI$235)</f>
        <v>0</v>
      </c>
      <c r="AF124" s="92">
        <f>SUMIF(Capex!$G$190:$G$235,$D124,Capex!AJ$190:AJ$235)</f>
        <v>0</v>
      </c>
      <c r="AG124" s="92">
        <f>SUMIF(Capex!$G$190:$G$235,$D124,Capex!AK$190:AK$235)</f>
        <v>0</v>
      </c>
      <c r="AH124" s="92">
        <f>SUMIF(Capex!$G$190:$G$235,$D124,Capex!AL$190:AL$235)</f>
        <v>0</v>
      </c>
      <c r="AI124" s="92">
        <f>SUMIF(Capex!$G$190:$G$235,$D124,Capex!AM$190:AM$235)</f>
        <v>0</v>
      </c>
      <c r="AJ124" s="92">
        <f>SUMIF(Capex!$G$190:$G$235,$D124,Capex!AN$190:AN$235)</f>
        <v>0</v>
      </c>
      <c r="AK124" s="92">
        <f>SUMIF(Capex!$G$190:$G$235,$D124,Capex!AO$190:AO$235)</f>
        <v>0</v>
      </c>
      <c r="AL124" s="92">
        <f>SUMIF(Capex!$G$190:$G$235,$D124,Capex!AP$190:AP$235)</f>
        <v>0</v>
      </c>
      <c r="AM124" s="92">
        <f>SUMIF(Capex!$G$190:$G$235,$D124,Capex!AQ$190:AQ$235)</f>
        <v>0</v>
      </c>
      <c r="AN124" s="92">
        <f>SUMIF(Capex!$G$190:$G$235,$D124,Capex!AR$190:AR$235)</f>
        <v>0</v>
      </c>
      <c r="AO124" s="92">
        <f>SUMIF(Capex!$G$190:$G$235,$D124,Capex!AS$190:AS$235)</f>
        <v>0</v>
      </c>
      <c r="AP124" s="92">
        <f>SUMIF(Capex!$G$190:$G$235,$D124,Capex!AT$190:AT$235)</f>
        <v>0</v>
      </c>
      <c r="AQ124" s="92">
        <f>SUMIF(Capex!$G$190:$G$235,$D124,Capex!AU$190:AU$235)</f>
        <v>0</v>
      </c>
      <c r="AR124" s="92">
        <f>SUMIF(Capex!$G$190:$G$235,$D124,Capex!AV$190:AV$235)</f>
        <v>0</v>
      </c>
      <c r="AS124" s="92">
        <f>SUMIF(Capex!$G$190:$G$235,$D124,Capex!AW$190:AW$235)</f>
        <v>0</v>
      </c>
      <c r="AT124" s="92">
        <f>SUMIF(Capex!$G$190:$G$235,$D124,Capex!AX$190:AX$235)</f>
        <v>0</v>
      </c>
      <c r="AU124" s="92">
        <f>SUMIF(Capex!$G$190:$G$235,$D124,Capex!AY$190:AY$235)</f>
        <v>0</v>
      </c>
      <c r="AV124" s="92">
        <f>SUMIF(Capex!$G$190:$G$235,$D124,Capex!AZ$190:AZ$235)</f>
        <v>0</v>
      </c>
      <c r="AW124" s="92">
        <f>SUMIF(Capex!$G$190:$G$235,$D124,Capex!BA$190:BA$235)</f>
        <v>0</v>
      </c>
      <c r="AX124" s="92">
        <f>SUMIF(Capex!$G$190:$G$235,$D124,Capex!BB$190:BB$235)</f>
        <v>0</v>
      </c>
      <c r="AY124" s="92">
        <f>SUMIF(Capex!$G$190:$G$235,$D124,Capex!BC$190:BC$235)</f>
        <v>0</v>
      </c>
      <c r="AZ124" s="92">
        <f>SUMIF(Capex!$G$190:$G$235,$D124,Capex!BD$190:BD$235)</f>
        <v>0</v>
      </c>
      <c r="BA124" s="92">
        <f>SUMIF(Capex!$G$190:$G$235,$D124,Capex!BE$190:BE$235)</f>
        <v>0</v>
      </c>
      <c r="BB124" s="92">
        <f>SUMIF(Capex!$G$190:$G$235,$D124,Capex!BF$190:BF$235)</f>
        <v>0</v>
      </c>
      <c r="BC124" s="92">
        <f>SUMIF(Capex!$G$190:$G$235,$D124,Capex!BG$190:BG$235)</f>
        <v>0</v>
      </c>
      <c r="BD124" s="92">
        <f>SUMIF(Capex!$G$190:$G$235,$D124,Capex!BH$190:BH$235)</f>
        <v>0</v>
      </c>
    </row>
    <row r="125" spans="2:56" hidden="1" outlineLevel="1" x14ac:dyDescent="0.2">
      <c r="B125" s="74" t="s">
        <v>122</v>
      </c>
      <c r="C125" s="10" t="s">
        <v>198</v>
      </c>
      <c r="D125" s="26">
        <f>MAX($D$93:D124)+1</f>
        <v>24</v>
      </c>
      <c r="E125" s="92"/>
      <c r="F125" s="92">
        <f>SUMIF(Capex!$G$190:$G$235,$D125,Capex!J$190:J$235)</f>
        <v>0</v>
      </c>
      <c r="G125" s="92">
        <f>SUMIF(Capex!$G$190:$G$235,$D125,Capex!K$190:K$235)</f>
        <v>8.9081805736859303E-3</v>
      </c>
      <c r="H125" s="92">
        <f>SUMIF(Capex!$G$190:$G$235,$D125,Capex!L$190:L$235)</f>
        <v>1.6125410207351532E-2</v>
      </c>
      <c r="I125" s="92">
        <f>SUMIF(Capex!$G$190:$G$235,$D125,Capex!M$190:M$235)</f>
        <v>1.7011308927059966E-2</v>
      </c>
      <c r="J125" s="92">
        <f>SUMIF(Capex!$G$190:$G$235,$D125,Capex!N$190:N$235)</f>
        <v>2.7821025710928503E-2</v>
      </c>
      <c r="K125" s="92">
        <f>SUMIF(Capex!$G$190:$G$235,$D125,Capex!O$190:O$235)</f>
        <v>3.8644568578669498E-2</v>
      </c>
      <c r="L125" s="92">
        <f>SUMIF(Capex!$G$190:$G$235,$D125,Capex!P$190:P$235)</f>
        <v>2.8759330940711397E-2</v>
      </c>
      <c r="M125" s="92">
        <f>SUMIF(Capex!$G$190:$G$235,$D125,Capex!Q$190:Q$235)</f>
        <v>0</v>
      </c>
      <c r="N125" s="92">
        <f>SUMIF(Capex!$G$190:$G$235,$D125,Capex!R$190:R$235)</f>
        <v>0</v>
      </c>
      <c r="O125" s="92">
        <f>SUMIF(Capex!$G$190:$G$235,$D125,Capex!S$190:S$235)</f>
        <v>0</v>
      </c>
      <c r="P125" s="92">
        <f>SUMIF(Capex!$G$190:$G$235,$D125,Capex!T$190:T$235)</f>
        <v>0</v>
      </c>
      <c r="Q125" s="92">
        <f>SUMIF(Capex!$G$190:$G$235,$D125,Capex!U$190:U$235)</f>
        <v>0</v>
      </c>
      <c r="R125" s="92">
        <f>SUMIF(Capex!$G$190:$G$235,$D125,Capex!V$190:V$235)</f>
        <v>0</v>
      </c>
      <c r="S125" s="92">
        <f>SUMIF(Capex!$G$190:$G$235,$D125,Capex!W$190:W$235)</f>
        <v>0</v>
      </c>
      <c r="T125" s="92">
        <f>SUMIF(Capex!$G$190:$G$235,$D125,Capex!X$190:X$235)</f>
        <v>0</v>
      </c>
      <c r="U125" s="92">
        <f>SUMIF(Capex!$G$190:$G$235,$D125,Capex!Y$190:Y$235)</f>
        <v>0</v>
      </c>
      <c r="V125" s="92">
        <f>SUMIF(Capex!$G$190:$G$235,$D125,Capex!Z$190:Z$235)</f>
        <v>0</v>
      </c>
      <c r="W125" s="92">
        <f>SUMIF(Capex!$G$190:$G$235,$D125,Capex!AA$190:AA$235)</f>
        <v>0</v>
      </c>
      <c r="X125" s="92">
        <f>SUMIF(Capex!$G$190:$G$235,$D125,Capex!AB$190:AB$235)</f>
        <v>0</v>
      </c>
      <c r="Y125" s="92">
        <f>SUMIF(Capex!$G$190:$G$235,$D125,Capex!AC$190:AC$235)</f>
        <v>0</v>
      </c>
      <c r="Z125" s="92">
        <f>SUMIF(Capex!$G$190:$G$235,$D125,Capex!AD$190:AD$235)</f>
        <v>0</v>
      </c>
      <c r="AA125" s="92">
        <f>SUMIF(Capex!$G$190:$G$235,$D125,Capex!AE$190:AE$235)</f>
        <v>0</v>
      </c>
      <c r="AB125" s="92">
        <f>SUMIF(Capex!$G$190:$G$235,$D125,Capex!AF$190:AF$235)</f>
        <v>0</v>
      </c>
      <c r="AC125" s="92">
        <f>SUMIF(Capex!$G$190:$G$235,$D125,Capex!AG$190:AG$235)</f>
        <v>0</v>
      </c>
      <c r="AD125" s="92">
        <f>SUMIF(Capex!$G$190:$G$235,$D125,Capex!AH$190:AH$235)</f>
        <v>0</v>
      </c>
      <c r="AE125" s="92">
        <f>SUMIF(Capex!$G$190:$G$235,$D125,Capex!AI$190:AI$235)</f>
        <v>0</v>
      </c>
      <c r="AF125" s="92">
        <f>SUMIF(Capex!$G$190:$G$235,$D125,Capex!AJ$190:AJ$235)</f>
        <v>0</v>
      </c>
      <c r="AG125" s="92">
        <f>SUMIF(Capex!$G$190:$G$235,$D125,Capex!AK$190:AK$235)</f>
        <v>0</v>
      </c>
      <c r="AH125" s="92">
        <f>SUMIF(Capex!$G$190:$G$235,$D125,Capex!AL$190:AL$235)</f>
        <v>0</v>
      </c>
      <c r="AI125" s="92">
        <f>SUMIF(Capex!$G$190:$G$235,$D125,Capex!AM$190:AM$235)</f>
        <v>0</v>
      </c>
      <c r="AJ125" s="92">
        <f>SUMIF(Capex!$G$190:$G$235,$D125,Capex!AN$190:AN$235)</f>
        <v>0</v>
      </c>
      <c r="AK125" s="92">
        <f>SUMIF(Capex!$G$190:$G$235,$D125,Capex!AO$190:AO$235)</f>
        <v>0</v>
      </c>
      <c r="AL125" s="92">
        <f>SUMIF(Capex!$G$190:$G$235,$D125,Capex!AP$190:AP$235)</f>
        <v>0</v>
      </c>
      <c r="AM125" s="92">
        <f>SUMIF(Capex!$G$190:$G$235,$D125,Capex!AQ$190:AQ$235)</f>
        <v>0</v>
      </c>
      <c r="AN125" s="92">
        <f>SUMIF(Capex!$G$190:$G$235,$D125,Capex!AR$190:AR$235)</f>
        <v>0</v>
      </c>
      <c r="AO125" s="92">
        <f>SUMIF(Capex!$G$190:$G$235,$D125,Capex!AS$190:AS$235)</f>
        <v>0</v>
      </c>
      <c r="AP125" s="92">
        <f>SUMIF(Capex!$G$190:$G$235,$D125,Capex!AT$190:AT$235)</f>
        <v>0</v>
      </c>
      <c r="AQ125" s="92">
        <f>SUMIF(Capex!$G$190:$G$235,$D125,Capex!AU$190:AU$235)</f>
        <v>0</v>
      </c>
      <c r="AR125" s="92">
        <f>SUMIF(Capex!$G$190:$G$235,$D125,Capex!AV$190:AV$235)</f>
        <v>0</v>
      </c>
      <c r="AS125" s="92">
        <f>SUMIF(Capex!$G$190:$G$235,$D125,Capex!AW$190:AW$235)</f>
        <v>0</v>
      </c>
      <c r="AT125" s="92">
        <f>SUMIF(Capex!$G$190:$G$235,$D125,Capex!AX$190:AX$235)</f>
        <v>0</v>
      </c>
      <c r="AU125" s="92">
        <f>SUMIF(Capex!$G$190:$G$235,$D125,Capex!AY$190:AY$235)</f>
        <v>0</v>
      </c>
      <c r="AV125" s="92">
        <f>SUMIF(Capex!$G$190:$G$235,$D125,Capex!AZ$190:AZ$235)</f>
        <v>0</v>
      </c>
      <c r="AW125" s="92">
        <f>SUMIF(Capex!$G$190:$G$235,$D125,Capex!BA$190:BA$235)</f>
        <v>0</v>
      </c>
      <c r="AX125" s="92">
        <f>SUMIF(Capex!$G$190:$G$235,$D125,Capex!BB$190:BB$235)</f>
        <v>0</v>
      </c>
      <c r="AY125" s="92">
        <f>SUMIF(Capex!$G$190:$G$235,$D125,Capex!BC$190:BC$235)</f>
        <v>0</v>
      </c>
      <c r="AZ125" s="92">
        <f>SUMIF(Capex!$G$190:$G$235,$D125,Capex!BD$190:BD$235)</f>
        <v>0</v>
      </c>
      <c r="BA125" s="92">
        <f>SUMIF(Capex!$G$190:$G$235,$D125,Capex!BE$190:BE$235)</f>
        <v>0</v>
      </c>
      <c r="BB125" s="92">
        <f>SUMIF(Capex!$G$190:$G$235,$D125,Capex!BF$190:BF$235)</f>
        <v>0</v>
      </c>
      <c r="BC125" s="92">
        <f>SUMIF(Capex!$G$190:$G$235,$D125,Capex!BG$190:BG$235)</f>
        <v>0</v>
      </c>
      <c r="BD125" s="92">
        <f>SUMIF(Capex!$G$190:$G$235,$D125,Capex!BH$190:BH$235)</f>
        <v>0</v>
      </c>
    </row>
    <row r="126" spans="2:56" hidden="1" outlineLevel="1" x14ac:dyDescent="0.2">
      <c r="B126" s="74" t="s">
        <v>123</v>
      </c>
      <c r="C126" s="10" t="s">
        <v>198</v>
      </c>
      <c r="D126" s="26">
        <f>MAX($D$93:D125)+1</f>
        <v>25</v>
      </c>
      <c r="E126" s="92"/>
      <c r="F126" s="92">
        <f>SUMIF(Capex!$G$190:$G$235,$D126,Capex!J$190:J$235)</f>
        <v>0</v>
      </c>
      <c r="G126" s="92">
        <f>SUMIF(Capex!$G$190:$G$235,$D126,Capex!K$190:K$235)</f>
        <v>0</v>
      </c>
      <c r="H126" s="92">
        <f>SUMIF(Capex!$G$190:$G$235,$D126,Capex!L$190:L$235)</f>
        <v>1.0632638379230844E-4</v>
      </c>
      <c r="I126" s="92">
        <f>SUMIF(Capex!$G$190:$G$235,$D126,Capex!M$190:M$235)</f>
        <v>1.5395468056802987E-4</v>
      </c>
      <c r="J126" s="92">
        <f>SUMIF(Capex!$G$190:$G$235,$D126,Capex!N$190:N$235)</f>
        <v>0</v>
      </c>
      <c r="K126" s="92">
        <f>SUMIF(Capex!$G$190:$G$235,$D126,Capex!O$190:O$235)</f>
        <v>3.4916151190287205E-4</v>
      </c>
      <c r="L126" s="92">
        <f>SUMIF(Capex!$G$190:$G$235,$D126,Capex!P$190:P$235)</f>
        <v>0</v>
      </c>
      <c r="M126" s="92">
        <f>SUMIF(Capex!$G$190:$G$235,$D126,Capex!Q$190:Q$235)</f>
        <v>0</v>
      </c>
      <c r="N126" s="92">
        <f>SUMIF(Capex!$G$190:$G$235,$D126,Capex!R$190:R$235)</f>
        <v>0</v>
      </c>
      <c r="O126" s="92">
        <f>SUMIF(Capex!$G$190:$G$235,$D126,Capex!S$190:S$235)</f>
        <v>0</v>
      </c>
      <c r="P126" s="92">
        <f>SUMIF(Capex!$G$190:$G$235,$D126,Capex!T$190:T$235)</f>
        <v>0</v>
      </c>
      <c r="Q126" s="92">
        <f>SUMIF(Capex!$G$190:$G$235,$D126,Capex!U$190:U$235)</f>
        <v>0</v>
      </c>
      <c r="R126" s="92">
        <f>SUMIF(Capex!$G$190:$G$235,$D126,Capex!V$190:V$235)</f>
        <v>0</v>
      </c>
      <c r="S126" s="92">
        <f>SUMIF(Capex!$G$190:$G$235,$D126,Capex!W$190:W$235)</f>
        <v>0</v>
      </c>
      <c r="T126" s="92">
        <f>SUMIF(Capex!$G$190:$G$235,$D126,Capex!X$190:X$235)</f>
        <v>0</v>
      </c>
      <c r="U126" s="92">
        <f>SUMIF(Capex!$G$190:$G$235,$D126,Capex!Y$190:Y$235)</f>
        <v>0</v>
      </c>
      <c r="V126" s="92">
        <f>SUMIF(Capex!$G$190:$G$235,$D126,Capex!Z$190:Z$235)</f>
        <v>0</v>
      </c>
      <c r="W126" s="92">
        <f>SUMIF(Capex!$G$190:$G$235,$D126,Capex!AA$190:AA$235)</f>
        <v>0</v>
      </c>
      <c r="X126" s="92">
        <f>SUMIF(Capex!$G$190:$G$235,$D126,Capex!AB$190:AB$235)</f>
        <v>0</v>
      </c>
      <c r="Y126" s="92">
        <f>SUMIF(Capex!$G$190:$G$235,$D126,Capex!AC$190:AC$235)</f>
        <v>0</v>
      </c>
      <c r="Z126" s="92">
        <f>SUMIF(Capex!$G$190:$G$235,$D126,Capex!AD$190:AD$235)</f>
        <v>0</v>
      </c>
      <c r="AA126" s="92">
        <f>SUMIF(Capex!$G$190:$G$235,$D126,Capex!AE$190:AE$235)</f>
        <v>0</v>
      </c>
      <c r="AB126" s="92">
        <f>SUMIF(Capex!$G$190:$G$235,$D126,Capex!AF$190:AF$235)</f>
        <v>0</v>
      </c>
      <c r="AC126" s="92">
        <f>SUMIF(Capex!$G$190:$G$235,$D126,Capex!AG$190:AG$235)</f>
        <v>0</v>
      </c>
      <c r="AD126" s="92">
        <f>SUMIF(Capex!$G$190:$G$235,$D126,Capex!AH$190:AH$235)</f>
        <v>0</v>
      </c>
      <c r="AE126" s="92">
        <f>SUMIF(Capex!$G$190:$G$235,$D126,Capex!AI$190:AI$235)</f>
        <v>0</v>
      </c>
      <c r="AF126" s="92">
        <f>SUMIF(Capex!$G$190:$G$235,$D126,Capex!AJ$190:AJ$235)</f>
        <v>0</v>
      </c>
      <c r="AG126" s="92">
        <f>SUMIF(Capex!$G$190:$G$235,$D126,Capex!AK$190:AK$235)</f>
        <v>0</v>
      </c>
      <c r="AH126" s="92">
        <f>SUMIF(Capex!$G$190:$G$235,$D126,Capex!AL$190:AL$235)</f>
        <v>0</v>
      </c>
      <c r="AI126" s="92">
        <f>SUMIF(Capex!$G$190:$G$235,$D126,Capex!AM$190:AM$235)</f>
        <v>0</v>
      </c>
      <c r="AJ126" s="92">
        <f>SUMIF(Capex!$G$190:$G$235,$D126,Capex!AN$190:AN$235)</f>
        <v>0</v>
      </c>
      <c r="AK126" s="92">
        <f>SUMIF(Capex!$G$190:$G$235,$D126,Capex!AO$190:AO$235)</f>
        <v>0</v>
      </c>
      <c r="AL126" s="92">
        <f>SUMIF(Capex!$G$190:$G$235,$D126,Capex!AP$190:AP$235)</f>
        <v>0</v>
      </c>
      <c r="AM126" s="92">
        <f>SUMIF(Capex!$G$190:$G$235,$D126,Capex!AQ$190:AQ$235)</f>
        <v>0</v>
      </c>
      <c r="AN126" s="92">
        <f>SUMIF(Capex!$G$190:$G$235,$D126,Capex!AR$190:AR$235)</f>
        <v>0</v>
      </c>
      <c r="AO126" s="92">
        <f>SUMIF(Capex!$G$190:$G$235,$D126,Capex!AS$190:AS$235)</f>
        <v>0</v>
      </c>
      <c r="AP126" s="92">
        <f>SUMIF(Capex!$G$190:$G$235,$D126,Capex!AT$190:AT$235)</f>
        <v>0</v>
      </c>
      <c r="AQ126" s="92">
        <f>SUMIF(Capex!$G$190:$G$235,$D126,Capex!AU$190:AU$235)</f>
        <v>0</v>
      </c>
      <c r="AR126" s="92">
        <f>SUMIF(Capex!$G$190:$G$235,$D126,Capex!AV$190:AV$235)</f>
        <v>0</v>
      </c>
      <c r="AS126" s="92">
        <f>SUMIF(Capex!$G$190:$G$235,$D126,Capex!AW$190:AW$235)</f>
        <v>0</v>
      </c>
      <c r="AT126" s="92">
        <f>SUMIF(Capex!$G$190:$G$235,$D126,Capex!AX$190:AX$235)</f>
        <v>0</v>
      </c>
      <c r="AU126" s="92">
        <f>SUMIF(Capex!$G$190:$G$235,$D126,Capex!AY$190:AY$235)</f>
        <v>0</v>
      </c>
      <c r="AV126" s="92">
        <f>SUMIF(Capex!$G$190:$G$235,$D126,Capex!AZ$190:AZ$235)</f>
        <v>0</v>
      </c>
      <c r="AW126" s="92">
        <f>SUMIF(Capex!$G$190:$G$235,$D126,Capex!BA$190:BA$235)</f>
        <v>0</v>
      </c>
      <c r="AX126" s="92">
        <f>SUMIF(Capex!$G$190:$G$235,$D126,Capex!BB$190:BB$235)</f>
        <v>0</v>
      </c>
      <c r="AY126" s="92">
        <f>SUMIF(Capex!$G$190:$G$235,$D126,Capex!BC$190:BC$235)</f>
        <v>0</v>
      </c>
      <c r="AZ126" s="92">
        <f>SUMIF(Capex!$G$190:$G$235,$D126,Capex!BD$190:BD$235)</f>
        <v>0</v>
      </c>
      <c r="BA126" s="92">
        <f>SUMIF(Capex!$G$190:$G$235,$D126,Capex!BE$190:BE$235)</f>
        <v>0</v>
      </c>
      <c r="BB126" s="92">
        <f>SUMIF(Capex!$G$190:$G$235,$D126,Capex!BF$190:BF$235)</f>
        <v>0</v>
      </c>
      <c r="BC126" s="92">
        <f>SUMIF(Capex!$G$190:$G$235,$D126,Capex!BG$190:BG$235)</f>
        <v>0</v>
      </c>
      <c r="BD126" s="92">
        <f>SUMIF(Capex!$G$190:$G$235,$D126,Capex!BH$190:BH$235)</f>
        <v>0</v>
      </c>
    </row>
    <row r="127" spans="2:56" hidden="1" outlineLevel="1" x14ac:dyDescent="0.2">
      <c r="B127" s="73" t="s">
        <v>111</v>
      </c>
      <c r="C127" s="10" t="s">
        <v>198</v>
      </c>
      <c r="D127" s="26">
        <f>MAX($D$93:D126)+1</f>
        <v>26</v>
      </c>
      <c r="E127" s="92"/>
      <c r="F127" s="92">
        <f>SUMIF(Capex!$G$190:$G$235,$D127,Capex!J$190:J$235)</f>
        <v>0</v>
      </c>
      <c r="G127" s="92">
        <f>SUMIF(Capex!$G$190:$G$235,$D127,Capex!K$190:K$235)</f>
        <v>2.2689403714939624E-3</v>
      </c>
      <c r="H127" s="92">
        <f>SUMIF(Capex!$G$190:$G$235,$D127,Capex!L$190:L$235)</f>
        <v>4.4829235041313423E-3</v>
      </c>
      <c r="I127" s="92">
        <f>SUMIF(Capex!$G$190:$G$235,$D127,Capex!M$190:M$235)</f>
        <v>6.4468125693172684E-3</v>
      </c>
      <c r="J127" s="92">
        <f>SUMIF(Capex!$G$190:$G$235,$D127,Capex!N$190:N$235)</f>
        <v>1.3043964896742822E-2</v>
      </c>
      <c r="K127" s="92">
        <f>SUMIF(Capex!$G$190:$G$235,$D127,Capex!O$190:O$235)</f>
        <v>1.4553379286833566E-2</v>
      </c>
      <c r="L127" s="92">
        <f>SUMIF(Capex!$G$190:$G$235,$D127,Capex!P$190:P$235)</f>
        <v>1.3489128979507312E-2</v>
      </c>
      <c r="M127" s="92">
        <f>SUMIF(Capex!$G$190:$G$235,$D127,Capex!Q$190:Q$235)</f>
        <v>0</v>
      </c>
      <c r="N127" s="92">
        <f>SUMIF(Capex!$G$190:$G$235,$D127,Capex!R$190:R$235)</f>
        <v>0</v>
      </c>
      <c r="O127" s="92">
        <f>SUMIF(Capex!$G$190:$G$235,$D127,Capex!S$190:S$235)</f>
        <v>0</v>
      </c>
      <c r="P127" s="92">
        <f>SUMIF(Capex!$G$190:$G$235,$D127,Capex!T$190:T$235)</f>
        <v>0</v>
      </c>
      <c r="Q127" s="92">
        <f>SUMIF(Capex!$G$190:$G$235,$D127,Capex!U$190:U$235)</f>
        <v>0</v>
      </c>
      <c r="R127" s="92">
        <f>SUMIF(Capex!$G$190:$G$235,$D127,Capex!V$190:V$235)</f>
        <v>0</v>
      </c>
      <c r="S127" s="92">
        <f>SUMIF(Capex!$G$190:$G$235,$D127,Capex!W$190:W$235)</f>
        <v>0</v>
      </c>
      <c r="T127" s="92">
        <f>SUMIF(Capex!$G$190:$G$235,$D127,Capex!X$190:X$235)</f>
        <v>0</v>
      </c>
      <c r="U127" s="92">
        <f>SUMIF(Capex!$G$190:$G$235,$D127,Capex!Y$190:Y$235)</f>
        <v>0</v>
      </c>
      <c r="V127" s="92">
        <f>SUMIF(Capex!$G$190:$G$235,$D127,Capex!Z$190:Z$235)</f>
        <v>0</v>
      </c>
      <c r="W127" s="92">
        <f>SUMIF(Capex!$G$190:$G$235,$D127,Capex!AA$190:AA$235)</f>
        <v>0</v>
      </c>
      <c r="X127" s="92">
        <f>SUMIF(Capex!$G$190:$G$235,$D127,Capex!AB$190:AB$235)</f>
        <v>0</v>
      </c>
      <c r="Y127" s="92">
        <f>SUMIF(Capex!$G$190:$G$235,$D127,Capex!AC$190:AC$235)</f>
        <v>0</v>
      </c>
      <c r="Z127" s="92">
        <f>SUMIF(Capex!$G$190:$G$235,$D127,Capex!AD$190:AD$235)</f>
        <v>0</v>
      </c>
      <c r="AA127" s="92">
        <f>SUMIF(Capex!$G$190:$G$235,$D127,Capex!AE$190:AE$235)</f>
        <v>0</v>
      </c>
      <c r="AB127" s="92">
        <f>SUMIF(Capex!$G$190:$G$235,$D127,Capex!AF$190:AF$235)</f>
        <v>0</v>
      </c>
      <c r="AC127" s="92">
        <f>SUMIF(Capex!$G$190:$G$235,$D127,Capex!AG$190:AG$235)</f>
        <v>0</v>
      </c>
      <c r="AD127" s="92">
        <f>SUMIF(Capex!$G$190:$G$235,$D127,Capex!AH$190:AH$235)</f>
        <v>0</v>
      </c>
      <c r="AE127" s="92">
        <f>SUMIF(Capex!$G$190:$G$235,$D127,Capex!AI$190:AI$235)</f>
        <v>0</v>
      </c>
      <c r="AF127" s="92">
        <f>SUMIF(Capex!$G$190:$G$235,$D127,Capex!AJ$190:AJ$235)</f>
        <v>0</v>
      </c>
      <c r="AG127" s="92">
        <f>SUMIF(Capex!$G$190:$G$235,$D127,Capex!AK$190:AK$235)</f>
        <v>0</v>
      </c>
      <c r="AH127" s="92">
        <f>SUMIF(Capex!$G$190:$G$235,$D127,Capex!AL$190:AL$235)</f>
        <v>0</v>
      </c>
      <c r="AI127" s="92">
        <f>SUMIF(Capex!$G$190:$G$235,$D127,Capex!AM$190:AM$235)</f>
        <v>0</v>
      </c>
      <c r="AJ127" s="92">
        <f>SUMIF(Capex!$G$190:$G$235,$D127,Capex!AN$190:AN$235)</f>
        <v>0</v>
      </c>
      <c r="AK127" s="92">
        <f>SUMIF(Capex!$G$190:$G$235,$D127,Capex!AO$190:AO$235)</f>
        <v>0</v>
      </c>
      <c r="AL127" s="92">
        <f>SUMIF(Capex!$G$190:$G$235,$D127,Capex!AP$190:AP$235)</f>
        <v>0</v>
      </c>
      <c r="AM127" s="92">
        <f>SUMIF(Capex!$G$190:$G$235,$D127,Capex!AQ$190:AQ$235)</f>
        <v>0</v>
      </c>
      <c r="AN127" s="92">
        <f>SUMIF(Capex!$G$190:$G$235,$D127,Capex!AR$190:AR$235)</f>
        <v>0</v>
      </c>
      <c r="AO127" s="92">
        <f>SUMIF(Capex!$G$190:$G$235,$D127,Capex!AS$190:AS$235)</f>
        <v>0</v>
      </c>
      <c r="AP127" s="92">
        <f>SUMIF(Capex!$G$190:$G$235,$D127,Capex!AT$190:AT$235)</f>
        <v>0</v>
      </c>
      <c r="AQ127" s="92">
        <f>SUMIF(Capex!$G$190:$G$235,$D127,Capex!AU$190:AU$235)</f>
        <v>0</v>
      </c>
      <c r="AR127" s="92">
        <f>SUMIF(Capex!$G$190:$G$235,$D127,Capex!AV$190:AV$235)</f>
        <v>0</v>
      </c>
      <c r="AS127" s="92">
        <f>SUMIF(Capex!$G$190:$G$235,$D127,Capex!AW$190:AW$235)</f>
        <v>0</v>
      </c>
      <c r="AT127" s="92">
        <f>SUMIF(Capex!$G$190:$G$235,$D127,Capex!AX$190:AX$235)</f>
        <v>0</v>
      </c>
      <c r="AU127" s="92">
        <f>SUMIF(Capex!$G$190:$G$235,$D127,Capex!AY$190:AY$235)</f>
        <v>0</v>
      </c>
      <c r="AV127" s="92">
        <f>SUMIF(Capex!$G$190:$G$235,$D127,Capex!AZ$190:AZ$235)</f>
        <v>0</v>
      </c>
      <c r="AW127" s="92">
        <f>SUMIF(Capex!$G$190:$G$235,$D127,Capex!BA$190:BA$235)</f>
        <v>0</v>
      </c>
      <c r="AX127" s="92">
        <f>SUMIF(Capex!$G$190:$G$235,$D127,Capex!BB$190:BB$235)</f>
        <v>0</v>
      </c>
      <c r="AY127" s="92">
        <f>SUMIF(Capex!$G$190:$G$235,$D127,Capex!BC$190:BC$235)</f>
        <v>0</v>
      </c>
      <c r="AZ127" s="92">
        <f>SUMIF(Capex!$G$190:$G$235,$D127,Capex!BD$190:BD$235)</f>
        <v>0</v>
      </c>
      <c r="BA127" s="92">
        <f>SUMIF(Capex!$G$190:$G$235,$D127,Capex!BE$190:BE$235)</f>
        <v>0</v>
      </c>
      <c r="BB127" s="92">
        <f>SUMIF(Capex!$G$190:$G$235,$D127,Capex!BF$190:BF$235)</f>
        <v>0</v>
      </c>
      <c r="BC127" s="92">
        <f>SUMIF(Capex!$G$190:$G$235,$D127,Capex!BG$190:BG$235)</f>
        <v>0</v>
      </c>
      <c r="BD127" s="92">
        <f>SUMIF(Capex!$G$190:$G$235,$D127,Capex!BH$190:BH$235)</f>
        <v>0</v>
      </c>
    </row>
    <row r="128" spans="2:56" hidden="1" outlineLevel="1" x14ac:dyDescent="0.2">
      <c r="B128" s="58" t="s">
        <v>87</v>
      </c>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row>
    <row r="129" spans="2:56" hidden="1" outlineLevel="1" x14ac:dyDescent="0.2">
      <c r="B129" s="73" t="s">
        <v>112</v>
      </c>
      <c r="C129" s="10" t="s">
        <v>198</v>
      </c>
      <c r="D129" s="26">
        <f>MAX($D$93:D128)+1</f>
        <v>27</v>
      </c>
      <c r="E129" s="92"/>
      <c r="F129" s="92">
        <f>SUMIF(Capex!$G$190:$G$235,$D129,Capex!J$190:J$235)</f>
        <v>0</v>
      </c>
      <c r="G129" s="92">
        <f>SUMIF(Capex!$G$190:$G$235,$D129,Capex!K$190:K$235)</f>
        <v>0.10649529252450995</v>
      </c>
      <c r="H129" s="92">
        <f>SUMIF(Capex!$G$190:$G$235,$D129,Capex!L$190:L$235)</f>
        <v>1.9319926880161755</v>
      </c>
      <c r="I129" s="92">
        <f>SUMIF(Capex!$G$190:$G$235,$D129,Capex!M$190:M$235)</f>
        <v>2.2839231093359396</v>
      </c>
      <c r="J129" s="92">
        <f>SUMIF(Capex!$G$190:$G$235,$D129,Capex!N$190:N$235)</f>
        <v>35.818981351398797</v>
      </c>
      <c r="K129" s="92">
        <f>SUMIF(Capex!$G$190:$G$235,$D129,Capex!O$190:O$235)</f>
        <v>38.246594681809995</v>
      </c>
      <c r="L129" s="92">
        <f>SUMIF(Capex!$G$190:$G$235,$D129,Capex!P$190:P$235)</f>
        <v>73.397400988843231</v>
      </c>
      <c r="M129" s="92">
        <f>SUMIF(Capex!$G$190:$G$235,$D129,Capex!Q$190:Q$235)</f>
        <v>0</v>
      </c>
      <c r="N129" s="92">
        <f>SUMIF(Capex!$G$190:$G$235,$D129,Capex!R$190:R$235)</f>
        <v>0</v>
      </c>
      <c r="O129" s="92">
        <f>SUMIF(Capex!$G$190:$G$235,$D129,Capex!S$190:S$235)</f>
        <v>0</v>
      </c>
      <c r="P129" s="92">
        <f>SUMIF(Capex!$G$190:$G$235,$D129,Capex!T$190:T$235)</f>
        <v>0</v>
      </c>
      <c r="Q129" s="92">
        <f>SUMIF(Capex!$G$190:$G$235,$D129,Capex!U$190:U$235)</f>
        <v>0</v>
      </c>
      <c r="R129" s="92">
        <f>SUMIF(Capex!$G$190:$G$235,$D129,Capex!V$190:V$235)</f>
        <v>0</v>
      </c>
      <c r="S129" s="92">
        <f>SUMIF(Capex!$G$190:$G$235,$D129,Capex!W$190:W$235)</f>
        <v>0</v>
      </c>
      <c r="T129" s="92">
        <f>SUMIF(Capex!$G$190:$G$235,$D129,Capex!X$190:X$235)</f>
        <v>0</v>
      </c>
      <c r="U129" s="92">
        <f>SUMIF(Capex!$G$190:$G$235,$D129,Capex!Y$190:Y$235)</f>
        <v>0</v>
      </c>
      <c r="V129" s="92">
        <f>SUMIF(Capex!$G$190:$G$235,$D129,Capex!Z$190:Z$235)</f>
        <v>0</v>
      </c>
      <c r="W129" s="92">
        <f>SUMIF(Capex!$G$190:$G$235,$D129,Capex!AA$190:AA$235)</f>
        <v>0</v>
      </c>
      <c r="X129" s="92">
        <f>SUMIF(Capex!$G$190:$G$235,$D129,Capex!AB$190:AB$235)</f>
        <v>0</v>
      </c>
      <c r="Y129" s="92">
        <f>SUMIF(Capex!$G$190:$G$235,$D129,Capex!AC$190:AC$235)</f>
        <v>0</v>
      </c>
      <c r="Z129" s="92">
        <f>SUMIF(Capex!$G$190:$G$235,$D129,Capex!AD$190:AD$235)</f>
        <v>0</v>
      </c>
      <c r="AA129" s="92">
        <f>SUMIF(Capex!$G$190:$G$235,$D129,Capex!AE$190:AE$235)</f>
        <v>0</v>
      </c>
      <c r="AB129" s="92">
        <f>SUMIF(Capex!$G$190:$G$235,$D129,Capex!AF$190:AF$235)</f>
        <v>0</v>
      </c>
      <c r="AC129" s="92">
        <f>SUMIF(Capex!$G$190:$G$235,$D129,Capex!AG$190:AG$235)</f>
        <v>0</v>
      </c>
      <c r="AD129" s="92">
        <f>SUMIF(Capex!$G$190:$G$235,$D129,Capex!AH$190:AH$235)</f>
        <v>0</v>
      </c>
      <c r="AE129" s="92">
        <f>SUMIF(Capex!$G$190:$G$235,$D129,Capex!AI$190:AI$235)</f>
        <v>0</v>
      </c>
      <c r="AF129" s="92">
        <f>SUMIF(Capex!$G$190:$G$235,$D129,Capex!AJ$190:AJ$235)</f>
        <v>0</v>
      </c>
      <c r="AG129" s="92">
        <f>SUMIF(Capex!$G$190:$G$235,$D129,Capex!AK$190:AK$235)</f>
        <v>0</v>
      </c>
      <c r="AH129" s="92">
        <f>SUMIF(Capex!$G$190:$G$235,$D129,Capex!AL$190:AL$235)</f>
        <v>0</v>
      </c>
      <c r="AI129" s="92">
        <f>SUMIF(Capex!$G$190:$G$235,$D129,Capex!AM$190:AM$235)</f>
        <v>0</v>
      </c>
      <c r="AJ129" s="92">
        <f>SUMIF(Capex!$G$190:$G$235,$D129,Capex!AN$190:AN$235)</f>
        <v>0</v>
      </c>
      <c r="AK129" s="92">
        <f>SUMIF(Capex!$G$190:$G$235,$D129,Capex!AO$190:AO$235)</f>
        <v>0</v>
      </c>
      <c r="AL129" s="92">
        <f>SUMIF(Capex!$G$190:$G$235,$D129,Capex!AP$190:AP$235)</f>
        <v>0</v>
      </c>
      <c r="AM129" s="92">
        <f>SUMIF(Capex!$G$190:$G$235,$D129,Capex!AQ$190:AQ$235)</f>
        <v>0</v>
      </c>
      <c r="AN129" s="92">
        <f>SUMIF(Capex!$G$190:$G$235,$D129,Capex!AR$190:AR$235)</f>
        <v>0</v>
      </c>
      <c r="AO129" s="92">
        <f>SUMIF(Capex!$G$190:$G$235,$D129,Capex!AS$190:AS$235)</f>
        <v>0</v>
      </c>
      <c r="AP129" s="92">
        <f>SUMIF(Capex!$G$190:$G$235,$D129,Capex!AT$190:AT$235)</f>
        <v>0</v>
      </c>
      <c r="AQ129" s="92">
        <f>SUMIF(Capex!$G$190:$G$235,$D129,Capex!AU$190:AU$235)</f>
        <v>0</v>
      </c>
      <c r="AR129" s="92">
        <f>SUMIF(Capex!$G$190:$G$235,$D129,Capex!AV$190:AV$235)</f>
        <v>0</v>
      </c>
      <c r="AS129" s="92">
        <f>SUMIF(Capex!$G$190:$G$235,$D129,Capex!AW$190:AW$235)</f>
        <v>0</v>
      </c>
      <c r="AT129" s="92">
        <f>SUMIF(Capex!$G$190:$G$235,$D129,Capex!AX$190:AX$235)</f>
        <v>0</v>
      </c>
      <c r="AU129" s="92">
        <f>SUMIF(Capex!$G$190:$G$235,$D129,Capex!AY$190:AY$235)</f>
        <v>0</v>
      </c>
      <c r="AV129" s="92">
        <f>SUMIF(Capex!$G$190:$G$235,$D129,Capex!AZ$190:AZ$235)</f>
        <v>0</v>
      </c>
      <c r="AW129" s="92">
        <f>SUMIF(Capex!$G$190:$G$235,$D129,Capex!BA$190:BA$235)</f>
        <v>0</v>
      </c>
      <c r="AX129" s="92">
        <f>SUMIF(Capex!$G$190:$G$235,$D129,Capex!BB$190:BB$235)</f>
        <v>0</v>
      </c>
      <c r="AY129" s="92">
        <f>SUMIF(Capex!$G$190:$G$235,$D129,Capex!BC$190:BC$235)</f>
        <v>0</v>
      </c>
      <c r="AZ129" s="92">
        <f>SUMIF(Capex!$G$190:$G$235,$D129,Capex!BD$190:BD$235)</f>
        <v>0</v>
      </c>
      <c r="BA129" s="92">
        <f>SUMIF(Capex!$G$190:$G$235,$D129,Capex!BE$190:BE$235)</f>
        <v>0</v>
      </c>
      <c r="BB129" s="92">
        <f>SUMIF(Capex!$G$190:$G$235,$D129,Capex!BF$190:BF$235)</f>
        <v>0</v>
      </c>
      <c r="BC129" s="92">
        <f>SUMIF(Capex!$G$190:$G$235,$D129,Capex!BG$190:BG$235)</f>
        <v>0</v>
      </c>
      <c r="BD129" s="92">
        <f>SUMIF(Capex!$G$190:$G$235,$D129,Capex!BH$190:BH$235)</f>
        <v>0</v>
      </c>
    </row>
    <row r="130" spans="2:56" hidden="1" outlineLevel="1" x14ac:dyDescent="0.2">
      <c r="B130" s="58" t="s">
        <v>88</v>
      </c>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row>
    <row r="131" spans="2:56" hidden="1" outlineLevel="1" x14ac:dyDescent="0.2">
      <c r="B131" s="73" t="s">
        <v>113</v>
      </c>
      <c r="C131" s="10" t="s">
        <v>198</v>
      </c>
      <c r="D131" s="26">
        <f>MAX($D$93:D130)+1</f>
        <v>28</v>
      </c>
      <c r="E131" s="92"/>
      <c r="F131" s="92">
        <f>SUMIF(Capex!$G$190:$G$235,$D131,Capex!J$190:J$235)</f>
        <v>0</v>
      </c>
      <c r="G131" s="92">
        <f>SUMIF(Capex!$G$190:$G$235,$D131,Capex!K$190:K$235)</f>
        <v>0</v>
      </c>
      <c r="H131" s="92">
        <f>SUMIF(Capex!$G$190:$G$235,$D131,Capex!L$190:L$235)</f>
        <v>0</v>
      </c>
      <c r="I131" s="92">
        <f>SUMIF(Capex!$G$190:$G$235,$D131,Capex!M$190:M$235)</f>
        <v>0</v>
      </c>
      <c r="J131" s="92">
        <f>SUMIF(Capex!$G$190:$G$235,$D131,Capex!N$190:N$235)</f>
        <v>0</v>
      </c>
      <c r="K131" s="92">
        <f>SUMIF(Capex!$G$190:$G$235,$D131,Capex!O$190:O$235)</f>
        <v>0</v>
      </c>
      <c r="L131" s="92">
        <f>SUMIF(Capex!$G$190:$G$235,$D131,Capex!P$190:P$235)</f>
        <v>0</v>
      </c>
      <c r="M131" s="92">
        <f>SUMIF(Capex!$G$190:$G$235,$D131,Capex!Q$190:Q$235)</f>
        <v>0</v>
      </c>
      <c r="N131" s="92">
        <f>SUMIF(Capex!$G$190:$G$235,$D131,Capex!R$190:R$235)</f>
        <v>0</v>
      </c>
      <c r="O131" s="92">
        <f>SUMIF(Capex!$G$190:$G$235,$D131,Capex!S$190:S$235)</f>
        <v>0</v>
      </c>
      <c r="P131" s="92">
        <f>SUMIF(Capex!$G$190:$G$235,$D131,Capex!T$190:T$235)</f>
        <v>0</v>
      </c>
      <c r="Q131" s="92">
        <f>SUMIF(Capex!$G$190:$G$235,$D131,Capex!U$190:U$235)</f>
        <v>0</v>
      </c>
      <c r="R131" s="92">
        <f>SUMIF(Capex!$G$190:$G$235,$D131,Capex!V$190:V$235)</f>
        <v>0</v>
      </c>
      <c r="S131" s="92">
        <f>SUMIF(Capex!$G$190:$G$235,$D131,Capex!W$190:W$235)</f>
        <v>0</v>
      </c>
      <c r="T131" s="92">
        <f>SUMIF(Capex!$G$190:$G$235,$D131,Capex!X$190:X$235)</f>
        <v>0</v>
      </c>
      <c r="U131" s="92">
        <f>SUMIF(Capex!$G$190:$G$235,$D131,Capex!Y$190:Y$235)</f>
        <v>0</v>
      </c>
      <c r="V131" s="92">
        <f>SUMIF(Capex!$G$190:$G$235,$D131,Capex!Z$190:Z$235)</f>
        <v>0</v>
      </c>
      <c r="W131" s="92">
        <f>SUMIF(Capex!$G$190:$G$235,$D131,Capex!AA$190:AA$235)</f>
        <v>0</v>
      </c>
      <c r="X131" s="92">
        <f>SUMIF(Capex!$G$190:$G$235,$D131,Capex!AB$190:AB$235)</f>
        <v>0</v>
      </c>
      <c r="Y131" s="92">
        <f>SUMIF(Capex!$G$190:$G$235,$D131,Capex!AC$190:AC$235)</f>
        <v>0</v>
      </c>
      <c r="Z131" s="92">
        <f>SUMIF(Capex!$G$190:$G$235,$D131,Capex!AD$190:AD$235)</f>
        <v>0</v>
      </c>
      <c r="AA131" s="92">
        <f>SUMIF(Capex!$G$190:$G$235,$D131,Capex!AE$190:AE$235)</f>
        <v>0</v>
      </c>
      <c r="AB131" s="92">
        <f>SUMIF(Capex!$G$190:$G$235,$D131,Capex!AF$190:AF$235)</f>
        <v>0</v>
      </c>
      <c r="AC131" s="92">
        <f>SUMIF(Capex!$G$190:$G$235,$D131,Capex!AG$190:AG$235)</f>
        <v>0</v>
      </c>
      <c r="AD131" s="92">
        <f>SUMIF(Capex!$G$190:$G$235,$D131,Capex!AH$190:AH$235)</f>
        <v>0</v>
      </c>
      <c r="AE131" s="92">
        <f>SUMIF(Capex!$G$190:$G$235,$D131,Capex!AI$190:AI$235)</f>
        <v>0</v>
      </c>
      <c r="AF131" s="92">
        <f>SUMIF(Capex!$G$190:$G$235,$D131,Capex!AJ$190:AJ$235)</f>
        <v>0</v>
      </c>
      <c r="AG131" s="92">
        <f>SUMIF(Capex!$G$190:$G$235,$D131,Capex!AK$190:AK$235)</f>
        <v>0</v>
      </c>
      <c r="AH131" s="92">
        <f>SUMIF(Capex!$G$190:$G$235,$D131,Capex!AL$190:AL$235)</f>
        <v>0</v>
      </c>
      <c r="AI131" s="92">
        <f>SUMIF(Capex!$G$190:$G$235,$D131,Capex!AM$190:AM$235)</f>
        <v>0</v>
      </c>
      <c r="AJ131" s="92">
        <f>SUMIF(Capex!$G$190:$G$235,$D131,Capex!AN$190:AN$235)</f>
        <v>0</v>
      </c>
      <c r="AK131" s="92">
        <f>SUMIF(Capex!$G$190:$G$235,$D131,Capex!AO$190:AO$235)</f>
        <v>0</v>
      </c>
      <c r="AL131" s="92">
        <f>SUMIF(Capex!$G$190:$G$235,$D131,Capex!AP$190:AP$235)</f>
        <v>0</v>
      </c>
      <c r="AM131" s="92">
        <f>SUMIF(Capex!$G$190:$G$235,$D131,Capex!AQ$190:AQ$235)</f>
        <v>0</v>
      </c>
      <c r="AN131" s="92">
        <f>SUMIF(Capex!$G$190:$G$235,$D131,Capex!AR$190:AR$235)</f>
        <v>0</v>
      </c>
      <c r="AO131" s="92">
        <f>SUMIF(Capex!$G$190:$G$235,$D131,Capex!AS$190:AS$235)</f>
        <v>0</v>
      </c>
      <c r="AP131" s="92">
        <f>SUMIF(Capex!$G$190:$G$235,$D131,Capex!AT$190:AT$235)</f>
        <v>0</v>
      </c>
      <c r="AQ131" s="92">
        <f>SUMIF(Capex!$G$190:$G$235,$D131,Capex!AU$190:AU$235)</f>
        <v>0</v>
      </c>
      <c r="AR131" s="92">
        <f>SUMIF(Capex!$G$190:$G$235,$D131,Capex!AV$190:AV$235)</f>
        <v>0</v>
      </c>
      <c r="AS131" s="92">
        <f>SUMIF(Capex!$G$190:$G$235,$D131,Capex!AW$190:AW$235)</f>
        <v>0</v>
      </c>
      <c r="AT131" s="92">
        <f>SUMIF(Capex!$G$190:$G$235,$D131,Capex!AX$190:AX$235)</f>
        <v>0</v>
      </c>
      <c r="AU131" s="92">
        <f>SUMIF(Capex!$G$190:$G$235,$D131,Capex!AY$190:AY$235)</f>
        <v>0</v>
      </c>
      <c r="AV131" s="92">
        <f>SUMIF(Capex!$G$190:$G$235,$D131,Capex!AZ$190:AZ$235)</f>
        <v>0</v>
      </c>
      <c r="AW131" s="92">
        <f>SUMIF(Capex!$G$190:$G$235,$D131,Capex!BA$190:BA$235)</f>
        <v>0</v>
      </c>
      <c r="AX131" s="92">
        <f>SUMIF(Capex!$G$190:$G$235,$D131,Capex!BB$190:BB$235)</f>
        <v>0</v>
      </c>
      <c r="AY131" s="92">
        <f>SUMIF(Capex!$G$190:$G$235,$D131,Capex!BC$190:BC$235)</f>
        <v>0</v>
      </c>
      <c r="AZ131" s="92">
        <f>SUMIF(Capex!$G$190:$G$235,$D131,Capex!BD$190:BD$235)</f>
        <v>0</v>
      </c>
      <c r="BA131" s="92">
        <f>SUMIF(Capex!$G$190:$G$235,$D131,Capex!BE$190:BE$235)</f>
        <v>0</v>
      </c>
      <c r="BB131" s="92">
        <f>SUMIF(Capex!$G$190:$G$235,$D131,Capex!BF$190:BF$235)</f>
        <v>0</v>
      </c>
      <c r="BC131" s="92">
        <f>SUMIF(Capex!$G$190:$G$235,$D131,Capex!BG$190:BG$235)</f>
        <v>0</v>
      </c>
      <c r="BD131" s="92">
        <f>SUMIF(Capex!$G$190:$G$235,$D131,Capex!BH$190:BH$235)</f>
        <v>0</v>
      </c>
    </row>
    <row r="132" spans="2:56" hidden="1" outlineLevel="1" x14ac:dyDescent="0.2">
      <c r="B132" s="73" t="s">
        <v>114</v>
      </c>
      <c r="C132" s="10" t="s">
        <v>198</v>
      </c>
      <c r="D132" s="26">
        <f>MAX($D$93:D131)+1</f>
        <v>29</v>
      </c>
      <c r="E132" s="92"/>
      <c r="F132" s="92">
        <f>SUMIF(Capex!$G$190:$G$235,$D132,Capex!J$190:J$235)</f>
        <v>0</v>
      </c>
      <c r="G132" s="92">
        <f>SUMIF(Capex!$G$190:$G$235,$D132,Capex!K$190:K$235)</f>
        <v>0</v>
      </c>
      <c r="H132" s="92">
        <f>SUMIF(Capex!$G$190:$G$235,$D132,Capex!L$190:L$235)</f>
        <v>0</v>
      </c>
      <c r="I132" s="92">
        <f>SUMIF(Capex!$G$190:$G$235,$D132,Capex!M$190:M$235)</f>
        <v>0</v>
      </c>
      <c r="J132" s="92">
        <f>SUMIF(Capex!$G$190:$G$235,$D132,Capex!N$190:N$235)</f>
        <v>0</v>
      </c>
      <c r="K132" s="92">
        <f>SUMIF(Capex!$G$190:$G$235,$D132,Capex!O$190:O$235)</f>
        <v>0</v>
      </c>
      <c r="L132" s="92">
        <f>SUMIF(Capex!$G$190:$G$235,$D132,Capex!P$190:P$235)</f>
        <v>0</v>
      </c>
      <c r="M132" s="92">
        <f>SUMIF(Capex!$G$190:$G$235,$D132,Capex!Q$190:Q$235)</f>
        <v>0</v>
      </c>
      <c r="N132" s="92">
        <f>SUMIF(Capex!$G$190:$G$235,$D132,Capex!R$190:R$235)</f>
        <v>0</v>
      </c>
      <c r="O132" s="92">
        <f>SUMIF(Capex!$G$190:$G$235,$D132,Capex!S$190:S$235)</f>
        <v>0</v>
      </c>
      <c r="P132" s="92">
        <f>SUMIF(Capex!$G$190:$G$235,$D132,Capex!T$190:T$235)</f>
        <v>0</v>
      </c>
      <c r="Q132" s="92">
        <f>SUMIF(Capex!$G$190:$G$235,$D132,Capex!U$190:U$235)</f>
        <v>0</v>
      </c>
      <c r="R132" s="92">
        <f>SUMIF(Capex!$G$190:$G$235,$D132,Capex!V$190:V$235)</f>
        <v>0</v>
      </c>
      <c r="S132" s="92">
        <f>SUMIF(Capex!$G$190:$G$235,$D132,Capex!W$190:W$235)</f>
        <v>0</v>
      </c>
      <c r="T132" s="92">
        <f>SUMIF(Capex!$G$190:$G$235,$D132,Capex!X$190:X$235)</f>
        <v>0</v>
      </c>
      <c r="U132" s="92">
        <f>SUMIF(Capex!$G$190:$G$235,$D132,Capex!Y$190:Y$235)</f>
        <v>0</v>
      </c>
      <c r="V132" s="92">
        <f>SUMIF(Capex!$G$190:$G$235,$D132,Capex!Z$190:Z$235)</f>
        <v>0</v>
      </c>
      <c r="W132" s="92">
        <f>SUMIF(Capex!$G$190:$G$235,$D132,Capex!AA$190:AA$235)</f>
        <v>0</v>
      </c>
      <c r="X132" s="92">
        <f>SUMIF(Capex!$G$190:$G$235,$D132,Capex!AB$190:AB$235)</f>
        <v>0</v>
      </c>
      <c r="Y132" s="92">
        <f>SUMIF(Capex!$G$190:$G$235,$D132,Capex!AC$190:AC$235)</f>
        <v>0</v>
      </c>
      <c r="Z132" s="92">
        <f>SUMIF(Capex!$G$190:$G$235,$D132,Capex!AD$190:AD$235)</f>
        <v>0</v>
      </c>
      <c r="AA132" s="92">
        <f>SUMIF(Capex!$G$190:$G$235,$D132,Capex!AE$190:AE$235)</f>
        <v>0</v>
      </c>
      <c r="AB132" s="92">
        <f>SUMIF(Capex!$G$190:$G$235,$D132,Capex!AF$190:AF$235)</f>
        <v>0</v>
      </c>
      <c r="AC132" s="92">
        <f>SUMIF(Capex!$G$190:$G$235,$D132,Capex!AG$190:AG$235)</f>
        <v>0</v>
      </c>
      <c r="AD132" s="92">
        <f>SUMIF(Capex!$G$190:$G$235,$D132,Capex!AH$190:AH$235)</f>
        <v>0</v>
      </c>
      <c r="AE132" s="92">
        <f>SUMIF(Capex!$G$190:$G$235,$D132,Capex!AI$190:AI$235)</f>
        <v>0</v>
      </c>
      <c r="AF132" s="92">
        <f>SUMIF(Capex!$G$190:$G$235,$D132,Capex!AJ$190:AJ$235)</f>
        <v>0</v>
      </c>
      <c r="AG132" s="92">
        <f>SUMIF(Capex!$G$190:$G$235,$D132,Capex!AK$190:AK$235)</f>
        <v>0</v>
      </c>
      <c r="AH132" s="92">
        <f>SUMIF(Capex!$G$190:$G$235,$D132,Capex!AL$190:AL$235)</f>
        <v>0</v>
      </c>
      <c r="AI132" s="92">
        <f>SUMIF(Capex!$G$190:$G$235,$D132,Capex!AM$190:AM$235)</f>
        <v>0</v>
      </c>
      <c r="AJ132" s="92">
        <f>SUMIF(Capex!$G$190:$G$235,$D132,Capex!AN$190:AN$235)</f>
        <v>0</v>
      </c>
      <c r="AK132" s="92">
        <f>SUMIF(Capex!$G$190:$G$235,$D132,Capex!AO$190:AO$235)</f>
        <v>0</v>
      </c>
      <c r="AL132" s="92">
        <f>SUMIF(Capex!$G$190:$G$235,$D132,Capex!AP$190:AP$235)</f>
        <v>0</v>
      </c>
      <c r="AM132" s="92">
        <f>SUMIF(Capex!$G$190:$G$235,$D132,Capex!AQ$190:AQ$235)</f>
        <v>0</v>
      </c>
      <c r="AN132" s="92">
        <f>SUMIF(Capex!$G$190:$G$235,$D132,Capex!AR$190:AR$235)</f>
        <v>0</v>
      </c>
      <c r="AO132" s="92">
        <f>SUMIF(Capex!$G$190:$G$235,$D132,Capex!AS$190:AS$235)</f>
        <v>0</v>
      </c>
      <c r="AP132" s="92">
        <f>SUMIF(Capex!$G$190:$G$235,$D132,Capex!AT$190:AT$235)</f>
        <v>0</v>
      </c>
      <c r="AQ132" s="92">
        <f>SUMIF(Capex!$G$190:$G$235,$D132,Capex!AU$190:AU$235)</f>
        <v>0</v>
      </c>
      <c r="AR132" s="92">
        <f>SUMIF(Capex!$G$190:$G$235,$D132,Capex!AV$190:AV$235)</f>
        <v>0</v>
      </c>
      <c r="AS132" s="92">
        <f>SUMIF(Capex!$G$190:$G$235,$D132,Capex!AW$190:AW$235)</f>
        <v>0</v>
      </c>
      <c r="AT132" s="92">
        <f>SUMIF(Capex!$G$190:$G$235,$D132,Capex!AX$190:AX$235)</f>
        <v>0</v>
      </c>
      <c r="AU132" s="92">
        <f>SUMIF(Capex!$G$190:$G$235,$D132,Capex!AY$190:AY$235)</f>
        <v>0</v>
      </c>
      <c r="AV132" s="92">
        <f>SUMIF(Capex!$G$190:$G$235,$D132,Capex!AZ$190:AZ$235)</f>
        <v>0</v>
      </c>
      <c r="AW132" s="92">
        <f>SUMIF(Capex!$G$190:$G$235,$D132,Capex!BA$190:BA$235)</f>
        <v>0</v>
      </c>
      <c r="AX132" s="92">
        <f>SUMIF(Capex!$G$190:$G$235,$D132,Capex!BB$190:BB$235)</f>
        <v>0</v>
      </c>
      <c r="AY132" s="92">
        <f>SUMIF(Capex!$G$190:$G$235,$D132,Capex!BC$190:BC$235)</f>
        <v>0</v>
      </c>
      <c r="AZ132" s="92">
        <f>SUMIF(Capex!$G$190:$G$235,$D132,Capex!BD$190:BD$235)</f>
        <v>0</v>
      </c>
      <c r="BA132" s="92">
        <f>SUMIF(Capex!$G$190:$G$235,$D132,Capex!BE$190:BE$235)</f>
        <v>0</v>
      </c>
      <c r="BB132" s="92">
        <f>SUMIF(Capex!$G$190:$G$235,$D132,Capex!BF$190:BF$235)</f>
        <v>0</v>
      </c>
      <c r="BC132" s="92">
        <f>SUMIF(Capex!$G$190:$G$235,$D132,Capex!BG$190:BG$235)</f>
        <v>0</v>
      </c>
      <c r="BD132" s="92">
        <f>SUMIF(Capex!$G$190:$G$235,$D132,Capex!BH$190:BH$235)</f>
        <v>0</v>
      </c>
    </row>
    <row r="133" spans="2:56" hidden="1" outlineLevel="1" x14ac:dyDescent="0.2">
      <c r="B133" s="58" t="s">
        <v>89</v>
      </c>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row>
    <row r="134" spans="2:56" hidden="1" outlineLevel="1" x14ac:dyDescent="0.2">
      <c r="B134" s="73" t="s">
        <v>115</v>
      </c>
      <c r="C134" s="10" t="s">
        <v>198</v>
      </c>
      <c r="D134" s="26">
        <f>MAX($D$93:D133)+1</f>
        <v>30</v>
      </c>
      <c r="E134" s="92"/>
      <c r="F134" s="92">
        <f>SUMIF(Capex!$G$190:$G$235,$D134,Capex!J$190:J$235)</f>
        <v>0</v>
      </c>
      <c r="G134" s="92">
        <f>SUMIF(Capex!$G$190:$G$235,$D134,Capex!K$190:K$235)</f>
        <v>0</v>
      </c>
      <c r="H134" s="92">
        <f>SUMIF(Capex!$G$190:$G$235,$D134,Capex!L$190:L$235)</f>
        <v>0.26879709046099814</v>
      </c>
      <c r="I134" s="92">
        <f>SUMIF(Capex!$G$190:$G$235,$D134,Capex!M$190:M$235)</f>
        <v>0.23755293350884629</v>
      </c>
      <c r="J134" s="92">
        <f>SUMIF(Capex!$G$190:$G$235,$D134,Capex!N$190:N$235)</f>
        <v>0</v>
      </c>
      <c r="K134" s="92">
        <f>SUMIF(Capex!$G$190:$G$235,$D134,Capex!O$190:O$235)</f>
        <v>0</v>
      </c>
      <c r="L134" s="92">
        <f>SUMIF(Capex!$G$190:$G$235,$D134,Capex!P$190:P$235)</f>
        <v>0</v>
      </c>
      <c r="M134" s="92">
        <f>SUMIF(Capex!$G$190:$G$235,$D134,Capex!Q$190:Q$235)</f>
        <v>0</v>
      </c>
      <c r="N134" s="92">
        <f>SUMIF(Capex!$G$190:$G$235,$D134,Capex!R$190:R$235)</f>
        <v>0</v>
      </c>
      <c r="O134" s="92">
        <f>SUMIF(Capex!$G$190:$G$235,$D134,Capex!S$190:S$235)</f>
        <v>0</v>
      </c>
      <c r="P134" s="92">
        <f>SUMIF(Capex!$G$190:$G$235,$D134,Capex!T$190:T$235)</f>
        <v>0</v>
      </c>
      <c r="Q134" s="92">
        <f>SUMIF(Capex!$G$190:$G$235,$D134,Capex!U$190:U$235)</f>
        <v>0</v>
      </c>
      <c r="R134" s="92">
        <f>SUMIF(Capex!$G$190:$G$235,$D134,Capex!V$190:V$235)</f>
        <v>0</v>
      </c>
      <c r="S134" s="92">
        <f>SUMIF(Capex!$G$190:$G$235,$D134,Capex!W$190:W$235)</f>
        <v>0</v>
      </c>
      <c r="T134" s="92">
        <f>SUMIF(Capex!$G$190:$G$235,$D134,Capex!X$190:X$235)</f>
        <v>0</v>
      </c>
      <c r="U134" s="92">
        <f>SUMIF(Capex!$G$190:$G$235,$D134,Capex!Y$190:Y$235)</f>
        <v>0</v>
      </c>
      <c r="V134" s="92">
        <f>SUMIF(Capex!$G$190:$G$235,$D134,Capex!Z$190:Z$235)</f>
        <v>0</v>
      </c>
      <c r="W134" s="92">
        <f>SUMIF(Capex!$G$190:$G$235,$D134,Capex!AA$190:AA$235)</f>
        <v>0</v>
      </c>
      <c r="X134" s="92">
        <f>SUMIF(Capex!$G$190:$G$235,$D134,Capex!AB$190:AB$235)</f>
        <v>0</v>
      </c>
      <c r="Y134" s="92">
        <f>SUMIF(Capex!$G$190:$G$235,$D134,Capex!AC$190:AC$235)</f>
        <v>0</v>
      </c>
      <c r="Z134" s="92">
        <f>SUMIF(Capex!$G$190:$G$235,$D134,Capex!AD$190:AD$235)</f>
        <v>0</v>
      </c>
      <c r="AA134" s="92">
        <f>SUMIF(Capex!$G$190:$G$235,$D134,Capex!AE$190:AE$235)</f>
        <v>0</v>
      </c>
      <c r="AB134" s="92">
        <f>SUMIF(Capex!$G$190:$G$235,$D134,Capex!AF$190:AF$235)</f>
        <v>0</v>
      </c>
      <c r="AC134" s="92">
        <f>SUMIF(Capex!$G$190:$G$235,$D134,Capex!AG$190:AG$235)</f>
        <v>0</v>
      </c>
      <c r="AD134" s="92">
        <f>SUMIF(Capex!$G$190:$G$235,$D134,Capex!AH$190:AH$235)</f>
        <v>0</v>
      </c>
      <c r="AE134" s="92">
        <f>SUMIF(Capex!$G$190:$G$235,$D134,Capex!AI$190:AI$235)</f>
        <v>0</v>
      </c>
      <c r="AF134" s="92">
        <f>SUMIF(Capex!$G$190:$G$235,$D134,Capex!AJ$190:AJ$235)</f>
        <v>0</v>
      </c>
      <c r="AG134" s="92">
        <f>SUMIF(Capex!$G$190:$G$235,$D134,Capex!AK$190:AK$235)</f>
        <v>0</v>
      </c>
      <c r="AH134" s="92">
        <f>SUMIF(Capex!$G$190:$G$235,$D134,Capex!AL$190:AL$235)</f>
        <v>0</v>
      </c>
      <c r="AI134" s="92">
        <f>SUMIF(Capex!$G$190:$G$235,$D134,Capex!AM$190:AM$235)</f>
        <v>0</v>
      </c>
      <c r="AJ134" s="92">
        <f>SUMIF(Capex!$G$190:$G$235,$D134,Capex!AN$190:AN$235)</f>
        <v>0</v>
      </c>
      <c r="AK134" s="92">
        <f>SUMIF(Capex!$G$190:$G$235,$D134,Capex!AO$190:AO$235)</f>
        <v>0</v>
      </c>
      <c r="AL134" s="92">
        <f>SUMIF(Capex!$G$190:$G$235,$D134,Capex!AP$190:AP$235)</f>
        <v>0</v>
      </c>
      <c r="AM134" s="92">
        <f>SUMIF(Capex!$G$190:$G$235,$D134,Capex!AQ$190:AQ$235)</f>
        <v>0</v>
      </c>
      <c r="AN134" s="92">
        <f>SUMIF(Capex!$G$190:$G$235,$D134,Capex!AR$190:AR$235)</f>
        <v>0</v>
      </c>
      <c r="AO134" s="92">
        <f>SUMIF(Capex!$G$190:$G$235,$D134,Capex!AS$190:AS$235)</f>
        <v>0</v>
      </c>
      <c r="AP134" s="92">
        <f>SUMIF(Capex!$G$190:$G$235,$D134,Capex!AT$190:AT$235)</f>
        <v>0</v>
      </c>
      <c r="AQ134" s="92">
        <f>SUMIF(Capex!$G$190:$G$235,$D134,Capex!AU$190:AU$235)</f>
        <v>0</v>
      </c>
      <c r="AR134" s="92">
        <f>SUMIF(Capex!$G$190:$G$235,$D134,Capex!AV$190:AV$235)</f>
        <v>0</v>
      </c>
      <c r="AS134" s="92">
        <f>SUMIF(Capex!$G$190:$G$235,$D134,Capex!AW$190:AW$235)</f>
        <v>0</v>
      </c>
      <c r="AT134" s="92">
        <f>SUMIF(Capex!$G$190:$G$235,$D134,Capex!AX$190:AX$235)</f>
        <v>0</v>
      </c>
      <c r="AU134" s="92">
        <f>SUMIF(Capex!$G$190:$G$235,$D134,Capex!AY$190:AY$235)</f>
        <v>0</v>
      </c>
      <c r="AV134" s="92">
        <f>SUMIF(Capex!$G$190:$G$235,$D134,Capex!AZ$190:AZ$235)</f>
        <v>0</v>
      </c>
      <c r="AW134" s="92">
        <f>SUMIF(Capex!$G$190:$G$235,$D134,Capex!BA$190:BA$235)</f>
        <v>0</v>
      </c>
      <c r="AX134" s="92">
        <f>SUMIF(Capex!$G$190:$G$235,$D134,Capex!BB$190:BB$235)</f>
        <v>0</v>
      </c>
      <c r="AY134" s="92">
        <f>SUMIF(Capex!$G$190:$G$235,$D134,Capex!BC$190:BC$235)</f>
        <v>0</v>
      </c>
      <c r="AZ134" s="92">
        <f>SUMIF(Capex!$G$190:$G$235,$D134,Capex!BD$190:BD$235)</f>
        <v>0</v>
      </c>
      <c r="BA134" s="92">
        <f>SUMIF(Capex!$G$190:$G$235,$D134,Capex!BE$190:BE$235)</f>
        <v>0</v>
      </c>
      <c r="BB134" s="92">
        <f>SUMIF(Capex!$G$190:$G$235,$D134,Capex!BF$190:BF$235)</f>
        <v>0</v>
      </c>
      <c r="BC134" s="92">
        <f>SUMIF(Capex!$G$190:$G$235,$D134,Capex!BG$190:BG$235)</f>
        <v>0</v>
      </c>
      <c r="BD134" s="92">
        <f>SUMIF(Capex!$G$190:$G$235,$D134,Capex!BH$190:BH$235)</f>
        <v>0</v>
      </c>
    </row>
    <row r="135" spans="2:56" hidden="1" outlineLevel="1" x14ac:dyDescent="0.2">
      <c r="B135" s="73" t="s">
        <v>116</v>
      </c>
      <c r="C135" s="10" t="s">
        <v>198</v>
      </c>
      <c r="D135" s="26">
        <f>MAX($D$93:D134)+1</f>
        <v>31</v>
      </c>
      <c r="E135" s="92"/>
      <c r="F135" s="92">
        <f>SUMIF(Capex!$G$190:$G$235,$D135,Capex!J$190:J$235)</f>
        <v>0</v>
      </c>
      <c r="G135" s="92">
        <f>SUMIF(Capex!$G$190:$G$235,$D135,Capex!K$190:K$235)</f>
        <v>7.6662088532302927E-2</v>
      </c>
      <c r="H135" s="92">
        <f>SUMIF(Capex!$G$190:$G$235,$D135,Capex!L$190:L$235)</f>
        <v>1.6253721551564702</v>
      </c>
      <c r="I135" s="92">
        <f>SUMIF(Capex!$G$190:$G$235,$D135,Capex!M$190:M$235)</f>
        <v>1.1407083627450967</v>
      </c>
      <c r="J135" s="92">
        <f>SUMIF(Capex!$G$190:$G$235,$D135,Capex!N$190:N$235)</f>
        <v>0</v>
      </c>
      <c r="K135" s="92">
        <f>SUMIF(Capex!$G$190:$G$235,$D135,Capex!O$190:O$235)</f>
        <v>0</v>
      </c>
      <c r="L135" s="92">
        <f>SUMIF(Capex!$G$190:$G$235,$D135,Capex!P$190:P$235)</f>
        <v>0</v>
      </c>
      <c r="M135" s="92">
        <f>SUMIF(Capex!$G$190:$G$235,$D135,Capex!Q$190:Q$235)</f>
        <v>0</v>
      </c>
      <c r="N135" s="92">
        <f>SUMIF(Capex!$G$190:$G$235,$D135,Capex!R$190:R$235)</f>
        <v>0</v>
      </c>
      <c r="O135" s="92">
        <f>SUMIF(Capex!$G$190:$G$235,$D135,Capex!S$190:S$235)</f>
        <v>0</v>
      </c>
      <c r="P135" s="92">
        <f>SUMIF(Capex!$G$190:$G$235,$D135,Capex!T$190:T$235)</f>
        <v>0</v>
      </c>
      <c r="Q135" s="92">
        <f>SUMIF(Capex!$G$190:$G$235,$D135,Capex!U$190:U$235)</f>
        <v>0</v>
      </c>
      <c r="R135" s="92">
        <f>SUMIF(Capex!$G$190:$G$235,$D135,Capex!V$190:V$235)</f>
        <v>0</v>
      </c>
      <c r="S135" s="92">
        <f>SUMIF(Capex!$G$190:$G$235,$D135,Capex!W$190:W$235)</f>
        <v>0</v>
      </c>
      <c r="T135" s="92">
        <f>SUMIF(Capex!$G$190:$G$235,$D135,Capex!X$190:X$235)</f>
        <v>0</v>
      </c>
      <c r="U135" s="92">
        <f>SUMIF(Capex!$G$190:$G$235,$D135,Capex!Y$190:Y$235)</f>
        <v>0</v>
      </c>
      <c r="V135" s="92">
        <f>SUMIF(Capex!$G$190:$G$235,$D135,Capex!Z$190:Z$235)</f>
        <v>0</v>
      </c>
      <c r="W135" s="92">
        <f>SUMIF(Capex!$G$190:$G$235,$D135,Capex!AA$190:AA$235)</f>
        <v>0</v>
      </c>
      <c r="X135" s="92">
        <f>SUMIF(Capex!$G$190:$G$235,$D135,Capex!AB$190:AB$235)</f>
        <v>0</v>
      </c>
      <c r="Y135" s="92">
        <f>SUMIF(Capex!$G$190:$G$235,$D135,Capex!AC$190:AC$235)</f>
        <v>0</v>
      </c>
      <c r="Z135" s="92">
        <f>SUMIF(Capex!$G$190:$G$235,$D135,Capex!AD$190:AD$235)</f>
        <v>0</v>
      </c>
      <c r="AA135" s="92">
        <f>SUMIF(Capex!$G$190:$G$235,$D135,Capex!AE$190:AE$235)</f>
        <v>0</v>
      </c>
      <c r="AB135" s="92">
        <f>SUMIF(Capex!$G$190:$G$235,$D135,Capex!AF$190:AF$235)</f>
        <v>0</v>
      </c>
      <c r="AC135" s="92">
        <f>SUMIF(Capex!$G$190:$G$235,$D135,Capex!AG$190:AG$235)</f>
        <v>0</v>
      </c>
      <c r="AD135" s="92">
        <f>SUMIF(Capex!$G$190:$G$235,$D135,Capex!AH$190:AH$235)</f>
        <v>0</v>
      </c>
      <c r="AE135" s="92">
        <f>SUMIF(Capex!$G$190:$G$235,$D135,Capex!AI$190:AI$235)</f>
        <v>0</v>
      </c>
      <c r="AF135" s="92">
        <f>SUMIF(Capex!$G$190:$G$235,$D135,Capex!AJ$190:AJ$235)</f>
        <v>0</v>
      </c>
      <c r="AG135" s="92">
        <f>SUMIF(Capex!$G$190:$G$235,$D135,Capex!AK$190:AK$235)</f>
        <v>0</v>
      </c>
      <c r="AH135" s="92">
        <f>SUMIF(Capex!$G$190:$G$235,$D135,Capex!AL$190:AL$235)</f>
        <v>0</v>
      </c>
      <c r="AI135" s="92">
        <f>SUMIF(Capex!$G$190:$G$235,$D135,Capex!AM$190:AM$235)</f>
        <v>0</v>
      </c>
      <c r="AJ135" s="92">
        <f>SUMIF(Capex!$G$190:$G$235,$D135,Capex!AN$190:AN$235)</f>
        <v>0</v>
      </c>
      <c r="AK135" s="92">
        <f>SUMIF(Capex!$G$190:$G$235,$D135,Capex!AO$190:AO$235)</f>
        <v>0</v>
      </c>
      <c r="AL135" s="92">
        <f>SUMIF(Capex!$G$190:$G$235,$D135,Capex!AP$190:AP$235)</f>
        <v>0</v>
      </c>
      <c r="AM135" s="92">
        <f>SUMIF(Capex!$G$190:$G$235,$D135,Capex!AQ$190:AQ$235)</f>
        <v>0</v>
      </c>
      <c r="AN135" s="92">
        <f>SUMIF(Capex!$G$190:$G$235,$D135,Capex!AR$190:AR$235)</f>
        <v>0</v>
      </c>
      <c r="AO135" s="92">
        <f>SUMIF(Capex!$G$190:$G$235,$D135,Capex!AS$190:AS$235)</f>
        <v>0</v>
      </c>
      <c r="AP135" s="92">
        <f>SUMIF(Capex!$G$190:$G$235,$D135,Capex!AT$190:AT$235)</f>
        <v>0</v>
      </c>
      <c r="AQ135" s="92">
        <f>SUMIF(Capex!$G$190:$G$235,$D135,Capex!AU$190:AU$235)</f>
        <v>0</v>
      </c>
      <c r="AR135" s="92">
        <f>SUMIF(Capex!$G$190:$G$235,$D135,Capex!AV$190:AV$235)</f>
        <v>0</v>
      </c>
      <c r="AS135" s="92">
        <f>SUMIF(Capex!$G$190:$G$235,$D135,Capex!AW$190:AW$235)</f>
        <v>0</v>
      </c>
      <c r="AT135" s="92">
        <f>SUMIF(Capex!$G$190:$G$235,$D135,Capex!AX$190:AX$235)</f>
        <v>0</v>
      </c>
      <c r="AU135" s="92">
        <f>SUMIF(Capex!$G$190:$G$235,$D135,Capex!AY$190:AY$235)</f>
        <v>0</v>
      </c>
      <c r="AV135" s="92">
        <f>SUMIF(Capex!$G$190:$G$235,$D135,Capex!AZ$190:AZ$235)</f>
        <v>0</v>
      </c>
      <c r="AW135" s="92">
        <f>SUMIF(Capex!$G$190:$G$235,$D135,Capex!BA$190:BA$235)</f>
        <v>0</v>
      </c>
      <c r="AX135" s="92">
        <f>SUMIF(Capex!$G$190:$G$235,$D135,Capex!BB$190:BB$235)</f>
        <v>0</v>
      </c>
      <c r="AY135" s="92">
        <f>SUMIF(Capex!$G$190:$G$235,$D135,Capex!BC$190:BC$235)</f>
        <v>0</v>
      </c>
      <c r="AZ135" s="92">
        <f>SUMIF(Capex!$G$190:$G$235,$D135,Capex!BD$190:BD$235)</f>
        <v>0</v>
      </c>
      <c r="BA135" s="92">
        <f>SUMIF(Capex!$G$190:$G$235,$D135,Capex!BE$190:BE$235)</f>
        <v>0</v>
      </c>
      <c r="BB135" s="92">
        <f>SUMIF(Capex!$G$190:$G$235,$D135,Capex!BF$190:BF$235)</f>
        <v>0</v>
      </c>
      <c r="BC135" s="92">
        <f>SUMIF(Capex!$G$190:$G$235,$D135,Capex!BG$190:BG$235)</f>
        <v>0</v>
      </c>
      <c r="BD135" s="92">
        <f>SUMIF(Capex!$G$190:$G$235,$D135,Capex!BH$190:BH$235)</f>
        <v>0</v>
      </c>
    </row>
    <row r="136" spans="2:56" hidden="1" outlineLevel="1" x14ac:dyDescent="0.2">
      <c r="B136" s="73" t="s">
        <v>201</v>
      </c>
      <c r="C136" s="10" t="s">
        <v>198</v>
      </c>
      <c r="D136" s="26">
        <f>MAX($D$93:D135)+1</f>
        <v>32</v>
      </c>
      <c r="E136" s="92"/>
      <c r="F136" s="92">
        <f>SUMIF(Capex!$G$190:$G$235,$D136,Capex!J$190:J$235)</f>
        <v>0</v>
      </c>
      <c r="G136" s="92">
        <f>SUMIF(Capex!$G$190:$G$235,$D136,Capex!K$190:K$235)</f>
        <v>0</v>
      </c>
      <c r="H136" s="92">
        <f>SUMIF(Capex!$G$190:$G$235,$D136,Capex!L$190:L$235)</f>
        <v>0</v>
      </c>
      <c r="I136" s="92">
        <f>SUMIF(Capex!$G$190:$G$235,$D136,Capex!M$190:M$235)</f>
        <v>0</v>
      </c>
      <c r="J136" s="92">
        <f>SUMIF(Capex!$G$190:$G$235,$D136,Capex!N$190:N$235)</f>
        <v>0</v>
      </c>
      <c r="K136" s="92">
        <f>SUMIF(Capex!$G$190:$G$235,$D136,Capex!O$190:O$235)</f>
        <v>0</v>
      </c>
      <c r="L136" s="92">
        <f>SUMIF(Capex!$G$190:$G$235,$D136,Capex!P$190:P$235)</f>
        <v>0</v>
      </c>
      <c r="M136" s="92">
        <f>SUMIF(Capex!$G$190:$G$235,$D136,Capex!Q$190:Q$235)</f>
        <v>0</v>
      </c>
      <c r="N136" s="92">
        <f>SUMIF(Capex!$G$190:$G$235,$D136,Capex!R$190:R$235)</f>
        <v>0</v>
      </c>
      <c r="O136" s="92">
        <f>SUMIF(Capex!$G$190:$G$235,$D136,Capex!S$190:S$235)</f>
        <v>0</v>
      </c>
      <c r="P136" s="92">
        <f>SUMIF(Capex!$G$190:$G$235,$D136,Capex!T$190:T$235)</f>
        <v>0</v>
      </c>
      <c r="Q136" s="92">
        <f>SUMIF(Capex!$G$190:$G$235,$D136,Capex!U$190:U$235)</f>
        <v>0</v>
      </c>
      <c r="R136" s="92">
        <f>SUMIF(Capex!$G$190:$G$235,$D136,Capex!V$190:V$235)</f>
        <v>0</v>
      </c>
      <c r="S136" s="92">
        <f>SUMIF(Capex!$G$190:$G$235,$D136,Capex!W$190:W$235)</f>
        <v>0</v>
      </c>
      <c r="T136" s="92">
        <f>SUMIF(Capex!$G$190:$G$235,$D136,Capex!X$190:X$235)</f>
        <v>0</v>
      </c>
      <c r="U136" s="92">
        <f>SUMIF(Capex!$G$190:$G$235,$D136,Capex!Y$190:Y$235)</f>
        <v>0</v>
      </c>
      <c r="V136" s="92">
        <f>SUMIF(Capex!$G$190:$G$235,$D136,Capex!Z$190:Z$235)</f>
        <v>0</v>
      </c>
      <c r="W136" s="92">
        <f>SUMIF(Capex!$G$190:$G$235,$D136,Capex!AA$190:AA$235)</f>
        <v>0</v>
      </c>
      <c r="X136" s="92">
        <f>SUMIF(Capex!$G$190:$G$235,$D136,Capex!AB$190:AB$235)</f>
        <v>0</v>
      </c>
      <c r="Y136" s="92">
        <f>SUMIF(Capex!$G$190:$G$235,$D136,Capex!AC$190:AC$235)</f>
        <v>0</v>
      </c>
      <c r="Z136" s="92">
        <f>SUMIF(Capex!$G$190:$G$235,$D136,Capex!AD$190:AD$235)</f>
        <v>0</v>
      </c>
      <c r="AA136" s="92">
        <f>SUMIF(Capex!$G$190:$G$235,$D136,Capex!AE$190:AE$235)</f>
        <v>0</v>
      </c>
      <c r="AB136" s="92">
        <f>SUMIF(Capex!$G$190:$G$235,$D136,Capex!AF$190:AF$235)</f>
        <v>0</v>
      </c>
      <c r="AC136" s="92">
        <f>SUMIF(Capex!$G$190:$G$235,$D136,Capex!AG$190:AG$235)</f>
        <v>0</v>
      </c>
      <c r="AD136" s="92">
        <f>SUMIF(Capex!$G$190:$G$235,$D136,Capex!AH$190:AH$235)</f>
        <v>0</v>
      </c>
      <c r="AE136" s="92">
        <f>SUMIF(Capex!$G$190:$G$235,$D136,Capex!AI$190:AI$235)</f>
        <v>0</v>
      </c>
      <c r="AF136" s="92">
        <f>SUMIF(Capex!$G$190:$G$235,$D136,Capex!AJ$190:AJ$235)</f>
        <v>0</v>
      </c>
      <c r="AG136" s="92">
        <f>SUMIF(Capex!$G$190:$G$235,$D136,Capex!AK$190:AK$235)</f>
        <v>0</v>
      </c>
      <c r="AH136" s="92">
        <f>SUMIF(Capex!$G$190:$G$235,$D136,Capex!AL$190:AL$235)</f>
        <v>0</v>
      </c>
      <c r="AI136" s="92">
        <f>SUMIF(Capex!$G$190:$G$235,$D136,Capex!AM$190:AM$235)</f>
        <v>0</v>
      </c>
      <c r="AJ136" s="92">
        <f>SUMIF(Capex!$G$190:$G$235,$D136,Capex!AN$190:AN$235)</f>
        <v>0</v>
      </c>
      <c r="AK136" s="92">
        <f>SUMIF(Capex!$G$190:$G$235,$D136,Capex!AO$190:AO$235)</f>
        <v>0</v>
      </c>
      <c r="AL136" s="92">
        <f>SUMIF(Capex!$G$190:$G$235,$D136,Capex!AP$190:AP$235)</f>
        <v>0</v>
      </c>
      <c r="AM136" s="92">
        <f>SUMIF(Capex!$G$190:$G$235,$D136,Capex!AQ$190:AQ$235)</f>
        <v>0</v>
      </c>
      <c r="AN136" s="92">
        <f>SUMIF(Capex!$G$190:$G$235,$D136,Capex!AR$190:AR$235)</f>
        <v>0</v>
      </c>
      <c r="AO136" s="92">
        <f>SUMIF(Capex!$G$190:$G$235,$D136,Capex!AS$190:AS$235)</f>
        <v>0</v>
      </c>
      <c r="AP136" s="92">
        <f>SUMIF(Capex!$G$190:$G$235,$D136,Capex!AT$190:AT$235)</f>
        <v>0</v>
      </c>
      <c r="AQ136" s="92">
        <f>SUMIF(Capex!$G$190:$G$235,$D136,Capex!AU$190:AU$235)</f>
        <v>0</v>
      </c>
      <c r="AR136" s="92">
        <f>SUMIF(Capex!$G$190:$G$235,$D136,Capex!AV$190:AV$235)</f>
        <v>0</v>
      </c>
      <c r="AS136" s="92">
        <f>SUMIF(Capex!$G$190:$G$235,$D136,Capex!AW$190:AW$235)</f>
        <v>0</v>
      </c>
      <c r="AT136" s="92">
        <f>SUMIF(Capex!$G$190:$G$235,$D136,Capex!AX$190:AX$235)</f>
        <v>0</v>
      </c>
      <c r="AU136" s="92">
        <f>SUMIF(Capex!$G$190:$G$235,$D136,Capex!AY$190:AY$235)</f>
        <v>0</v>
      </c>
      <c r="AV136" s="92">
        <f>SUMIF(Capex!$G$190:$G$235,$D136,Capex!AZ$190:AZ$235)</f>
        <v>0</v>
      </c>
      <c r="AW136" s="92">
        <f>SUMIF(Capex!$G$190:$G$235,$D136,Capex!BA$190:BA$235)</f>
        <v>0</v>
      </c>
      <c r="AX136" s="92">
        <f>SUMIF(Capex!$G$190:$G$235,$D136,Capex!BB$190:BB$235)</f>
        <v>0</v>
      </c>
      <c r="AY136" s="92">
        <f>SUMIF(Capex!$G$190:$G$235,$D136,Capex!BC$190:BC$235)</f>
        <v>0</v>
      </c>
      <c r="AZ136" s="92">
        <f>SUMIF(Capex!$G$190:$G$235,$D136,Capex!BD$190:BD$235)</f>
        <v>0</v>
      </c>
      <c r="BA136" s="92">
        <f>SUMIF(Capex!$G$190:$G$235,$D136,Capex!BE$190:BE$235)</f>
        <v>0</v>
      </c>
      <c r="BB136" s="92">
        <f>SUMIF(Capex!$G$190:$G$235,$D136,Capex!BF$190:BF$235)</f>
        <v>0</v>
      </c>
      <c r="BC136" s="92">
        <f>SUMIF(Capex!$G$190:$G$235,$D136,Capex!BG$190:BG$235)</f>
        <v>0</v>
      </c>
      <c r="BD136" s="92">
        <f>SUMIF(Capex!$G$190:$G$235,$D136,Capex!BH$190:BH$235)</f>
        <v>0</v>
      </c>
    </row>
    <row r="137" spans="2:56" hidden="1" outlineLevel="1" x14ac:dyDescent="0.2">
      <c r="B137" s="72" t="s">
        <v>71</v>
      </c>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row>
    <row r="138" spans="2:56" hidden="1" outlineLevel="1" x14ac:dyDescent="0.2">
      <c r="B138" s="58" t="s">
        <v>90</v>
      </c>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row>
    <row r="139" spans="2:56" hidden="1" outlineLevel="1" x14ac:dyDescent="0.2">
      <c r="B139" s="73" t="s">
        <v>118</v>
      </c>
      <c r="C139" s="10" t="s">
        <v>198</v>
      </c>
      <c r="D139" s="26">
        <f>MAX($D$93:D138)+1</f>
        <v>33</v>
      </c>
      <c r="E139" s="92"/>
      <c r="F139" s="92">
        <f>SUMIF(Capex!$G$190:$G$235,$D139,Capex!J$190:J$235)</f>
        <v>0</v>
      </c>
      <c r="G139" s="92">
        <f>SUMIF(Capex!$G$190:$G$235,$D139,Capex!K$190:K$235)</f>
        <v>1.810063397576852E-4</v>
      </c>
      <c r="H139" s="92">
        <f>SUMIF(Capex!$G$190:$G$235,$D139,Capex!L$190:L$235)</f>
        <v>0</v>
      </c>
      <c r="I139" s="92">
        <f>SUMIF(Capex!$G$190:$G$235,$D139,Capex!M$190:M$235)</f>
        <v>0</v>
      </c>
      <c r="J139" s="92">
        <f>SUMIF(Capex!$G$190:$G$235,$D139,Capex!N$190:N$235)</f>
        <v>0</v>
      </c>
      <c r="K139" s="92">
        <f>SUMIF(Capex!$G$190:$G$235,$D139,Capex!O$190:O$235)</f>
        <v>0</v>
      </c>
      <c r="L139" s="92">
        <f>SUMIF(Capex!$G$190:$G$235,$D139,Capex!P$190:P$235)</f>
        <v>0</v>
      </c>
      <c r="M139" s="92">
        <f>SUMIF(Capex!$G$190:$G$235,$D139,Capex!Q$190:Q$235)</f>
        <v>0</v>
      </c>
      <c r="N139" s="92">
        <f>SUMIF(Capex!$G$190:$G$235,$D139,Capex!R$190:R$235)</f>
        <v>0</v>
      </c>
      <c r="O139" s="92">
        <f>SUMIF(Capex!$G$190:$G$235,$D139,Capex!S$190:S$235)</f>
        <v>0</v>
      </c>
      <c r="P139" s="92">
        <f>SUMIF(Capex!$G$190:$G$235,$D139,Capex!T$190:T$235)</f>
        <v>0</v>
      </c>
      <c r="Q139" s="92">
        <f>SUMIF(Capex!$G$190:$G$235,$D139,Capex!U$190:U$235)</f>
        <v>0</v>
      </c>
      <c r="R139" s="92">
        <f>SUMIF(Capex!$G$190:$G$235,$D139,Capex!V$190:V$235)</f>
        <v>0</v>
      </c>
      <c r="S139" s="92">
        <f>SUMIF(Capex!$G$190:$G$235,$D139,Capex!W$190:W$235)</f>
        <v>0</v>
      </c>
      <c r="T139" s="92">
        <f>SUMIF(Capex!$G$190:$G$235,$D139,Capex!X$190:X$235)</f>
        <v>0</v>
      </c>
      <c r="U139" s="92">
        <f>SUMIF(Capex!$G$190:$G$235,$D139,Capex!Y$190:Y$235)</f>
        <v>0</v>
      </c>
      <c r="V139" s="92">
        <f>SUMIF(Capex!$G$190:$G$235,$D139,Capex!Z$190:Z$235)</f>
        <v>0</v>
      </c>
      <c r="W139" s="92">
        <f>SUMIF(Capex!$G$190:$G$235,$D139,Capex!AA$190:AA$235)</f>
        <v>0</v>
      </c>
      <c r="X139" s="92">
        <f>SUMIF(Capex!$G$190:$G$235,$D139,Capex!AB$190:AB$235)</f>
        <v>0</v>
      </c>
      <c r="Y139" s="92">
        <f>SUMIF(Capex!$G$190:$G$235,$D139,Capex!AC$190:AC$235)</f>
        <v>0</v>
      </c>
      <c r="Z139" s="92">
        <f>SUMIF(Capex!$G$190:$G$235,$D139,Capex!AD$190:AD$235)</f>
        <v>0</v>
      </c>
      <c r="AA139" s="92">
        <f>SUMIF(Capex!$G$190:$G$235,$D139,Capex!AE$190:AE$235)</f>
        <v>0</v>
      </c>
      <c r="AB139" s="92">
        <f>SUMIF(Capex!$G$190:$G$235,$D139,Capex!AF$190:AF$235)</f>
        <v>0</v>
      </c>
      <c r="AC139" s="92">
        <f>SUMIF(Capex!$G$190:$G$235,$D139,Capex!AG$190:AG$235)</f>
        <v>0</v>
      </c>
      <c r="AD139" s="92">
        <f>SUMIF(Capex!$G$190:$G$235,$D139,Capex!AH$190:AH$235)</f>
        <v>0</v>
      </c>
      <c r="AE139" s="92">
        <f>SUMIF(Capex!$G$190:$G$235,$D139,Capex!AI$190:AI$235)</f>
        <v>0</v>
      </c>
      <c r="AF139" s="92">
        <f>SUMIF(Capex!$G$190:$G$235,$D139,Capex!AJ$190:AJ$235)</f>
        <v>0</v>
      </c>
      <c r="AG139" s="92">
        <f>SUMIF(Capex!$G$190:$G$235,$D139,Capex!AK$190:AK$235)</f>
        <v>0</v>
      </c>
      <c r="AH139" s="92">
        <f>SUMIF(Capex!$G$190:$G$235,$D139,Capex!AL$190:AL$235)</f>
        <v>0</v>
      </c>
      <c r="AI139" s="92">
        <f>SUMIF(Capex!$G$190:$G$235,$D139,Capex!AM$190:AM$235)</f>
        <v>0</v>
      </c>
      <c r="AJ139" s="92">
        <f>SUMIF(Capex!$G$190:$G$235,$D139,Capex!AN$190:AN$235)</f>
        <v>0</v>
      </c>
      <c r="AK139" s="92">
        <f>SUMIF(Capex!$G$190:$G$235,$D139,Capex!AO$190:AO$235)</f>
        <v>0</v>
      </c>
      <c r="AL139" s="92">
        <f>SUMIF(Capex!$G$190:$G$235,$D139,Capex!AP$190:AP$235)</f>
        <v>0</v>
      </c>
      <c r="AM139" s="92">
        <f>SUMIF(Capex!$G$190:$G$235,$D139,Capex!AQ$190:AQ$235)</f>
        <v>0</v>
      </c>
      <c r="AN139" s="92">
        <f>SUMIF(Capex!$G$190:$G$235,$D139,Capex!AR$190:AR$235)</f>
        <v>0</v>
      </c>
      <c r="AO139" s="92">
        <f>SUMIF(Capex!$G$190:$G$235,$D139,Capex!AS$190:AS$235)</f>
        <v>0</v>
      </c>
      <c r="AP139" s="92">
        <f>SUMIF(Capex!$G$190:$G$235,$D139,Capex!AT$190:AT$235)</f>
        <v>0</v>
      </c>
      <c r="AQ139" s="92">
        <f>SUMIF(Capex!$G$190:$G$235,$D139,Capex!AU$190:AU$235)</f>
        <v>0</v>
      </c>
      <c r="AR139" s="92">
        <f>SUMIF(Capex!$G$190:$G$235,$D139,Capex!AV$190:AV$235)</f>
        <v>0</v>
      </c>
      <c r="AS139" s="92">
        <f>SUMIF(Capex!$G$190:$G$235,$D139,Capex!AW$190:AW$235)</f>
        <v>0</v>
      </c>
      <c r="AT139" s="92">
        <f>SUMIF(Capex!$G$190:$G$235,$D139,Capex!AX$190:AX$235)</f>
        <v>0</v>
      </c>
      <c r="AU139" s="92">
        <f>SUMIF(Capex!$G$190:$G$235,$D139,Capex!AY$190:AY$235)</f>
        <v>0</v>
      </c>
      <c r="AV139" s="92">
        <f>SUMIF(Capex!$G$190:$G$235,$D139,Capex!AZ$190:AZ$235)</f>
        <v>0</v>
      </c>
      <c r="AW139" s="92">
        <f>SUMIF(Capex!$G$190:$G$235,$D139,Capex!BA$190:BA$235)</f>
        <v>0</v>
      </c>
      <c r="AX139" s="92">
        <f>SUMIF(Capex!$G$190:$G$235,$D139,Capex!BB$190:BB$235)</f>
        <v>0</v>
      </c>
      <c r="AY139" s="92">
        <f>SUMIF(Capex!$G$190:$G$235,$D139,Capex!BC$190:BC$235)</f>
        <v>0</v>
      </c>
      <c r="AZ139" s="92">
        <f>SUMIF(Capex!$G$190:$G$235,$D139,Capex!BD$190:BD$235)</f>
        <v>0</v>
      </c>
      <c r="BA139" s="92">
        <f>SUMIF(Capex!$G$190:$G$235,$D139,Capex!BE$190:BE$235)</f>
        <v>0</v>
      </c>
      <c r="BB139" s="92">
        <f>SUMIF(Capex!$G$190:$G$235,$D139,Capex!BF$190:BF$235)</f>
        <v>0</v>
      </c>
      <c r="BC139" s="92">
        <f>SUMIF(Capex!$G$190:$G$235,$D139,Capex!BG$190:BG$235)</f>
        <v>0</v>
      </c>
      <c r="BD139" s="92">
        <f>SUMIF(Capex!$G$190:$G$235,$D139,Capex!BH$190:BH$235)</f>
        <v>0</v>
      </c>
    </row>
    <row r="140" spans="2:56" hidden="1" outlineLevel="1" x14ac:dyDescent="0.2">
      <c r="B140" s="58" t="s">
        <v>91</v>
      </c>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row>
    <row r="141" spans="2:56" hidden="1" outlineLevel="1" x14ac:dyDescent="0.2">
      <c r="B141" s="73" t="s">
        <v>91</v>
      </c>
      <c r="C141" s="10" t="s">
        <v>198</v>
      </c>
      <c r="D141" s="26">
        <f>MAX($D$93:D140)+1</f>
        <v>34</v>
      </c>
      <c r="E141" s="92"/>
      <c r="F141" s="92">
        <f>SUMIF(Capex!$G$190:$G$235,$D141,Capex!J$190:J$235)</f>
        <v>0</v>
      </c>
      <c r="G141" s="92">
        <f>SUMIF(Capex!$G$190:$G$235,$D141,Capex!K$190:K$235)</f>
        <v>0</v>
      </c>
      <c r="H141" s="92">
        <f>SUMIF(Capex!$G$190:$G$235,$D141,Capex!L$190:L$235)</f>
        <v>0</v>
      </c>
      <c r="I141" s="92">
        <f>SUMIF(Capex!$G$190:$G$235,$D141,Capex!M$190:M$235)</f>
        <v>0</v>
      </c>
      <c r="J141" s="92">
        <f>SUMIF(Capex!$G$190:$G$235,$D141,Capex!N$190:N$235)</f>
        <v>5.6500411070125448E-6</v>
      </c>
      <c r="K141" s="92">
        <f>SUMIF(Capex!$G$190:$G$235,$D141,Capex!O$190:O$235)</f>
        <v>0</v>
      </c>
      <c r="L141" s="92">
        <f>SUMIF(Capex!$G$190:$G$235,$D141,Capex!P$190:P$235)</f>
        <v>0</v>
      </c>
      <c r="M141" s="92">
        <f>SUMIF(Capex!$G$190:$G$235,$D141,Capex!Q$190:Q$235)</f>
        <v>0</v>
      </c>
      <c r="N141" s="92">
        <f>SUMIF(Capex!$G$190:$G$235,$D141,Capex!R$190:R$235)</f>
        <v>0</v>
      </c>
      <c r="O141" s="92">
        <f>SUMIF(Capex!$G$190:$G$235,$D141,Capex!S$190:S$235)</f>
        <v>0</v>
      </c>
      <c r="P141" s="92">
        <f>SUMIF(Capex!$G$190:$G$235,$D141,Capex!T$190:T$235)</f>
        <v>0</v>
      </c>
      <c r="Q141" s="92">
        <f>SUMIF(Capex!$G$190:$G$235,$D141,Capex!U$190:U$235)</f>
        <v>0</v>
      </c>
      <c r="R141" s="92">
        <f>SUMIF(Capex!$G$190:$G$235,$D141,Capex!V$190:V$235)</f>
        <v>0</v>
      </c>
      <c r="S141" s="92">
        <f>SUMIF(Capex!$G$190:$G$235,$D141,Capex!W$190:W$235)</f>
        <v>0</v>
      </c>
      <c r="T141" s="92">
        <f>SUMIF(Capex!$G$190:$G$235,$D141,Capex!X$190:X$235)</f>
        <v>0</v>
      </c>
      <c r="U141" s="92">
        <f>SUMIF(Capex!$G$190:$G$235,$D141,Capex!Y$190:Y$235)</f>
        <v>0</v>
      </c>
      <c r="V141" s="92">
        <f>SUMIF(Capex!$G$190:$G$235,$D141,Capex!Z$190:Z$235)</f>
        <v>0</v>
      </c>
      <c r="W141" s="92">
        <f>SUMIF(Capex!$G$190:$G$235,$D141,Capex!AA$190:AA$235)</f>
        <v>0</v>
      </c>
      <c r="X141" s="92">
        <f>SUMIF(Capex!$G$190:$G$235,$D141,Capex!AB$190:AB$235)</f>
        <v>0</v>
      </c>
      <c r="Y141" s="92">
        <f>SUMIF(Capex!$G$190:$G$235,$D141,Capex!AC$190:AC$235)</f>
        <v>0</v>
      </c>
      <c r="Z141" s="92">
        <f>SUMIF(Capex!$G$190:$G$235,$D141,Capex!AD$190:AD$235)</f>
        <v>0</v>
      </c>
      <c r="AA141" s="92">
        <f>SUMIF(Capex!$G$190:$G$235,$D141,Capex!AE$190:AE$235)</f>
        <v>0</v>
      </c>
      <c r="AB141" s="92">
        <f>SUMIF(Capex!$G$190:$G$235,$D141,Capex!AF$190:AF$235)</f>
        <v>0</v>
      </c>
      <c r="AC141" s="92">
        <f>SUMIF(Capex!$G$190:$G$235,$D141,Capex!AG$190:AG$235)</f>
        <v>0</v>
      </c>
      <c r="AD141" s="92">
        <f>SUMIF(Capex!$G$190:$G$235,$D141,Capex!AH$190:AH$235)</f>
        <v>0</v>
      </c>
      <c r="AE141" s="92">
        <f>SUMIF(Capex!$G$190:$G$235,$D141,Capex!AI$190:AI$235)</f>
        <v>0</v>
      </c>
      <c r="AF141" s="92">
        <f>SUMIF(Capex!$G$190:$G$235,$D141,Capex!AJ$190:AJ$235)</f>
        <v>0</v>
      </c>
      <c r="AG141" s="92">
        <f>SUMIF(Capex!$G$190:$G$235,$D141,Capex!AK$190:AK$235)</f>
        <v>0</v>
      </c>
      <c r="AH141" s="92">
        <f>SUMIF(Capex!$G$190:$G$235,$D141,Capex!AL$190:AL$235)</f>
        <v>0</v>
      </c>
      <c r="AI141" s="92">
        <f>SUMIF(Capex!$G$190:$G$235,$D141,Capex!AM$190:AM$235)</f>
        <v>0</v>
      </c>
      <c r="AJ141" s="92">
        <f>SUMIF(Capex!$G$190:$G$235,$D141,Capex!AN$190:AN$235)</f>
        <v>0</v>
      </c>
      <c r="AK141" s="92">
        <f>SUMIF(Capex!$G$190:$G$235,$D141,Capex!AO$190:AO$235)</f>
        <v>0</v>
      </c>
      <c r="AL141" s="92">
        <f>SUMIF(Capex!$G$190:$G$235,$D141,Capex!AP$190:AP$235)</f>
        <v>0</v>
      </c>
      <c r="AM141" s="92">
        <f>SUMIF(Capex!$G$190:$G$235,$D141,Capex!AQ$190:AQ$235)</f>
        <v>0</v>
      </c>
      <c r="AN141" s="92">
        <f>SUMIF(Capex!$G$190:$G$235,$D141,Capex!AR$190:AR$235)</f>
        <v>0</v>
      </c>
      <c r="AO141" s="92">
        <f>SUMIF(Capex!$G$190:$G$235,$D141,Capex!AS$190:AS$235)</f>
        <v>0</v>
      </c>
      <c r="AP141" s="92">
        <f>SUMIF(Capex!$G$190:$G$235,$D141,Capex!AT$190:AT$235)</f>
        <v>0</v>
      </c>
      <c r="AQ141" s="92">
        <f>SUMIF(Capex!$G$190:$G$235,$D141,Capex!AU$190:AU$235)</f>
        <v>0</v>
      </c>
      <c r="AR141" s="92">
        <f>SUMIF(Capex!$G$190:$G$235,$D141,Capex!AV$190:AV$235)</f>
        <v>0</v>
      </c>
      <c r="AS141" s="92">
        <f>SUMIF(Capex!$G$190:$G$235,$D141,Capex!AW$190:AW$235)</f>
        <v>0</v>
      </c>
      <c r="AT141" s="92">
        <f>SUMIF(Capex!$G$190:$G$235,$D141,Capex!AX$190:AX$235)</f>
        <v>0</v>
      </c>
      <c r="AU141" s="92">
        <f>SUMIF(Capex!$G$190:$G$235,$D141,Capex!AY$190:AY$235)</f>
        <v>0</v>
      </c>
      <c r="AV141" s="92">
        <f>SUMIF(Capex!$G$190:$G$235,$D141,Capex!AZ$190:AZ$235)</f>
        <v>0</v>
      </c>
      <c r="AW141" s="92">
        <f>SUMIF(Capex!$G$190:$G$235,$D141,Capex!BA$190:BA$235)</f>
        <v>0</v>
      </c>
      <c r="AX141" s="92">
        <f>SUMIF(Capex!$G$190:$G$235,$D141,Capex!BB$190:BB$235)</f>
        <v>0</v>
      </c>
      <c r="AY141" s="92">
        <f>SUMIF(Capex!$G$190:$G$235,$D141,Capex!BC$190:BC$235)</f>
        <v>0</v>
      </c>
      <c r="AZ141" s="92">
        <f>SUMIF(Capex!$G$190:$G$235,$D141,Capex!BD$190:BD$235)</f>
        <v>0</v>
      </c>
      <c r="BA141" s="92">
        <f>SUMIF(Capex!$G$190:$G$235,$D141,Capex!BE$190:BE$235)</f>
        <v>0</v>
      </c>
      <c r="BB141" s="92">
        <f>SUMIF(Capex!$G$190:$G$235,$D141,Capex!BF$190:BF$235)</f>
        <v>0</v>
      </c>
      <c r="BC141" s="92">
        <f>SUMIF(Capex!$G$190:$G$235,$D141,Capex!BG$190:BG$235)</f>
        <v>0</v>
      </c>
      <c r="BD141" s="92">
        <f>SUMIF(Capex!$G$190:$G$235,$D141,Capex!BH$190:BH$235)</f>
        <v>0</v>
      </c>
    </row>
    <row r="142" spans="2:56" hidden="1" outlineLevel="1" x14ac:dyDescent="0.2">
      <c r="B142" s="58" t="s">
        <v>92</v>
      </c>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row>
    <row r="143" spans="2:56" hidden="1" outlineLevel="1" x14ac:dyDescent="0.2">
      <c r="B143" s="73" t="s">
        <v>119</v>
      </c>
      <c r="C143" s="10" t="s">
        <v>198</v>
      </c>
      <c r="D143" s="26">
        <f>MAX($D$93:D142)+1</f>
        <v>35</v>
      </c>
      <c r="E143" s="92"/>
      <c r="F143" s="92">
        <f>SUMIF(Capex!$G$190:$G$235,$D143,Capex!J$190:J$235)</f>
        <v>0</v>
      </c>
      <c r="G143" s="92">
        <f>SUMIF(Capex!$G$190:$G$235,$D143,Capex!K$190:K$235)</f>
        <v>0</v>
      </c>
      <c r="H143" s="92">
        <f>SUMIF(Capex!$G$190:$G$235,$D143,Capex!L$190:L$235)</f>
        <v>0</v>
      </c>
      <c r="I143" s="92">
        <f>SUMIF(Capex!$G$190:$G$235,$D143,Capex!M$190:M$235)</f>
        <v>0</v>
      </c>
      <c r="J143" s="92">
        <f>SUMIF(Capex!$G$190:$G$235,$D143,Capex!N$190:N$235)</f>
        <v>0</v>
      </c>
      <c r="K143" s="92">
        <f>SUMIF(Capex!$G$190:$G$235,$D143,Capex!O$190:O$235)</f>
        <v>0</v>
      </c>
      <c r="L143" s="92">
        <f>SUMIF(Capex!$G$190:$G$235,$D143,Capex!P$190:P$235)</f>
        <v>0</v>
      </c>
      <c r="M143" s="92">
        <f>SUMIF(Capex!$G$190:$G$235,$D143,Capex!Q$190:Q$235)</f>
        <v>0</v>
      </c>
      <c r="N143" s="92">
        <f>SUMIF(Capex!$G$190:$G$235,$D143,Capex!R$190:R$235)</f>
        <v>0</v>
      </c>
      <c r="O143" s="92">
        <f>SUMIF(Capex!$G$190:$G$235,$D143,Capex!S$190:S$235)</f>
        <v>0</v>
      </c>
      <c r="P143" s="92">
        <f>SUMIF(Capex!$G$190:$G$235,$D143,Capex!T$190:T$235)</f>
        <v>0</v>
      </c>
      <c r="Q143" s="92">
        <f>SUMIF(Capex!$G$190:$G$235,$D143,Capex!U$190:U$235)</f>
        <v>0</v>
      </c>
      <c r="R143" s="92">
        <f>SUMIF(Capex!$G$190:$G$235,$D143,Capex!V$190:V$235)</f>
        <v>0</v>
      </c>
      <c r="S143" s="92">
        <f>SUMIF(Capex!$G$190:$G$235,$D143,Capex!W$190:W$235)</f>
        <v>0</v>
      </c>
      <c r="T143" s="92">
        <f>SUMIF(Capex!$G$190:$G$235,$D143,Capex!X$190:X$235)</f>
        <v>0</v>
      </c>
      <c r="U143" s="92">
        <f>SUMIF(Capex!$G$190:$G$235,$D143,Capex!Y$190:Y$235)</f>
        <v>0</v>
      </c>
      <c r="V143" s="92">
        <f>SUMIF(Capex!$G$190:$G$235,$D143,Capex!Z$190:Z$235)</f>
        <v>0</v>
      </c>
      <c r="W143" s="92">
        <f>SUMIF(Capex!$G$190:$G$235,$D143,Capex!AA$190:AA$235)</f>
        <v>0</v>
      </c>
      <c r="X143" s="92">
        <f>SUMIF(Capex!$G$190:$G$235,$D143,Capex!AB$190:AB$235)</f>
        <v>0</v>
      </c>
      <c r="Y143" s="92">
        <f>SUMIF(Capex!$G$190:$G$235,$D143,Capex!AC$190:AC$235)</f>
        <v>0</v>
      </c>
      <c r="Z143" s="92">
        <f>SUMIF(Capex!$G$190:$G$235,$D143,Capex!AD$190:AD$235)</f>
        <v>0</v>
      </c>
      <c r="AA143" s="92">
        <f>SUMIF(Capex!$G$190:$G$235,$D143,Capex!AE$190:AE$235)</f>
        <v>0</v>
      </c>
      <c r="AB143" s="92">
        <f>SUMIF(Capex!$G$190:$G$235,$D143,Capex!AF$190:AF$235)</f>
        <v>0</v>
      </c>
      <c r="AC143" s="92">
        <f>SUMIF(Capex!$G$190:$G$235,$D143,Capex!AG$190:AG$235)</f>
        <v>0</v>
      </c>
      <c r="AD143" s="92">
        <f>SUMIF(Capex!$G$190:$G$235,$D143,Capex!AH$190:AH$235)</f>
        <v>0</v>
      </c>
      <c r="AE143" s="92">
        <f>SUMIF(Capex!$G$190:$G$235,$D143,Capex!AI$190:AI$235)</f>
        <v>0</v>
      </c>
      <c r="AF143" s="92">
        <f>SUMIF(Capex!$G$190:$G$235,$D143,Capex!AJ$190:AJ$235)</f>
        <v>0</v>
      </c>
      <c r="AG143" s="92">
        <f>SUMIF(Capex!$G$190:$G$235,$D143,Capex!AK$190:AK$235)</f>
        <v>0</v>
      </c>
      <c r="AH143" s="92">
        <f>SUMIF(Capex!$G$190:$G$235,$D143,Capex!AL$190:AL$235)</f>
        <v>0</v>
      </c>
      <c r="AI143" s="92">
        <f>SUMIF(Capex!$G$190:$G$235,$D143,Capex!AM$190:AM$235)</f>
        <v>0</v>
      </c>
      <c r="AJ143" s="92">
        <f>SUMIF(Capex!$G$190:$G$235,$D143,Capex!AN$190:AN$235)</f>
        <v>0</v>
      </c>
      <c r="AK143" s="92">
        <f>SUMIF(Capex!$G$190:$G$235,$D143,Capex!AO$190:AO$235)</f>
        <v>0</v>
      </c>
      <c r="AL143" s="92">
        <f>SUMIF(Capex!$G$190:$G$235,$D143,Capex!AP$190:AP$235)</f>
        <v>0</v>
      </c>
      <c r="AM143" s="92">
        <f>SUMIF(Capex!$G$190:$G$235,$D143,Capex!AQ$190:AQ$235)</f>
        <v>0</v>
      </c>
      <c r="AN143" s="92">
        <f>SUMIF(Capex!$G$190:$G$235,$D143,Capex!AR$190:AR$235)</f>
        <v>0</v>
      </c>
      <c r="AO143" s="92">
        <f>SUMIF(Capex!$G$190:$G$235,$D143,Capex!AS$190:AS$235)</f>
        <v>0</v>
      </c>
      <c r="AP143" s="92">
        <f>SUMIF(Capex!$G$190:$G$235,$D143,Capex!AT$190:AT$235)</f>
        <v>0</v>
      </c>
      <c r="AQ143" s="92">
        <f>SUMIF(Capex!$G$190:$G$235,$D143,Capex!AU$190:AU$235)</f>
        <v>0</v>
      </c>
      <c r="AR143" s="92">
        <f>SUMIF(Capex!$G$190:$G$235,$D143,Capex!AV$190:AV$235)</f>
        <v>0</v>
      </c>
      <c r="AS143" s="92">
        <f>SUMIF(Capex!$G$190:$G$235,$D143,Capex!AW$190:AW$235)</f>
        <v>0</v>
      </c>
      <c r="AT143" s="92">
        <f>SUMIF(Capex!$G$190:$G$235,$D143,Capex!AX$190:AX$235)</f>
        <v>0</v>
      </c>
      <c r="AU143" s="92">
        <f>SUMIF(Capex!$G$190:$G$235,$D143,Capex!AY$190:AY$235)</f>
        <v>0</v>
      </c>
      <c r="AV143" s="92">
        <f>SUMIF(Capex!$G$190:$G$235,$D143,Capex!AZ$190:AZ$235)</f>
        <v>0</v>
      </c>
      <c r="AW143" s="92">
        <f>SUMIF(Capex!$G$190:$G$235,$D143,Capex!BA$190:BA$235)</f>
        <v>0</v>
      </c>
      <c r="AX143" s="92">
        <f>SUMIF(Capex!$G$190:$G$235,$D143,Capex!BB$190:BB$235)</f>
        <v>0</v>
      </c>
      <c r="AY143" s="92">
        <f>SUMIF(Capex!$G$190:$G$235,$D143,Capex!BC$190:BC$235)</f>
        <v>0</v>
      </c>
      <c r="AZ143" s="92">
        <f>SUMIF(Capex!$G$190:$G$235,$D143,Capex!BD$190:BD$235)</f>
        <v>0</v>
      </c>
      <c r="BA143" s="92">
        <f>SUMIF(Capex!$G$190:$G$235,$D143,Capex!BE$190:BE$235)</f>
        <v>0</v>
      </c>
      <c r="BB143" s="92">
        <f>SUMIF(Capex!$G$190:$G$235,$D143,Capex!BF$190:BF$235)</f>
        <v>0</v>
      </c>
      <c r="BC143" s="92">
        <f>SUMIF(Capex!$G$190:$G$235,$D143,Capex!BG$190:BG$235)</f>
        <v>0</v>
      </c>
      <c r="BD143" s="92">
        <f>SUMIF(Capex!$G$190:$G$235,$D143,Capex!BH$190:BH$235)</f>
        <v>0</v>
      </c>
    </row>
    <row r="144" spans="2:56" hidden="1" outlineLevel="1" x14ac:dyDescent="0.2">
      <c r="B144" s="73" t="s">
        <v>120</v>
      </c>
      <c r="C144" s="10" t="s">
        <v>198</v>
      </c>
      <c r="D144" s="26">
        <f>MAX($D$93:D143)+1</f>
        <v>36</v>
      </c>
      <c r="E144" s="92"/>
      <c r="F144" s="92">
        <f>SUMIF(Capex!$G$190:$G$235,$D144,Capex!J$190:J$235)</f>
        <v>0</v>
      </c>
      <c r="G144" s="92">
        <f>SUMIF(Capex!$G$190:$G$235,$D144,Capex!K$190:K$235)</f>
        <v>0</v>
      </c>
      <c r="H144" s="92">
        <f>SUMIF(Capex!$G$190:$G$235,$D144,Capex!L$190:L$235)</f>
        <v>0</v>
      </c>
      <c r="I144" s="92">
        <f>SUMIF(Capex!$G$190:$G$235,$D144,Capex!M$190:M$235)</f>
        <v>0</v>
      </c>
      <c r="J144" s="92">
        <f>SUMIF(Capex!$G$190:$G$235,$D144,Capex!N$190:N$235)</f>
        <v>0</v>
      </c>
      <c r="K144" s="92">
        <f>SUMIF(Capex!$G$190:$G$235,$D144,Capex!O$190:O$235)</f>
        <v>0</v>
      </c>
      <c r="L144" s="92">
        <f>SUMIF(Capex!$G$190:$G$235,$D144,Capex!P$190:P$235)</f>
        <v>0</v>
      </c>
      <c r="M144" s="92">
        <f>SUMIF(Capex!$G$190:$G$235,$D144,Capex!Q$190:Q$235)</f>
        <v>0</v>
      </c>
      <c r="N144" s="92">
        <f>SUMIF(Capex!$G$190:$G$235,$D144,Capex!R$190:R$235)</f>
        <v>0</v>
      </c>
      <c r="O144" s="92">
        <f>SUMIF(Capex!$G$190:$G$235,$D144,Capex!S$190:S$235)</f>
        <v>0</v>
      </c>
      <c r="P144" s="92">
        <f>SUMIF(Capex!$G$190:$G$235,$D144,Capex!T$190:T$235)</f>
        <v>0</v>
      </c>
      <c r="Q144" s="92">
        <f>SUMIF(Capex!$G$190:$G$235,$D144,Capex!U$190:U$235)</f>
        <v>0</v>
      </c>
      <c r="R144" s="92">
        <f>SUMIF(Capex!$G$190:$G$235,$D144,Capex!V$190:V$235)</f>
        <v>0</v>
      </c>
      <c r="S144" s="92">
        <f>SUMIF(Capex!$G$190:$G$235,$D144,Capex!W$190:W$235)</f>
        <v>0</v>
      </c>
      <c r="T144" s="92">
        <f>SUMIF(Capex!$G$190:$G$235,$D144,Capex!X$190:X$235)</f>
        <v>0</v>
      </c>
      <c r="U144" s="92">
        <f>SUMIF(Capex!$G$190:$G$235,$D144,Capex!Y$190:Y$235)</f>
        <v>0</v>
      </c>
      <c r="V144" s="92">
        <f>SUMIF(Capex!$G$190:$G$235,$D144,Capex!Z$190:Z$235)</f>
        <v>0</v>
      </c>
      <c r="W144" s="92">
        <f>SUMIF(Capex!$G$190:$G$235,$D144,Capex!AA$190:AA$235)</f>
        <v>0</v>
      </c>
      <c r="X144" s="92">
        <f>SUMIF(Capex!$G$190:$G$235,$D144,Capex!AB$190:AB$235)</f>
        <v>0</v>
      </c>
      <c r="Y144" s="92">
        <f>SUMIF(Capex!$G$190:$G$235,$D144,Capex!AC$190:AC$235)</f>
        <v>0</v>
      </c>
      <c r="Z144" s="92">
        <f>SUMIF(Capex!$G$190:$G$235,$D144,Capex!AD$190:AD$235)</f>
        <v>0</v>
      </c>
      <c r="AA144" s="92">
        <f>SUMIF(Capex!$G$190:$G$235,$D144,Capex!AE$190:AE$235)</f>
        <v>0</v>
      </c>
      <c r="AB144" s="92">
        <f>SUMIF(Capex!$G$190:$G$235,$D144,Capex!AF$190:AF$235)</f>
        <v>0</v>
      </c>
      <c r="AC144" s="92">
        <f>SUMIF(Capex!$G$190:$G$235,$D144,Capex!AG$190:AG$235)</f>
        <v>0</v>
      </c>
      <c r="AD144" s="92">
        <f>SUMIF(Capex!$G$190:$G$235,$D144,Capex!AH$190:AH$235)</f>
        <v>0</v>
      </c>
      <c r="AE144" s="92">
        <f>SUMIF(Capex!$G$190:$G$235,$D144,Capex!AI$190:AI$235)</f>
        <v>0</v>
      </c>
      <c r="AF144" s="92">
        <f>SUMIF(Capex!$G$190:$G$235,$D144,Capex!AJ$190:AJ$235)</f>
        <v>0</v>
      </c>
      <c r="AG144" s="92">
        <f>SUMIF(Capex!$G$190:$G$235,$D144,Capex!AK$190:AK$235)</f>
        <v>0</v>
      </c>
      <c r="AH144" s="92">
        <f>SUMIF(Capex!$G$190:$G$235,$D144,Capex!AL$190:AL$235)</f>
        <v>0</v>
      </c>
      <c r="AI144" s="92">
        <f>SUMIF(Capex!$G$190:$G$235,$D144,Capex!AM$190:AM$235)</f>
        <v>0</v>
      </c>
      <c r="AJ144" s="92">
        <f>SUMIF(Capex!$G$190:$G$235,$D144,Capex!AN$190:AN$235)</f>
        <v>0</v>
      </c>
      <c r="AK144" s="92">
        <f>SUMIF(Capex!$G$190:$G$235,$D144,Capex!AO$190:AO$235)</f>
        <v>0</v>
      </c>
      <c r="AL144" s="92">
        <f>SUMIF(Capex!$G$190:$G$235,$D144,Capex!AP$190:AP$235)</f>
        <v>0</v>
      </c>
      <c r="AM144" s="92">
        <f>SUMIF(Capex!$G$190:$G$235,$D144,Capex!AQ$190:AQ$235)</f>
        <v>0</v>
      </c>
      <c r="AN144" s="92">
        <f>SUMIF(Capex!$G$190:$G$235,$D144,Capex!AR$190:AR$235)</f>
        <v>0</v>
      </c>
      <c r="AO144" s="92">
        <f>SUMIF(Capex!$G$190:$G$235,$D144,Capex!AS$190:AS$235)</f>
        <v>0</v>
      </c>
      <c r="AP144" s="92">
        <f>SUMIF(Capex!$G$190:$G$235,$D144,Capex!AT$190:AT$235)</f>
        <v>0</v>
      </c>
      <c r="AQ144" s="92">
        <f>SUMIF(Capex!$G$190:$G$235,$D144,Capex!AU$190:AU$235)</f>
        <v>0</v>
      </c>
      <c r="AR144" s="92">
        <f>SUMIF(Capex!$G$190:$G$235,$D144,Capex!AV$190:AV$235)</f>
        <v>0</v>
      </c>
      <c r="AS144" s="92">
        <f>SUMIF(Capex!$G$190:$G$235,$D144,Capex!AW$190:AW$235)</f>
        <v>0</v>
      </c>
      <c r="AT144" s="92">
        <f>SUMIF(Capex!$G$190:$G$235,$D144,Capex!AX$190:AX$235)</f>
        <v>0</v>
      </c>
      <c r="AU144" s="92">
        <f>SUMIF(Capex!$G$190:$G$235,$D144,Capex!AY$190:AY$235)</f>
        <v>0</v>
      </c>
      <c r="AV144" s="92">
        <f>SUMIF(Capex!$G$190:$G$235,$D144,Capex!AZ$190:AZ$235)</f>
        <v>0</v>
      </c>
      <c r="AW144" s="92">
        <f>SUMIF(Capex!$G$190:$G$235,$D144,Capex!BA$190:BA$235)</f>
        <v>0</v>
      </c>
      <c r="AX144" s="92">
        <f>SUMIF(Capex!$G$190:$G$235,$D144,Capex!BB$190:BB$235)</f>
        <v>0</v>
      </c>
      <c r="AY144" s="92">
        <f>SUMIF(Capex!$G$190:$G$235,$D144,Capex!BC$190:BC$235)</f>
        <v>0</v>
      </c>
      <c r="AZ144" s="92">
        <f>SUMIF(Capex!$G$190:$G$235,$D144,Capex!BD$190:BD$235)</f>
        <v>0</v>
      </c>
      <c r="BA144" s="92">
        <f>SUMIF(Capex!$G$190:$G$235,$D144,Capex!BE$190:BE$235)</f>
        <v>0</v>
      </c>
      <c r="BB144" s="92">
        <f>SUMIF(Capex!$G$190:$G$235,$D144,Capex!BF$190:BF$235)</f>
        <v>0</v>
      </c>
      <c r="BC144" s="92">
        <f>SUMIF(Capex!$G$190:$G$235,$D144,Capex!BG$190:BG$235)</f>
        <v>0</v>
      </c>
      <c r="BD144" s="92">
        <f>SUMIF(Capex!$G$190:$G$235,$D144,Capex!BH$190:BH$235)</f>
        <v>0</v>
      </c>
    </row>
    <row r="145" spans="1:60" hidden="1" outlineLevel="1" x14ac:dyDescent="0.2">
      <c r="B145" s="58" t="s">
        <v>101</v>
      </c>
      <c r="C145" s="10" t="s">
        <v>198</v>
      </c>
      <c r="D145" s="26">
        <v>42</v>
      </c>
      <c r="E145" s="92"/>
      <c r="F145" s="92">
        <f>SUMIF(Capex!$G$190:$G$235,$D145,Capex!J$190:J$235)</f>
        <v>0</v>
      </c>
      <c r="G145" s="92">
        <f>SUMIF(Capex!$G$190:$G$235,$D145,Capex!K$190:K$235)</f>
        <v>0</v>
      </c>
      <c r="H145" s="92">
        <f>SUMIF(Capex!$G$190:$G$235,$D145,Capex!L$190:L$235)</f>
        <v>0</v>
      </c>
      <c r="I145" s="92">
        <f>SUMIF(Capex!$G$190:$G$235,$D145,Capex!M$190:M$235)</f>
        <v>0</v>
      </c>
      <c r="J145" s="92">
        <f>SUMIF(Capex!$G$190:$G$235,$D145,Capex!N$190:N$235)</f>
        <v>0</v>
      </c>
      <c r="K145" s="92">
        <f>SUMIF(Capex!$G$190:$G$235,$D145,Capex!O$190:O$235)</f>
        <v>0</v>
      </c>
      <c r="L145" s="92">
        <f>SUMIF(Capex!$G$190:$G$235,$D145,Capex!P$190:P$235)</f>
        <v>0</v>
      </c>
      <c r="M145" s="92">
        <f>SUMIF(Capex!$G$190:$G$235,$D145,Capex!Q$190:Q$235)</f>
        <v>0</v>
      </c>
      <c r="N145" s="92">
        <f>SUMIF(Capex!$G$190:$G$235,$D145,Capex!R$190:R$235)</f>
        <v>0</v>
      </c>
      <c r="O145" s="92">
        <f>SUMIF(Capex!$G$190:$G$235,$D145,Capex!S$190:S$235)</f>
        <v>0</v>
      </c>
      <c r="P145" s="92">
        <f>SUMIF(Capex!$G$190:$G$235,$D145,Capex!T$190:T$235)</f>
        <v>0</v>
      </c>
      <c r="Q145" s="92">
        <f>SUMIF(Capex!$G$190:$G$235,$D145,Capex!U$190:U$235)</f>
        <v>0</v>
      </c>
      <c r="R145" s="92">
        <f>SUMIF(Capex!$G$190:$G$235,$D145,Capex!V$190:V$235)</f>
        <v>0</v>
      </c>
      <c r="S145" s="92">
        <f>SUMIF(Capex!$G$190:$G$235,$D145,Capex!W$190:W$235)</f>
        <v>0</v>
      </c>
      <c r="T145" s="92">
        <f>SUMIF(Capex!$G$190:$G$235,$D145,Capex!X$190:X$235)</f>
        <v>0</v>
      </c>
      <c r="U145" s="92">
        <f>SUMIF(Capex!$G$190:$G$235,$D145,Capex!Y$190:Y$235)</f>
        <v>0</v>
      </c>
      <c r="V145" s="92">
        <f>SUMIF(Capex!$G$190:$G$235,$D145,Capex!Z$190:Z$235)</f>
        <v>0</v>
      </c>
      <c r="W145" s="92">
        <f>SUMIF(Capex!$G$190:$G$235,$D145,Capex!AA$190:AA$235)</f>
        <v>0</v>
      </c>
      <c r="X145" s="92">
        <f>SUMIF(Capex!$G$190:$G$235,$D145,Capex!AB$190:AB$235)</f>
        <v>0</v>
      </c>
      <c r="Y145" s="92">
        <f>SUMIF(Capex!$G$190:$G$235,$D145,Capex!AC$190:AC$235)</f>
        <v>0</v>
      </c>
      <c r="Z145" s="92">
        <f>SUMIF(Capex!$G$190:$G$235,$D145,Capex!AD$190:AD$235)</f>
        <v>0</v>
      </c>
      <c r="AA145" s="92">
        <f>SUMIF(Capex!$G$190:$G$235,$D145,Capex!AE$190:AE$235)</f>
        <v>0</v>
      </c>
      <c r="AB145" s="92">
        <f>SUMIF(Capex!$G$190:$G$235,$D145,Capex!AF$190:AF$235)</f>
        <v>0</v>
      </c>
      <c r="AC145" s="92">
        <f>SUMIF(Capex!$G$190:$G$235,$D145,Capex!AG$190:AG$235)</f>
        <v>0</v>
      </c>
      <c r="AD145" s="92">
        <f>SUMIF(Capex!$G$190:$G$235,$D145,Capex!AH$190:AH$235)</f>
        <v>0</v>
      </c>
      <c r="AE145" s="92">
        <f>SUMIF(Capex!$G$190:$G$235,$D145,Capex!AI$190:AI$235)</f>
        <v>0</v>
      </c>
      <c r="AF145" s="92">
        <f>SUMIF(Capex!$G$190:$G$235,$D145,Capex!AJ$190:AJ$235)</f>
        <v>0</v>
      </c>
      <c r="AG145" s="92">
        <f>SUMIF(Capex!$G$190:$G$235,$D145,Capex!AK$190:AK$235)</f>
        <v>0</v>
      </c>
      <c r="AH145" s="92">
        <f>SUMIF(Capex!$G$190:$G$235,$D145,Capex!AL$190:AL$235)</f>
        <v>0</v>
      </c>
      <c r="AI145" s="92">
        <f>SUMIF(Capex!$G$190:$G$235,$D145,Capex!AM$190:AM$235)</f>
        <v>0</v>
      </c>
      <c r="AJ145" s="92">
        <f>SUMIF(Capex!$G$190:$G$235,$D145,Capex!AN$190:AN$235)</f>
        <v>0</v>
      </c>
      <c r="AK145" s="92">
        <f>SUMIF(Capex!$G$190:$G$235,$D145,Capex!AO$190:AO$235)</f>
        <v>0</v>
      </c>
      <c r="AL145" s="92">
        <f>SUMIF(Capex!$G$190:$G$235,$D145,Capex!AP$190:AP$235)</f>
        <v>0</v>
      </c>
      <c r="AM145" s="92">
        <f>SUMIF(Capex!$G$190:$G$235,$D145,Capex!AQ$190:AQ$235)</f>
        <v>0</v>
      </c>
      <c r="AN145" s="92">
        <f>SUMIF(Capex!$G$190:$G$235,$D145,Capex!AR$190:AR$235)</f>
        <v>0</v>
      </c>
      <c r="AO145" s="92">
        <f>SUMIF(Capex!$G$190:$G$235,$D145,Capex!AS$190:AS$235)</f>
        <v>0</v>
      </c>
      <c r="AP145" s="92">
        <f>SUMIF(Capex!$G$190:$G$235,$D145,Capex!AT$190:AT$235)</f>
        <v>0</v>
      </c>
      <c r="AQ145" s="92">
        <f>SUMIF(Capex!$G$190:$G$235,$D145,Capex!AU$190:AU$235)</f>
        <v>0</v>
      </c>
      <c r="AR145" s="92">
        <f>SUMIF(Capex!$G$190:$G$235,$D145,Capex!AV$190:AV$235)</f>
        <v>0</v>
      </c>
      <c r="AS145" s="92">
        <f>SUMIF(Capex!$G$190:$G$235,$D145,Capex!AW$190:AW$235)</f>
        <v>0</v>
      </c>
      <c r="AT145" s="92">
        <f>SUMIF(Capex!$G$190:$G$235,$D145,Capex!AX$190:AX$235)</f>
        <v>0</v>
      </c>
      <c r="AU145" s="92">
        <f>SUMIF(Capex!$G$190:$G$235,$D145,Capex!AY$190:AY$235)</f>
        <v>0</v>
      </c>
      <c r="AV145" s="92">
        <f>SUMIF(Capex!$G$190:$G$235,$D145,Capex!AZ$190:AZ$235)</f>
        <v>0</v>
      </c>
      <c r="AW145" s="92">
        <f>SUMIF(Capex!$G$190:$G$235,$D145,Capex!BA$190:BA$235)</f>
        <v>0</v>
      </c>
      <c r="AX145" s="92">
        <f>SUMIF(Capex!$G$190:$G$235,$D145,Capex!BB$190:BB$235)</f>
        <v>0</v>
      </c>
      <c r="AY145" s="92">
        <f>SUMIF(Capex!$G$190:$G$235,$D145,Capex!BC$190:BC$235)</f>
        <v>0</v>
      </c>
      <c r="AZ145" s="92">
        <f>SUMIF(Capex!$G$190:$G$235,$D145,Capex!BD$190:BD$235)</f>
        <v>0</v>
      </c>
      <c r="BA145" s="92">
        <f>SUMIF(Capex!$G$190:$G$235,$D145,Capex!BE$190:BE$235)</f>
        <v>0</v>
      </c>
      <c r="BB145" s="92">
        <f>SUMIF(Capex!$G$190:$G$235,$D145,Capex!BF$190:BF$235)</f>
        <v>0</v>
      </c>
      <c r="BC145" s="92">
        <f>SUMIF(Capex!$G$190:$G$235,$D145,Capex!BG$190:BG$235)</f>
        <v>0</v>
      </c>
      <c r="BD145" s="92">
        <f>SUMIF(Capex!$G$190:$G$235,$D145,Capex!BH$190:BH$235)</f>
        <v>0</v>
      </c>
    </row>
    <row r="146" spans="1:60" hidden="1" outlineLevel="1" x14ac:dyDescent="0.2">
      <c r="B146" s="72" t="s">
        <v>329</v>
      </c>
      <c r="D146" s="26"/>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row>
    <row r="147" spans="1:60" hidden="1" outlineLevel="1" x14ac:dyDescent="0.2">
      <c r="B147" s="151" t="s">
        <v>204</v>
      </c>
      <c r="C147" s="10" t="s">
        <v>198</v>
      </c>
      <c r="D147" s="26">
        <v>37</v>
      </c>
      <c r="E147" s="92"/>
      <c r="F147" s="92">
        <f>SUMIF(Capex!$G$190:$G$235,$D147,Capex!J$190:J$235)</f>
        <v>0</v>
      </c>
      <c r="G147" s="92">
        <f>SUMIF(Capex!$G$190:$G$235,$D147,Capex!K$190:K$235)</f>
        <v>0</v>
      </c>
      <c r="H147" s="92">
        <f>SUMIF(Capex!$G$190:$G$235,$D147,Capex!L$190:L$235)</f>
        <v>0</v>
      </c>
      <c r="I147" s="92">
        <f>SUMIF(Capex!$G$190:$G$235,$D147,Capex!M$190:M$235)</f>
        <v>0</v>
      </c>
      <c r="J147" s="92">
        <f>SUMIF(Capex!$G$190:$G$235,$D147,Capex!N$190:N$235)</f>
        <v>0</v>
      </c>
      <c r="K147" s="92">
        <f>SUMIF(Capex!$G$190:$G$235,$D147,Capex!O$190:O$235)</f>
        <v>0</v>
      </c>
      <c r="L147" s="92">
        <f>SUMIF(Capex!$G$190:$G$235,$D147,Capex!P$190:P$235)</f>
        <v>0</v>
      </c>
      <c r="M147" s="92">
        <f>SUMIF(Capex!$G$190:$G$235,$D147,Capex!Q$190:Q$235)</f>
        <v>0</v>
      </c>
      <c r="N147" s="92">
        <f>SUMIF(Capex!$G$190:$G$235,$D147,Capex!R$190:R$235)</f>
        <v>0</v>
      </c>
      <c r="O147" s="92">
        <f>SUMIF(Capex!$G$190:$G$235,$D147,Capex!S$190:S$235)</f>
        <v>0</v>
      </c>
      <c r="P147" s="92">
        <f>SUMIF(Capex!$G$190:$G$235,$D147,Capex!T$190:T$235)</f>
        <v>0</v>
      </c>
      <c r="Q147" s="92">
        <f>SUMIF(Capex!$G$190:$G$235,$D147,Capex!U$190:U$235)</f>
        <v>0</v>
      </c>
      <c r="R147" s="92">
        <f>SUMIF(Capex!$G$190:$G$235,$D147,Capex!V$190:V$235)</f>
        <v>0</v>
      </c>
      <c r="S147" s="92">
        <f>SUMIF(Capex!$G$190:$G$235,$D147,Capex!W$190:W$235)</f>
        <v>0</v>
      </c>
      <c r="T147" s="92">
        <f>SUMIF(Capex!$G$190:$G$235,$D147,Capex!X$190:X$235)</f>
        <v>0</v>
      </c>
      <c r="U147" s="92">
        <f>SUMIF(Capex!$G$190:$G$235,$D147,Capex!Y$190:Y$235)</f>
        <v>0</v>
      </c>
      <c r="V147" s="92">
        <f>SUMIF(Capex!$G$190:$G$235,$D147,Capex!Z$190:Z$235)</f>
        <v>0</v>
      </c>
      <c r="W147" s="92">
        <f>SUMIF(Capex!$G$190:$G$235,$D147,Capex!AA$190:AA$235)</f>
        <v>0</v>
      </c>
      <c r="X147" s="92">
        <f>SUMIF(Capex!$G$190:$G$235,$D147,Capex!AB$190:AB$235)</f>
        <v>0</v>
      </c>
      <c r="Y147" s="92">
        <f>SUMIF(Capex!$G$190:$G$235,$D147,Capex!AC$190:AC$235)</f>
        <v>0</v>
      </c>
      <c r="Z147" s="92">
        <f>SUMIF(Capex!$G$190:$G$235,$D147,Capex!AD$190:AD$235)</f>
        <v>0</v>
      </c>
      <c r="AA147" s="92">
        <f>SUMIF(Capex!$G$190:$G$235,$D147,Capex!AE$190:AE$235)</f>
        <v>0</v>
      </c>
      <c r="AB147" s="92">
        <f>SUMIF(Capex!$G$190:$G$235,$D147,Capex!AF$190:AF$235)</f>
        <v>0</v>
      </c>
      <c r="AC147" s="92">
        <f>SUMIF(Capex!$G$190:$G$235,$D147,Capex!AG$190:AG$235)</f>
        <v>0</v>
      </c>
      <c r="AD147" s="92">
        <f>SUMIF(Capex!$G$190:$G$235,$D147,Capex!AH$190:AH$235)</f>
        <v>0</v>
      </c>
      <c r="AE147" s="92">
        <f>SUMIF(Capex!$G$190:$G$235,$D147,Capex!AI$190:AI$235)</f>
        <v>0</v>
      </c>
      <c r="AF147" s="92">
        <f>SUMIF(Capex!$G$190:$G$235,$D147,Capex!AJ$190:AJ$235)</f>
        <v>0</v>
      </c>
      <c r="AG147" s="92">
        <f>SUMIF(Capex!$G$190:$G$235,$D147,Capex!AK$190:AK$235)</f>
        <v>0</v>
      </c>
      <c r="AH147" s="92">
        <f>SUMIF(Capex!$G$190:$G$235,$D147,Capex!AL$190:AL$235)</f>
        <v>0</v>
      </c>
      <c r="AI147" s="92">
        <f>SUMIF(Capex!$G$190:$G$235,$D147,Capex!AM$190:AM$235)</f>
        <v>0</v>
      </c>
      <c r="AJ147" s="92">
        <f>SUMIF(Capex!$G$190:$G$235,$D147,Capex!AN$190:AN$235)</f>
        <v>0</v>
      </c>
      <c r="AK147" s="92">
        <f>SUMIF(Capex!$G$190:$G$235,$D147,Capex!AO$190:AO$235)</f>
        <v>0</v>
      </c>
      <c r="AL147" s="92">
        <f>SUMIF(Capex!$G$190:$G$235,$D147,Capex!AP$190:AP$235)</f>
        <v>0</v>
      </c>
      <c r="AM147" s="92">
        <f>SUMIF(Capex!$G$190:$G$235,$D147,Capex!AQ$190:AQ$235)</f>
        <v>0</v>
      </c>
      <c r="AN147" s="92">
        <f>SUMIF(Capex!$G$190:$G$235,$D147,Capex!AR$190:AR$235)</f>
        <v>0</v>
      </c>
      <c r="AO147" s="92">
        <f>SUMIF(Capex!$G$190:$G$235,$D147,Capex!AS$190:AS$235)</f>
        <v>0</v>
      </c>
      <c r="AP147" s="92">
        <f>SUMIF(Capex!$G$190:$G$235,$D147,Capex!AT$190:AT$235)</f>
        <v>0</v>
      </c>
      <c r="AQ147" s="92">
        <f>SUMIF(Capex!$G$190:$G$235,$D147,Capex!AU$190:AU$235)</f>
        <v>0</v>
      </c>
      <c r="AR147" s="92">
        <f>SUMIF(Capex!$G$190:$G$235,$D147,Capex!AV$190:AV$235)</f>
        <v>0</v>
      </c>
      <c r="AS147" s="92">
        <f>SUMIF(Capex!$G$190:$G$235,$D147,Capex!AW$190:AW$235)</f>
        <v>0</v>
      </c>
      <c r="AT147" s="92">
        <f>SUMIF(Capex!$G$190:$G$235,$D147,Capex!AX$190:AX$235)</f>
        <v>0</v>
      </c>
      <c r="AU147" s="92">
        <f>SUMIF(Capex!$G$190:$G$235,$D147,Capex!AY$190:AY$235)</f>
        <v>0</v>
      </c>
      <c r="AV147" s="92">
        <f>SUMIF(Capex!$G$190:$G$235,$D147,Capex!AZ$190:AZ$235)</f>
        <v>0</v>
      </c>
      <c r="AW147" s="92">
        <f>SUMIF(Capex!$G$190:$G$235,$D147,Capex!BA$190:BA$235)</f>
        <v>0</v>
      </c>
      <c r="AX147" s="92">
        <f>SUMIF(Capex!$G$190:$G$235,$D147,Capex!BB$190:BB$235)</f>
        <v>0</v>
      </c>
      <c r="AY147" s="92">
        <f>SUMIF(Capex!$G$190:$G$235,$D147,Capex!BC$190:BC$235)</f>
        <v>0</v>
      </c>
      <c r="AZ147" s="92">
        <f>SUMIF(Capex!$G$190:$G$235,$D147,Capex!BD$190:BD$235)</f>
        <v>0</v>
      </c>
      <c r="BA147" s="92">
        <f>SUMIF(Capex!$G$190:$G$235,$D147,Capex!BE$190:BE$235)</f>
        <v>0</v>
      </c>
      <c r="BB147" s="92">
        <f>SUMIF(Capex!$G$190:$G$235,$D147,Capex!BF$190:BF$235)</f>
        <v>0</v>
      </c>
      <c r="BC147" s="92">
        <f>SUMIF(Capex!$G$190:$G$235,$D147,Capex!BG$190:BG$235)</f>
        <v>0</v>
      </c>
      <c r="BD147" s="92">
        <f>SUMIF(Capex!$G$190:$G$235,$D147,Capex!BH$190:BH$235)</f>
        <v>0</v>
      </c>
    </row>
    <row r="148" spans="1:60" hidden="1" outlineLevel="1" x14ac:dyDescent="0.2">
      <c r="B148" s="151" t="s">
        <v>205</v>
      </c>
      <c r="C148" s="10" t="s">
        <v>198</v>
      </c>
      <c r="D148" s="26">
        <v>38</v>
      </c>
      <c r="E148" s="92"/>
      <c r="F148" s="92">
        <f>SUMIF(Capex!$G$190:$G$235,$D148,Capex!J$190:J$235)</f>
        <v>0</v>
      </c>
      <c r="G148" s="92">
        <f>SUMIF(Capex!$G$190:$G$235,$D148,Capex!K$190:K$235)</f>
        <v>0</v>
      </c>
      <c r="H148" s="92">
        <f>SUMIF(Capex!$G$190:$G$235,$D148,Capex!L$190:L$235)</f>
        <v>0</v>
      </c>
      <c r="I148" s="92">
        <f>SUMIF(Capex!$G$190:$G$235,$D148,Capex!M$190:M$235)</f>
        <v>0</v>
      </c>
      <c r="J148" s="92">
        <f>SUMIF(Capex!$G$190:$G$235,$D148,Capex!N$190:N$235)</f>
        <v>0</v>
      </c>
      <c r="K148" s="92">
        <f>SUMIF(Capex!$G$190:$G$235,$D148,Capex!O$190:O$235)</f>
        <v>0</v>
      </c>
      <c r="L148" s="92">
        <f>SUMIF(Capex!$G$190:$G$235,$D148,Capex!P$190:P$235)</f>
        <v>0</v>
      </c>
      <c r="M148" s="92">
        <f>SUMIF(Capex!$G$190:$G$235,$D148,Capex!Q$190:Q$235)</f>
        <v>0</v>
      </c>
      <c r="N148" s="92">
        <f>SUMIF(Capex!$G$190:$G$235,$D148,Capex!R$190:R$235)</f>
        <v>0</v>
      </c>
      <c r="O148" s="92">
        <f>SUMIF(Capex!$G$190:$G$235,$D148,Capex!S$190:S$235)</f>
        <v>0</v>
      </c>
      <c r="P148" s="92">
        <f>SUMIF(Capex!$G$190:$G$235,$D148,Capex!T$190:T$235)</f>
        <v>0</v>
      </c>
      <c r="Q148" s="92">
        <f>SUMIF(Capex!$G$190:$G$235,$D148,Capex!U$190:U$235)</f>
        <v>0</v>
      </c>
      <c r="R148" s="92">
        <f>SUMIF(Capex!$G$190:$G$235,$D148,Capex!V$190:V$235)</f>
        <v>0</v>
      </c>
      <c r="S148" s="92">
        <f>SUMIF(Capex!$G$190:$G$235,$D148,Capex!W$190:W$235)</f>
        <v>0</v>
      </c>
      <c r="T148" s="92">
        <f>SUMIF(Capex!$G$190:$G$235,$D148,Capex!X$190:X$235)</f>
        <v>0</v>
      </c>
      <c r="U148" s="92">
        <f>SUMIF(Capex!$G$190:$G$235,$D148,Capex!Y$190:Y$235)</f>
        <v>0</v>
      </c>
      <c r="V148" s="92">
        <f>SUMIF(Capex!$G$190:$G$235,$D148,Capex!Z$190:Z$235)</f>
        <v>0</v>
      </c>
      <c r="W148" s="92">
        <f>SUMIF(Capex!$G$190:$G$235,$D148,Capex!AA$190:AA$235)</f>
        <v>0</v>
      </c>
      <c r="X148" s="92">
        <f>SUMIF(Capex!$G$190:$G$235,$D148,Capex!AB$190:AB$235)</f>
        <v>0</v>
      </c>
      <c r="Y148" s="92">
        <f>SUMIF(Capex!$G$190:$G$235,$D148,Capex!AC$190:AC$235)</f>
        <v>0</v>
      </c>
      <c r="Z148" s="92">
        <f>SUMIF(Capex!$G$190:$G$235,$D148,Capex!AD$190:AD$235)</f>
        <v>0</v>
      </c>
      <c r="AA148" s="92">
        <f>SUMIF(Capex!$G$190:$G$235,$D148,Capex!AE$190:AE$235)</f>
        <v>0</v>
      </c>
      <c r="AB148" s="92">
        <f>SUMIF(Capex!$G$190:$G$235,$D148,Capex!AF$190:AF$235)</f>
        <v>0</v>
      </c>
      <c r="AC148" s="92">
        <f>SUMIF(Capex!$G$190:$G$235,$D148,Capex!AG$190:AG$235)</f>
        <v>0</v>
      </c>
      <c r="AD148" s="92">
        <f>SUMIF(Capex!$G$190:$G$235,$D148,Capex!AH$190:AH$235)</f>
        <v>0</v>
      </c>
      <c r="AE148" s="92">
        <f>SUMIF(Capex!$G$190:$G$235,$D148,Capex!AI$190:AI$235)</f>
        <v>0</v>
      </c>
      <c r="AF148" s="92">
        <f>SUMIF(Capex!$G$190:$G$235,$D148,Capex!AJ$190:AJ$235)</f>
        <v>0</v>
      </c>
      <c r="AG148" s="92">
        <f>SUMIF(Capex!$G$190:$G$235,$D148,Capex!AK$190:AK$235)</f>
        <v>0</v>
      </c>
      <c r="AH148" s="92">
        <f>SUMIF(Capex!$G$190:$G$235,$D148,Capex!AL$190:AL$235)</f>
        <v>0</v>
      </c>
      <c r="AI148" s="92">
        <f>SUMIF(Capex!$G$190:$G$235,$D148,Capex!AM$190:AM$235)</f>
        <v>0</v>
      </c>
      <c r="AJ148" s="92">
        <f>SUMIF(Capex!$G$190:$G$235,$D148,Capex!AN$190:AN$235)</f>
        <v>0</v>
      </c>
      <c r="AK148" s="92">
        <f>SUMIF(Capex!$G$190:$G$235,$D148,Capex!AO$190:AO$235)</f>
        <v>0</v>
      </c>
      <c r="AL148" s="92">
        <f>SUMIF(Capex!$G$190:$G$235,$D148,Capex!AP$190:AP$235)</f>
        <v>0</v>
      </c>
      <c r="AM148" s="92">
        <f>SUMIF(Capex!$G$190:$G$235,$D148,Capex!AQ$190:AQ$235)</f>
        <v>0</v>
      </c>
      <c r="AN148" s="92">
        <f>SUMIF(Capex!$G$190:$G$235,$D148,Capex!AR$190:AR$235)</f>
        <v>0</v>
      </c>
      <c r="AO148" s="92">
        <f>SUMIF(Capex!$G$190:$G$235,$D148,Capex!AS$190:AS$235)</f>
        <v>0</v>
      </c>
      <c r="AP148" s="92">
        <f>SUMIF(Capex!$G$190:$G$235,$D148,Capex!AT$190:AT$235)</f>
        <v>0</v>
      </c>
      <c r="AQ148" s="92">
        <f>SUMIF(Capex!$G$190:$G$235,$D148,Capex!AU$190:AU$235)</f>
        <v>0</v>
      </c>
      <c r="AR148" s="92">
        <f>SUMIF(Capex!$G$190:$G$235,$D148,Capex!AV$190:AV$235)</f>
        <v>0</v>
      </c>
      <c r="AS148" s="92">
        <f>SUMIF(Capex!$G$190:$G$235,$D148,Capex!AW$190:AW$235)</f>
        <v>0</v>
      </c>
      <c r="AT148" s="92">
        <f>SUMIF(Capex!$G$190:$G$235,$D148,Capex!AX$190:AX$235)</f>
        <v>0</v>
      </c>
      <c r="AU148" s="92">
        <f>SUMIF(Capex!$G$190:$G$235,$D148,Capex!AY$190:AY$235)</f>
        <v>0</v>
      </c>
      <c r="AV148" s="92">
        <f>SUMIF(Capex!$G$190:$G$235,$D148,Capex!AZ$190:AZ$235)</f>
        <v>0</v>
      </c>
      <c r="AW148" s="92">
        <f>SUMIF(Capex!$G$190:$G$235,$D148,Capex!BA$190:BA$235)</f>
        <v>0</v>
      </c>
      <c r="AX148" s="92">
        <f>SUMIF(Capex!$G$190:$G$235,$D148,Capex!BB$190:BB$235)</f>
        <v>0</v>
      </c>
      <c r="AY148" s="92">
        <f>SUMIF(Capex!$G$190:$G$235,$D148,Capex!BC$190:BC$235)</f>
        <v>0</v>
      </c>
      <c r="AZ148" s="92">
        <f>SUMIF(Capex!$G$190:$G$235,$D148,Capex!BD$190:BD$235)</f>
        <v>0</v>
      </c>
      <c r="BA148" s="92">
        <f>SUMIF(Capex!$G$190:$G$235,$D148,Capex!BE$190:BE$235)</f>
        <v>0</v>
      </c>
      <c r="BB148" s="92">
        <f>SUMIF(Capex!$G$190:$G$235,$D148,Capex!BF$190:BF$235)</f>
        <v>0</v>
      </c>
      <c r="BC148" s="92">
        <f>SUMIF(Capex!$G$190:$G$235,$D148,Capex!BG$190:BG$235)</f>
        <v>0</v>
      </c>
      <c r="BD148" s="92">
        <f>SUMIF(Capex!$G$190:$G$235,$D148,Capex!BH$190:BH$235)</f>
        <v>0</v>
      </c>
    </row>
    <row r="149" spans="1:60" hidden="1" outlineLevel="1" x14ac:dyDescent="0.2">
      <c r="B149" s="151" t="s">
        <v>206</v>
      </c>
      <c r="C149" s="10" t="s">
        <v>198</v>
      </c>
      <c r="D149" s="26">
        <v>39</v>
      </c>
      <c r="E149" s="92"/>
      <c r="F149" s="92">
        <f>SUMIF(Capex!$G$190:$G$235,$D149,Capex!J$190:J$235)</f>
        <v>0</v>
      </c>
      <c r="G149" s="92">
        <f>SUMIF(Capex!$G$190:$G$235,$D149,Capex!K$190:K$235)</f>
        <v>0</v>
      </c>
      <c r="H149" s="92">
        <f>SUMIF(Capex!$G$190:$G$235,$D149,Capex!L$190:L$235)</f>
        <v>0</v>
      </c>
      <c r="I149" s="92">
        <f>SUMIF(Capex!$G$190:$G$235,$D149,Capex!M$190:M$235)</f>
        <v>0</v>
      </c>
      <c r="J149" s="92">
        <f>SUMIF(Capex!$G$190:$G$235,$D149,Capex!N$190:N$235)</f>
        <v>0</v>
      </c>
      <c r="K149" s="92">
        <f>SUMIF(Capex!$G$190:$G$235,$D149,Capex!O$190:O$235)</f>
        <v>0</v>
      </c>
      <c r="L149" s="92">
        <f>SUMIF(Capex!$G$190:$G$235,$D149,Capex!P$190:P$235)</f>
        <v>0</v>
      </c>
      <c r="M149" s="92">
        <f>SUMIF(Capex!$G$190:$G$235,$D149,Capex!Q$190:Q$235)</f>
        <v>0</v>
      </c>
      <c r="N149" s="92">
        <f>SUMIF(Capex!$G$190:$G$235,$D149,Capex!R$190:R$235)</f>
        <v>0</v>
      </c>
      <c r="O149" s="92">
        <f>SUMIF(Capex!$G$190:$G$235,$D149,Capex!S$190:S$235)</f>
        <v>0</v>
      </c>
      <c r="P149" s="92">
        <f>SUMIF(Capex!$G$190:$G$235,$D149,Capex!T$190:T$235)</f>
        <v>0</v>
      </c>
      <c r="Q149" s="92">
        <f>SUMIF(Capex!$G$190:$G$235,$D149,Capex!U$190:U$235)</f>
        <v>0</v>
      </c>
      <c r="R149" s="92">
        <f>SUMIF(Capex!$G$190:$G$235,$D149,Capex!V$190:V$235)</f>
        <v>0</v>
      </c>
      <c r="S149" s="92">
        <f>SUMIF(Capex!$G$190:$G$235,$D149,Capex!W$190:W$235)</f>
        <v>0</v>
      </c>
      <c r="T149" s="92">
        <f>SUMIF(Capex!$G$190:$G$235,$D149,Capex!X$190:X$235)</f>
        <v>0</v>
      </c>
      <c r="U149" s="92">
        <f>SUMIF(Capex!$G$190:$G$235,$D149,Capex!Y$190:Y$235)</f>
        <v>0</v>
      </c>
      <c r="V149" s="92">
        <f>SUMIF(Capex!$G$190:$G$235,$D149,Capex!Z$190:Z$235)</f>
        <v>0</v>
      </c>
      <c r="W149" s="92">
        <f>SUMIF(Capex!$G$190:$G$235,$D149,Capex!AA$190:AA$235)</f>
        <v>0</v>
      </c>
      <c r="X149" s="92">
        <f>SUMIF(Capex!$G$190:$G$235,$D149,Capex!AB$190:AB$235)</f>
        <v>0</v>
      </c>
      <c r="Y149" s="92">
        <f>SUMIF(Capex!$G$190:$G$235,$D149,Capex!AC$190:AC$235)</f>
        <v>0</v>
      </c>
      <c r="Z149" s="92">
        <f>SUMIF(Capex!$G$190:$G$235,$D149,Capex!AD$190:AD$235)</f>
        <v>0</v>
      </c>
      <c r="AA149" s="92">
        <f>SUMIF(Capex!$G$190:$G$235,$D149,Capex!AE$190:AE$235)</f>
        <v>0</v>
      </c>
      <c r="AB149" s="92">
        <f>SUMIF(Capex!$G$190:$G$235,$D149,Capex!AF$190:AF$235)</f>
        <v>0</v>
      </c>
      <c r="AC149" s="92">
        <f>SUMIF(Capex!$G$190:$G$235,$D149,Capex!AG$190:AG$235)</f>
        <v>0</v>
      </c>
      <c r="AD149" s="92">
        <f>SUMIF(Capex!$G$190:$G$235,$D149,Capex!AH$190:AH$235)</f>
        <v>0</v>
      </c>
      <c r="AE149" s="92">
        <f>SUMIF(Capex!$G$190:$G$235,$D149,Capex!AI$190:AI$235)</f>
        <v>0</v>
      </c>
      <c r="AF149" s="92">
        <f>SUMIF(Capex!$G$190:$G$235,$D149,Capex!AJ$190:AJ$235)</f>
        <v>0</v>
      </c>
      <c r="AG149" s="92">
        <f>SUMIF(Capex!$G$190:$G$235,$D149,Capex!AK$190:AK$235)</f>
        <v>0</v>
      </c>
      <c r="AH149" s="92">
        <f>SUMIF(Capex!$G$190:$G$235,$D149,Capex!AL$190:AL$235)</f>
        <v>0</v>
      </c>
      <c r="AI149" s="92">
        <f>SUMIF(Capex!$G$190:$G$235,$D149,Capex!AM$190:AM$235)</f>
        <v>0</v>
      </c>
      <c r="AJ149" s="92">
        <f>SUMIF(Capex!$G$190:$G$235,$D149,Capex!AN$190:AN$235)</f>
        <v>0</v>
      </c>
      <c r="AK149" s="92">
        <f>SUMIF(Capex!$G$190:$G$235,$D149,Capex!AO$190:AO$235)</f>
        <v>0</v>
      </c>
      <c r="AL149" s="92">
        <f>SUMIF(Capex!$G$190:$G$235,$D149,Capex!AP$190:AP$235)</f>
        <v>0</v>
      </c>
      <c r="AM149" s="92">
        <f>SUMIF(Capex!$G$190:$G$235,$D149,Capex!AQ$190:AQ$235)</f>
        <v>0</v>
      </c>
      <c r="AN149" s="92">
        <f>SUMIF(Capex!$G$190:$G$235,$D149,Capex!AR$190:AR$235)</f>
        <v>0</v>
      </c>
      <c r="AO149" s="92">
        <f>SUMIF(Capex!$G$190:$G$235,$D149,Capex!AS$190:AS$235)</f>
        <v>0</v>
      </c>
      <c r="AP149" s="92">
        <f>SUMIF(Capex!$G$190:$G$235,$D149,Capex!AT$190:AT$235)</f>
        <v>0</v>
      </c>
      <c r="AQ149" s="92">
        <f>SUMIF(Capex!$G$190:$G$235,$D149,Capex!AU$190:AU$235)</f>
        <v>0</v>
      </c>
      <c r="AR149" s="92">
        <f>SUMIF(Capex!$G$190:$G$235,$D149,Capex!AV$190:AV$235)</f>
        <v>0</v>
      </c>
      <c r="AS149" s="92">
        <f>SUMIF(Capex!$G$190:$G$235,$D149,Capex!AW$190:AW$235)</f>
        <v>0</v>
      </c>
      <c r="AT149" s="92">
        <f>SUMIF(Capex!$G$190:$G$235,$D149,Capex!AX$190:AX$235)</f>
        <v>0</v>
      </c>
      <c r="AU149" s="92">
        <f>SUMIF(Capex!$G$190:$G$235,$D149,Capex!AY$190:AY$235)</f>
        <v>0</v>
      </c>
      <c r="AV149" s="92">
        <f>SUMIF(Capex!$G$190:$G$235,$D149,Capex!AZ$190:AZ$235)</f>
        <v>0</v>
      </c>
      <c r="AW149" s="92">
        <f>SUMIF(Capex!$G$190:$G$235,$D149,Capex!BA$190:BA$235)</f>
        <v>0</v>
      </c>
      <c r="AX149" s="92">
        <f>SUMIF(Capex!$G$190:$G$235,$D149,Capex!BB$190:BB$235)</f>
        <v>0</v>
      </c>
      <c r="AY149" s="92">
        <f>SUMIF(Capex!$G$190:$G$235,$D149,Capex!BC$190:BC$235)</f>
        <v>0</v>
      </c>
      <c r="AZ149" s="92">
        <f>SUMIF(Capex!$G$190:$G$235,$D149,Capex!BD$190:BD$235)</f>
        <v>0</v>
      </c>
      <c r="BA149" s="92">
        <f>SUMIF(Capex!$G$190:$G$235,$D149,Capex!BE$190:BE$235)</f>
        <v>0</v>
      </c>
      <c r="BB149" s="92">
        <f>SUMIF(Capex!$G$190:$G$235,$D149,Capex!BF$190:BF$235)</f>
        <v>0</v>
      </c>
      <c r="BC149" s="92">
        <f>SUMIF(Capex!$G$190:$G$235,$D149,Capex!BG$190:BG$235)</f>
        <v>0</v>
      </c>
      <c r="BD149" s="92">
        <f>SUMIF(Capex!$G$190:$G$235,$D149,Capex!BH$190:BH$235)</f>
        <v>0</v>
      </c>
    </row>
    <row r="150" spans="1:60" hidden="1" outlineLevel="1" x14ac:dyDescent="0.2">
      <c r="B150" s="151" t="s">
        <v>207</v>
      </c>
      <c r="C150" s="10" t="s">
        <v>198</v>
      </c>
      <c r="D150" s="26">
        <v>40</v>
      </c>
      <c r="E150" s="92"/>
      <c r="F150" s="92">
        <f>SUMIF(Capex!$G$190:$G$235,$D150,Capex!J$190:J$235)</f>
        <v>0</v>
      </c>
      <c r="G150" s="92">
        <f>SUMIF(Capex!$G$190:$G$235,$D150,Capex!K$190:K$235)</f>
        <v>0</v>
      </c>
      <c r="H150" s="92">
        <f>SUMIF(Capex!$G$190:$G$235,$D150,Capex!L$190:L$235)</f>
        <v>0</v>
      </c>
      <c r="I150" s="92">
        <f>SUMIF(Capex!$G$190:$G$235,$D150,Capex!M$190:M$235)</f>
        <v>0</v>
      </c>
      <c r="J150" s="92">
        <f>SUMIF(Capex!$G$190:$G$235,$D150,Capex!N$190:N$235)</f>
        <v>0</v>
      </c>
      <c r="K150" s="92">
        <f>SUMIF(Capex!$G$190:$G$235,$D150,Capex!O$190:O$235)</f>
        <v>0</v>
      </c>
      <c r="L150" s="92">
        <f>SUMIF(Capex!$G$190:$G$235,$D150,Capex!P$190:P$235)</f>
        <v>0</v>
      </c>
      <c r="M150" s="92">
        <f>SUMIF(Capex!$G$190:$G$235,$D150,Capex!Q$190:Q$235)</f>
        <v>0</v>
      </c>
      <c r="N150" s="92">
        <f>SUMIF(Capex!$G$190:$G$235,$D150,Capex!R$190:R$235)</f>
        <v>0</v>
      </c>
      <c r="O150" s="92">
        <f>SUMIF(Capex!$G$190:$G$235,$D150,Capex!S$190:S$235)</f>
        <v>0</v>
      </c>
      <c r="P150" s="92">
        <f>SUMIF(Capex!$G$190:$G$235,$D150,Capex!T$190:T$235)</f>
        <v>0</v>
      </c>
      <c r="Q150" s="92">
        <f>SUMIF(Capex!$G$190:$G$235,$D150,Capex!U$190:U$235)</f>
        <v>0</v>
      </c>
      <c r="R150" s="92">
        <f>SUMIF(Capex!$G$190:$G$235,$D150,Capex!V$190:V$235)</f>
        <v>0</v>
      </c>
      <c r="S150" s="92">
        <f>SUMIF(Capex!$G$190:$G$235,$D150,Capex!W$190:W$235)</f>
        <v>0</v>
      </c>
      <c r="T150" s="92">
        <f>SUMIF(Capex!$G$190:$G$235,$D150,Capex!X$190:X$235)</f>
        <v>0</v>
      </c>
      <c r="U150" s="92">
        <f>SUMIF(Capex!$G$190:$G$235,$D150,Capex!Y$190:Y$235)</f>
        <v>0</v>
      </c>
      <c r="V150" s="92">
        <f>SUMIF(Capex!$G$190:$G$235,$D150,Capex!Z$190:Z$235)</f>
        <v>0</v>
      </c>
      <c r="W150" s="92">
        <f>SUMIF(Capex!$G$190:$G$235,$D150,Capex!AA$190:AA$235)</f>
        <v>0</v>
      </c>
      <c r="X150" s="92">
        <f>SUMIF(Capex!$G$190:$G$235,$D150,Capex!AB$190:AB$235)</f>
        <v>0</v>
      </c>
      <c r="Y150" s="92">
        <f>SUMIF(Capex!$G$190:$G$235,$D150,Capex!AC$190:AC$235)</f>
        <v>0</v>
      </c>
      <c r="Z150" s="92">
        <f>SUMIF(Capex!$G$190:$G$235,$D150,Capex!AD$190:AD$235)</f>
        <v>0</v>
      </c>
      <c r="AA150" s="92">
        <f>SUMIF(Capex!$G$190:$G$235,$D150,Capex!AE$190:AE$235)</f>
        <v>0</v>
      </c>
      <c r="AB150" s="92">
        <f>SUMIF(Capex!$G$190:$G$235,$D150,Capex!AF$190:AF$235)</f>
        <v>0</v>
      </c>
      <c r="AC150" s="92">
        <f>SUMIF(Capex!$G$190:$G$235,$D150,Capex!AG$190:AG$235)</f>
        <v>0</v>
      </c>
      <c r="AD150" s="92">
        <f>SUMIF(Capex!$G$190:$G$235,$D150,Capex!AH$190:AH$235)</f>
        <v>0</v>
      </c>
      <c r="AE150" s="92">
        <f>SUMIF(Capex!$G$190:$G$235,$D150,Capex!AI$190:AI$235)</f>
        <v>0</v>
      </c>
      <c r="AF150" s="92">
        <f>SUMIF(Capex!$G$190:$G$235,$D150,Capex!AJ$190:AJ$235)</f>
        <v>0</v>
      </c>
      <c r="AG150" s="92">
        <f>SUMIF(Capex!$G$190:$G$235,$D150,Capex!AK$190:AK$235)</f>
        <v>0</v>
      </c>
      <c r="AH150" s="92">
        <f>SUMIF(Capex!$G$190:$G$235,$D150,Capex!AL$190:AL$235)</f>
        <v>0</v>
      </c>
      <c r="AI150" s="92">
        <f>SUMIF(Capex!$G$190:$G$235,$D150,Capex!AM$190:AM$235)</f>
        <v>0</v>
      </c>
      <c r="AJ150" s="92">
        <f>SUMIF(Capex!$G$190:$G$235,$D150,Capex!AN$190:AN$235)</f>
        <v>0</v>
      </c>
      <c r="AK150" s="92">
        <f>SUMIF(Capex!$G$190:$G$235,$D150,Capex!AO$190:AO$235)</f>
        <v>0</v>
      </c>
      <c r="AL150" s="92">
        <f>SUMIF(Capex!$G$190:$G$235,$D150,Capex!AP$190:AP$235)</f>
        <v>0</v>
      </c>
      <c r="AM150" s="92">
        <f>SUMIF(Capex!$G$190:$G$235,$D150,Capex!AQ$190:AQ$235)</f>
        <v>0</v>
      </c>
      <c r="AN150" s="92">
        <f>SUMIF(Capex!$G$190:$G$235,$D150,Capex!AR$190:AR$235)</f>
        <v>0</v>
      </c>
      <c r="AO150" s="92">
        <f>SUMIF(Capex!$G$190:$G$235,$D150,Capex!AS$190:AS$235)</f>
        <v>0</v>
      </c>
      <c r="AP150" s="92">
        <f>SUMIF(Capex!$G$190:$G$235,$D150,Capex!AT$190:AT$235)</f>
        <v>0</v>
      </c>
      <c r="AQ150" s="92">
        <f>SUMIF(Capex!$G$190:$G$235,$D150,Capex!AU$190:AU$235)</f>
        <v>0</v>
      </c>
      <c r="AR150" s="92">
        <f>SUMIF(Capex!$G$190:$G$235,$D150,Capex!AV$190:AV$235)</f>
        <v>0</v>
      </c>
      <c r="AS150" s="92">
        <f>SUMIF(Capex!$G$190:$G$235,$D150,Capex!AW$190:AW$235)</f>
        <v>0</v>
      </c>
      <c r="AT150" s="92">
        <f>SUMIF(Capex!$G$190:$G$235,$D150,Capex!AX$190:AX$235)</f>
        <v>0</v>
      </c>
      <c r="AU150" s="92">
        <f>SUMIF(Capex!$G$190:$G$235,$D150,Capex!AY$190:AY$235)</f>
        <v>0</v>
      </c>
      <c r="AV150" s="92">
        <f>SUMIF(Capex!$G$190:$G$235,$D150,Capex!AZ$190:AZ$235)</f>
        <v>0</v>
      </c>
      <c r="AW150" s="92">
        <f>SUMIF(Capex!$G$190:$G$235,$D150,Capex!BA$190:BA$235)</f>
        <v>0</v>
      </c>
      <c r="AX150" s="92">
        <f>SUMIF(Capex!$G$190:$G$235,$D150,Capex!BB$190:BB$235)</f>
        <v>0</v>
      </c>
      <c r="AY150" s="92">
        <f>SUMIF(Capex!$G$190:$G$235,$D150,Capex!BC$190:BC$235)</f>
        <v>0</v>
      </c>
      <c r="AZ150" s="92">
        <f>SUMIF(Capex!$G$190:$G$235,$D150,Capex!BD$190:BD$235)</f>
        <v>0</v>
      </c>
      <c r="BA150" s="92">
        <f>SUMIF(Capex!$G$190:$G$235,$D150,Capex!BE$190:BE$235)</f>
        <v>0</v>
      </c>
      <c r="BB150" s="92">
        <f>SUMIF(Capex!$G$190:$G$235,$D150,Capex!BF$190:BF$235)</f>
        <v>0</v>
      </c>
      <c r="BC150" s="92">
        <f>SUMIF(Capex!$G$190:$G$235,$D150,Capex!BG$190:BG$235)</f>
        <v>0</v>
      </c>
      <c r="BD150" s="92">
        <f>SUMIF(Capex!$G$190:$G$235,$D150,Capex!BH$190:BH$235)</f>
        <v>0</v>
      </c>
    </row>
    <row r="151" spans="1:60" hidden="1" outlineLevel="1" x14ac:dyDescent="0.2">
      <c r="B151" s="151" t="s">
        <v>208</v>
      </c>
      <c r="C151" s="10" t="s">
        <v>198</v>
      </c>
      <c r="D151" s="26">
        <v>41</v>
      </c>
      <c r="E151" s="92"/>
      <c r="F151" s="92">
        <f>SUMIF(Capex!$G$190:$G$235,$D151,Capex!J$190:J$235)</f>
        <v>0</v>
      </c>
      <c r="G151" s="92">
        <f>SUMIF(Capex!$G$190:$G$235,$D151,Capex!K$190:K$235)</f>
        <v>0</v>
      </c>
      <c r="H151" s="92">
        <f>SUMIF(Capex!$G$190:$G$235,$D151,Capex!L$190:L$235)</f>
        <v>0</v>
      </c>
      <c r="I151" s="92">
        <f>SUMIF(Capex!$G$190:$G$235,$D151,Capex!M$190:M$235)</f>
        <v>0</v>
      </c>
      <c r="J151" s="92">
        <f>SUMIF(Capex!$G$190:$G$235,$D151,Capex!N$190:N$235)</f>
        <v>0</v>
      </c>
      <c r="K151" s="92">
        <f>SUMIF(Capex!$G$190:$G$235,$D151,Capex!O$190:O$235)</f>
        <v>0</v>
      </c>
      <c r="L151" s="92">
        <f>SUMIF(Capex!$G$190:$G$235,$D151,Capex!P$190:P$235)</f>
        <v>0</v>
      </c>
      <c r="M151" s="92">
        <f>SUMIF(Capex!$G$190:$G$235,$D151,Capex!Q$190:Q$235)</f>
        <v>0</v>
      </c>
      <c r="N151" s="92">
        <f>SUMIF(Capex!$G$190:$G$235,$D151,Capex!R$190:R$235)</f>
        <v>0</v>
      </c>
      <c r="O151" s="92">
        <f>SUMIF(Capex!$G$190:$G$235,$D151,Capex!S$190:S$235)</f>
        <v>0</v>
      </c>
      <c r="P151" s="92">
        <f>SUMIF(Capex!$G$190:$G$235,$D151,Capex!T$190:T$235)</f>
        <v>0</v>
      </c>
      <c r="Q151" s="92">
        <f>SUMIF(Capex!$G$190:$G$235,$D151,Capex!U$190:U$235)</f>
        <v>0</v>
      </c>
      <c r="R151" s="92">
        <f>SUMIF(Capex!$G$190:$G$235,$D151,Capex!V$190:V$235)</f>
        <v>0</v>
      </c>
      <c r="S151" s="92">
        <f>SUMIF(Capex!$G$190:$G$235,$D151,Capex!W$190:W$235)</f>
        <v>0</v>
      </c>
      <c r="T151" s="92">
        <f>SUMIF(Capex!$G$190:$G$235,$D151,Capex!X$190:X$235)</f>
        <v>0</v>
      </c>
      <c r="U151" s="92">
        <f>SUMIF(Capex!$G$190:$G$235,$D151,Capex!Y$190:Y$235)</f>
        <v>0</v>
      </c>
      <c r="V151" s="92">
        <f>SUMIF(Capex!$G$190:$G$235,$D151,Capex!Z$190:Z$235)</f>
        <v>0</v>
      </c>
      <c r="W151" s="92">
        <f>SUMIF(Capex!$G$190:$G$235,$D151,Capex!AA$190:AA$235)</f>
        <v>0</v>
      </c>
      <c r="X151" s="92">
        <f>SUMIF(Capex!$G$190:$G$235,$D151,Capex!AB$190:AB$235)</f>
        <v>0</v>
      </c>
      <c r="Y151" s="92">
        <f>SUMIF(Capex!$G$190:$G$235,$D151,Capex!AC$190:AC$235)</f>
        <v>0</v>
      </c>
      <c r="Z151" s="92">
        <f>SUMIF(Capex!$G$190:$G$235,$D151,Capex!AD$190:AD$235)</f>
        <v>0</v>
      </c>
      <c r="AA151" s="92">
        <f>SUMIF(Capex!$G$190:$G$235,$D151,Capex!AE$190:AE$235)</f>
        <v>0</v>
      </c>
      <c r="AB151" s="92">
        <f>SUMIF(Capex!$G$190:$G$235,$D151,Capex!AF$190:AF$235)</f>
        <v>0</v>
      </c>
      <c r="AC151" s="92">
        <f>SUMIF(Capex!$G$190:$G$235,$D151,Capex!AG$190:AG$235)</f>
        <v>0</v>
      </c>
      <c r="AD151" s="92">
        <f>SUMIF(Capex!$G$190:$G$235,$D151,Capex!AH$190:AH$235)</f>
        <v>0</v>
      </c>
      <c r="AE151" s="92">
        <f>SUMIF(Capex!$G$190:$G$235,$D151,Capex!AI$190:AI$235)</f>
        <v>0</v>
      </c>
      <c r="AF151" s="92">
        <f>SUMIF(Capex!$G$190:$G$235,$D151,Capex!AJ$190:AJ$235)</f>
        <v>0</v>
      </c>
      <c r="AG151" s="92">
        <f>SUMIF(Capex!$G$190:$G$235,$D151,Capex!AK$190:AK$235)</f>
        <v>0</v>
      </c>
      <c r="AH151" s="92">
        <f>SUMIF(Capex!$G$190:$G$235,$D151,Capex!AL$190:AL$235)</f>
        <v>0</v>
      </c>
      <c r="AI151" s="92">
        <f>SUMIF(Capex!$G$190:$G$235,$D151,Capex!AM$190:AM$235)</f>
        <v>0</v>
      </c>
      <c r="AJ151" s="92">
        <f>SUMIF(Capex!$G$190:$G$235,$D151,Capex!AN$190:AN$235)</f>
        <v>0</v>
      </c>
      <c r="AK151" s="92">
        <f>SUMIF(Capex!$G$190:$G$235,$D151,Capex!AO$190:AO$235)</f>
        <v>0</v>
      </c>
      <c r="AL151" s="92">
        <f>SUMIF(Capex!$G$190:$G$235,$D151,Capex!AP$190:AP$235)</f>
        <v>0</v>
      </c>
      <c r="AM151" s="92">
        <f>SUMIF(Capex!$G$190:$G$235,$D151,Capex!AQ$190:AQ$235)</f>
        <v>0</v>
      </c>
      <c r="AN151" s="92">
        <f>SUMIF(Capex!$G$190:$G$235,$D151,Capex!AR$190:AR$235)</f>
        <v>0</v>
      </c>
      <c r="AO151" s="92">
        <f>SUMIF(Capex!$G$190:$G$235,$D151,Capex!AS$190:AS$235)</f>
        <v>0</v>
      </c>
      <c r="AP151" s="92">
        <f>SUMIF(Capex!$G$190:$G$235,$D151,Capex!AT$190:AT$235)</f>
        <v>0</v>
      </c>
      <c r="AQ151" s="92">
        <f>SUMIF(Capex!$G$190:$G$235,$D151,Capex!AU$190:AU$235)</f>
        <v>0</v>
      </c>
      <c r="AR151" s="92">
        <f>SUMIF(Capex!$G$190:$G$235,$D151,Capex!AV$190:AV$235)</f>
        <v>0</v>
      </c>
      <c r="AS151" s="92">
        <f>SUMIF(Capex!$G$190:$G$235,$D151,Capex!AW$190:AW$235)</f>
        <v>0</v>
      </c>
      <c r="AT151" s="92">
        <f>SUMIF(Capex!$G$190:$G$235,$D151,Capex!AX$190:AX$235)</f>
        <v>0</v>
      </c>
      <c r="AU151" s="92">
        <f>SUMIF(Capex!$G$190:$G$235,$D151,Capex!AY$190:AY$235)</f>
        <v>0</v>
      </c>
      <c r="AV151" s="92">
        <f>SUMIF(Capex!$G$190:$G$235,$D151,Capex!AZ$190:AZ$235)</f>
        <v>0</v>
      </c>
      <c r="AW151" s="92">
        <f>SUMIF(Capex!$G$190:$G$235,$D151,Capex!BA$190:BA$235)</f>
        <v>0</v>
      </c>
      <c r="AX151" s="92">
        <f>SUMIF(Capex!$G$190:$G$235,$D151,Capex!BB$190:BB$235)</f>
        <v>0</v>
      </c>
      <c r="AY151" s="92">
        <f>SUMIF(Capex!$G$190:$G$235,$D151,Capex!BC$190:BC$235)</f>
        <v>0</v>
      </c>
      <c r="AZ151" s="92">
        <f>SUMIF(Capex!$G$190:$G$235,$D151,Capex!BD$190:BD$235)</f>
        <v>0</v>
      </c>
      <c r="BA151" s="92">
        <f>SUMIF(Capex!$G$190:$G$235,$D151,Capex!BE$190:BE$235)</f>
        <v>0</v>
      </c>
      <c r="BB151" s="92">
        <f>SUMIF(Capex!$G$190:$G$235,$D151,Capex!BF$190:BF$235)</f>
        <v>0</v>
      </c>
      <c r="BC151" s="92">
        <f>SUMIF(Capex!$G$190:$G$235,$D151,Capex!BG$190:BG$235)</f>
        <v>0</v>
      </c>
      <c r="BD151" s="92">
        <f>SUMIF(Capex!$G$190:$G$235,$D151,Capex!BH$190:BH$235)</f>
        <v>0</v>
      </c>
    </row>
    <row r="152" spans="1:60" hidden="1" outlineLevel="1" x14ac:dyDescent="0.2">
      <c r="B152" s="52"/>
    </row>
    <row r="153" spans="1:60" hidden="1" outlineLevel="1" x14ac:dyDescent="0.2">
      <c r="B153" s="68" t="s">
        <v>307</v>
      </c>
      <c r="C153" s="69" t="s">
        <v>198</v>
      </c>
      <c r="D153" s="113"/>
      <c r="E153" s="117">
        <f>SUM(E93:E145)</f>
        <v>0</v>
      </c>
      <c r="F153" s="117">
        <f t="shared" ref="F153:AK153" si="12">SUM(F93:F151)</f>
        <v>0</v>
      </c>
      <c r="G153" s="117">
        <f t="shared" si="12"/>
        <v>72.392422948199339</v>
      </c>
      <c r="H153" s="117">
        <f t="shared" si="12"/>
        <v>51.207369360439756</v>
      </c>
      <c r="I153" s="117">
        <f t="shared" si="12"/>
        <v>57.278824499239498</v>
      </c>
      <c r="J153" s="117">
        <f t="shared" si="12"/>
        <v>112.38263235688403</v>
      </c>
      <c r="K153" s="117">
        <f t="shared" si="12"/>
        <v>80.887268166810145</v>
      </c>
      <c r="L153" s="117">
        <f t="shared" si="12"/>
        <v>185.97740494412903</v>
      </c>
      <c r="M153" s="117">
        <f t="shared" si="12"/>
        <v>0</v>
      </c>
      <c r="N153" s="117">
        <f t="shared" si="12"/>
        <v>0</v>
      </c>
      <c r="O153" s="117">
        <f t="shared" si="12"/>
        <v>0</v>
      </c>
      <c r="P153" s="117">
        <f t="shared" si="12"/>
        <v>0</v>
      </c>
      <c r="Q153" s="117">
        <f t="shared" si="12"/>
        <v>0</v>
      </c>
      <c r="R153" s="117">
        <f t="shared" si="12"/>
        <v>0</v>
      </c>
      <c r="S153" s="117">
        <f t="shared" si="12"/>
        <v>0</v>
      </c>
      <c r="T153" s="117">
        <f t="shared" si="12"/>
        <v>0</v>
      </c>
      <c r="U153" s="117">
        <f t="shared" si="12"/>
        <v>0</v>
      </c>
      <c r="V153" s="117">
        <f t="shared" si="12"/>
        <v>0</v>
      </c>
      <c r="W153" s="117">
        <f t="shared" si="12"/>
        <v>0</v>
      </c>
      <c r="X153" s="117">
        <f t="shared" si="12"/>
        <v>0</v>
      </c>
      <c r="Y153" s="117">
        <f t="shared" si="12"/>
        <v>0</v>
      </c>
      <c r="Z153" s="117">
        <f t="shared" si="12"/>
        <v>0</v>
      </c>
      <c r="AA153" s="117">
        <f t="shared" si="12"/>
        <v>0</v>
      </c>
      <c r="AB153" s="117">
        <f t="shared" si="12"/>
        <v>0</v>
      </c>
      <c r="AC153" s="117">
        <f t="shared" si="12"/>
        <v>0</v>
      </c>
      <c r="AD153" s="117">
        <f t="shared" si="12"/>
        <v>0</v>
      </c>
      <c r="AE153" s="117">
        <f t="shared" si="12"/>
        <v>0</v>
      </c>
      <c r="AF153" s="117">
        <f t="shared" si="12"/>
        <v>0</v>
      </c>
      <c r="AG153" s="117">
        <f t="shared" si="12"/>
        <v>0</v>
      </c>
      <c r="AH153" s="117">
        <f t="shared" si="12"/>
        <v>0</v>
      </c>
      <c r="AI153" s="117">
        <f t="shared" si="12"/>
        <v>0</v>
      </c>
      <c r="AJ153" s="117">
        <f t="shared" si="12"/>
        <v>0</v>
      </c>
      <c r="AK153" s="117">
        <f t="shared" si="12"/>
        <v>0</v>
      </c>
      <c r="AL153" s="117">
        <f t="shared" ref="AL153:BD153" si="13">SUM(AL93:AL151)</f>
        <v>0</v>
      </c>
      <c r="AM153" s="117">
        <f t="shared" si="13"/>
        <v>0</v>
      </c>
      <c r="AN153" s="117">
        <f t="shared" si="13"/>
        <v>0</v>
      </c>
      <c r="AO153" s="117">
        <f t="shared" si="13"/>
        <v>0</v>
      </c>
      <c r="AP153" s="117">
        <f t="shared" si="13"/>
        <v>0</v>
      </c>
      <c r="AQ153" s="117">
        <f t="shared" si="13"/>
        <v>0</v>
      </c>
      <c r="AR153" s="117">
        <f t="shared" si="13"/>
        <v>0</v>
      </c>
      <c r="AS153" s="117">
        <f t="shared" si="13"/>
        <v>0</v>
      </c>
      <c r="AT153" s="117">
        <f t="shared" si="13"/>
        <v>0</v>
      </c>
      <c r="AU153" s="117">
        <f t="shared" si="13"/>
        <v>0</v>
      </c>
      <c r="AV153" s="117">
        <f t="shared" si="13"/>
        <v>0</v>
      </c>
      <c r="AW153" s="117">
        <f t="shared" si="13"/>
        <v>0</v>
      </c>
      <c r="AX153" s="117">
        <f t="shared" si="13"/>
        <v>0</v>
      </c>
      <c r="AY153" s="117">
        <f t="shared" si="13"/>
        <v>0</v>
      </c>
      <c r="AZ153" s="117">
        <f t="shared" si="13"/>
        <v>0</v>
      </c>
      <c r="BA153" s="117">
        <f t="shared" si="13"/>
        <v>0</v>
      </c>
      <c r="BB153" s="117">
        <f t="shared" si="13"/>
        <v>0</v>
      </c>
      <c r="BC153" s="117">
        <f t="shared" si="13"/>
        <v>0</v>
      </c>
      <c r="BD153" s="117">
        <f t="shared" si="13"/>
        <v>0</v>
      </c>
      <c r="BF153" s="117">
        <f>SUM(BF108:BF144)</f>
        <v>0</v>
      </c>
      <c r="BG153" s="117">
        <f>SUM(BG108:BG144)</f>
        <v>0</v>
      </c>
      <c r="BH153" s="117">
        <f>SUM(BH108:BH144)</f>
        <v>0</v>
      </c>
    </row>
    <row r="154" spans="1:60" hidden="1" outlineLevel="1" x14ac:dyDescent="0.2">
      <c r="A154" s="116">
        <f>SUM(E154:BD154)</f>
        <v>0</v>
      </c>
      <c r="C154" s="1"/>
      <c r="D154" s="91" t="s">
        <v>238</v>
      </c>
      <c r="E154" s="134">
        <f>IF(ROUND(Capex!I233-E153,6)=0,0,1)</f>
        <v>0</v>
      </c>
      <c r="F154" s="134">
        <f>IF(ROUND(Capex!J233-F153,6)=0,0,1)</f>
        <v>0</v>
      </c>
      <c r="G154" s="134">
        <f>IF(ROUND(Capex!K233-G153,6)=0,0,1)</f>
        <v>0</v>
      </c>
      <c r="H154" s="134">
        <f>IF(ROUND(Capex!L233-H153,6)=0,0,1)</f>
        <v>0</v>
      </c>
      <c r="I154" s="134">
        <f>IF(ROUND(Capex!M233-I153,6)=0,0,1)</f>
        <v>0</v>
      </c>
      <c r="J154" s="134">
        <f>IF(ROUND(Capex!N233-J153,6)=0,0,1)</f>
        <v>0</v>
      </c>
      <c r="K154" s="134">
        <f>IF(ROUND(Capex!O233-K153,6)=0,0,1)</f>
        <v>0</v>
      </c>
      <c r="L154" s="134">
        <f>IF(ROUND(Capex!P233-L153,6)=0,0,1)</f>
        <v>0</v>
      </c>
      <c r="M154" s="134">
        <f>IF(ROUND(Capex!Q233-M153,6)=0,0,1)</f>
        <v>0</v>
      </c>
      <c r="N154" s="134">
        <f>IF(ROUND(Capex!R233-N153,6)=0,0,1)</f>
        <v>0</v>
      </c>
      <c r="O154" s="134">
        <f>IF(ROUND(Capex!S233-O153,6)=0,0,1)</f>
        <v>0</v>
      </c>
      <c r="P154" s="134">
        <f>IF(ROUND(Capex!T233-P153,6)=0,0,1)</f>
        <v>0</v>
      </c>
      <c r="Q154" s="134">
        <f>IF(ROUND(Capex!U233-Q153,6)=0,0,1)</f>
        <v>0</v>
      </c>
      <c r="R154" s="134">
        <f>IF(ROUND(Capex!V233-R153,6)=0,0,1)</f>
        <v>0</v>
      </c>
      <c r="S154" s="134">
        <f>IF(ROUND(Capex!W233-S153,6)=0,0,1)</f>
        <v>0</v>
      </c>
      <c r="T154" s="134">
        <f>IF(ROUND(Capex!X233-T153,6)=0,0,1)</f>
        <v>0</v>
      </c>
      <c r="U154" s="134">
        <f>IF(ROUND(Capex!Y233-U153,6)=0,0,1)</f>
        <v>0</v>
      </c>
      <c r="V154" s="134">
        <f>IF(ROUND(Capex!Z233-V153,6)=0,0,1)</f>
        <v>0</v>
      </c>
      <c r="W154" s="134">
        <f>IF(ROUND(Capex!AA233-W153,6)=0,0,1)</f>
        <v>0</v>
      </c>
      <c r="X154" s="134">
        <f>IF(ROUND(Capex!AB233-X153,6)=0,0,1)</f>
        <v>0</v>
      </c>
      <c r="Y154" s="134">
        <f>IF(ROUND(Capex!AC233-Y153,6)=0,0,1)</f>
        <v>0</v>
      </c>
      <c r="Z154" s="134">
        <f>IF(ROUND(Capex!AD233-Z153,6)=0,0,1)</f>
        <v>0</v>
      </c>
      <c r="AA154" s="134">
        <f>IF(ROUND(Capex!AE233-AA153,6)=0,0,1)</f>
        <v>0</v>
      </c>
      <c r="AB154" s="134">
        <f>IF(ROUND(Capex!AF233-AB153,6)=0,0,1)</f>
        <v>0</v>
      </c>
      <c r="AC154" s="134">
        <f>IF(ROUND(Capex!AG233-AC153,6)=0,0,1)</f>
        <v>0</v>
      </c>
      <c r="AD154" s="134">
        <f>IF(ROUND(Capex!AH233-AD153,6)=0,0,1)</f>
        <v>0</v>
      </c>
      <c r="AE154" s="134">
        <f>IF(ROUND(Capex!AI233-AE153,6)=0,0,1)</f>
        <v>0</v>
      </c>
      <c r="AF154" s="134">
        <f>IF(ROUND(Capex!AJ233-AF153,6)=0,0,1)</f>
        <v>0</v>
      </c>
      <c r="AG154" s="134">
        <f>IF(ROUND(Capex!AK233-AG153,6)=0,0,1)</f>
        <v>0</v>
      </c>
      <c r="AH154" s="134">
        <f>IF(ROUND(Capex!AL233-AH153,6)=0,0,1)</f>
        <v>0</v>
      </c>
      <c r="AI154" s="134">
        <f>IF(ROUND(Capex!AM233-AI153,6)=0,0,1)</f>
        <v>0</v>
      </c>
      <c r="AJ154" s="134">
        <f>IF(ROUND(Capex!AN233-AJ153,6)=0,0,1)</f>
        <v>0</v>
      </c>
      <c r="AK154" s="134">
        <f>IF(ROUND(Capex!AO233-AK153,6)=0,0,1)</f>
        <v>0</v>
      </c>
      <c r="AL154" s="134">
        <f>IF(ROUND(Capex!AP233-AL153,6)=0,0,1)</f>
        <v>0</v>
      </c>
      <c r="AM154" s="134">
        <f>IF(ROUND(Capex!AQ233-AM153,6)=0,0,1)</f>
        <v>0</v>
      </c>
      <c r="AN154" s="134">
        <f>IF(ROUND(Capex!AR233-AN153,6)=0,0,1)</f>
        <v>0</v>
      </c>
      <c r="AO154" s="134">
        <f>IF(ROUND(Capex!AS233-AO153,6)=0,0,1)</f>
        <v>0</v>
      </c>
      <c r="AP154" s="134">
        <f>IF(ROUND(Capex!AT233-AP153,6)=0,0,1)</f>
        <v>0</v>
      </c>
      <c r="AQ154" s="134">
        <f>IF(ROUND(Capex!AU233-AQ153,6)=0,0,1)</f>
        <v>0</v>
      </c>
      <c r="AR154" s="134">
        <f>IF(ROUND(Capex!AV233-AR153,6)=0,0,1)</f>
        <v>0</v>
      </c>
      <c r="AS154" s="134">
        <f>IF(ROUND(Capex!AW233-AS153,6)=0,0,1)</f>
        <v>0</v>
      </c>
      <c r="AT154" s="134">
        <f>IF(ROUND(Capex!AX233-AT153,6)=0,0,1)</f>
        <v>0</v>
      </c>
      <c r="AU154" s="134">
        <f>IF(ROUND(Capex!AY233-AU153,6)=0,0,1)</f>
        <v>0</v>
      </c>
      <c r="AV154" s="134">
        <f>IF(ROUND(Capex!AZ233-AV153,6)=0,0,1)</f>
        <v>0</v>
      </c>
      <c r="AW154" s="134">
        <f>IF(ROUND(Capex!BA233-AW153,6)=0,0,1)</f>
        <v>0</v>
      </c>
      <c r="AX154" s="134">
        <f>IF(ROUND(Capex!BB233-AX153,6)=0,0,1)</f>
        <v>0</v>
      </c>
      <c r="AY154" s="134">
        <f>IF(ROUND(Capex!BC233-AY153,6)=0,0,1)</f>
        <v>0</v>
      </c>
      <c r="AZ154" s="134">
        <f>IF(ROUND(Capex!BD233-AZ153,6)=0,0,1)</f>
        <v>0</v>
      </c>
      <c r="BA154" s="134">
        <f>IF(ROUND(Capex!BE233-BA153,6)=0,0,1)</f>
        <v>0</v>
      </c>
      <c r="BB154" s="134">
        <f>IF(ROUND(Capex!BF233-BB153,6)=0,0,1)</f>
        <v>0</v>
      </c>
      <c r="BC154" s="134">
        <f>IF(ROUND(Capex!BG233-BC153,6)=0,0,1)</f>
        <v>0</v>
      </c>
      <c r="BD154" s="134">
        <f>IF(ROUND(Capex!BH233-BD153,6)=0,0,1)</f>
        <v>0</v>
      </c>
      <c r="BE154" s="116"/>
      <c r="BF154" s="116" t="e">
        <f>IF(ROUND(#REF!-BF153,6)=0,0,1)</f>
        <v>#REF!</v>
      </c>
      <c r="BG154" s="116" t="e">
        <f>IF(ROUND(#REF!-BG153,6)=0,0,1)</f>
        <v>#REF!</v>
      </c>
      <c r="BH154" s="116" t="e">
        <f>IF(ROUND(#REF!-BH153,6)=0,0,1)</f>
        <v>#REF!</v>
      </c>
    </row>
    <row r="155" spans="1:60" hidden="1" outlineLevel="1" x14ac:dyDescent="0.2">
      <c r="A155" s="9"/>
      <c r="B155" s="9"/>
      <c r="D155" s="9"/>
      <c r="E155" s="9"/>
      <c r="F155" s="9"/>
      <c r="G155" s="9"/>
      <c r="H155" s="9"/>
      <c r="J155" s="9"/>
    </row>
    <row r="156" spans="1:60" collapsed="1" x14ac:dyDescent="0.2">
      <c r="A156" s="31" t="s">
        <v>22</v>
      </c>
      <c r="B156" s="32"/>
      <c r="C156" s="33"/>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row>
  </sheetData>
  <sheetProtection formatCells="0" formatColumns="0" formatRows="0" insertColumns="0" insertRows="0" insertHyperlinks="0" deleteColumns="0" deleteRows="0" sort="0" autoFilter="0" pivotTables="0"/>
  <dataConsolidate link="1"/>
  <conditionalFormatting sqref="F9:BD14">
    <cfRule type="expression" dxfId="115" priority="101">
      <formula>F$14&lt;&gt;1</formula>
    </cfRule>
  </conditionalFormatting>
  <conditionalFormatting sqref="E13:E14 E77:BD81 E73:BD75">
    <cfRule type="expression" dxfId="114" priority="107">
      <formula>E$14=0</formula>
    </cfRule>
  </conditionalFormatting>
  <conditionalFormatting sqref="E12">
    <cfRule type="expression" dxfId="113" priority="106">
      <formula>E$14=0</formula>
    </cfRule>
  </conditionalFormatting>
  <conditionalFormatting sqref="F8:BD8">
    <cfRule type="expression" dxfId="112" priority="104">
      <formula>AND(E$14=1,F$14=1)</formula>
    </cfRule>
    <cfRule type="expression" dxfId="111" priority="105">
      <formula>F$14=1</formula>
    </cfRule>
  </conditionalFormatting>
  <conditionalFormatting sqref="F8:BD8">
    <cfRule type="expression" dxfId="110" priority="102">
      <formula>AND(F$13=0,F$14=1,E$13=1)</formula>
    </cfRule>
    <cfRule type="expression" dxfId="109" priority="103">
      <formula>AND(F$14=1,F$13=0)</formula>
    </cfRule>
  </conditionalFormatting>
  <conditionalFormatting sqref="E23:BD31">
    <cfRule type="expression" dxfId="108" priority="100">
      <formula>E$14=0</formula>
    </cfRule>
  </conditionalFormatting>
  <conditionalFormatting sqref="I84:BH84">
    <cfRule type="expression" dxfId="107" priority="83">
      <formula>I$14=0</formula>
    </cfRule>
  </conditionalFormatting>
  <conditionalFormatting sqref="J84:BH84">
    <cfRule type="expression" dxfId="106" priority="84">
      <formula>J$14=0</formula>
    </cfRule>
  </conditionalFormatting>
  <conditionalFormatting sqref="E76:BD76">
    <cfRule type="expression" dxfId="105" priority="87">
      <formula>E$14=0</formula>
    </cfRule>
  </conditionalFormatting>
  <conditionalFormatting sqref="BF83:BH83 F83:BD83">
    <cfRule type="expression" dxfId="104" priority="86">
      <formula>F$14=0</formula>
    </cfRule>
  </conditionalFormatting>
  <conditionalFormatting sqref="BF83:BH83 F83:BD83">
    <cfRule type="expression" dxfId="103" priority="85">
      <formula>F$9&gt;Display_Year_End</formula>
    </cfRule>
  </conditionalFormatting>
  <conditionalFormatting sqref="E83:BD83">
    <cfRule type="expression" dxfId="102" priority="82">
      <formula>E$14=0</formula>
    </cfRule>
  </conditionalFormatting>
  <conditionalFormatting sqref="E83:BD83">
    <cfRule type="expression" dxfId="101" priority="81">
      <formula>E$9&gt;Display_Year_End</formula>
    </cfRule>
  </conditionalFormatting>
  <conditionalFormatting sqref="F84">
    <cfRule type="expression" dxfId="100" priority="80">
      <formula>F$14=0</formula>
    </cfRule>
  </conditionalFormatting>
  <conditionalFormatting sqref="E84:BD84">
    <cfRule type="expression" dxfId="99" priority="79">
      <formula>E$14=0</formula>
    </cfRule>
  </conditionalFormatting>
  <conditionalFormatting sqref="H84">
    <cfRule type="expression" dxfId="98" priority="78">
      <formula>H$14=0</formula>
    </cfRule>
  </conditionalFormatting>
  <conditionalFormatting sqref="E83:BD83">
    <cfRule type="expression" dxfId="97" priority="77">
      <formula>E$14=0</formula>
    </cfRule>
  </conditionalFormatting>
  <conditionalFormatting sqref="E83:BD83">
    <cfRule type="expression" dxfId="96" priority="76">
      <formula>E$9&gt;Display_Year_End</formula>
    </cfRule>
  </conditionalFormatting>
  <conditionalFormatting sqref="E103:BD104">
    <cfRule type="expression" dxfId="95" priority="61">
      <formula>E$14=0</formula>
    </cfRule>
  </conditionalFormatting>
  <conditionalFormatting sqref="BF153:BH153 F153:BD153">
    <cfRule type="expression" dxfId="94" priority="74">
      <formula>F$14=0</formula>
    </cfRule>
  </conditionalFormatting>
  <conditionalFormatting sqref="BF153:BH153 F153:BD153">
    <cfRule type="expression" dxfId="93" priority="73">
      <formula>F$9&gt;Display_Year_End</formula>
    </cfRule>
  </conditionalFormatting>
  <conditionalFormatting sqref="J154:BH154">
    <cfRule type="expression" dxfId="92" priority="72">
      <formula>J$14=0</formula>
    </cfRule>
  </conditionalFormatting>
  <conditionalFormatting sqref="I154:BH154">
    <cfRule type="expression" dxfId="91" priority="71">
      <formula>I$14=0</formula>
    </cfRule>
  </conditionalFormatting>
  <conditionalFormatting sqref="E153:BD153">
    <cfRule type="expression" dxfId="90" priority="70">
      <formula>E$14=0</formula>
    </cfRule>
  </conditionalFormatting>
  <conditionalFormatting sqref="E153:BD153">
    <cfRule type="expression" dxfId="89" priority="69">
      <formula>E$9&gt;Display_Year_End</formula>
    </cfRule>
  </conditionalFormatting>
  <conditionalFormatting sqref="G154:BD154">
    <cfRule type="expression" dxfId="88" priority="67">
      <formula>G$14=0</formula>
    </cfRule>
  </conditionalFormatting>
  <conditionalFormatting sqref="H154">
    <cfRule type="expression" dxfId="87" priority="66">
      <formula>H$14=0</formula>
    </cfRule>
  </conditionalFormatting>
  <conditionalFormatting sqref="E153:BD153">
    <cfRule type="expression" dxfId="86" priority="65">
      <formula>E$14=0</formula>
    </cfRule>
  </conditionalFormatting>
  <conditionalFormatting sqref="E153:BD153">
    <cfRule type="expression" dxfId="85" priority="64">
      <formula>E$9&gt;Display_Year_End</formula>
    </cfRule>
  </conditionalFormatting>
  <conditionalFormatting sqref="G154:BD154">
    <cfRule type="expression" dxfId="84" priority="63">
      <formula>G$14=0</formula>
    </cfRule>
  </conditionalFormatting>
  <conditionalFormatting sqref="E93 G93:BD93 E94:BD101">
    <cfRule type="expression" dxfId="83" priority="62">
      <formula>E$14=0</formula>
    </cfRule>
  </conditionalFormatting>
  <conditionalFormatting sqref="E106:BD108">
    <cfRule type="expression" dxfId="82" priority="60">
      <formula>E$14=0</formula>
    </cfRule>
  </conditionalFormatting>
  <conditionalFormatting sqref="E111:BD111">
    <cfRule type="expression" dxfId="81" priority="59">
      <formula>E$14=0</formula>
    </cfRule>
  </conditionalFormatting>
  <conditionalFormatting sqref="E112:BD112">
    <cfRule type="expression" dxfId="80" priority="58">
      <formula>E$14=0</formula>
    </cfRule>
  </conditionalFormatting>
  <conditionalFormatting sqref="E114:BD115">
    <cfRule type="expression" dxfId="79" priority="57">
      <formula>E$14=0</formula>
    </cfRule>
  </conditionalFormatting>
  <conditionalFormatting sqref="E117:BD120">
    <cfRule type="expression" dxfId="78" priority="56">
      <formula>E$14=0</formula>
    </cfRule>
  </conditionalFormatting>
  <conditionalFormatting sqref="E124:BD127">
    <cfRule type="expression" dxfId="77" priority="55">
      <formula>E$14=0</formula>
    </cfRule>
  </conditionalFormatting>
  <conditionalFormatting sqref="E129:BD129">
    <cfRule type="expression" dxfId="76" priority="54">
      <formula>E$14=0</formula>
    </cfRule>
  </conditionalFormatting>
  <conditionalFormatting sqref="E131:BD132">
    <cfRule type="expression" dxfId="75" priority="53">
      <formula>E$14=0</formula>
    </cfRule>
  </conditionalFormatting>
  <conditionalFormatting sqref="E134:BD136">
    <cfRule type="expression" dxfId="74" priority="52">
      <formula>E$14=0</formula>
    </cfRule>
  </conditionalFormatting>
  <conditionalFormatting sqref="E139:BD139">
    <cfRule type="expression" dxfId="73" priority="51">
      <formula>E$14=0</formula>
    </cfRule>
  </conditionalFormatting>
  <conditionalFormatting sqref="E141:BD141">
    <cfRule type="expression" dxfId="72" priority="50">
      <formula>E$14=0</formula>
    </cfRule>
  </conditionalFormatting>
  <conditionalFormatting sqref="E143:BD151">
    <cfRule type="expression" dxfId="71" priority="49">
      <formula>E$14=0</formula>
    </cfRule>
  </conditionalFormatting>
  <conditionalFormatting sqref="F93:BD151">
    <cfRule type="expression" dxfId="70" priority="48">
      <formula>F$14=0</formula>
    </cfRule>
  </conditionalFormatting>
  <conditionalFormatting sqref="F154:BD154">
    <cfRule type="expression" dxfId="69" priority="47">
      <formula>F$14=0</formula>
    </cfRule>
  </conditionalFormatting>
  <conditionalFormatting sqref="F154:BD154">
    <cfRule type="expression" dxfId="68" priority="46">
      <formula>F$14=0</formula>
    </cfRule>
  </conditionalFormatting>
  <conditionalFormatting sqref="E83">
    <cfRule type="expression" dxfId="67" priority="45">
      <formula>E$14=0</formula>
    </cfRule>
  </conditionalFormatting>
  <conditionalFormatting sqref="E83">
    <cfRule type="expression" dxfId="66" priority="44">
      <formula>E$9&gt;Display_Year_End</formula>
    </cfRule>
  </conditionalFormatting>
  <conditionalFormatting sqref="E33:BD33">
    <cfRule type="expression" dxfId="65" priority="43">
      <formula>E$14=0</formula>
    </cfRule>
  </conditionalFormatting>
  <conditionalFormatting sqref="E34:BD34">
    <cfRule type="expression" dxfId="64" priority="42">
      <formula>E$14=0</formula>
    </cfRule>
  </conditionalFormatting>
  <conditionalFormatting sqref="E36:BD36">
    <cfRule type="expression" dxfId="63" priority="41">
      <formula>E$14=0</formula>
    </cfRule>
  </conditionalFormatting>
  <conditionalFormatting sqref="E37:BD37">
    <cfRule type="expression" dxfId="62" priority="40">
      <formula>E$14=0</formula>
    </cfRule>
  </conditionalFormatting>
  <conditionalFormatting sqref="E38:BD38">
    <cfRule type="expression" dxfId="61" priority="39">
      <formula>E$14=0</formula>
    </cfRule>
  </conditionalFormatting>
  <conditionalFormatting sqref="E41:BD41">
    <cfRule type="expression" dxfId="60" priority="38">
      <formula>E$14=0</formula>
    </cfRule>
  </conditionalFormatting>
  <conditionalFormatting sqref="E42:BD42">
    <cfRule type="expression" dxfId="59" priority="37">
      <formula>E$14=0</formula>
    </cfRule>
  </conditionalFormatting>
  <conditionalFormatting sqref="E44:BD44">
    <cfRule type="expression" dxfId="58" priority="36">
      <formula>E$14=0</formula>
    </cfRule>
  </conditionalFormatting>
  <conditionalFormatting sqref="E45:BD45">
    <cfRule type="expression" dxfId="57" priority="35">
      <formula>E$14=0</formula>
    </cfRule>
  </conditionalFormatting>
  <conditionalFormatting sqref="E47:BD47">
    <cfRule type="expression" dxfId="56" priority="34">
      <formula>E$14=0</formula>
    </cfRule>
  </conditionalFormatting>
  <conditionalFormatting sqref="E48:BD50">
    <cfRule type="expression" dxfId="55" priority="33">
      <formula>E$14=0</formula>
    </cfRule>
  </conditionalFormatting>
  <conditionalFormatting sqref="E54:BD57">
    <cfRule type="expression" dxfId="54" priority="32">
      <formula>E$14=0</formula>
    </cfRule>
  </conditionalFormatting>
  <conditionalFormatting sqref="E59:BD59">
    <cfRule type="expression" dxfId="53" priority="31">
      <formula>E$14=0</formula>
    </cfRule>
  </conditionalFormatting>
  <conditionalFormatting sqref="E61:BD62">
    <cfRule type="expression" dxfId="52" priority="30">
      <formula>E$14=0</formula>
    </cfRule>
  </conditionalFormatting>
  <conditionalFormatting sqref="E64:BD66">
    <cfRule type="expression" dxfId="51" priority="29">
      <formula>E$14=0</formula>
    </cfRule>
  </conditionalFormatting>
  <conditionalFormatting sqref="E69:BD69">
    <cfRule type="expression" dxfId="50" priority="28">
      <formula>E$14=0</formula>
    </cfRule>
  </conditionalFormatting>
  <conditionalFormatting sqref="E71:BD71">
    <cfRule type="expression" dxfId="49" priority="27">
      <formula>E$14=0</formula>
    </cfRule>
  </conditionalFormatting>
  <conditionalFormatting sqref="E154:BD154">
    <cfRule type="expression" dxfId="48" priority="3">
      <formula>E$14=0</formula>
    </cfRule>
  </conditionalFormatting>
  <conditionalFormatting sqref="E154:BD154">
    <cfRule type="expression" dxfId="47" priority="2">
      <formula>E$14=0</formula>
    </cfRule>
  </conditionalFormatting>
  <conditionalFormatting sqref="B3">
    <cfRule type="expression" dxfId="46" priority="1">
      <formula>$B$3="The model contains one or more errors"</formula>
    </cfRule>
  </conditionalFormatting>
  <hyperlinks>
    <hyperlink ref="B5" location="Contents!A1" display="[To Contents]" xr:uid="{00000000-0004-0000-09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48"/>
  <sheetViews>
    <sheetView showGridLines="0" zoomScaleNormal="100" zoomScaleSheetLayoutView="100" zoomScalePageLayoutView="90" workbookViewId="0">
      <pane xSplit="3" ySplit="7" topLeftCell="D8" activePane="bottomRight" state="frozen"/>
      <selection activeCell="D32" sqref="D32"/>
      <selection pane="topRight" activeCell="D32" sqref="D32"/>
      <selection pane="bottomLeft" activeCell="D32" sqref="D32"/>
      <selection pane="bottomRight" activeCell="J20" sqref="J20"/>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11" style="1" customWidth="1"/>
    <col min="8" max="12" width="10.140625" style="1" customWidth="1"/>
    <col min="13" max="13" width="2.42578125" style="1" customWidth="1"/>
    <col min="14" max="16384" width="9.140625" style="1" hidden="1"/>
  </cols>
  <sheetData>
    <row r="1" spans="1:12" s="2" customFormat="1" ht="18.75" x14ac:dyDescent="0.3">
      <c r="A1" s="119" t="str">
        <f>Model_Name</f>
        <v>Cost Allocation Model</v>
      </c>
      <c r="B1" s="120"/>
      <c r="C1" s="121"/>
      <c r="D1" s="122"/>
      <c r="E1" s="122"/>
      <c r="F1" s="122"/>
      <c r="G1" s="122"/>
      <c r="H1" s="122"/>
      <c r="I1" s="122"/>
      <c r="J1" s="122"/>
      <c r="K1" s="122"/>
      <c r="L1" s="122"/>
    </row>
    <row r="2" spans="1:12" s="3" customFormat="1" x14ac:dyDescent="0.2">
      <c r="A2" s="123">
        <f>MATCH(B2,Contents!$D$8:$D$20,0)</f>
        <v>10</v>
      </c>
      <c r="B2" s="124" t="str">
        <f>PROPER(MID(CELL("filename", A1), FIND("]", CELL("filename", A1))+1, 100))</f>
        <v>Compliance</v>
      </c>
      <c r="C2" s="118"/>
      <c r="D2" s="125"/>
      <c r="E2" s="125"/>
      <c r="F2" s="125"/>
      <c r="G2" s="125"/>
      <c r="H2" s="125"/>
      <c r="I2" s="125"/>
      <c r="J2" s="125"/>
      <c r="K2" s="125"/>
      <c r="L2" s="125"/>
    </row>
    <row r="3" spans="1:12" s="3" customFormat="1" x14ac:dyDescent="0.2">
      <c r="A3" s="193">
        <f>SUM(A7:A13,A15:A24,A26:A47)</f>
        <v>0</v>
      </c>
      <c r="B3" s="194" t="str">
        <f>Error_Message</f>
        <v>No errors identified</v>
      </c>
      <c r="C3" s="118"/>
      <c r="D3" s="125"/>
      <c r="E3" s="125"/>
      <c r="F3" s="125"/>
      <c r="G3" s="125"/>
      <c r="H3" s="125"/>
      <c r="I3" s="125"/>
      <c r="J3" s="125"/>
      <c r="K3" s="125"/>
      <c r="L3" s="125"/>
    </row>
    <row r="4" spans="1:12" s="3" customFormat="1" x14ac:dyDescent="0.2">
      <c r="A4" s="126"/>
      <c r="B4" s="127"/>
      <c r="C4" s="118"/>
      <c r="D4" s="125"/>
      <c r="E4" s="125"/>
      <c r="F4" s="125"/>
      <c r="G4" s="125"/>
      <c r="H4" s="125"/>
      <c r="I4" s="125"/>
      <c r="J4" s="125"/>
      <c r="K4" s="125"/>
      <c r="L4" s="125"/>
    </row>
    <row r="5" spans="1:12" x14ac:dyDescent="0.2">
      <c r="A5" s="4"/>
      <c r="B5" s="45" t="s">
        <v>23</v>
      </c>
      <c r="C5" s="5"/>
      <c r="D5" s="4"/>
      <c r="E5" s="4"/>
      <c r="F5" s="4"/>
      <c r="G5" s="4"/>
      <c r="H5" s="4"/>
      <c r="I5" s="4"/>
      <c r="J5" s="4"/>
      <c r="K5" s="4"/>
      <c r="L5" s="4"/>
    </row>
    <row r="6" spans="1:12" x14ac:dyDescent="0.2">
      <c r="A6" s="6">
        <f>MAX($A$1:A5)+Subsection</f>
        <v>10.01</v>
      </c>
      <c r="B6" s="6" t="s">
        <v>332</v>
      </c>
      <c r="C6" s="7"/>
      <c r="D6" s="8"/>
      <c r="E6" s="8"/>
      <c r="F6" s="54"/>
      <c r="G6" s="54"/>
      <c r="H6" s="54"/>
      <c r="I6" s="54"/>
      <c r="J6" s="54"/>
      <c r="K6" s="54"/>
      <c r="L6" s="54"/>
    </row>
    <row r="7" spans="1:12" x14ac:dyDescent="0.2">
      <c r="A7" s="9"/>
      <c r="C7" s="13"/>
      <c r="D7" s="48"/>
    </row>
    <row r="8" spans="1:12" outlineLevel="1" x14ac:dyDescent="0.2">
      <c r="A8" s="29"/>
      <c r="C8" s="245"/>
      <c r="D8" s="27"/>
      <c r="E8" s="27"/>
      <c r="F8" s="27"/>
      <c r="G8" s="27"/>
      <c r="H8" s="27"/>
      <c r="I8" s="27"/>
      <c r="J8" s="27"/>
      <c r="K8" s="27"/>
      <c r="L8" s="27"/>
    </row>
    <row r="9" spans="1:12" outlineLevel="1" x14ac:dyDescent="0.2">
      <c r="A9" s="29"/>
      <c r="B9" s="53" t="s">
        <v>360</v>
      </c>
      <c r="C9" s="245"/>
      <c r="D9" s="27"/>
      <c r="E9" s="27"/>
      <c r="F9" s="27"/>
      <c r="G9" s="27"/>
      <c r="H9" s="27"/>
      <c r="I9" s="27"/>
      <c r="J9" s="27"/>
      <c r="K9" s="27"/>
      <c r="L9" s="27"/>
    </row>
    <row r="10" spans="1:12" outlineLevel="1" x14ac:dyDescent="0.2">
      <c r="A10" s="29"/>
      <c r="B10" s="53" t="s">
        <v>333</v>
      </c>
      <c r="C10" s="245"/>
      <c r="D10" s="27"/>
      <c r="E10" s="27"/>
      <c r="F10" s="27"/>
      <c r="G10" s="27"/>
      <c r="H10" s="27"/>
      <c r="I10" s="27"/>
      <c r="J10" s="27"/>
      <c r="K10" s="27"/>
      <c r="L10" s="27"/>
    </row>
    <row r="11" spans="1:12" outlineLevel="1" x14ac:dyDescent="0.2">
      <c r="A11" s="29"/>
      <c r="B11" s="30"/>
      <c r="C11" s="245"/>
      <c r="D11" s="27"/>
      <c r="E11" s="27"/>
      <c r="F11" s="27"/>
      <c r="G11" s="27"/>
      <c r="H11" s="27"/>
      <c r="I11" s="27"/>
      <c r="J11" s="27"/>
      <c r="K11" s="27"/>
      <c r="L11" s="27"/>
    </row>
    <row r="12" spans="1:12" outlineLevel="1" x14ac:dyDescent="0.2">
      <c r="A12" s="29"/>
      <c r="B12" s="51" t="s">
        <v>334</v>
      </c>
      <c r="C12" s="26" t="s">
        <v>54</v>
      </c>
      <c r="D12" s="27"/>
      <c r="E12" s="157">
        <v>2022</v>
      </c>
      <c r="F12" s="27"/>
      <c r="G12" s="27"/>
      <c r="H12" s="27"/>
      <c r="I12" s="27"/>
      <c r="J12" s="27"/>
      <c r="K12" s="27"/>
      <c r="L12" s="27"/>
    </row>
    <row r="13" spans="1:12" outlineLevel="1" x14ac:dyDescent="0.2">
      <c r="A13" s="29"/>
      <c r="B13" s="30"/>
      <c r="C13" s="245"/>
      <c r="D13" s="27"/>
      <c r="E13" s="27"/>
      <c r="F13" s="27"/>
      <c r="G13" s="27"/>
      <c r="H13" s="27"/>
      <c r="I13" s="27"/>
      <c r="J13" s="27"/>
      <c r="K13" s="27"/>
      <c r="L13" s="27"/>
    </row>
    <row r="14" spans="1:12" x14ac:dyDescent="0.2">
      <c r="A14" s="6">
        <f>MAX($A$1:A13)+Subsection</f>
        <v>10.02</v>
      </c>
      <c r="B14" s="6" t="s">
        <v>335</v>
      </c>
      <c r="C14" s="7"/>
      <c r="D14" s="8"/>
      <c r="E14" s="8"/>
      <c r="F14" s="54"/>
      <c r="G14" s="54"/>
      <c r="H14" s="54"/>
      <c r="I14" s="54"/>
      <c r="J14" s="54"/>
      <c r="K14" s="54"/>
      <c r="L14" s="54"/>
    </row>
    <row r="15" spans="1:12" x14ac:dyDescent="0.2">
      <c r="A15" s="9"/>
      <c r="C15" s="13"/>
      <c r="D15" s="48"/>
    </row>
    <row r="16" spans="1:12" outlineLevel="1" x14ac:dyDescent="0.2">
      <c r="A16" s="29"/>
      <c r="B16" s="30"/>
      <c r="C16" s="245"/>
      <c r="D16" s="27"/>
      <c r="E16" s="27"/>
      <c r="F16" s="27"/>
      <c r="G16" s="27"/>
      <c r="H16" s="27"/>
      <c r="I16" s="27"/>
      <c r="J16" s="27"/>
      <c r="K16" s="27"/>
      <c r="L16" s="27"/>
    </row>
    <row r="17" spans="1:12" ht="26.65" customHeight="1" outlineLevel="1" x14ac:dyDescent="0.2">
      <c r="A17" s="29"/>
      <c r="B17" s="51" t="s">
        <v>336</v>
      </c>
      <c r="C17" s="245"/>
      <c r="D17" s="27"/>
      <c r="E17" s="158" t="str">
        <f>"Operating Expenditure ("&amp;Compliance_Year&amp;")"</f>
        <v>Operating Expenditure (2022)</v>
      </c>
      <c r="F17" s="158" t="str">
        <f>"Capital Expenditure ("&amp;Compliance_Year&amp;")"</f>
        <v>Capital Expenditure (2022)</v>
      </c>
      <c r="G17" s="158" t="str">
        <f>"Total Expenditure ("&amp;Compliance_Year&amp;")"</f>
        <v>Total Expenditure (2022)</v>
      </c>
      <c r="H17" s="27"/>
      <c r="I17" s="27"/>
      <c r="J17" s="27"/>
      <c r="K17" s="27"/>
      <c r="L17" s="27"/>
    </row>
    <row r="18" spans="1:12" outlineLevel="1" x14ac:dyDescent="0.2">
      <c r="A18" s="29"/>
      <c r="B18" s="52" t="s">
        <v>337</v>
      </c>
      <c r="C18" s="10" t="s">
        <v>198</v>
      </c>
      <c r="D18" s="156"/>
      <c r="E18" s="156">
        <f>INDEX(Opex!$I$136:$BH$136,MATCH(Compliance_Year,Opex!$I$9:$BH$9,0))</f>
        <v>119.50776474391877</v>
      </c>
      <c r="F18" s="156">
        <f>INDEX(Capex!$I$90:$BH$90,MATCH(Compliance_Year,Capex!$I$9:$BH$9,0))</f>
        <v>185.04686700569027</v>
      </c>
      <c r="G18" s="156">
        <f>SUM(E18:F18)</f>
        <v>304.55463174960903</v>
      </c>
      <c r="H18" s="27"/>
      <c r="I18" s="27"/>
      <c r="J18" s="27"/>
      <c r="K18" s="27"/>
      <c r="L18" s="27"/>
    </row>
    <row r="19" spans="1:12" outlineLevel="1" x14ac:dyDescent="0.2">
      <c r="A19" s="29"/>
      <c r="B19" s="52" t="s">
        <v>338</v>
      </c>
      <c r="C19" s="10" t="s">
        <v>198</v>
      </c>
      <c r="D19" s="156"/>
      <c r="E19" s="156">
        <f>INDEX(Opex!$I$157:$BH$157,MATCH(Compliance_Year,Opex!$I$9:$BH$9,0))</f>
        <v>25.045430555563716</v>
      </c>
      <c r="F19" s="156">
        <f>INDEX(Capex!$I$111:$BH$111,MATCH(Compliance_Year,Capex!$I$9:$BH$9,0))</f>
        <v>0.93053793843876043</v>
      </c>
      <c r="G19" s="156">
        <f>SUM(E19:F19)</f>
        <v>25.975968494002476</v>
      </c>
      <c r="H19" s="27"/>
      <c r="I19" s="27"/>
      <c r="J19" s="27"/>
      <c r="K19" s="27"/>
      <c r="L19" s="27"/>
    </row>
    <row r="20" spans="1:12" outlineLevel="1" x14ac:dyDescent="0.2">
      <c r="A20" s="29"/>
      <c r="B20" s="52" t="s">
        <v>339</v>
      </c>
      <c r="C20" s="10" t="s">
        <v>198</v>
      </c>
      <c r="D20" s="156"/>
      <c r="E20" s="156">
        <f>INDEX(Opex!$I$137:$BH$137,MATCH(Compliance_Year,Opex!$I$9:$BH$9,0))+INDEX(Opex!$I$158:$BH$158,MATCH(Compliance_Year,Opex!$I$9:$BH$9,0))</f>
        <v>15.070470583695686</v>
      </c>
      <c r="F20" s="156">
        <f>INDEX(Capex!$I$91:$BH$91,MATCH(Compliance_Year,Capex!$I$9:$BH$9,0))+INDEX(Capex!$I$112:$BH$112,MATCH(Compliance_Year,Capex!$I$9:$BH$9,0))</f>
        <v>1.4164964218081852</v>
      </c>
      <c r="G20" s="156">
        <f>SUM(E20:F20)</f>
        <v>16.486967005503871</v>
      </c>
      <c r="H20" s="27"/>
      <c r="I20" s="27"/>
      <c r="J20" s="27"/>
      <c r="K20" s="27"/>
      <c r="L20" s="27"/>
    </row>
    <row r="21" spans="1:12" outlineLevel="1" x14ac:dyDescent="0.2">
      <c r="A21" s="29"/>
      <c r="B21" s="30"/>
      <c r="C21" s="245"/>
      <c r="D21" s="27"/>
      <c r="E21" s="27"/>
      <c r="F21" s="27"/>
      <c r="G21" s="27"/>
      <c r="H21" s="27"/>
      <c r="I21" s="27"/>
      <c r="J21" s="27"/>
      <c r="K21" s="27"/>
      <c r="L21" s="27"/>
    </row>
    <row r="22" spans="1:12" outlineLevel="1" x14ac:dyDescent="0.2">
      <c r="A22" s="29"/>
      <c r="B22" s="154" t="s">
        <v>340</v>
      </c>
      <c r="C22" s="69" t="s">
        <v>198</v>
      </c>
      <c r="D22" s="71"/>
      <c r="E22" s="155">
        <f>SUM(E18:E20)</f>
        <v>159.62366588317818</v>
      </c>
      <c r="F22" s="155">
        <f>SUM(F18:F20)</f>
        <v>187.39390136593721</v>
      </c>
      <c r="G22" s="155">
        <f>SUM(G18:G20)</f>
        <v>347.01756724911536</v>
      </c>
      <c r="H22" s="27"/>
      <c r="I22" s="27"/>
      <c r="J22" s="27"/>
      <c r="K22" s="27"/>
      <c r="L22" s="27"/>
    </row>
    <row r="23" spans="1:12" outlineLevel="1" x14ac:dyDescent="0.2">
      <c r="A23" s="116">
        <f>SUM(E23:G23)</f>
        <v>0</v>
      </c>
      <c r="B23" s="30"/>
      <c r="C23" s="245"/>
      <c r="D23" s="91" t="s">
        <v>238</v>
      </c>
      <c r="E23" s="116">
        <f>IF(ROUND(INDEX(Data!$E$166:$BD$166,MATCH(Compliance_Year,Data!$E$9:$BD$9,0))-E22,6)=0,0,1)</f>
        <v>0</v>
      </c>
      <c r="F23" s="116">
        <f>IF(ROUND(INDEX(Data!$E$227:$BD$227,MATCH(Compliance_Year,Data!$E$9:$BD$9,0))-F22,6)=0,0,1)</f>
        <v>0</v>
      </c>
      <c r="G23" s="27"/>
      <c r="H23" s="27"/>
      <c r="I23" s="27"/>
      <c r="J23" s="27"/>
      <c r="K23" s="27"/>
      <c r="L23" s="27"/>
    </row>
    <row r="24" spans="1:12" outlineLevel="1" x14ac:dyDescent="0.2">
      <c r="A24" s="29"/>
      <c r="B24" s="30"/>
      <c r="C24" s="245"/>
      <c r="D24" s="27"/>
      <c r="E24" s="27"/>
      <c r="F24" s="27"/>
      <c r="G24" s="27"/>
      <c r="H24" s="27"/>
      <c r="I24" s="27"/>
      <c r="J24" s="27"/>
      <c r="K24" s="27"/>
      <c r="L24" s="27"/>
    </row>
    <row r="25" spans="1:12" x14ac:dyDescent="0.2">
      <c r="A25" s="6">
        <f>MAX($A$1:A24)+Subsection</f>
        <v>10.029999999999999</v>
      </c>
      <c r="B25" s="6" t="s">
        <v>341</v>
      </c>
      <c r="C25" s="7"/>
      <c r="D25" s="8"/>
      <c r="E25" s="8"/>
      <c r="F25" s="54"/>
      <c r="G25" s="54"/>
      <c r="H25" s="54"/>
      <c r="I25" s="54"/>
      <c r="J25" s="54"/>
      <c r="K25" s="54"/>
      <c r="L25" s="54"/>
    </row>
    <row r="26" spans="1:12" x14ac:dyDescent="0.2">
      <c r="A26" s="9"/>
      <c r="C26" s="13"/>
      <c r="D26" s="48"/>
    </row>
    <row r="27" spans="1:12" outlineLevel="1" x14ac:dyDescent="0.2">
      <c r="A27" s="29"/>
      <c r="B27" s="30"/>
      <c r="C27" s="245"/>
      <c r="D27" s="27"/>
      <c r="E27" s="27"/>
      <c r="F27" s="27"/>
      <c r="G27" s="27"/>
      <c r="H27" s="27"/>
      <c r="I27" s="27"/>
      <c r="J27" s="27"/>
      <c r="K27" s="27"/>
      <c r="L27" s="27"/>
    </row>
    <row r="28" spans="1:12" outlineLevel="1" x14ac:dyDescent="0.2">
      <c r="A28" s="29"/>
      <c r="B28" s="30"/>
      <c r="C28" s="245"/>
      <c r="D28" s="27"/>
      <c r="E28" s="27"/>
      <c r="F28" s="27"/>
      <c r="G28" s="27"/>
      <c r="H28" s="27"/>
      <c r="I28" s="27"/>
      <c r="J28" s="27"/>
      <c r="K28" s="27"/>
      <c r="L28" s="27"/>
    </row>
    <row r="29" spans="1:12" outlineLevel="1" x14ac:dyDescent="0.2">
      <c r="A29" s="29"/>
      <c r="B29" s="30"/>
      <c r="C29" s="245"/>
      <c r="D29" s="27"/>
      <c r="E29" s="27"/>
      <c r="F29" s="27"/>
      <c r="G29" s="27"/>
      <c r="H29" s="27"/>
      <c r="I29" s="27"/>
      <c r="J29" s="27"/>
      <c r="K29" s="27"/>
      <c r="L29" s="27"/>
    </row>
    <row r="30" spans="1:12" outlineLevel="1" x14ac:dyDescent="0.2">
      <c r="A30" s="29"/>
      <c r="B30" s="30"/>
      <c r="C30" s="245"/>
      <c r="D30" s="27"/>
      <c r="E30" s="27"/>
      <c r="F30" s="27"/>
      <c r="G30" s="27"/>
      <c r="H30" s="27"/>
      <c r="I30" s="27"/>
      <c r="J30" s="27"/>
      <c r="K30" s="27"/>
      <c r="L30" s="27"/>
    </row>
    <row r="31" spans="1:12" outlineLevel="1" x14ac:dyDescent="0.2">
      <c r="A31" s="29"/>
      <c r="B31" s="30"/>
      <c r="C31" s="245"/>
      <c r="D31" s="27"/>
      <c r="E31" s="27"/>
      <c r="F31" s="27"/>
      <c r="G31" s="27"/>
      <c r="H31" s="27"/>
      <c r="I31" s="27"/>
      <c r="J31" s="27"/>
      <c r="K31" s="27"/>
      <c r="L31" s="27"/>
    </row>
    <row r="32" spans="1:12" outlineLevel="1" x14ac:dyDescent="0.2">
      <c r="A32" s="29"/>
      <c r="B32" s="30"/>
      <c r="C32" s="245"/>
      <c r="D32" s="27"/>
      <c r="E32" s="27"/>
      <c r="F32" s="27"/>
      <c r="G32" s="27"/>
      <c r="H32" s="27"/>
      <c r="I32" s="27"/>
      <c r="J32" s="27"/>
      <c r="K32" s="27"/>
      <c r="L32" s="27"/>
    </row>
    <row r="33" spans="1:12" outlineLevel="1" x14ac:dyDescent="0.2">
      <c r="A33" s="29"/>
      <c r="B33" s="30"/>
      <c r="C33" s="245"/>
      <c r="D33" s="27"/>
      <c r="E33" s="27"/>
      <c r="F33" s="27"/>
      <c r="G33" s="27"/>
      <c r="H33" s="27"/>
      <c r="I33" s="27"/>
      <c r="J33" s="27"/>
      <c r="K33" s="27"/>
      <c r="L33" s="27"/>
    </row>
    <row r="34" spans="1:12" outlineLevel="1" x14ac:dyDescent="0.2">
      <c r="A34" s="29"/>
      <c r="B34" s="30"/>
      <c r="C34" s="245"/>
      <c r="D34" s="27"/>
      <c r="E34" s="27"/>
      <c r="F34" s="27"/>
      <c r="G34" s="27"/>
      <c r="H34" s="27"/>
      <c r="I34" s="27"/>
      <c r="J34" s="27"/>
      <c r="K34" s="27"/>
      <c r="L34" s="27"/>
    </row>
    <row r="35" spans="1:12" outlineLevel="1" x14ac:dyDescent="0.2">
      <c r="A35" s="29"/>
      <c r="B35" s="30"/>
      <c r="C35" s="245"/>
      <c r="D35" s="27"/>
      <c r="E35" s="27"/>
      <c r="F35" s="27"/>
      <c r="G35" s="27"/>
      <c r="H35" s="27"/>
      <c r="I35" s="27"/>
      <c r="J35" s="27"/>
      <c r="K35" s="27"/>
      <c r="L35" s="27"/>
    </row>
    <row r="36" spans="1:12" outlineLevel="1" x14ac:dyDescent="0.2">
      <c r="A36" s="29"/>
      <c r="B36" s="30"/>
      <c r="C36" s="245"/>
      <c r="D36" s="27"/>
      <c r="E36" s="27"/>
      <c r="F36" s="27"/>
      <c r="G36" s="27"/>
      <c r="H36" s="27"/>
      <c r="I36" s="27"/>
      <c r="J36" s="27"/>
      <c r="K36" s="27"/>
      <c r="L36" s="27"/>
    </row>
    <row r="37" spans="1:12" outlineLevel="1" x14ac:dyDescent="0.2">
      <c r="A37" s="29"/>
      <c r="B37" s="30"/>
      <c r="C37" s="245"/>
      <c r="D37" s="27"/>
      <c r="E37" s="27"/>
      <c r="F37" s="27"/>
      <c r="G37" s="27"/>
      <c r="H37" s="27"/>
      <c r="I37" s="27"/>
      <c r="J37" s="27"/>
      <c r="K37" s="27"/>
      <c r="L37" s="27"/>
    </row>
    <row r="38" spans="1:12" outlineLevel="1" x14ac:dyDescent="0.2">
      <c r="A38" s="29"/>
      <c r="B38" s="30"/>
      <c r="C38" s="245"/>
      <c r="D38" s="27"/>
      <c r="E38" s="27"/>
      <c r="F38" s="27"/>
      <c r="G38" s="27"/>
      <c r="H38" s="27"/>
      <c r="I38" s="27"/>
      <c r="J38" s="27"/>
      <c r="K38" s="27"/>
      <c r="L38" s="27"/>
    </row>
    <row r="39" spans="1:12" outlineLevel="1" x14ac:dyDescent="0.2">
      <c r="A39" s="29"/>
      <c r="B39" s="30"/>
      <c r="C39" s="245"/>
      <c r="D39" s="27"/>
      <c r="E39" s="27"/>
      <c r="F39" s="27"/>
      <c r="G39" s="27"/>
      <c r="H39" s="27"/>
      <c r="I39" s="27"/>
      <c r="J39" s="27"/>
      <c r="K39" s="27"/>
      <c r="L39" s="27"/>
    </row>
    <row r="40" spans="1:12" outlineLevel="1" x14ac:dyDescent="0.2">
      <c r="A40" s="29"/>
      <c r="B40" s="30"/>
      <c r="C40" s="245"/>
      <c r="D40" s="27"/>
      <c r="E40" s="27"/>
      <c r="F40" s="27"/>
      <c r="G40" s="27"/>
      <c r="H40" s="27"/>
      <c r="I40" s="27"/>
      <c r="J40" s="27"/>
      <c r="K40" s="27"/>
      <c r="L40" s="27"/>
    </row>
    <row r="41" spans="1:12" outlineLevel="1" x14ac:dyDescent="0.2">
      <c r="A41" s="29"/>
      <c r="B41" s="30"/>
      <c r="C41" s="245"/>
      <c r="D41" s="27"/>
      <c r="E41" s="27"/>
      <c r="F41" s="27"/>
      <c r="G41" s="27"/>
      <c r="H41" s="27"/>
      <c r="I41" s="27"/>
      <c r="J41" s="27"/>
      <c r="K41" s="27"/>
      <c r="L41" s="27"/>
    </row>
    <row r="42" spans="1:12" outlineLevel="1" x14ac:dyDescent="0.2">
      <c r="A42" s="29"/>
      <c r="B42" s="30"/>
      <c r="C42" s="245"/>
      <c r="D42" s="27"/>
      <c r="E42" s="27"/>
      <c r="F42" s="27"/>
      <c r="G42" s="27"/>
      <c r="H42" s="27"/>
      <c r="I42" s="27"/>
      <c r="J42" s="27"/>
      <c r="K42" s="27"/>
      <c r="L42" s="27"/>
    </row>
    <row r="43" spans="1:12" outlineLevel="1" x14ac:dyDescent="0.2">
      <c r="A43" s="29"/>
      <c r="B43" s="30"/>
      <c r="C43" s="245"/>
      <c r="D43" s="27"/>
      <c r="E43" s="27"/>
      <c r="F43" s="27"/>
      <c r="G43" s="27"/>
      <c r="H43" s="27"/>
      <c r="I43" s="27"/>
      <c r="J43" s="27"/>
      <c r="K43" s="27"/>
      <c r="L43" s="27"/>
    </row>
    <row r="44" spans="1:12" outlineLevel="1" x14ac:dyDescent="0.2">
      <c r="A44" s="29"/>
      <c r="B44" s="30"/>
      <c r="C44" s="245"/>
      <c r="D44" s="27"/>
      <c r="E44" s="27"/>
      <c r="F44" s="27"/>
      <c r="G44" s="27"/>
      <c r="H44" s="27"/>
      <c r="I44" s="27"/>
      <c r="J44" s="27"/>
      <c r="K44" s="27"/>
      <c r="L44" s="27"/>
    </row>
    <row r="45" spans="1:12" outlineLevel="1" x14ac:dyDescent="0.2">
      <c r="A45" s="29"/>
      <c r="B45" s="30"/>
      <c r="C45" s="245"/>
      <c r="D45" s="27"/>
      <c r="E45" s="27"/>
      <c r="F45" s="27"/>
      <c r="G45" s="27"/>
      <c r="H45" s="27"/>
      <c r="I45" s="27"/>
      <c r="J45" s="27"/>
      <c r="K45" s="27"/>
      <c r="L45" s="27"/>
    </row>
    <row r="46" spans="1:12" outlineLevel="1" x14ac:dyDescent="0.2">
      <c r="A46" s="29"/>
      <c r="B46" s="30"/>
      <c r="C46" s="245"/>
      <c r="D46" s="27"/>
      <c r="E46" s="27"/>
      <c r="F46" s="27"/>
      <c r="G46" s="27"/>
      <c r="H46" s="27"/>
      <c r="I46" s="27"/>
      <c r="J46" s="27"/>
      <c r="K46" s="27"/>
      <c r="L46" s="27"/>
    </row>
    <row r="47" spans="1:12" outlineLevel="1" x14ac:dyDescent="0.2">
      <c r="A47" s="29"/>
      <c r="B47" s="52"/>
      <c r="C47" s="245"/>
      <c r="D47" s="27"/>
      <c r="E47" s="27"/>
      <c r="F47" s="27"/>
      <c r="G47" s="27"/>
      <c r="H47" s="27"/>
      <c r="I47" s="27"/>
      <c r="J47" s="27"/>
      <c r="K47" s="27"/>
      <c r="L47" s="27"/>
    </row>
    <row r="48" spans="1:12" x14ac:dyDescent="0.2">
      <c r="A48" s="31" t="s">
        <v>22</v>
      </c>
      <c r="B48" s="32"/>
      <c r="C48" s="33"/>
      <c r="D48" s="32"/>
      <c r="E48" s="32"/>
      <c r="F48" s="32"/>
      <c r="G48" s="32"/>
      <c r="H48" s="32"/>
      <c r="I48" s="32"/>
      <c r="J48" s="32"/>
      <c r="K48" s="32"/>
      <c r="L48" s="32"/>
    </row>
  </sheetData>
  <sheetProtection formatCells="0" formatColumns="0" formatRows="0" insertColumns="0" insertRows="0" insertHyperlinks="0" deleteColumns="0" deleteRows="0" sort="0" autoFilter="0" pivotTables="0"/>
  <dataConsolidate link="1"/>
  <conditionalFormatting sqref="B3">
    <cfRule type="expression" dxfId="45" priority="1">
      <formula>$B$3="The model contains one or more errors"</formula>
    </cfRule>
  </conditionalFormatting>
  <hyperlinks>
    <hyperlink ref="B5" location="Contents!A1" display="[To Contents]" xr:uid="{00000000-0004-0000-0A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Data!$E$9:$BD$9</xm:f>
          </x14:formula1>
          <xm:sqref>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H65"/>
  <sheetViews>
    <sheetView showGridLines="0" zoomScaleNormal="100" zoomScaleSheetLayoutView="100" zoomScalePageLayoutView="90" workbookViewId="0">
      <pane xSplit="3" ySplit="15" topLeftCell="D16" activePane="bottomRight" state="frozen"/>
      <selection activeCell="D32" sqref="D32"/>
      <selection pane="topRight" activeCell="D32" sqref="D32"/>
      <selection pane="bottomLeft" activeCell="D32" sqref="D32"/>
      <selection pane="bottomRight" activeCell="D32" sqref="D3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19" t="str">
        <f>Model_Name</f>
        <v>Cost Allocation Model</v>
      </c>
      <c r="B1" s="120"/>
      <c r="C1" s="121"/>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row>
    <row r="2" spans="1:57" s="3" customFormat="1" x14ac:dyDescent="0.2">
      <c r="A2" s="123">
        <f>MATCH(B2,Contents!$D$8:$D$20,0)</f>
        <v>11</v>
      </c>
      <c r="B2" s="124" t="str">
        <f>PROPER(MID(CELL("filename", A1), FIND("]", CELL("filename", A1))+1, 100))</f>
        <v>Regulatory Model</v>
      </c>
      <c r="C2" s="118"/>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row>
    <row r="3" spans="1:57" s="3" customFormat="1" x14ac:dyDescent="0.2">
      <c r="A3" s="193">
        <f>SUM(A7:A15,A17:A35,A37:A64)</f>
        <v>0</v>
      </c>
      <c r="B3" s="194" t="str">
        <f>Error_Message</f>
        <v>No errors identified</v>
      </c>
      <c r="C3" s="118"/>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row>
    <row r="4" spans="1:57" s="3" customFormat="1" x14ac:dyDescent="0.2">
      <c r="A4" s="126"/>
      <c r="B4" s="127"/>
      <c r="C4" s="118"/>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row>
    <row r="5" spans="1:57" x14ac:dyDescent="0.2">
      <c r="A5" s="4"/>
      <c r="B5" s="45"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MAX($A$1:A5)+Subsection</f>
        <v>11.01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8"/>
    </row>
    <row r="8" spans="1:57" ht="15.75" customHeight="1" x14ac:dyDescent="0.2">
      <c r="A8" s="9"/>
      <c r="C8" s="13"/>
      <c r="D8" s="48"/>
      <c r="E8" s="95"/>
      <c r="F8" s="111" t="str">
        <f t="shared" ref="F8:BD8" si="0">IF(F13=1,"Actual","Forecast")</f>
        <v>Actual</v>
      </c>
      <c r="G8" s="111" t="str">
        <f t="shared" si="0"/>
        <v>Actual</v>
      </c>
      <c r="H8" s="111" t="str">
        <f t="shared" si="0"/>
        <v>Actual</v>
      </c>
      <c r="I8" s="111" t="str">
        <f t="shared" si="0"/>
        <v>Actual</v>
      </c>
      <c r="J8" s="111" t="str">
        <f t="shared" si="0"/>
        <v>Actual</v>
      </c>
      <c r="K8" s="111" t="str">
        <f t="shared" si="0"/>
        <v>Forecast</v>
      </c>
      <c r="L8" s="111" t="str">
        <f t="shared" si="0"/>
        <v>Forecast</v>
      </c>
      <c r="M8" s="111" t="str">
        <f t="shared" si="0"/>
        <v>Forecast</v>
      </c>
      <c r="N8" s="111" t="str">
        <f t="shared" si="0"/>
        <v>Forecast</v>
      </c>
      <c r="O8" s="111" t="str">
        <f t="shared" si="0"/>
        <v>Forecast</v>
      </c>
      <c r="P8" s="111" t="str">
        <f t="shared" si="0"/>
        <v>Forecast</v>
      </c>
      <c r="Q8" s="111" t="str">
        <f t="shared" si="0"/>
        <v>Forecast</v>
      </c>
      <c r="R8" s="111" t="str">
        <f t="shared" si="0"/>
        <v>Forecast</v>
      </c>
      <c r="S8" s="111" t="str">
        <f t="shared" si="0"/>
        <v>Forecast</v>
      </c>
      <c r="T8" s="111" t="str">
        <f t="shared" si="0"/>
        <v>Forecast</v>
      </c>
      <c r="U8" s="111" t="str">
        <f t="shared" si="0"/>
        <v>Forecast</v>
      </c>
      <c r="V8" s="111" t="str">
        <f t="shared" si="0"/>
        <v>Forecast</v>
      </c>
      <c r="W8" s="111" t="str">
        <f t="shared" si="0"/>
        <v>Forecast</v>
      </c>
      <c r="X8" s="111" t="str">
        <f t="shared" si="0"/>
        <v>Forecast</v>
      </c>
      <c r="Y8" s="111" t="str">
        <f t="shared" si="0"/>
        <v>Forecast</v>
      </c>
      <c r="Z8" s="111" t="str">
        <f t="shared" si="0"/>
        <v>Forecast</v>
      </c>
      <c r="AA8" s="111" t="str">
        <f t="shared" si="0"/>
        <v>Forecast</v>
      </c>
      <c r="AB8" s="111" t="str">
        <f t="shared" si="0"/>
        <v>Forecast</v>
      </c>
      <c r="AC8" s="111" t="str">
        <f t="shared" si="0"/>
        <v>Forecast</v>
      </c>
      <c r="AD8" s="111" t="str">
        <f t="shared" si="0"/>
        <v>Forecast</v>
      </c>
      <c r="AE8" s="111" t="str">
        <f t="shared" si="0"/>
        <v>Forecast</v>
      </c>
      <c r="AF8" s="111" t="str">
        <f t="shared" si="0"/>
        <v>Forecast</v>
      </c>
      <c r="AG8" s="111" t="str">
        <f t="shared" si="0"/>
        <v>Forecast</v>
      </c>
      <c r="AH8" s="111" t="str">
        <f t="shared" si="0"/>
        <v>Forecast</v>
      </c>
      <c r="AI8" s="111" t="str">
        <f t="shared" si="0"/>
        <v>Forecast</v>
      </c>
      <c r="AJ8" s="111" t="str">
        <f t="shared" si="0"/>
        <v>Forecast</v>
      </c>
      <c r="AK8" s="111" t="str">
        <f t="shared" si="0"/>
        <v>Forecast</v>
      </c>
      <c r="AL8" s="111" t="str">
        <f t="shared" si="0"/>
        <v>Forecast</v>
      </c>
      <c r="AM8" s="111" t="str">
        <f t="shared" si="0"/>
        <v>Forecast</v>
      </c>
      <c r="AN8" s="111" t="str">
        <f t="shared" si="0"/>
        <v>Forecast</v>
      </c>
      <c r="AO8" s="111" t="str">
        <f t="shared" si="0"/>
        <v>Forecast</v>
      </c>
      <c r="AP8" s="111" t="str">
        <f t="shared" si="0"/>
        <v>Forecast</v>
      </c>
      <c r="AQ8" s="111" t="str">
        <f t="shared" si="0"/>
        <v>Forecast</v>
      </c>
      <c r="AR8" s="111" t="str">
        <f t="shared" si="0"/>
        <v>Forecast</v>
      </c>
      <c r="AS8" s="111" t="str">
        <f t="shared" si="0"/>
        <v>Forecast</v>
      </c>
      <c r="AT8" s="111" t="str">
        <f t="shared" si="0"/>
        <v>Forecast</v>
      </c>
      <c r="AU8" s="111" t="str">
        <f t="shared" si="0"/>
        <v>Forecast</v>
      </c>
      <c r="AV8" s="111" t="str">
        <f t="shared" si="0"/>
        <v>Forecast</v>
      </c>
      <c r="AW8" s="111" t="str">
        <f t="shared" si="0"/>
        <v>Forecast</v>
      </c>
      <c r="AX8" s="111" t="str">
        <f t="shared" si="0"/>
        <v>Forecast</v>
      </c>
      <c r="AY8" s="111" t="str">
        <f t="shared" si="0"/>
        <v>Forecast</v>
      </c>
      <c r="AZ8" s="111" t="str">
        <f t="shared" si="0"/>
        <v>Forecast</v>
      </c>
      <c r="BA8" s="111" t="str">
        <f t="shared" si="0"/>
        <v>Forecast</v>
      </c>
      <c r="BB8" s="111" t="str">
        <f t="shared" si="0"/>
        <v>Forecast</v>
      </c>
      <c r="BC8" s="111" t="str">
        <f t="shared" si="0"/>
        <v>Forecast</v>
      </c>
      <c r="BD8" s="111" t="str">
        <f t="shared" si="0"/>
        <v>Forecast</v>
      </c>
    </row>
    <row r="9" spans="1:57" s="18" customFormat="1" ht="28.5" customHeight="1" x14ac:dyDescent="0.2">
      <c r="A9" s="15"/>
      <c r="B9" s="60" t="s">
        <v>190</v>
      </c>
      <c r="C9" s="16"/>
      <c r="D9" s="17"/>
      <c r="E9" s="61">
        <f>Base_Year</f>
        <v>2015</v>
      </c>
      <c r="F9" s="62">
        <f>E9+1</f>
        <v>2016</v>
      </c>
      <c r="G9" s="62">
        <f>F9+1</f>
        <v>2017</v>
      </c>
      <c r="H9" s="62">
        <f>G9+1</f>
        <v>2018</v>
      </c>
      <c r="I9" s="62">
        <f>H9+1</f>
        <v>2019</v>
      </c>
      <c r="J9" s="62">
        <f t="shared" ref="J9:AN9" si="1">I9+1</f>
        <v>2020</v>
      </c>
      <c r="K9" s="62">
        <f t="shared" si="1"/>
        <v>2021</v>
      </c>
      <c r="L9" s="62">
        <f t="shared" si="1"/>
        <v>2022</v>
      </c>
      <c r="M9" s="62">
        <f t="shared" si="1"/>
        <v>2023</v>
      </c>
      <c r="N9" s="62">
        <f t="shared" si="1"/>
        <v>2024</v>
      </c>
      <c r="O9" s="62">
        <f t="shared" si="1"/>
        <v>2025</v>
      </c>
      <c r="P9" s="62">
        <f t="shared" si="1"/>
        <v>2026</v>
      </c>
      <c r="Q9" s="62">
        <f t="shared" si="1"/>
        <v>2027</v>
      </c>
      <c r="R9" s="62">
        <f t="shared" si="1"/>
        <v>2028</v>
      </c>
      <c r="S9" s="62">
        <f t="shared" si="1"/>
        <v>2029</v>
      </c>
      <c r="T9" s="62">
        <f t="shared" si="1"/>
        <v>2030</v>
      </c>
      <c r="U9" s="62">
        <f t="shared" si="1"/>
        <v>2031</v>
      </c>
      <c r="V9" s="62">
        <f t="shared" si="1"/>
        <v>2032</v>
      </c>
      <c r="W9" s="62">
        <f t="shared" si="1"/>
        <v>2033</v>
      </c>
      <c r="X9" s="62">
        <f t="shared" si="1"/>
        <v>2034</v>
      </c>
      <c r="Y9" s="62">
        <f t="shared" si="1"/>
        <v>2035</v>
      </c>
      <c r="Z9" s="62">
        <f t="shared" si="1"/>
        <v>2036</v>
      </c>
      <c r="AA9" s="62">
        <f t="shared" si="1"/>
        <v>2037</v>
      </c>
      <c r="AB9" s="62">
        <f t="shared" si="1"/>
        <v>2038</v>
      </c>
      <c r="AC9" s="62">
        <f t="shared" si="1"/>
        <v>2039</v>
      </c>
      <c r="AD9" s="62">
        <f t="shared" si="1"/>
        <v>2040</v>
      </c>
      <c r="AE9" s="62">
        <f t="shared" si="1"/>
        <v>2041</v>
      </c>
      <c r="AF9" s="62">
        <f t="shared" si="1"/>
        <v>2042</v>
      </c>
      <c r="AG9" s="62">
        <f t="shared" si="1"/>
        <v>2043</v>
      </c>
      <c r="AH9" s="62">
        <f t="shared" si="1"/>
        <v>2044</v>
      </c>
      <c r="AI9" s="62">
        <f t="shared" si="1"/>
        <v>2045</v>
      </c>
      <c r="AJ9" s="62">
        <f t="shared" si="1"/>
        <v>2046</v>
      </c>
      <c r="AK9" s="62">
        <f t="shared" si="1"/>
        <v>2047</v>
      </c>
      <c r="AL9" s="62">
        <f t="shared" si="1"/>
        <v>2048</v>
      </c>
      <c r="AM9" s="62">
        <f t="shared" si="1"/>
        <v>2049</v>
      </c>
      <c r="AN9" s="62">
        <f t="shared" si="1"/>
        <v>2050</v>
      </c>
      <c r="AO9" s="62">
        <f>AN9+1</f>
        <v>2051</v>
      </c>
      <c r="AP9" s="62">
        <f>AO9+1</f>
        <v>2052</v>
      </c>
      <c r="AQ9" s="62">
        <f>AP9+1</f>
        <v>2053</v>
      </c>
      <c r="AR9" s="62">
        <f t="shared" ref="AR9:BC9" si="2">AQ9+1</f>
        <v>2054</v>
      </c>
      <c r="AS9" s="62">
        <f t="shared" si="2"/>
        <v>2055</v>
      </c>
      <c r="AT9" s="62">
        <f t="shared" si="2"/>
        <v>2056</v>
      </c>
      <c r="AU9" s="62">
        <f t="shared" si="2"/>
        <v>2057</v>
      </c>
      <c r="AV9" s="62">
        <f t="shared" si="2"/>
        <v>2058</v>
      </c>
      <c r="AW9" s="62">
        <f t="shared" si="2"/>
        <v>2059</v>
      </c>
      <c r="AX9" s="62">
        <f t="shared" si="2"/>
        <v>2060</v>
      </c>
      <c r="AY9" s="62">
        <f t="shared" si="2"/>
        <v>2061</v>
      </c>
      <c r="AZ9" s="62">
        <f t="shared" si="2"/>
        <v>2062</v>
      </c>
      <c r="BA9" s="62">
        <f t="shared" si="2"/>
        <v>2063</v>
      </c>
      <c r="BB9" s="62">
        <f t="shared" si="2"/>
        <v>2064</v>
      </c>
      <c r="BC9" s="62">
        <f t="shared" si="2"/>
        <v>2065</v>
      </c>
      <c r="BD9" s="62">
        <f>BC9+1</f>
        <v>2066</v>
      </c>
      <c r="BE9" s="14"/>
    </row>
    <row r="10" spans="1:57" s="18" customFormat="1" ht="14.25" hidden="1" customHeight="1" outlineLevel="1" x14ac:dyDescent="0.2">
      <c r="A10" s="15"/>
      <c r="B10" s="60" t="s">
        <v>55</v>
      </c>
      <c r="C10" s="19"/>
      <c r="D10" s="20"/>
      <c r="E10" s="63">
        <f>Base_Year_Start_Date</f>
        <v>41821</v>
      </c>
      <c r="F10" s="64">
        <f>E11+1</f>
        <v>42186</v>
      </c>
      <c r="G10" s="64">
        <f>F11+1</f>
        <v>42552</v>
      </c>
      <c r="H10" s="64">
        <f>G11+1</f>
        <v>42917</v>
      </c>
      <c r="I10" s="64">
        <f>H11+1</f>
        <v>43282</v>
      </c>
      <c r="J10" s="64">
        <f t="shared" ref="J10:BD10" si="3">I11+1</f>
        <v>43647</v>
      </c>
      <c r="K10" s="64">
        <f t="shared" si="3"/>
        <v>44013</v>
      </c>
      <c r="L10" s="64">
        <f t="shared" si="3"/>
        <v>44378</v>
      </c>
      <c r="M10" s="64">
        <f t="shared" si="3"/>
        <v>44743</v>
      </c>
      <c r="N10" s="64">
        <f t="shared" si="3"/>
        <v>45108</v>
      </c>
      <c r="O10" s="64">
        <f t="shared" si="3"/>
        <v>45474</v>
      </c>
      <c r="P10" s="64">
        <f t="shared" si="3"/>
        <v>45839</v>
      </c>
      <c r="Q10" s="64">
        <f t="shared" si="3"/>
        <v>46204</v>
      </c>
      <c r="R10" s="64">
        <f t="shared" si="3"/>
        <v>46569</v>
      </c>
      <c r="S10" s="64">
        <f t="shared" si="3"/>
        <v>46935</v>
      </c>
      <c r="T10" s="64">
        <f t="shared" si="3"/>
        <v>47300</v>
      </c>
      <c r="U10" s="64">
        <f t="shared" si="3"/>
        <v>47665</v>
      </c>
      <c r="V10" s="64">
        <f t="shared" si="3"/>
        <v>48030</v>
      </c>
      <c r="W10" s="64">
        <f t="shared" si="3"/>
        <v>48396</v>
      </c>
      <c r="X10" s="64">
        <f t="shared" si="3"/>
        <v>48761</v>
      </c>
      <c r="Y10" s="64">
        <f t="shared" si="3"/>
        <v>49126</v>
      </c>
      <c r="Z10" s="64">
        <f t="shared" si="3"/>
        <v>49491</v>
      </c>
      <c r="AA10" s="64">
        <f t="shared" si="3"/>
        <v>49857</v>
      </c>
      <c r="AB10" s="64">
        <f t="shared" si="3"/>
        <v>50222</v>
      </c>
      <c r="AC10" s="64">
        <f t="shared" si="3"/>
        <v>50587</v>
      </c>
      <c r="AD10" s="64">
        <f t="shared" si="3"/>
        <v>50952</v>
      </c>
      <c r="AE10" s="64">
        <f t="shared" si="3"/>
        <v>51318</v>
      </c>
      <c r="AF10" s="64">
        <f t="shared" si="3"/>
        <v>51683</v>
      </c>
      <c r="AG10" s="64">
        <f t="shared" si="3"/>
        <v>52048</v>
      </c>
      <c r="AH10" s="64">
        <f t="shared" si="3"/>
        <v>52413</v>
      </c>
      <c r="AI10" s="64">
        <f t="shared" si="3"/>
        <v>52779</v>
      </c>
      <c r="AJ10" s="64">
        <f t="shared" si="3"/>
        <v>53144</v>
      </c>
      <c r="AK10" s="64">
        <f t="shared" si="3"/>
        <v>53509</v>
      </c>
      <c r="AL10" s="64">
        <f t="shared" si="3"/>
        <v>53874</v>
      </c>
      <c r="AM10" s="64">
        <f t="shared" si="3"/>
        <v>54240</v>
      </c>
      <c r="AN10" s="64">
        <f t="shared" si="3"/>
        <v>54605</v>
      </c>
      <c r="AO10" s="64">
        <f t="shared" si="3"/>
        <v>54970</v>
      </c>
      <c r="AP10" s="64">
        <f t="shared" si="3"/>
        <v>55335</v>
      </c>
      <c r="AQ10" s="64">
        <f t="shared" si="3"/>
        <v>55701</v>
      </c>
      <c r="AR10" s="64">
        <f t="shared" si="3"/>
        <v>56066</v>
      </c>
      <c r="AS10" s="64">
        <f t="shared" si="3"/>
        <v>56431</v>
      </c>
      <c r="AT10" s="64">
        <f t="shared" si="3"/>
        <v>56796</v>
      </c>
      <c r="AU10" s="64">
        <f t="shared" si="3"/>
        <v>57162</v>
      </c>
      <c r="AV10" s="64">
        <f t="shared" si="3"/>
        <v>57527</v>
      </c>
      <c r="AW10" s="64">
        <f t="shared" si="3"/>
        <v>57892</v>
      </c>
      <c r="AX10" s="64">
        <f t="shared" si="3"/>
        <v>58257</v>
      </c>
      <c r="AY10" s="64">
        <f t="shared" si="3"/>
        <v>58623</v>
      </c>
      <c r="AZ10" s="64">
        <f t="shared" si="3"/>
        <v>58988</v>
      </c>
      <c r="BA10" s="64">
        <f t="shared" si="3"/>
        <v>59353</v>
      </c>
      <c r="BB10" s="64">
        <f t="shared" si="3"/>
        <v>59718</v>
      </c>
      <c r="BC10" s="64">
        <f t="shared" si="3"/>
        <v>60084</v>
      </c>
      <c r="BD10" s="64">
        <f t="shared" si="3"/>
        <v>60449</v>
      </c>
    </row>
    <row r="11" spans="1:57" hidden="1" outlineLevel="1" x14ac:dyDescent="0.2">
      <c r="A11" s="21"/>
      <c r="B11" s="60" t="s">
        <v>57</v>
      </c>
      <c r="E11" s="63">
        <f>Base_Year_End_Date</f>
        <v>42185</v>
      </c>
      <c r="F11" s="64">
        <f>EOMONTH(E11,12)</f>
        <v>42551</v>
      </c>
      <c r="G11" s="64">
        <f>EOMONTH(F11,12)</f>
        <v>42916</v>
      </c>
      <c r="H11" s="64">
        <f>EOMONTH(G11,12)</f>
        <v>43281</v>
      </c>
      <c r="I11" s="64">
        <f>EOMONTH(H11,12)</f>
        <v>43646</v>
      </c>
      <c r="J11" s="64">
        <f t="shared" ref="J11:AN11" si="4">EOMONTH(I11,12)</f>
        <v>44012</v>
      </c>
      <c r="K11" s="64">
        <f t="shared" si="4"/>
        <v>44377</v>
      </c>
      <c r="L11" s="64">
        <f t="shared" si="4"/>
        <v>44742</v>
      </c>
      <c r="M11" s="64">
        <f t="shared" si="4"/>
        <v>45107</v>
      </c>
      <c r="N11" s="64">
        <f t="shared" si="4"/>
        <v>45473</v>
      </c>
      <c r="O11" s="64">
        <f t="shared" si="4"/>
        <v>45838</v>
      </c>
      <c r="P11" s="64">
        <f t="shared" si="4"/>
        <v>46203</v>
      </c>
      <c r="Q11" s="64">
        <f t="shared" si="4"/>
        <v>46568</v>
      </c>
      <c r="R11" s="64">
        <f t="shared" si="4"/>
        <v>46934</v>
      </c>
      <c r="S11" s="64">
        <f t="shared" si="4"/>
        <v>47299</v>
      </c>
      <c r="T11" s="64">
        <f t="shared" si="4"/>
        <v>47664</v>
      </c>
      <c r="U11" s="64">
        <f t="shared" si="4"/>
        <v>48029</v>
      </c>
      <c r="V11" s="64">
        <f t="shared" si="4"/>
        <v>48395</v>
      </c>
      <c r="W11" s="64">
        <f t="shared" si="4"/>
        <v>48760</v>
      </c>
      <c r="X11" s="64">
        <f t="shared" si="4"/>
        <v>49125</v>
      </c>
      <c r="Y11" s="64">
        <f t="shared" si="4"/>
        <v>49490</v>
      </c>
      <c r="Z11" s="64">
        <f t="shared" si="4"/>
        <v>49856</v>
      </c>
      <c r="AA11" s="64">
        <f t="shared" si="4"/>
        <v>50221</v>
      </c>
      <c r="AB11" s="64">
        <f t="shared" si="4"/>
        <v>50586</v>
      </c>
      <c r="AC11" s="64">
        <f t="shared" si="4"/>
        <v>50951</v>
      </c>
      <c r="AD11" s="64">
        <f t="shared" si="4"/>
        <v>51317</v>
      </c>
      <c r="AE11" s="64">
        <f t="shared" si="4"/>
        <v>51682</v>
      </c>
      <c r="AF11" s="64">
        <f t="shared" si="4"/>
        <v>52047</v>
      </c>
      <c r="AG11" s="64">
        <f t="shared" si="4"/>
        <v>52412</v>
      </c>
      <c r="AH11" s="64">
        <f t="shared" si="4"/>
        <v>52778</v>
      </c>
      <c r="AI11" s="64">
        <f t="shared" si="4"/>
        <v>53143</v>
      </c>
      <c r="AJ11" s="64">
        <f t="shared" si="4"/>
        <v>53508</v>
      </c>
      <c r="AK11" s="64">
        <f t="shared" si="4"/>
        <v>53873</v>
      </c>
      <c r="AL11" s="64">
        <f t="shared" si="4"/>
        <v>54239</v>
      </c>
      <c r="AM11" s="64">
        <f t="shared" si="4"/>
        <v>54604</v>
      </c>
      <c r="AN11" s="64">
        <f t="shared" si="4"/>
        <v>54969</v>
      </c>
      <c r="AO11" s="64">
        <f>EOMONTH(AN11,12)</f>
        <v>55334</v>
      </c>
      <c r="AP11" s="64">
        <f>EOMONTH(AO11,12)</f>
        <v>55700</v>
      </c>
      <c r="AQ11" s="64">
        <f>EOMONTH(AP11,12)</f>
        <v>56065</v>
      </c>
      <c r="AR11" s="64">
        <f t="shared" ref="AR11:BC11" si="5">EOMONTH(AQ11,12)</f>
        <v>56430</v>
      </c>
      <c r="AS11" s="64">
        <f t="shared" si="5"/>
        <v>56795</v>
      </c>
      <c r="AT11" s="64">
        <f t="shared" si="5"/>
        <v>57161</v>
      </c>
      <c r="AU11" s="64">
        <f t="shared" si="5"/>
        <v>57526</v>
      </c>
      <c r="AV11" s="64">
        <f t="shared" si="5"/>
        <v>57891</v>
      </c>
      <c r="AW11" s="64">
        <f t="shared" si="5"/>
        <v>58256</v>
      </c>
      <c r="AX11" s="64">
        <f t="shared" si="5"/>
        <v>58622</v>
      </c>
      <c r="AY11" s="64">
        <f t="shared" si="5"/>
        <v>58987</v>
      </c>
      <c r="AZ11" s="64">
        <f t="shared" si="5"/>
        <v>59352</v>
      </c>
      <c r="BA11" s="64">
        <f t="shared" si="5"/>
        <v>59717</v>
      </c>
      <c r="BB11" s="64">
        <f t="shared" si="5"/>
        <v>60083</v>
      </c>
      <c r="BC11" s="64">
        <f t="shared" si="5"/>
        <v>60448</v>
      </c>
      <c r="BD11" s="64">
        <f>EOMONTH(BC11,12)</f>
        <v>60813</v>
      </c>
      <c r="BE11" s="18"/>
    </row>
    <row r="12" spans="1:57" hidden="1" outlineLevel="1" x14ac:dyDescent="0.2">
      <c r="B12" s="60" t="s">
        <v>191</v>
      </c>
      <c r="E12" s="65">
        <v>0</v>
      </c>
      <c r="F12" s="65">
        <v>0</v>
      </c>
      <c r="G12" s="66">
        <f>F12+1</f>
        <v>1</v>
      </c>
      <c r="H12" s="66">
        <f>G12+1</f>
        <v>2</v>
      </c>
      <c r="I12" s="66">
        <f>H12+1</f>
        <v>3</v>
      </c>
      <c r="J12" s="66">
        <f t="shared" ref="J12:AN12" si="6">I12+1</f>
        <v>4</v>
      </c>
      <c r="K12" s="66">
        <f t="shared" si="6"/>
        <v>5</v>
      </c>
      <c r="L12" s="66">
        <f t="shared" si="6"/>
        <v>6</v>
      </c>
      <c r="M12" s="66">
        <f t="shared" si="6"/>
        <v>7</v>
      </c>
      <c r="N12" s="66">
        <f t="shared" si="6"/>
        <v>8</v>
      </c>
      <c r="O12" s="66">
        <f t="shared" si="6"/>
        <v>9</v>
      </c>
      <c r="P12" s="66">
        <f t="shared" si="6"/>
        <v>10</v>
      </c>
      <c r="Q12" s="66">
        <f t="shared" si="6"/>
        <v>11</v>
      </c>
      <c r="R12" s="66">
        <f t="shared" si="6"/>
        <v>12</v>
      </c>
      <c r="S12" s="66">
        <f t="shared" si="6"/>
        <v>13</v>
      </c>
      <c r="T12" s="66">
        <f t="shared" si="6"/>
        <v>14</v>
      </c>
      <c r="U12" s="66">
        <f t="shared" si="6"/>
        <v>15</v>
      </c>
      <c r="V12" s="66">
        <f t="shared" si="6"/>
        <v>16</v>
      </c>
      <c r="W12" s="66">
        <f t="shared" si="6"/>
        <v>17</v>
      </c>
      <c r="X12" s="66">
        <f t="shared" si="6"/>
        <v>18</v>
      </c>
      <c r="Y12" s="66">
        <f t="shared" si="6"/>
        <v>19</v>
      </c>
      <c r="Z12" s="66">
        <f t="shared" si="6"/>
        <v>20</v>
      </c>
      <c r="AA12" s="66">
        <f t="shared" si="6"/>
        <v>21</v>
      </c>
      <c r="AB12" s="66">
        <f t="shared" si="6"/>
        <v>22</v>
      </c>
      <c r="AC12" s="66">
        <f t="shared" si="6"/>
        <v>23</v>
      </c>
      <c r="AD12" s="66">
        <f t="shared" si="6"/>
        <v>24</v>
      </c>
      <c r="AE12" s="66">
        <f t="shared" si="6"/>
        <v>25</v>
      </c>
      <c r="AF12" s="66">
        <f t="shared" si="6"/>
        <v>26</v>
      </c>
      <c r="AG12" s="66">
        <f t="shared" si="6"/>
        <v>27</v>
      </c>
      <c r="AH12" s="66">
        <f t="shared" si="6"/>
        <v>28</v>
      </c>
      <c r="AI12" s="66">
        <f t="shared" si="6"/>
        <v>29</v>
      </c>
      <c r="AJ12" s="66">
        <f t="shared" si="6"/>
        <v>30</v>
      </c>
      <c r="AK12" s="66">
        <f t="shared" si="6"/>
        <v>31</v>
      </c>
      <c r="AL12" s="66">
        <f t="shared" si="6"/>
        <v>32</v>
      </c>
      <c r="AM12" s="66">
        <f t="shared" si="6"/>
        <v>33</v>
      </c>
      <c r="AN12" s="66">
        <f t="shared" si="6"/>
        <v>34</v>
      </c>
      <c r="AO12" s="66">
        <f>AN12+1</f>
        <v>35</v>
      </c>
      <c r="AP12" s="66">
        <f>AO12+1</f>
        <v>36</v>
      </c>
      <c r="AQ12" s="66">
        <f>AP12+1</f>
        <v>37</v>
      </c>
      <c r="AR12" s="66">
        <f t="shared" ref="AR12:BC12" si="7">AQ12+1</f>
        <v>38</v>
      </c>
      <c r="AS12" s="66">
        <f t="shared" si="7"/>
        <v>39</v>
      </c>
      <c r="AT12" s="66">
        <f t="shared" si="7"/>
        <v>40</v>
      </c>
      <c r="AU12" s="66">
        <f t="shared" si="7"/>
        <v>41</v>
      </c>
      <c r="AV12" s="66">
        <f t="shared" si="7"/>
        <v>42</v>
      </c>
      <c r="AW12" s="66">
        <f t="shared" si="7"/>
        <v>43</v>
      </c>
      <c r="AX12" s="66">
        <f t="shared" si="7"/>
        <v>44</v>
      </c>
      <c r="AY12" s="66">
        <f t="shared" si="7"/>
        <v>45</v>
      </c>
      <c r="AZ12" s="66">
        <f t="shared" si="7"/>
        <v>46</v>
      </c>
      <c r="BA12" s="66">
        <f t="shared" si="7"/>
        <v>47</v>
      </c>
      <c r="BB12" s="66">
        <f t="shared" si="7"/>
        <v>48</v>
      </c>
      <c r="BC12" s="66">
        <f t="shared" si="7"/>
        <v>49</v>
      </c>
      <c r="BD12" s="66">
        <f>BC12+1</f>
        <v>50</v>
      </c>
    </row>
    <row r="13" spans="1:57" hidden="1" outlineLevel="1" x14ac:dyDescent="0.2">
      <c r="B13" s="60" t="s">
        <v>192</v>
      </c>
      <c r="E13" s="65">
        <f t="shared" ref="E13:BD13" si="8">IF(E9&gt;Actual_End_Year,0,1)</f>
        <v>1</v>
      </c>
      <c r="F13" s="65">
        <f t="shared" si="8"/>
        <v>1</v>
      </c>
      <c r="G13" s="65">
        <f t="shared" si="8"/>
        <v>1</v>
      </c>
      <c r="H13" s="65">
        <f t="shared" si="8"/>
        <v>1</v>
      </c>
      <c r="I13" s="65">
        <f t="shared" si="8"/>
        <v>1</v>
      </c>
      <c r="J13" s="65">
        <f t="shared" si="8"/>
        <v>1</v>
      </c>
      <c r="K13" s="65">
        <f t="shared" si="8"/>
        <v>0</v>
      </c>
      <c r="L13" s="65">
        <f t="shared" si="8"/>
        <v>0</v>
      </c>
      <c r="M13" s="65">
        <f t="shared" si="8"/>
        <v>0</v>
      </c>
      <c r="N13" s="65">
        <f t="shared" si="8"/>
        <v>0</v>
      </c>
      <c r="O13" s="65">
        <f t="shared" si="8"/>
        <v>0</v>
      </c>
      <c r="P13" s="65">
        <f t="shared" si="8"/>
        <v>0</v>
      </c>
      <c r="Q13" s="65">
        <f t="shared" si="8"/>
        <v>0</v>
      </c>
      <c r="R13" s="65">
        <f t="shared" si="8"/>
        <v>0</v>
      </c>
      <c r="S13" s="65">
        <f t="shared" si="8"/>
        <v>0</v>
      </c>
      <c r="T13" s="65">
        <f t="shared" si="8"/>
        <v>0</v>
      </c>
      <c r="U13" s="65">
        <f t="shared" si="8"/>
        <v>0</v>
      </c>
      <c r="V13" s="65">
        <f t="shared" si="8"/>
        <v>0</v>
      </c>
      <c r="W13" s="65">
        <f t="shared" si="8"/>
        <v>0</v>
      </c>
      <c r="X13" s="65">
        <f t="shared" si="8"/>
        <v>0</v>
      </c>
      <c r="Y13" s="65">
        <f t="shared" si="8"/>
        <v>0</v>
      </c>
      <c r="Z13" s="65">
        <f t="shared" si="8"/>
        <v>0</v>
      </c>
      <c r="AA13" s="65">
        <f t="shared" si="8"/>
        <v>0</v>
      </c>
      <c r="AB13" s="65">
        <f t="shared" si="8"/>
        <v>0</v>
      </c>
      <c r="AC13" s="65">
        <f t="shared" si="8"/>
        <v>0</v>
      </c>
      <c r="AD13" s="65">
        <f t="shared" si="8"/>
        <v>0</v>
      </c>
      <c r="AE13" s="65">
        <f t="shared" si="8"/>
        <v>0</v>
      </c>
      <c r="AF13" s="65">
        <f t="shared" si="8"/>
        <v>0</v>
      </c>
      <c r="AG13" s="65">
        <f t="shared" si="8"/>
        <v>0</v>
      </c>
      <c r="AH13" s="65">
        <f t="shared" si="8"/>
        <v>0</v>
      </c>
      <c r="AI13" s="65">
        <f t="shared" si="8"/>
        <v>0</v>
      </c>
      <c r="AJ13" s="65">
        <f t="shared" si="8"/>
        <v>0</v>
      </c>
      <c r="AK13" s="65">
        <f t="shared" si="8"/>
        <v>0</v>
      </c>
      <c r="AL13" s="65">
        <f t="shared" si="8"/>
        <v>0</v>
      </c>
      <c r="AM13" s="65">
        <f t="shared" si="8"/>
        <v>0</v>
      </c>
      <c r="AN13" s="65">
        <f t="shared" si="8"/>
        <v>0</v>
      </c>
      <c r="AO13" s="65">
        <f t="shared" si="8"/>
        <v>0</v>
      </c>
      <c r="AP13" s="65">
        <f t="shared" si="8"/>
        <v>0</v>
      </c>
      <c r="AQ13" s="65">
        <f t="shared" si="8"/>
        <v>0</v>
      </c>
      <c r="AR13" s="65">
        <f t="shared" si="8"/>
        <v>0</v>
      </c>
      <c r="AS13" s="65">
        <f t="shared" si="8"/>
        <v>0</v>
      </c>
      <c r="AT13" s="65">
        <f t="shared" si="8"/>
        <v>0</v>
      </c>
      <c r="AU13" s="65">
        <f t="shared" si="8"/>
        <v>0</v>
      </c>
      <c r="AV13" s="65">
        <f t="shared" si="8"/>
        <v>0</v>
      </c>
      <c r="AW13" s="65">
        <f t="shared" si="8"/>
        <v>0</v>
      </c>
      <c r="AX13" s="65">
        <f t="shared" si="8"/>
        <v>0</v>
      </c>
      <c r="AY13" s="65">
        <f t="shared" si="8"/>
        <v>0</v>
      </c>
      <c r="AZ13" s="65">
        <f t="shared" si="8"/>
        <v>0</v>
      </c>
      <c r="BA13" s="65">
        <f t="shared" si="8"/>
        <v>0</v>
      </c>
      <c r="BB13" s="65">
        <f t="shared" si="8"/>
        <v>0</v>
      </c>
      <c r="BC13" s="65">
        <f t="shared" si="8"/>
        <v>0</v>
      </c>
      <c r="BD13" s="65">
        <f t="shared" si="8"/>
        <v>0</v>
      </c>
    </row>
    <row r="14" spans="1:57" hidden="1" outlineLevel="1" x14ac:dyDescent="0.2">
      <c r="B14" s="60" t="s">
        <v>193</v>
      </c>
      <c r="E14" s="65">
        <f t="shared" ref="E14:BD14" si="9">IF(AND(E9&gt;=Actual_Start_Year,E9&lt;=Display_Year_End),1,0)</f>
        <v>0</v>
      </c>
      <c r="F14" s="65">
        <f t="shared" si="9"/>
        <v>1</v>
      </c>
      <c r="G14" s="66">
        <f t="shared" si="9"/>
        <v>1</v>
      </c>
      <c r="H14" s="66">
        <f t="shared" si="9"/>
        <v>1</v>
      </c>
      <c r="I14" s="66">
        <f t="shared" si="9"/>
        <v>1</v>
      </c>
      <c r="J14" s="66">
        <f t="shared" si="9"/>
        <v>1</v>
      </c>
      <c r="K14" s="66">
        <f t="shared" si="9"/>
        <v>1</v>
      </c>
      <c r="L14" s="66">
        <f t="shared" si="9"/>
        <v>1</v>
      </c>
      <c r="M14" s="66">
        <f t="shared" si="9"/>
        <v>0</v>
      </c>
      <c r="N14" s="66">
        <f t="shared" si="9"/>
        <v>0</v>
      </c>
      <c r="O14" s="66">
        <f t="shared" si="9"/>
        <v>0</v>
      </c>
      <c r="P14" s="66">
        <f t="shared" si="9"/>
        <v>0</v>
      </c>
      <c r="Q14" s="66">
        <f t="shared" si="9"/>
        <v>0</v>
      </c>
      <c r="R14" s="66">
        <f t="shared" si="9"/>
        <v>0</v>
      </c>
      <c r="S14" s="66">
        <f t="shared" si="9"/>
        <v>0</v>
      </c>
      <c r="T14" s="66">
        <f t="shared" si="9"/>
        <v>0</v>
      </c>
      <c r="U14" s="66">
        <f t="shared" si="9"/>
        <v>0</v>
      </c>
      <c r="V14" s="66">
        <f t="shared" si="9"/>
        <v>0</v>
      </c>
      <c r="W14" s="66">
        <f t="shared" si="9"/>
        <v>0</v>
      </c>
      <c r="X14" s="66">
        <f t="shared" si="9"/>
        <v>0</v>
      </c>
      <c r="Y14" s="66">
        <f t="shared" si="9"/>
        <v>0</v>
      </c>
      <c r="Z14" s="66">
        <f t="shared" si="9"/>
        <v>0</v>
      </c>
      <c r="AA14" s="66">
        <f t="shared" si="9"/>
        <v>0</v>
      </c>
      <c r="AB14" s="66">
        <f t="shared" si="9"/>
        <v>0</v>
      </c>
      <c r="AC14" s="66">
        <f t="shared" si="9"/>
        <v>0</v>
      </c>
      <c r="AD14" s="66">
        <f t="shared" si="9"/>
        <v>0</v>
      </c>
      <c r="AE14" s="66">
        <f t="shared" si="9"/>
        <v>0</v>
      </c>
      <c r="AF14" s="66">
        <f t="shared" si="9"/>
        <v>0</v>
      </c>
      <c r="AG14" s="66">
        <f t="shared" si="9"/>
        <v>0</v>
      </c>
      <c r="AH14" s="66">
        <f t="shared" si="9"/>
        <v>0</v>
      </c>
      <c r="AI14" s="66">
        <f t="shared" si="9"/>
        <v>0</v>
      </c>
      <c r="AJ14" s="66">
        <f t="shared" si="9"/>
        <v>0</v>
      </c>
      <c r="AK14" s="66">
        <f t="shared" si="9"/>
        <v>0</v>
      </c>
      <c r="AL14" s="66">
        <f t="shared" si="9"/>
        <v>0</v>
      </c>
      <c r="AM14" s="66">
        <f t="shared" si="9"/>
        <v>0</v>
      </c>
      <c r="AN14" s="66">
        <f t="shared" si="9"/>
        <v>0</v>
      </c>
      <c r="AO14" s="66">
        <f t="shared" si="9"/>
        <v>0</v>
      </c>
      <c r="AP14" s="66">
        <f t="shared" si="9"/>
        <v>0</v>
      </c>
      <c r="AQ14" s="66">
        <f t="shared" si="9"/>
        <v>0</v>
      </c>
      <c r="AR14" s="66">
        <f t="shared" si="9"/>
        <v>0</v>
      </c>
      <c r="AS14" s="66">
        <f t="shared" si="9"/>
        <v>0</v>
      </c>
      <c r="AT14" s="66">
        <f t="shared" si="9"/>
        <v>0</v>
      </c>
      <c r="AU14" s="66">
        <f t="shared" si="9"/>
        <v>0</v>
      </c>
      <c r="AV14" s="66">
        <f t="shared" si="9"/>
        <v>0</v>
      </c>
      <c r="AW14" s="66">
        <f t="shared" si="9"/>
        <v>0</v>
      </c>
      <c r="AX14" s="66">
        <f t="shared" si="9"/>
        <v>0</v>
      </c>
      <c r="AY14" s="66">
        <f t="shared" si="9"/>
        <v>0</v>
      </c>
      <c r="AZ14" s="66">
        <f t="shared" si="9"/>
        <v>0</v>
      </c>
      <c r="BA14" s="66">
        <f t="shared" si="9"/>
        <v>0</v>
      </c>
      <c r="BB14" s="66">
        <f t="shared" si="9"/>
        <v>0</v>
      </c>
      <c r="BC14" s="66">
        <f t="shared" si="9"/>
        <v>0</v>
      </c>
      <c r="BD14" s="66">
        <f t="shared" si="9"/>
        <v>0</v>
      </c>
    </row>
    <row r="15" spans="1:57" collapsed="1" x14ac:dyDescent="0.2">
      <c r="A15" s="9"/>
      <c r="C15" s="13"/>
      <c r="D15" s="48"/>
    </row>
    <row r="16" spans="1:57" x14ac:dyDescent="0.2">
      <c r="A16" s="6">
        <f>MAX($A$1:A7)+Subsection</f>
        <v>11.02</v>
      </c>
      <c r="B16" s="6" t="s">
        <v>352</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3" t="s">
        <v>354</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1"/>
      <c r="C20" s="26"/>
      <c r="D20" s="59"/>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52" t="s">
        <v>140</v>
      </c>
      <c r="C21" s="10" t="s">
        <v>198</v>
      </c>
      <c r="D21" s="26"/>
      <c r="E21" s="92">
        <f>SUMIF(Opex!$B$169:$B$206,$B21,Opex!I$169:I$206)</f>
        <v>0</v>
      </c>
      <c r="F21" s="92">
        <f>SUMIF(Opex!$B$169:$B$206,$B21,Opex!J$169:J$206)</f>
        <v>0</v>
      </c>
      <c r="G21" s="92">
        <f>SUMIF(Opex!$B$169:$B$206,$B21,Opex!K$169:K$206)</f>
        <v>81.320711000000003</v>
      </c>
      <c r="H21" s="92">
        <f>SUMIF(Opex!$B$169:$B$206,$B21,Opex!L$169:L$206)</f>
        <v>82.532756995342325</v>
      </c>
      <c r="I21" s="92">
        <f>SUMIF(Opex!$B$169:$B$206,$B21,Opex!M$169:M$206)</f>
        <v>84.407640644387527</v>
      </c>
      <c r="J21" s="92">
        <f>SUMIF(Opex!$B$169:$B$206,$B21,Opex!N$169:N$206)</f>
        <v>86.301462512109907</v>
      </c>
      <c r="K21" s="92">
        <f>SUMIF(Opex!$B$169:$B$206,$B21,Opex!O$169:O$206)</f>
        <v>87.646076038192817</v>
      </c>
      <c r="L21" s="92">
        <f>SUMIF(Opex!$B$169:$B$206,$B21,Opex!P$169:P$206)</f>
        <v>88.744492721471815</v>
      </c>
      <c r="M21" s="92">
        <f>SUMIF(Opex!$B$169:$B$206,$B21,Opex!Q$169:Q$206)</f>
        <v>0</v>
      </c>
      <c r="N21" s="92">
        <f>SUMIF(Opex!$B$169:$B$206,$B21,Opex!R$169:R$206)</f>
        <v>0</v>
      </c>
      <c r="O21" s="92">
        <f>SUMIF(Opex!$B$169:$B$206,$B21,Opex!S$169:S$206)</f>
        <v>0</v>
      </c>
      <c r="P21" s="92">
        <f>SUMIF(Opex!$B$169:$B$206,$B21,Opex!T$169:T$206)</f>
        <v>0</v>
      </c>
      <c r="Q21" s="92">
        <f>SUMIF(Opex!$B$169:$B$206,$B21,Opex!U$169:U$206)</f>
        <v>0</v>
      </c>
      <c r="R21" s="92">
        <f>SUMIF(Opex!$B$169:$B$206,$B21,Opex!V$169:V$206)</f>
        <v>0</v>
      </c>
      <c r="S21" s="92">
        <f>SUMIF(Opex!$B$169:$B$206,$B21,Opex!W$169:W$206)</f>
        <v>0</v>
      </c>
      <c r="T21" s="92">
        <f>SUMIF(Opex!$B$169:$B$206,$B21,Opex!X$169:X$206)</f>
        <v>0</v>
      </c>
      <c r="U21" s="92">
        <f>SUMIF(Opex!$B$169:$B$206,$B21,Opex!Y$169:Y$206)</f>
        <v>0</v>
      </c>
      <c r="V21" s="92">
        <f>SUMIF(Opex!$B$169:$B$206,$B21,Opex!Z$169:Z$206)</f>
        <v>0</v>
      </c>
      <c r="W21" s="92">
        <f>SUMIF(Opex!$B$169:$B$206,$B21,Opex!AA$169:AA$206)</f>
        <v>0</v>
      </c>
      <c r="X21" s="92">
        <f>SUMIF(Opex!$B$169:$B$206,$B21,Opex!AB$169:AB$206)</f>
        <v>0</v>
      </c>
      <c r="Y21" s="92">
        <f>SUMIF(Opex!$B$169:$B$206,$B21,Opex!AC$169:AC$206)</f>
        <v>0</v>
      </c>
      <c r="Z21" s="92">
        <f>SUMIF(Opex!$B$169:$B$206,$B21,Opex!AD$169:AD$206)</f>
        <v>0</v>
      </c>
      <c r="AA21" s="92">
        <f>SUMIF(Opex!$B$169:$B$206,$B21,Opex!AE$169:AE$206)</f>
        <v>0</v>
      </c>
      <c r="AB21" s="92">
        <f>SUMIF(Opex!$B$169:$B$206,$B21,Opex!AF$169:AF$206)</f>
        <v>0</v>
      </c>
      <c r="AC21" s="92">
        <f>SUMIF(Opex!$B$169:$B$206,$B21,Opex!AG$169:AG$206)</f>
        <v>0</v>
      </c>
      <c r="AD21" s="92">
        <f>SUMIF(Opex!$B$169:$B$206,$B21,Opex!AH$169:AH$206)</f>
        <v>0</v>
      </c>
      <c r="AE21" s="92">
        <f>SUMIF(Opex!$B$169:$B$206,$B21,Opex!AI$169:AI$206)</f>
        <v>0</v>
      </c>
      <c r="AF21" s="92">
        <f>SUMIF(Opex!$B$169:$B$206,$B21,Opex!AJ$169:AJ$206)</f>
        <v>0</v>
      </c>
      <c r="AG21" s="92">
        <f>SUMIF(Opex!$B$169:$B$206,$B21,Opex!AK$169:AK$206)</f>
        <v>0</v>
      </c>
      <c r="AH21" s="92">
        <f>SUMIF(Opex!$B$169:$B$206,$B21,Opex!AL$169:AL$206)</f>
        <v>0</v>
      </c>
      <c r="AI21" s="92">
        <f>SUMIF(Opex!$B$169:$B$206,$B21,Opex!AM$169:AM$206)</f>
        <v>0</v>
      </c>
      <c r="AJ21" s="92">
        <f>SUMIF(Opex!$B$169:$B$206,$B21,Opex!AN$169:AN$206)</f>
        <v>0</v>
      </c>
      <c r="AK21" s="92">
        <f>SUMIF(Opex!$B$169:$B$206,$B21,Opex!AO$169:AO$206)</f>
        <v>0</v>
      </c>
      <c r="AL21" s="92">
        <f>SUMIF(Opex!$B$169:$B$206,$B21,Opex!AP$169:AP$206)</f>
        <v>0</v>
      </c>
      <c r="AM21" s="92">
        <f>SUMIF(Opex!$B$169:$B$206,$B21,Opex!AQ$169:AQ$206)</f>
        <v>0</v>
      </c>
      <c r="AN21" s="92">
        <f>SUMIF(Opex!$B$169:$B$206,$B21,Opex!AR$169:AR$206)</f>
        <v>0</v>
      </c>
      <c r="AO21" s="92">
        <f>SUMIF(Opex!$B$169:$B$206,$B21,Opex!AS$169:AS$206)</f>
        <v>0</v>
      </c>
      <c r="AP21" s="92">
        <f>SUMIF(Opex!$B$169:$B$206,$B21,Opex!AT$169:AT$206)</f>
        <v>0</v>
      </c>
      <c r="AQ21" s="92">
        <f>SUMIF(Opex!$B$169:$B$206,$B21,Opex!AU$169:AU$206)</f>
        <v>0</v>
      </c>
      <c r="AR21" s="92">
        <f>SUMIF(Opex!$B$169:$B$206,$B21,Opex!AV$169:AV$206)</f>
        <v>0</v>
      </c>
      <c r="AS21" s="92">
        <f>SUMIF(Opex!$B$169:$B$206,$B21,Opex!AW$169:AW$206)</f>
        <v>0</v>
      </c>
      <c r="AT21" s="92">
        <f>SUMIF(Opex!$B$169:$B$206,$B21,Opex!AX$169:AX$206)</f>
        <v>0</v>
      </c>
      <c r="AU21" s="92">
        <f>SUMIF(Opex!$B$169:$B$206,$B21,Opex!AY$169:AY$206)</f>
        <v>0</v>
      </c>
      <c r="AV21" s="92">
        <f>SUMIF(Opex!$B$169:$B$206,$B21,Opex!AZ$169:AZ$206)</f>
        <v>0</v>
      </c>
      <c r="AW21" s="92">
        <f>SUMIF(Opex!$B$169:$B$206,$B21,Opex!BA$169:BA$206)</f>
        <v>0</v>
      </c>
      <c r="AX21" s="92">
        <f>SUMIF(Opex!$B$169:$B$206,$B21,Opex!BB$169:BB$206)</f>
        <v>0</v>
      </c>
      <c r="AY21" s="92">
        <f>SUMIF(Opex!$B$169:$B$206,$B21,Opex!BC$169:BC$206)</f>
        <v>0</v>
      </c>
      <c r="AZ21" s="92">
        <f>SUMIF(Opex!$B$169:$B$206,$B21,Opex!BD$169:BD$206)</f>
        <v>0</v>
      </c>
      <c r="BA21" s="92">
        <f>SUMIF(Opex!$B$169:$B$206,$B21,Opex!BE$169:BE$206)</f>
        <v>0</v>
      </c>
      <c r="BB21" s="92">
        <f>SUMIF(Opex!$B$169:$B$206,$B21,Opex!BF$169:BF$206)</f>
        <v>0</v>
      </c>
      <c r="BC21" s="92">
        <f>SUMIF(Opex!$B$169:$B$206,$B21,Opex!BG$169:BG$206)</f>
        <v>0</v>
      </c>
      <c r="BD21" s="92">
        <f>SUMIF(Opex!$B$169:$B$206,$B21,Opex!BH$169:BH$206)</f>
        <v>0</v>
      </c>
    </row>
    <row r="22" spans="2:56" outlineLevel="1" x14ac:dyDescent="0.2">
      <c r="B22" s="52" t="s">
        <v>144</v>
      </c>
      <c r="C22" s="10" t="s">
        <v>198</v>
      </c>
      <c r="D22" s="26"/>
      <c r="E22" s="92">
        <f>SUMIF(Opex!$B$169:$B$206,$B22,Opex!I$169:I$206)</f>
        <v>0</v>
      </c>
      <c r="F22" s="92">
        <f>SUMIF(Opex!$B$169:$B$206,$B22,Opex!J$169:J$206)</f>
        <v>0</v>
      </c>
      <c r="G22" s="92">
        <f>SUMIF(Opex!$B$169:$B$206,$B22,Opex!K$169:K$206)</f>
        <v>14.986413039999999</v>
      </c>
      <c r="H22" s="92">
        <f>SUMIF(Opex!$B$169:$B$206,$B22,Opex!L$169:L$206)</f>
        <v>15.290100000000001</v>
      </c>
      <c r="I22" s="92">
        <f>SUMIF(Opex!$B$169:$B$206,$B22,Opex!M$169:M$206)</f>
        <v>15.60782828</v>
      </c>
      <c r="J22" s="92">
        <f>SUMIF(Opex!$B$169:$B$206,$B22,Opex!N$169:N$206)</f>
        <v>15.856445359999999</v>
      </c>
      <c r="K22" s="92">
        <f>SUMIF(Opex!$B$169:$B$206,$B22,Opex!O$169:O$206)</f>
        <v>16.175159880000002</v>
      </c>
      <c r="L22" s="92">
        <f>SUMIF(Opex!$B$169:$B$206,$B22,Opex!P$169:P$206)</f>
        <v>16.35116652</v>
      </c>
      <c r="M22" s="92">
        <f>SUMIF(Opex!$B$169:$B$206,$B22,Opex!Q$169:Q$206)</f>
        <v>0</v>
      </c>
      <c r="N22" s="92">
        <f>SUMIF(Opex!$B$169:$B$206,$B22,Opex!R$169:R$206)</f>
        <v>0</v>
      </c>
      <c r="O22" s="92">
        <f>SUMIF(Opex!$B$169:$B$206,$B22,Opex!S$169:S$206)</f>
        <v>0</v>
      </c>
      <c r="P22" s="92">
        <f>SUMIF(Opex!$B$169:$B$206,$B22,Opex!T$169:T$206)</f>
        <v>0</v>
      </c>
      <c r="Q22" s="92">
        <f>SUMIF(Opex!$B$169:$B$206,$B22,Opex!U$169:U$206)</f>
        <v>0</v>
      </c>
      <c r="R22" s="92">
        <f>SUMIF(Opex!$B$169:$B$206,$B22,Opex!V$169:V$206)</f>
        <v>0</v>
      </c>
      <c r="S22" s="92">
        <f>SUMIF(Opex!$B$169:$B$206,$B22,Opex!W$169:W$206)</f>
        <v>0</v>
      </c>
      <c r="T22" s="92">
        <f>SUMIF(Opex!$B$169:$B$206,$B22,Opex!X$169:X$206)</f>
        <v>0</v>
      </c>
      <c r="U22" s="92">
        <f>SUMIF(Opex!$B$169:$B$206,$B22,Opex!Y$169:Y$206)</f>
        <v>0</v>
      </c>
      <c r="V22" s="92">
        <f>SUMIF(Opex!$B$169:$B$206,$B22,Opex!Z$169:Z$206)</f>
        <v>0</v>
      </c>
      <c r="W22" s="92">
        <f>SUMIF(Opex!$B$169:$B$206,$B22,Opex!AA$169:AA$206)</f>
        <v>0</v>
      </c>
      <c r="X22" s="92">
        <f>SUMIF(Opex!$B$169:$B$206,$B22,Opex!AB$169:AB$206)</f>
        <v>0</v>
      </c>
      <c r="Y22" s="92">
        <f>SUMIF(Opex!$B$169:$B$206,$B22,Opex!AC$169:AC$206)</f>
        <v>0</v>
      </c>
      <c r="Z22" s="92">
        <f>SUMIF(Opex!$B$169:$B$206,$B22,Opex!AD$169:AD$206)</f>
        <v>0</v>
      </c>
      <c r="AA22" s="92">
        <f>SUMIF(Opex!$B$169:$B$206,$B22,Opex!AE$169:AE$206)</f>
        <v>0</v>
      </c>
      <c r="AB22" s="92">
        <f>SUMIF(Opex!$B$169:$B$206,$B22,Opex!AF$169:AF$206)</f>
        <v>0</v>
      </c>
      <c r="AC22" s="92">
        <f>SUMIF(Opex!$B$169:$B$206,$B22,Opex!AG$169:AG$206)</f>
        <v>0</v>
      </c>
      <c r="AD22" s="92">
        <f>SUMIF(Opex!$B$169:$B$206,$B22,Opex!AH$169:AH$206)</f>
        <v>0</v>
      </c>
      <c r="AE22" s="92">
        <f>SUMIF(Opex!$B$169:$B$206,$B22,Opex!AI$169:AI$206)</f>
        <v>0</v>
      </c>
      <c r="AF22" s="92">
        <f>SUMIF(Opex!$B$169:$B$206,$B22,Opex!AJ$169:AJ$206)</f>
        <v>0</v>
      </c>
      <c r="AG22" s="92">
        <f>SUMIF(Opex!$B$169:$B$206,$B22,Opex!AK$169:AK$206)</f>
        <v>0</v>
      </c>
      <c r="AH22" s="92">
        <f>SUMIF(Opex!$B$169:$B$206,$B22,Opex!AL$169:AL$206)</f>
        <v>0</v>
      </c>
      <c r="AI22" s="92">
        <f>SUMIF(Opex!$B$169:$B$206,$B22,Opex!AM$169:AM$206)</f>
        <v>0</v>
      </c>
      <c r="AJ22" s="92">
        <f>SUMIF(Opex!$B$169:$B$206,$B22,Opex!AN$169:AN$206)</f>
        <v>0</v>
      </c>
      <c r="AK22" s="92">
        <f>SUMIF(Opex!$B$169:$B$206,$B22,Opex!AO$169:AO$206)</f>
        <v>0</v>
      </c>
      <c r="AL22" s="92">
        <f>SUMIF(Opex!$B$169:$B$206,$B22,Opex!AP$169:AP$206)</f>
        <v>0</v>
      </c>
      <c r="AM22" s="92">
        <f>SUMIF(Opex!$B$169:$B$206,$B22,Opex!AQ$169:AQ$206)</f>
        <v>0</v>
      </c>
      <c r="AN22" s="92">
        <f>SUMIF(Opex!$B$169:$B$206,$B22,Opex!AR$169:AR$206)</f>
        <v>0</v>
      </c>
      <c r="AO22" s="92">
        <f>SUMIF(Opex!$B$169:$B$206,$B22,Opex!AS$169:AS$206)</f>
        <v>0</v>
      </c>
      <c r="AP22" s="92">
        <f>SUMIF(Opex!$B$169:$B$206,$B22,Opex!AT$169:AT$206)</f>
        <v>0</v>
      </c>
      <c r="AQ22" s="92">
        <f>SUMIF(Opex!$B$169:$B$206,$B22,Opex!AU$169:AU$206)</f>
        <v>0</v>
      </c>
      <c r="AR22" s="92">
        <f>SUMIF(Opex!$B$169:$B$206,$B22,Opex!AV$169:AV$206)</f>
        <v>0</v>
      </c>
      <c r="AS22" s="92">
        <f>SUMIF(Opex!$B$169:$B$206,$B22,Opex!AW$169:AW$206)</f>
        <v>0</v>
      </c>
      <c r="AT22" s="92">
        <f>SUMIF(Opex!$B$169:$B$206,$B22,Opex!AX$169:AX$206)</f>
        <v>0</v>
      </c>
      <c r="AU22" s="92">
        <f>SUMIF(Opex!$B$169:$B$206,$B22,Opex!AY$169:AY$206)</f>
        <v>0</v>
      </c>
      <c r="AV22" s="92">
        <f>SUMIF(Opex!$B$169:$B$206,$B22,Opex!AZ$169:AZ$206)</f>
        <v>0</v>
      </c>
      <c r="AW22" s="92">
        <f>SUMIF(Opex!$B$169:$B$206,$B22,Opex!BA$169:BA$206)</f>
        <v>0</v>
      </c>
      <c r="AX22" s="92">
        <f>SUMIF(Opex!$B$169:$B$206,$B22,Opex!BB$169:BB$206)</f>
        <v>0</v>
      </c>
      <c r="AY22" s="92">
        <f>SUMIF(Opex!$B$169:$B$206,$B22,Opex!BC$169:BC$206)</f>
        <v>0</v>
      </c>
      <c r="AZ22" s="92">
        <f>SUMIF(Opex!$B$169:$B$206,$B22,Opex!BD$169:BD$206)</f>
        <v>0</v>
      </c>
      <c r="BA22" s="92">
        <f>SUMIF(Opex!$B$169:$B$206,$B22,Opex!BE$169:BE$206)</f>
        <v>0</v>
      </c>
      <c r="BB22" s="92">
        <f>SUMIF(Opex!$B$169:$B$206,$B22,Opex!BF$169:BF$206)</f>
        <v>0</v>
      </c>
      <c r="BC22" s="92">
        <f>SUMIF(Opex!$B$169:$B$206,$B22,Opex!BG$169:BG$206)</f>
        <v>0</v>
      </c>
      <c r="BD22" s="92">
        <f>SUMIF(Opex!$B$169:$B$206,$B22,Opex!BH$169:BH$206)</f>
        <v>0</v>
      </c>
    </row>
    <row r="23" spans="2:56" outlineLevel="1" x14ac:dyDescent="0.2">
      <c r="B23" s="88" t="s">
        <v>145</v>
      </c>
      <c r="C23" s="10" t="s">
        <v>198</v>
      </c>
      <c r="D23" s="26"/>
      <c r="E23" s="92">
        <f>SUMIF(Opex!$B$169:$B$206,$B23,Opex!I$169:I$206)</f>
        <v>0</v>
      </c>
      <c r="F23" s="92">
        <f>SUMIF(Opex!$B$169:$B$206,$B23,Opex!J$169:J$206)</f>
        <v>0</v>
      </c>
      <c r="G23" s="92">
        <f>SUMIF(Opex!$B$169:$B$206,$B23,Opex!K$169:K$206)</f>
        <v>1.1446863927117674</v>
      </c>
      <c r="H23" s="92">
        <f>SUMIF(Opex!$B$169:$B$206,$B23,Opex!L$169:L$206)</f>
        <v>1.0872730085259605</v>
      </c>
      <c r="I23" s="92">
        <f>SUMIF(Opex!$B$169:$B$206,$B23,Opex!M$169:M$206)</f>
        <v>1.086228819103976</v>
      </c>
      <c r="J23" s="92">
        <f>SUMIF(Opex!$B$169:$B$206,$B23,Opex!N$169:N$206)</f>
        <v>1.2525644927540469</v>
      </c>
      <c r="K23" s="92">
        <f>SUMIF(Opex!$B$169:$B$206,$B23,Opex!O$169:O$206)</f>
        <v>1.9808880517174408</v>
      </c>
      <c r="L23" s="92">
        <f>SUMIF(Opex!$B$169:$B$206,$B23,Opex!P$169:P$206)</f>
        <v>2.2271795638432867</v>
      </c>
      <c r="M23" s="92">
        <f>SUMIF(Opex!$B$169:$B$206,$B23,Opex!Q$169:Q$206)</f>
        <v>0</v>
      </c>
      <c r="N23" s="92">
        <f>SUMIF(Opex!$B$169:$B$206,$B23,Opex!R$169:R$206)</f>
        <v>0</v>
      </c>
      <c r="O23" s="92">
        <f>SUMIF(Opex!$B$169:$B$206,$B23,Opex!S$169:S$206)</f>
        <v>0</v>
      </c>
      <c r="P23" s="92">
        <f>SUMIF(Opex!$B$169:$B$206,$B23,Opex!T$169:T$206)</f>
        <v>0</v>
      </c>
      <c r="Q23" s="92">
        <f>SUMIF(Opex!$B$169:$B$206,$B23,Opex!U$169:U$206)</f>
        <v>0</v>
      </c>
      <c r="R23" s="92">
        <f>SUMIF(Opex!$B$169:$B$206,$B23,Opex!V$169:V$206)</f>
        <v>0</v>
      </c>
      <c r="S23" s="92">
        <f>SUMIF(Opex!$B$169:$B$206,$B23,Opex!W$169:W$206)</f>
        <v>0</v>
      </c>
      <c r="T23" s="92">
        <f>SUMIF(Opex!$B$169:$B$206,$B23,Opex!X$169:X$206)</f>
        <v>0</v>
      </c>
      <c r="U23" s="92">
        <f>SUMIF(Opex!$B$169:$B$206,$B23,Opex!Y$169:Y$206)</f>
        <v>0</v>
      </c>
      <c r="V23" s="92">
        <f>SUMIF(Opex!$B$169:$B$206,$B23,Opex!Z$169:Z$206)</f>
        <v>0</v>
      </c>
      <c r="W23" s="92">
        <f>SUMIF(Opex!$B$169:$B$206,$B23,Opex!AA$169:AA$206)</f>
        <v>0</v>
      </c>
      <c r="X23" s="92">
        <f>SUMIF(Opex!$B$169:$B$206,$B23,Opex!AB$169:AB$206)</f>
        <v>0</v>
      </c>
      <c r="Y23" s="92">
        <f>SUMIF(Opex!$B$169:$B$206,$B23,Opex!AC$169:AC$206)</f>
        <v>0</v>
      </c>
      <c r="Z23" s="92">
        <f>SUMIF(Opex!$B$169:$B$206,$B23,Opex!AD$169:AD$206)</f>
        <v>0</v>
      </c>
      <c r="AA23" s="92">
        <f>SUMIF(Opex!$B$169:$B$206,$B23,Opex!AE$169:AE$206)</f>
        <v>0</v>
      </c>
      <c r="AB23" s="92">
        <f>SUMIF(Opex!$B$169:$B$206,$B23,Opex!AF$169:AF$206)</f>
        <v>0</v>
      </c>
      <c r="AC23" s="92">
        <f>SUMIF(Opex!$B$169:$B$206,$B23,Opex!AG$169:AG$206)</f>
        <v>0</v>
      </c>
      <c r="AD23" s="92">
        <f>SUMIF(Opex!$B$169:$B$206,$B23,Opex!AH$169:AH$206)</f>
        <v>0</v>
      </c>
      <c r="AE23" s="92">
        <f>SUMIF(Opex!$B$169:$B$206,$B23,Opex!AI$169:AI$206)</f>
        <v>0</v>
      </c>
      <c r="AF23" s="92">
        <f>SUMIF(Opex!$B$169:$B$206,$B23,Opex!AJ$169:AJ$206)</f>
        <v>0</v>
      </c>
      <c r="AG23" s="92">
        <f>SUMIF(Opex!$B$169:$B$206,$B23,Opex!AK$169:AK$206)</f>
        <v>0</v>
      </c>
      <c r="AH23" s="92">
        <f>SUMIF(Opex!$B$169:$B$206,$B23,Opex!AL$169:AL$206)</f>
        <v>0</v>
      </c>
      <c r="AI23" s="92">
        <f>SUMIF(Opex!$B$169:$B$206,$B23,Opex!AM$169:AM$206)</f>
        <v>0</v>
      </c>
      <c r="AJ23" s="92">
        <f>SUMIF(Opex!$B$169:$B$206,$B23,Opex!AN$169:AN$206)</f>
        <v>0</v>
      </c>
      <c r="AK23" s="92">
        <f>SUMIF(Opex!$B$169:$B$206,$B23,Opex!AO$169:AO$206)</f>
        <v>0</v>
      </c>
      <c r="AL23" s="92">
        <f>SUMIF(Opex!$B$169:$B$206,$B23,Opex!AP$169:AP$206)</f>
        <v>0</v>
      </c>
      <c r="AM23" s="92">
        <f>SUMIF(Opex!$B$169:$B$206,$B23,Opex!AQ$169:AQ$206)</f>
        <v>0</v>
      </c>
      <c r="AN23" s="92">
        <f>SUMIF(Opex!$B$169:$B$206,$B23,Opex!AR$169:AR$206)</f>
        <v>0</v>
      </c>
      <c r="AO23" s="92">
        <f>SUMIF(Opex!$B$169:$B$206,$B23,Opex!AS$169:AS$206)</f>
        <v>0</v>
      </c>
      <c r="AP23" s="92">
        <f>SUMIF(Opex!$B$169:$B$206,$B23,Opex!AT$169:AT$206)</f>
        <v>0</v>
      </c>
      <c r="AQ23" s="92">
        <f>SUMIF(Opex!$B$169:$B$206,$B23,Opex!AU$169:AU$206)</f>
        <v>0</v>
      </c>
      <c r="AR23" s="92">
        <f>SUMIF(Opex!$B$169:$B$206,$B23,Opex!AV$169:AV$206)</f>
        <v>0</v>
      </c>
      <c r="AS23" s="92">
        <f>SUMIF(Opex!$B$169:$B$206,$B23,Opex!AW$169:AW$206)</f>
        <v>0</v>
      </c>
      <c r="AT23" s="92">
        <f>SUMIF(Opex!$B$169:$B$206,$B23,Opex!AX$169:AX$206)</f>
        <v>0</v>
      </c>
      <c r="AU23" s="92">
        <f>SUMIF(Opex!$B$169:$B$206,$B23,Opex!AY$169:AY$206)</f>
        <v>0</v>
      </c>
      <c r="AV23" s="92">
        <f>SUMIF(Opex!$B$169:$B$206,$B23,Opex!AZ$169:AZ$206)</f>
        <v>0</v>
      </c>
      <c r="AW23" s="92">
        <f>SUMIF(Opex!$B$169:$B$206,$B23,Opex!BA$169:BA$206)</f>
        <v>0</v>
      </c>
      <c r="AX23" s="92">
        <f>SUMIF(Opex!$B$169:$B$206,$B23,Opex!BB$169:BB$206)</f>
        <v>0</v>
      </c>
      <c r="AY23" s="92">
        <f>SUMIF(Opex!$B$169:$B$206,$B23,Opex!BC$169:BC$206)</f>
        <v>0</v>
      </c>
      <c r="AZ23" s="92">
        <f>SUMIF(Opex!$B$169:$B$206,$B23,Opex!BD$169:BD$206)</f>
        <v>0</v>
      </c>
      <c r="BA23" s="92">
        <f>SUMIF(Opex!$B$169:$B$206,$B23,Opex!BE$169:BE$206)</f>
        <v>0</v>
      </c>
      <c r="BB23" s="92">
        <f>SUMIF(Opex!$B$169:$B$206,$B23,Opex!BF$169:BF$206)</f>
        <v>0</v>
      </c>
      <c r="BC23" s="92">
        <f>SUMIF(Opex!$B$169:$B$206,$B23,Opex!BG$169:BG$206)</f>
        <v>0</v>
      </c>
      <c r="BD23" s="92">
        <f>SUMIF(Opex!$B$169:$B$206,$B23,Opex!BH$169:BH$206)</f>
        <v>0</v>
      </c>
    </row>
    <row r="24" spans="2:56" outlineLevel="1" x14ac:dyDescent="0.2">
      <c r="B24" s="88" t="s">
        <v>149</v>
      </c>
      <c r="C24" s="10" t="s">
        <v>198</v>
      </c>
      <c r="D24" s="26"/>
      <c r="E24" s="92">
        <f>SUMIF(Opex!$B$169:$B$206,$B24,Opex!I$169:I$206)</f>
        <v>0</v>
      </c>
      <c r="F24" s="92">
        <f>SUMIF(Opex!$B$169:$B$206,$B24,Opex!J$169:J$206)</f>
        <v>0</v>
      </c>
      <c r="G24" s="92">
        <f>SUMIF(Opex!$B$169:$B$206,$B24,Opex!K$169:K$206)</f>
        <v>0</v>
      </c>
      <c r="H24" s="92">
        <f>SUMIF(Opex!$B$169:$B$206,$B24,Opex!L$169:L$206)</f>
        <v>0</v>
      </c>
      <c r="I24" s="92">
        <f>SUMIF(Opex!$B$169:$B$206,$B24,Opex!M$169:M$206)</f>
        <v>0</v>
      </c>
      <c r="J24" s="92">
        <f>SUMIF(Opex!$B$169:$B$206,$B24,Opex!N$169:N$206)</f>
        <v>0</v>
      </c>
      <c r="K24" s="92">
        <f>SUMIF(Opex!$B$169:$B$206,$B24,Opex!O$169:O$206)</f>
        <v>0</v>
      </c>
      <c r="L24" s="92">
        <f>SUMIF(Opex!$B$169:$B$206,$B24,Opex!P$169:P$206)</f>
        <v>0</v>
      </c>
      <c r="M24" s="92">
        <f>SUMIF(Opex!$B$169:$B$206,$B24,Opex!Q$169:Q$206)</f>
        <v>0</v>
      </c>
      <c r="N24" s="92">
        <f>SUMIF(Opex!$B$169:$B$206,$B24,Opex!R$169:R$206)</f>
        <v>0</v>
      </c>
      <c r="O24" s="92">
        <f>SUMIF(Opex!$B$169:$B$206,$B24,Opex!S$169:S$206)</f>
        <v>0</v>
      </c>
      <c r="P24" s="92">
        <f>SUMIF(Opex!$B$169:$B$206,$B24,Opex!T$169:T$206)</f>
        <v>0</v>
      </c>
      <c r="Q24" s="92">
        <f>SUMIF(Opex!$B$169:$B$206,$B24,Opex!U$169:U$206)</f>
        <v>0</v>
      </c>
      <c r="R24" s="92">
        <f>SUMIF(Opex!$B$169:$B$206,$B24,Opex!V$169:V$206)</f>
        <v>0</v>
      </c>
      <c r="S24" s="92">
        <f>SUMIF(Opex!$B$169:$B$206,$B24,Opex!W$169:W$206)</f>
        <v>0</v>
      </c>
      <c r="T24" s="92">
        <f>SUMIF(Opex!$B$169:$B$206,$B24,Opex!X$169:X$206)</f>
        <v>0</v>
      </c>
      <c r="U24" s="92">
        <f>SUMIF(Opex!$B$169:$B$206,$B24,Opex!Y$169:Y$206)</f>
        <v>0</v>
      </c>
      <c r="V24" s="92">
        <f>SUMIF(Opex!$B$169:$B$206,$B24,Opex!Z$169:Z$206)</f>
        <v>0</v>
      </c>
      <c r="W24" s="92">
        <f>SUMIF(Opex!$B$169:$B$206,$B24,Opex!AA$169:AA$206)</f>
        <v>0</v>
      </c>
      <c r="X24" s="92">
        <f>SUMIF(Opex!$B$169:$B$206,$B24,Opex!AB$169:AB$206)</f>
        <v>0</v>
      </c>
      <c r="Y24" s="92">
        <f>SUMIF(Opex!$B$169:$B$206,$B24,Opex!AC$169:AC$206)</f>
        <v>0</v>
      </c>
      <c r="Z24" s="92">
        <f>SUMIF(Opex!$B$169:$B$206,$B24,Opex!AD$169:AD$206)</f>
        <v>0</v>
      </c>
      <c r="AA24" s="92">
        <f>SUMIF(Opex!$B$169:$B$206,$B24,Opex!AE$169:AE$206)</f>
        <v>0</v>
      </c>
      <c r="AB24" s="92">
        <f>SUMIF(Opex!$B$169:$B$206,$B24,Opex!AF$169:AF$206)</f>
        <v>0</v>
      </c>
      <c r="AC24" s="92">
        <f>SUMIF(Opex!$B$169:$B$206,$B24,Opex!AG$169:AG$206)</f>
        <v>0</v>
      </c>
      <c r="AD24" s="92">
        <f>SUMIF(Opex!$B$169:$B$206,$B24,Opex!AH$169:AH$206)</f>
        <v>0</v>
      </c>
      <c r="AE24" s="92">
        <f>SUMIF(Opex!$B$169:$B$206,$B24,Opex!AI$169:AI$206)</f>
        <v>0</v>
      </c>
      <c r="AF24" s="92">
        <f>SUMIF(Opex!$B$169:$B$206,$B24,Opex!AJ$169:AJ$206)</f>
        <v>0</v>
      </c>
      <c r="AG24" s="92">
        <f>SUMIF(Opex!$B$169:$B$206,$B24,Opex!AK$169:AK$206)</f>
        <v>0</v>
      </c>
      <c r="AH24" s="92">
        <f>SUMIF(Opex!$B$169:$B$206,$B24,Opex!AL$169:AL$206)</f>
        <v>0</v>
      </c>
      <c r="AI24" s="92">
        <f>SUMIF(Opex!$B$169:$B$206,$B24,Opex!AM$169:AM$206)</f>
        <v>0</v>
      </c>
      <c r="AJ24" s="92">
        <f>SUMIF(Opex!$B$169:$B$206,$B24,Opex!AN$169:AN$206)</f>
        <v>0</v>
      </c>
      <c r="AK24" s="92">
        <f>SUMIF(Opex!$B$169:$B$206,$B24,Opex!AO$169:AO$206)</f>
        <v>0</v>
      </c>
      <c r="AL24" s="92">
        <f>SUMIF(Opex!$B$169:$B$206,$B24,Opex!AP$169:AP$206)</f>
        <v>0</v>
      </c>
      <c r="AM24" s="92">
        <f>SUMIF(Opex!$B$169:$B$206,$B24,Opex!AQ$169:AQ$206)</f>
        <v>0</v>
      </c>
      <c r="AN24" s="92">
        <f>SUMIF(Opex!$B$169:$B$206,$B24,Opex!AR$169:AR$206)</f>
        <v>0</v>
      </c>
      <c r="AO24" s="92">
        <f>SUMIF(Opex!$B$169:$B$206,$B24,Opex!AS$169:AS$206)</f>
        <v>0</v>
      </c>
      <c r="AP24" s="92">
        <f>SUMIF(Opex!$B$169:$B$206,$B24,Opex!AT$169:AT$206)</f>
        <v>0</v>
      </c>
      <c r="AQ24" s="92">
        <f>SUMIF(Opex!$B$169:$B$206,$B24,Opex!AU$169:AU$206)</f>
        <v>0</v>
      </c>
      <c r="AR24" s="92">
        <f>SUMIF(Opex!$B$169:$B$206,$B24,Opex!AV$169:AV$206)</f>
        <v>0</v>
      </c>
      <c r="AS24" s="92">
        <f>SUMIF(Opex!$B$169:$B$206,$B24,Opex!AW$169:AW$206)</f>
        <v>0</v>
      </c>
      <c r="AT24" s="92">
        <f>SUMIF(Opex!$B$169:$B$206,$B24,Opex!AX$169:AX$206)</f>
        <v>0</v>
      </c>
      <c r="AU24" s="92">
        <f>SUMIF(Opex!$B$169:$B$206,$B24,Opex!AY$169:AY$206)</f>
        <v>0</v>
      </c>
      <c r="AV24" s="92">
        <f>SUMIF(Opex!$B$169:$B$206,$B24,Opex!AZ$169:AZ$206)</f>
        <v>0</v>
      </c>
      <c r="AW24" s="92">
        <f>SUMIF(Opex!$B$169:$B$206,$B24,Opex!BA$169:BA$206)</f>
        <v>0</v>
      </c>
      <c r="AX24" s="92">
        <f>SUMIF(Opex!$B$169:$B$206,$B24,Opex!BB$169:BB$206)</f>
        <v>0</v>
      </c>
      <c r="AY24" s="92">
        <f>SUMIF(Opex!$B$169:$B$206,$B24,Opex!BC$169:BC$206)</f>
        <v>0</v>
      </c>
      <c r="AZ24" s="92">
        <f>SUMIF(Opex!$B$169:$B$206,$B24,Opex!BD$169:BD$206)</f>
        <v>0</v>
      </c>
      <c r="BA24" s="92">
        <f>SUMIF(Opex!$B$169:$B$206,$B24,Opex!BE$169:BE$206)</f>
        <v>0</v>
      </c>
      <c r="BB24" s="92">
        <f>SUMIF(Opex!$B$169:$B$206,$B24,Opex!BF$169:BF$206)</f>
        <v>0</v>
      </c>
      <c r="BC24" s="92">
        <f>SUMIF(Opex!$B$169:$B$206,$B24,Opex!BG$169:BG$206)</f>
        <v>0</v>
      </c>
      <c r="BD24" s="92">
        <f>SUMIF(Opex!$B$169:$B$206,$B24,Opex!BH$169:BH$206)</f>
        <v>0</v>
      </c>
    </row>
    <row r="25" spans="2:56" outlineLevel="1" x14ac:dyDescent="0.2">
      <c r="B25" s="88" t="s">
        <v>150</v>
      </c>
      <c r="C25" s="10" t="s">
        <v>198</v>
      </c>
      <c r="D25" s="26"/>
      <c r="E25" s="92">
        <f>SUMIF(Opex!$B$169:$B$206,$B25,Opex!I$169:I$206)</f>
        <v>0</v>
      </c>
      <c r="F25" s="92">
        <f>SUMIF(Opex!$B$169:$B$206,$B25,Opex!J$169:J$206)</f>
        <v>0</v>
      </c>
      <c r="G25" s="92">
        <f>SUMIF(Opex!$B$169:$B$206,$B25,Opex!K$169:K$206)</f>
        <v>13.230741817556284</v>
      </c>
      <c r="H25" s="92">
        <f>SUMIF(Opex!$B$169:$B$206,$B25,Opex!L$169:L$206)</f>
        <v>10.58962781766407</v>
      </c>
      <c r="I25" s="92">
        <f>SUMIF(Opex!$B$169:$B$206,$B25,Opex!M$169:M$206)</f>
        <v>8.1883367329130685</v>
      </c>
      <c r="J25" s="92">
        <f>SUMIF(Opex!$B$169:$B$206,$B25,Opex!N$169:N$206)</f>
        <v>9.0875908489762374</v>
      </c>
      <c r="K25" s="92">
        <f>SUMIF(Opex!$B$169:$B$206,$B25,Opex!O$169:O$206)</f>
        <v>11.30610292990046</v>
      </c>
      <c r="L25" s="92">
        <f>SUMIF(Opex!$B$169:$B$206,$B25,Opex!P$169:P$206)</f>
        <v>16.278089912358528</v>
      </c>
      <c r="M25" s="92">
        <f>SUMIF(Opex!$B$169:$B$206,$B25,Opex!Q$169:Q$206)</f>
        <v>0</v>
      </c>
      <c r="N25" s="92">
        <f>SUMIF(Opex!$B$169:$B$206,$B25,Opex!R$169:R$206)</f>
        <v>0</v>
      </c>
      <c r="O25" s="92">
        <f>SUMIF(Opex!$B$169:$B$206,$B25,Opex!S$169:S$206)</f>
        <v>0</v>
      </c>
      <c r="P25" s="92">
        <f>SUMIF(Opex!$B$169:$B$206,$B25,Opex!T$169:T$206)</f>
        <v>0</v>
      </c>
      <c r="Q25" s="92">
        <f>SUMIF(Opex!$B$169:$B$206,$B25,Opex!U$169:U$206)</f>
        <v>0</v>
      </c>
      <c r="R25" s="92">
        <f>SUMIF(Opex!$B$169:$B$206,$B25,Opex!V$169:V$206)</f>
        <v>0</v>
      </c>
      <c r="S25" s="92">
        <f>SUMIF(Opex!$B$169:$B$206,$B25,Opex!W$169:W$206)</f>
        <v>0</v>
      </c>
      <c r="T25" s="92">
        <f>SUMIF(Opex!$B$169:$B$206,$B25,Opex!X$169:X$206)</f>
        <v>0</v>
      </c>
      <c r="U25" s="92">
        <f>SUMIF(Opex!$B$169:$B$206,$B25,Opex!Y$169:Y$206)</f>
        <v>0</v>
      </c>
      <c r="V25" s="92">
        <f>SUMIF(Opex!$B$169:$B$206,$B25,Opex!Z$169:Z$206)</f>
        <v>0</v>
      </c>
      <c r="W25" s="92">
        <f>SUMIF(Opex!$B$169:$B$206,$B25,Opex!AA$169:AA$206)</f>
        <v>0</v>
      </c>
      <c r="X25" s="92">
        <f>SUMIF(Opex!$B$169:$B$206,$B25,Opex!AB$169:AB$206)</f>
        <v>0</v>
      </c>
      <c r="Y25" s="92">
        <f>SUMIF(Opex!$B$169:$B$206,$B25,Opex!AC$169:AC$206)</f>
        <v>0</v>
      </c>
      <c r="Z25" s="92">
        <f>SUMIF(Opex!$B$169:$B$206,$B25,Opex!AD$169:AD$206)</f>
        <v>0</v>
      </c>
      <c r="AA25" s="92">
        <f>SUMIF(Opex!$B$169:$B$206,$B25,Opex!AE$169:AE$206)</f>
        <v>0</v>
      </c>
      <c r="AB25" s="92">
        <f>SUMIF(Opex!$B$169:$B$206,$B25,Opex!AF$169:AF$206)</f>
        <v>0</v>
      </c>
      <c r="AC25" s="92">
        <f>SUMIF(Opex!$B$169:$B$206,$B25,Opex!AG$169:AG$206)</f>
        <v>0</v>
      </c>
      <c r="AD25" s="92">
        <f>SUMIF(Opex!$B$169:$B$206,$B25,Opex!AH$169:AH$206)</f>
        <v>0</v>
      </c>
      <c r="AE25" s="92">
        <f>SUMIF(Opex!$B$169:$B$206,$B25,Opex!AI$169:AI$206)</f>
        <v>0</v>
      </c>
      <c r="AF25" s="92">
        <f>SUMIF(Opex!$B$169:$B$206,$B25,Opex!AJ$169:AJ$206)</f>
        <v>0</v>
      </c>
      <c r="AG25" s="92">
        <f>SUMIF(Opex!$B$169:$B$206,$B25,Opex!AK$169:AK$206)</f>
        <v>0</v>
      </c>
      <c r="AH25" s="92">
        <f>SUMIF(Opex!$B$169:$B$206,$B25,Opex!AL$169:AL$206)</f>
        <v>0</v>
      </c>
      <c r="AI25" s="92">
        <f>SUMIF(Opex!$B$169:$B$206,$B25,Opex!AM$169:AM$206)</f>
        <v>0</v>
      </c>
      <c r="AJ25" s="92">
        <f>SUMIF(Opex!$B$169:$B$206,$B25,Opex!AN$169:AN$206)</f>
        <v>0</v>
      </c>
      <c r="AK25" s="92">
        <f>SUMIF(Opex!$B$169:$B$206,$B25,Opex!AO$169:AO$206)</f>
        <v>0</v>
      </c>
      <c r="AL25" s="92">
        <f>SUMIF(Opex!$B$169:$B$206,$B25,Opex!AP$169:AP$206)</f>
        <v>0</v>
      </c>
      <c r="AM25" s="92">
        <f>SUMIF(Opex!$B$169:$B$206,$B25,Opex!AQ$169:AQ$206)</f>
        <v>0</v>
      </c>
      <c r="AN25" s="92">
        <f>SUMIF(Opex!$B$169:$B$206,$B25,Opex!AR$169:AR$206)</f>
        <v>0</v>
      </c>
      <c r="AO25" s="92">
        <f>SUMIF(Opex!$B$169:$B$206,$B25,Opex!AS$169:AS$206)</f>
        <v>0</v>
      </c>
      <c r="AP25" s="92">
        <f>SUMIF(Opex!$B$169:$B$206,$B25,Opex!AT$169:AT$206)</f>
        <v>0</v>
      </c>
      <c r="AQ25" s="92">
        <f>SUMIF(Opex!$B$169:$B$206,$B25,Opex!AU$169:AU$206)</f>
        <v>0</v>
      </c>
      <c r="AR25" s="92">
        <f>SUMIF(Opex!$B$169:$B$206,$B25,Opex!AV$169:AV$206)</f>
        <v>0</v>
      </c>
      <c r="AS25" s="92">
        <f>SUMIF(Opex!$B$169:$B$206,$B25,Opex!AW$169:AW$206)</f>
        <v>0</v>
      </c>
      <c r="AT25" s="92">
        <f>SUMIF(Opex!$B$169:$B$206,$B25,Opex!AX$169:AX$206)</f>
        <v>0</v>
      </c>
      <c r="AU25" s="92">
        <f>SUMIF(Opex!$B$169:$B$206,$B25,Opex!AY$169:AY$206)</f>
        <v>0</v>
      </c>
      <c r="AV25" s="92">
        <f>SUMIF(Opex!$B$169:$B$206,$B25,Opex!AZ$169:AZ$206)</f>
        <v>0</v>
      </c>
      <c r="AW25" s="92">
        <f>SUMIF(Opex!$B$169:$B$206,$B25,Opex!BA$169:BA$206)</f>
        <v>0</v>
      </c>
      <c r="AX25" s="92">
        <f>SUMIF(Opex!$B$169:$B$206,$B25,Opex!BB$169:BB$206)</f>
        <v>0</v>
      </c>
      <c r="AY25" s="92">
        <f>SUMIF(Opex!$B$169:$B$206,$B25,Opex!BC$169:BC$206)</f>
        <v>0</v>
      </c>
      <c r="AZ25" s="92">
        <f>SUMIF(Opex!$B$169:$B$206,$B25,Opex!BD$169:BD$206)</f>
        <v>0</v>
      </c>
      <c r="BA25" s="92">
        <f>SUMIF(Opex!$B$169:$B$206,$B25,Opex!BE$169:BE$206)</f>
        <v>0</v>
      </c>
      <c r="BB25" s="92">
        <f>SUMIF(Opex!$B$169:$B$206,$B25,Opex!BF$169:BF$206)</f>
        <v>0</v>
      </c>
      <c r="BC25" s="92">
        <f>SUMIF(Opex!$B$169:$B$206,$B25,Opex!BG$169:BG$206)</f>
        <v>0</v>
      </c>
      <c r="BD25" s="92">
        <f>SUMIF(Opex!$B$169:$B$206,$B25,Opex!BH$169:BH$206)</f>
        <v>0</v>
      </c>
    </row>
    <row r="26" spans="2:56" outlineLevel="1" x14ac:dyDescent="0.2">
      <c r="B26" s="88" t="s">
        <v>154</v>
      </c>
      <c r="C26" s="10" t="s">
        <v>198</v>
      </c>
      <c r="D26" s="26"/>
      <c r="E26" s="92">
        <f>SUMIF(Opex!$B$169:$B$206,$B26,Opex!I$169:I$206)</f>
        <v>0</v>
      </c>
      <c r="F26" s="92">
        <f>SUMIF(Opex!$B$169:$B$206,$B26,Opex!J$169:J$206)</f>
        <v>0</v>
      </c>
      <c r="G26" s="92">
        <f>SUMIF(Opex!$B$169:$B$206,$B26,Opex!K$169:K$206)</f>
        <v>6.6124895240165111</v>
      </c>
      <c r="H26" s="92">
        <f>SUMIF(Opex!$B$169:$B$206,$B26,Opex!L$169:L$206)</f>
        <v>3.4885719799999997</v>
      </c>
      <c r="I26" s="92">
        <f>SUMIF(Opex!$B$169:$B$206,$B26,Opex!M$169:M$206)</f>
        <v>4.1264246800000004</v>
      </c>
      <c r="J26" s="92">
        <f>SUMIF(Opex!$B$169:$B$206,$B26,Opex!N$169:N$206)</f>
        <v>3.1771265387323675</v>
      </c>
      <c r="K26" s="92">
        <f>SUMIF(Opex!$B$169:$B$206,$B26,Opex!O$169:O$206)</f>
        <v>3.3536222400000004</v>
      </c>
      <c r="L26" s="92">
        <f>SUMIF(Opex!$B$169:$B$206,$B26,Opex!P$169:P$206)</f>
        <v>4.1713507400000003</v>
      </c>
      <c r="M26" s="92">
        <f>SUMIF(Opex!$B$169:$B$206,$B26,Opex!Q$169:Q$206)</f>
        <v>0</v>
      </c>
      <c r="N26" s="92">
        <f>SUMIF(Opex!$B$169:$B$206,$B26,Opex!R$169:R$206)</f>
        <v>0</v>
      </c>
      <c r="O26" s="92">
        <f>SUMIF(Opex!$B$169:$B$206,$B26,Opex!S$169:S$206)</f>
        <v>0</v>
      </c>
      <c r="P26" s="92">
        <f>SUMIF(Opex!$B$169:$B$206,$B26,Opex!T$169:T$206)</f>
        <v>0</v>
      </c>
      <c r="Q26" s="92">
        <f>SUMIF(Opex!$B$169:$B$206,$B26,Opex!U$169:U$206)</f>
        <v>0</v>
      </c>
      <c r="R26" s="92">
        <f>SUMIF(Opex!$B$169:$B$206,$B26,Opex!V$169:V$206)</f>
        <v>0</v>
      </c>
      <c r="S26" s="92">
        <f>SUMIF(Opex!$B$169:$B$206,$B26,Opex!W$169:W$206)</f>
        <v>0</v>
      </c>
      <c r="T26" s="92">
        <f>SUMIF(Opex!$B$169:$B$206,$B26,Opex!X$169:X$206)</f>
        <v>0</v>
      </c>
      <c r="U26" s="92">
        <f>SUMIF(Opex!$B$169:$B$206,$B26,Opex!Y$169:Y$206)</f>
        <v>0</v>
      </c>
      <c r="V26" s="92">
        <f>SUMIF(Opex!$B$169:$B$206,$B26,Opex!Z$169:Z$206)</f>
        <v>0</v>
      </c>
      <c r="W26" s="92">
        <f>SUMIF(Opex!$B$169:$B$206,$B26,Opex!AA$169:AA$206)</f>
        <v>0</v>
      </c>
      <c r="X26" s="92">
        <f>SUMIF(Opex!$B$169:$B$206,$B26,Opex!AB$169:AB$206)</f>
        <v>0</v>
      </c>
      <c r="Y26" s="92">
        <f>SUMIF(Opex!$B$169:$B$206,$B26,Opex!AC$169:AC$206)</f>
        <v>0</v>
      </c>
      <c r="Z26" s="92">
        <f>SUMIF(Opex!$B$169:$B$206,$B26,Opex!AD$169:AD$206)</f>
        <v>0</v>
      </c>
      <c r="AA26" s="92">
        <f>SUMIF(Opex!$B$169:$B$206,$B26,Opex!AE$169:AE$206)</f>
        <v>0</v>
      </c>
      <c r="AB26" s="92">
        <f>SUMIF(Opex!$B$169:$B$206,$B26,Opex!AF$169:AF$206)</f>
        <v>0</v>
      </c>
      <c r="AC26" s="92">
        <f>SUMIF(Opex!$B$169:$B$206,$B26,Opex!AG$169:AG$206)</f>
        <v>0</v>
      </c>
      <c r="AD26" s="92">
        <f>SUMIF(Opex!$B$169:$B$206,$B26,Opex!AH$169:AH$206)</f>
        <v>0</v>
      </c>
      <c r="AE26" s="92">
        <f>SUMIF(Opex!$B$169:$B$206,$B26,Opex!AI$169:AI$206)</f>
        <v>0</v>
      </c>
      <c r="AF26" s="92">
        <f>SUMIF(Opex!$B$169:$B$206,$B26,Opex!AJ$169:AJ$206)</f>
        <v>0</v>
      </c>
      <c r="AG26" s="92">
        <f>SUMIF(Opex!$B$169:$B$206,$B26,Opex!AK$169:AK$206)</f>
        <v>0</v>
      </c>
      <c r="AH26" s="92">
        <f>SUMIF(Opex!$B$169:$B$206,$B26,Opex!AL$169:AL$206)</f>
        <v>0</v>
      </c>
      <c r="AI26" s="92">
        <f>SUMIF(Opex!$B$169:$B$206,$B26,Opex!AM$169:AM$206)</f>
        <v>0</v>
      </c>
      <c r="AJ26" s="92">
        <f>SUMIF(Opex!$B$169:$B$206,$B26,Opex!AN$169:AN$206)</f>
        <v>0</v>
      </c>
      <c r="AK26" s="92">
        <f>SUMIF(Opex!$B$169:$B$206,$B26,Opex!AO$169:AO$206)</f>
        <v>0</v>
      </c>
      <c r="AL26" s="92">
        <f>SUMIF(Opex!$B$169:$B$206,$B26,Opex!AP$169:AP$206)</f>
        <v>0</v>
      </c>
      <c r="AM26" s="92">
        <f>SUMIF(Opex!$B$169:$B$206,$B26,Opex!AQ$169:AQ$206)</f>
        <v>0</v>
      </c>
      <c r="AN26" s="92">
        <f>SUMIF(Opex!$B$169:$B$206,$B26,Opex!AR$169:AR$206)</f>
        <v>0</v>
      </c>
      <c r="AO26" s="92">
        <f>SUMIF(Opex!$B$169:$B$206,$B26,Opex!AS$169:AS$206)</f>
        <v>0</v>
      </c>
      <c r="AP26" s="92">
        <f>SUMIF(Opex!$B$169:$B$206,$B26,Opex!AT$169:AT$206)</f>
        <v>0</v>
      </c>
      <c r="AQ26" s="92">
        <f>SUMIF(Opex!$B$169:$B$206,$B26,Opex!AU$169:AU$206)</f>
        <v>0</v>
      </c>
      <c r="AR26" s="92">
        <f>SUMIF(Opex!$B$169:$B$206,$B26,Opex!AV$169:AV$206)</f>
        <v>0</v>
      </c>
      <c r="AS26" s="92">
        <f>SUMIF(Opex!$B$169:$B$206,$B26,Opex!AW$169:AW$206)</f>
        <v>0</v>
      </c>
      <c r="AT26" s="92">
        <f>SUMIF(Opex!$B$169:$B$206,$B26,Opex!AX$169:AX$206)</f>
        <v>0</v>
      </c>
      <c r="AU26" s="92">
        <f>SUMIF(Opex!$B$169:$B$206,$B26,Opex!AY$169:AY$206)</f>
        <v>0</v>
      </c>
      <c r="AV26" s="92">
        <f>SUMIF(Opex!$B$169:$B$206,$B26,Opex!AZ$169:AZ$206)</f>
        <v>0</v>
      </c>
      <c r="AW26" s="92">
        <f>SUMIF(Opex!$B$169:$B$206,$B26,Opex!BA$169:BA$206)</f>
        <v>0</v>
      </c>
      <c r="AX26" s="92">
        <f>SUMIF(Opex!$B$169:$B$206,$B26,Opex!BB$169:BB$206)</f>
        <v>0</v>
      </c>
      <c r="AY26" s="92">
        <f>SUMIF(Opex!$B$169:$B$206,$B26,Opex!BC$169:BC$206)</f>
        <v>0</v>
      </c>
      <c r="AZ26" s="92">
        <f>SUMIF(Opex!$B$169:$B$206,$B26,Opex!BD$169:BD$206)</f>
        <v>0</v>
      </c>
      <c r="BA26" s="92">
        <f>SUMIF(Opex!$B$169:$B$206,$B26,Opex!BE$169:BE$206)</f>
        <v>0</v>
      </c>
      <c r="BB26" s="92">
        <f>SUMIF(Opex!$B$169:$B$206,$B26,Opex!BF$169:BF$206)</f>
        <v>0</v>
      </c>
      <c r="BC26" s="92">
        <f>SUMIF(Opex!$B$169:$B$206,$B26,Opex!BG$169:BG$206)</f>
        <v>0</v>
      </c>
      <c r="BD26" s="92">
        <f>SUMIF(Opex!$B$169:$B$206,$B26,Opex!BH$169:BH$206)</f>
        <v>0</v>
      </c>
    </row>
    <row r="27" spans="2:56" outlineLevel="1" x14ac:dyDescent="0.2">
      <c r="B27" s="88" t="s">
        <v>155</v>
      </c>
      <c r="C27" s="10" t="s">
        <v>198</v>
      </c>
      <c r="D27" s="26"/>
      <c r="E27" s="92">
        <f>SUMIF(Opex!$B$169:$B$206,$B27,Opex!I$169:I$206)</f>
        <v>0</v>
      </c>
      <c r="F27" s="92">
        <f>SUMIF(Opex!$B$169:$B$206,$B27,Opex!J$169:J$206)</f>
        <v>0</v>
      </c>
      <c r="G27" s="92">
        <f>SUMIF(Opex!$B$169:$B$206,$B27,Opex!K$169:K$206)</f>
        <v>3.3277334000000005</v>
      </c>
      <c r="H27" s="92">
        <f>SUMIF(Opex!$B$169:$B$206,$B27,Opex!L$169:L$206)</f>
        <v>0</v>
      </c>
      <c r="I27" s="92">
        <f>SUMIF(Opex!$B$169:$B$206,$B27,Opex!M$169:M$206)</f>
        <v>0</v>
      </c>
      <c r="J27" s="92">
        <f>SUMIF(Opex!$B$169:$B$206,$B27,Opex!N$169:N$206)</f>
        <v>0</v>
      </c>
      <c r="K27" s="92">
        <f>SUMIF(Opex!$B$169:$B$206,$B27,Opex!O$169:O$206)</f>
        <v>0</v>
      </c>
      <c r="L27" s="92">
        <f>SUMIF(Opex!$B$169:$B$206,$B27,Opex!P$169:P$206)</f>
        <v>0</v>
      </c>
      <c r="M27" s="92">
        <f>SUMIF(Opex!$B$169:$B$206,$B27,Opex!Q$169:Q$206)</f>
        <v>0</v>
      </c>
      <c r="N27" s="92">
        <f>SUMIF(Opex!$B$169:$B$206,$B27,Opex!R$169:R$206)</f>
        <v>0</v>
      </c>
      <c r="O27" s="92">
        <f>SUMIF(Opex!$B$169:$B$206,$B27,Opex!S$169:S$206)</f>
        <v>0</v>
      </c>
      <c r="P27" s="92">
        <f>SUMIF(Opex!$B$169:$B$206,$B27,Opex!T$169:T$206)</f>
        <v>0</v>
      </c>
      <c r="Q27" s="92">
        <f>SUMIF(Opex!$B$169:$B$206,$B27,Opex!U$169:U$206)</f>
        <v>0</v>
      </c>
      <c r="R27" s="92">
        <f>SUMIF(Opex!$B$169:$B$206,$B27,Opex!V$169:V$206)</f>
        <v>0</v>
      </c>
      <c r="S27" s="92">
        <f>SUMIF(Opex!$B$169:$B$206,$B27,Opex!W$169:W$206)</f>
        <v>0</v>
      </c>
      <c r="T27" s="92">
        <f>SUMIF(Opex!$B$169:$B$206,$B27,Opex!X$169:X$206)</f>
        <v>0</v>
      </c>
      <c r="U27" s="92">
        <f>SUMIF(Opex!$B$169:$B$206,$B27,Opex!Y$169:Y$206)</f>
        <v>0</v>
      </c>
      <c r="V27" s="92">
        <f>SUMIF(Opex!$B$169:$B$206,$B27,Opex!Z$169:Z$206)</f>
        <v>0</v>
      </c>
      <c r="W27" s="92">
        <f>SUMIF(Opex!$B$169:$B$206,$B27,Opex!AA$169:AA$206)</f>
        <v>0</v>
      </c>
      <c r="X27" s="92">
        <f>SUMIF(Opex!$B$169:$B$206,$B27,Opex!AB$169:AB$206)</f>
        <v>0</v>
      </c>
      <c r="Y27" s="92">
        <f>SUMIF(Opex!$B$169:$B$206,$B27,Opex!AC$169:AC$206)</f>
        <v>0</v>
      </c>
      <c r="Z27" s="92">
        <f>SUMIF(Opex!$B$169:$B$206,$B27,Opex!AD$169:AD$206)</f>
        <v>0</v>
      </c>
      <c r="AA27" s="92">
        <f>SUMIF(Opex!$B$169:$B$206,$B27,Opex!AE$169:AE$206)</f>
        <v>0</v>
      </c>
      <c r="AB27" s="92">
        <f>SUMIF(Opex!$B$169:$B$206,$B27,Opex!AF$169:AF$206)</f>
        <v>0</v>
      </c>
      <c r="AC27" s="92">
        <f>SUMIF(Opex!$B$169:$B$206,$B27,Opex!AG$169:AG$206)</f>
        <v>0</v>
      </c>
      <c r="AD27" s="92">
        <f>SUMIF(Opex!$B$169:$B$206,$B27,Opex!AH$169:AH$206)</f>
        <v>0</v>
      </c>
      <c r="AE27" s="92">
        <f>SUMIF(Opex!$B$169:$B$206,$B27,Opex!AI$169:AI$206)</f>
        <v>0</v>
      </c>
      <c r="AF27" s="92">
        <f>SUMIF(Opex!$B$169:$B$206,$B27,Opex!AJ$169:AJ$206)</f>
        <v>0</v>
      </c>
      <c r="AG27" s="92">
        <f>SUMIF(Opex!$B$169:$B$206,$B27,Opex!AK$169:AK$206)</f>
        <v>0</v>
      </c>
      <c r="AH27" s="92">
        <f>SUMIF(Opex!$B$169:$B$206,$B27,Opex!AL$169:AL$206)</f>
        <v>0</v>
      </c>
      <c r="AI27" s="92">
        <f>SUMIF(Opex!$B$169:$B$206,$B27,Opex!AM$169:AM$206)</f>
        <v>0</v>
      </c>
      <c r="AJ27" s="92">
        <f>SUMIF(Opex!$B$169:$B$206,$B27,Opex!AN$169:AN$206)</f>
        <v>0</v>
      </c>
      <c r="AK27" s="92">
        <f>SUMIF(Opex!$B$169:$B$206,$B27,Opex!AO$169:AO$206)</f>
        <v>0</v>
      </c>
      <c r="AL27" s="92">
        <f>SUMIF(Opex!$B$169:$B$206,$B27,Opex!AP$169:AP$206)</f>
        <v>0</v>
      </c>
      <c r="AM27" s="92">
        <f>SUMIF(Opex!$B$169:$B$206,$B27,Opex!AQ$169:AQ$206)</f>
        <v>0</v>
      </c>
      <c r="AN27" s="92">
        <f>SUMIF(Opex!$B$169:$B$206,$B27,Opex!AR$169:AR$206)</f>
        <v>0</v>
      </c>
      <c r="AO27" s="92">
        <f>SUMIF(Opex!$B$169:$B$206,$B27,Opex!AS$169:AS$206)</f>
        <v>0</v>
      </c>
      <c r="AP27" s="92">
        <f>SUMIF(Opex!$B$169:$B$206,$B27,Opex!AT$169:AT$206)</f>
        <v>0</v>
      </c>
      <c r="AQ27" s="92">
        <f>SUMIF(Opex!$B$169:$B$206,$B27,Opex!AU$169:AU$206)</f>
        <v>0</v>
      </c>
      <c r="AR27" s="92">
        <f>SUMIF(Opex!$B$169:$B$206,$B27,Opex!AV$169:AV$206)</f>
        <v>0</v>
      </c>
      <c r="AS27" s="92">
        <f>SUMIF(Opex!$B$169:$B$206,$B27,Opex!AW$169:AW$206)</f>
        <v>0</v>
      </c>
      <c r="AT27" s="92">
        <f>SUMIF(Opex!$B$169:$B$206,$B27,Opex!AX$169:AX$206)</f>
        <v>0</v>
      </c>
      <c r="AU27" s="92">
        <f>SUMIF(Opex!$B$169:$B$206,$B27,Opex!AY$169:AY$206)</f>
        <v>0</v>
      </c>
      <c r="AV27" s="92">
        <f>SUMIF(Opex!$B$169:$B$206,$B27,Opex!AZ$169:AZ$206)</f>
        <v>0</v>
      </c>
      <c r="AW27" s="92">
        <f>SUMIF(Opex!$B$169:$B$206,$B27,Opex!BA$169:BA$206)</f>
        <v>0</v>
      </c>
      <c r="AX27" s="92">
        <f>SUMIF(Opex!$B$169:$B$206,$B27,Opex!BB$169:BB$206)</f>
        <v>0</v>
      </c>
      <c r="AY27" s="92">
        <f>SUMIF(Opex!$B$169:$B$206,$B27,Opex!BC$169:BC$206)</f>
        <v>0</v>
      </c>
      <c r="AZ27" s="92">
        <f>SUMIF(Opex!$B$169:$B$206,$B27,Opex!BD$169:BD$206)</f>
        <v>0</v>
      </c>
      <c r="BA27" s="92">
        <f>SUMIF(Opex!$B$169:$B$206,$B27,Opex!BE$169:BE$206)</f>
        <v>0</v>
      </c>
      <c r="BB27" s="92">
        <f>SUMIF(Opex!$B$169:$B$206,$B27,Opex!BF$169:BF$206)</f>
        <v>0</v>
      </c>
      <c r="BC27" s="92">
        <f>SUMIF(Opex!$B$169:$B$206,$B27,Opex!BG$169:BG$206)</f>
        <v>0</v>
      </c>
      <c r="BD27" s="92">
        <f>SUMIF(Opex!$B$169:$B$206,$B27,Opex!BH$169:BH$206)</f>
        <v>0</v>
      </c>
    </row>
    <row r="28" spans="2:56" outlineLevel="1" x14ac:dyDescent="0.2">
      <c r="B28" s="88" t="s">
        <v>156</v>
      </c>
      <c r="C28" s="10" t="s">
        <v>198</v>
      </c>
      <c r="D28" s="26"/>
      <c r="E28" s="92">
        <f>SUMIF(Opex!$B$169:$B$206,$B28,Opex!I$169:I$206)</f>
        <v>0</v>
      </c>
      <c r="F28" s="92">
        <f>SUMIF(Opex!$B$169:$B$206,$B28,Opex!J$169:J$206)</f>
        <v>0</v>
      </c>
      <c r="G28" s="92">
        <f>SUMIF(Opex!$B$169:$B$206,$B28,Opex!K$169:K$206)</f>
        <v>2.7411486794151401</v>
      </c>
      <c r="H28" s="92">
        <f>SUMIF(Opex!$B$169:$B$206,$B28,Opex!L$169:L$206)</f>
        <v>3.5720285163740617</v>
      </c>
      <c r="I28" s="92">
        <f>SUMIF(Opex!$B$169:$B$206,$B28,Opex!M$169:M$206)</f>
        <v>4.5741612494968322</v>
      </c>
      <c r="J28" s="92">
        <f>SUMIF(Opex!$B$169:$B$206,$B28,Opex!N$169:N$206)</f>
        <v>4.0276158136889837</v>
      </c>
      <c r="K28" s="92">
        <f>SUMIF(Opex!$B$169:$B$206,$B28,Opex!O$169:O$206)</f>
        <v>4.2895265881063054</v>
      </c>
      <c r="L28" s="92">
        <f>SUMIF(Opex!$B$169:$B$206,$B28,Opex!P$169:P$206)</f>
        <v>6.3095553204813051</v>
      </c>
      <c r="M28" s="92">
        <f>SUMIF(Opex!$B$169:$B$206,$B28,Opex!Q$169:Q$206)</f>
        <v>0</v>
      </c>
      <c r="N28" s="92">
        <f>SUMIF(Opex!$B$169:$B$206,$B28,Opex!R$169:R$206)</f>
        <v>0</v>
      </c>
      <c r="O28" s="92">
        <f>SUMIF(Opex!$B$169:$B$206,$B28,Opex!S$169:S$206)</f>
        <v>0</v>
      </c>
      <c r="P28" s="92">
        <f>SUMIF(Opex!$B$169:$B$206,$B28,Opex!T$169:T$206)</f>
        <v>0</v>
      </c>
      <c r="Q28" s="92">
        <f>SUMIF(Opex!$B$169:$B$206,$B28,Opex!U$169:U$206)</f>
        <v>0</v>
      </c>
      <c r="R28" s="92">
        <f>SUMIF(Opex!$B$169:$B$206,$B28,Opex!V$169:V$206)</f>
        <v>0</v>
      </c>
      <c r="S28" s="92">
        <f>SUMIF(Opex!$B$169:$B$206,$B28,Opex!W$169:W$206)</f>
        <v>0</v>
      </c>
      <c r="T28" s="92">
        <f>SUMIF(Opex!$B$169:$B$206,$B28,Opex!X$169:X$206)</f>
        <v>0</v>
      </c>
      <c r="U28" s="92">
        <f>SUMIF(Opex!$B$169:$B$206,$B28,Opex!Y$169:Y$206)</f>
        <v>0</v>
      </c>
      <c r="V28" s="92">
        <f>SUMIF(Opex!$B$169:$B$206,$B28,Opex!Z$169:Z$206)</f>
        <v>0</v>
      </c>
      <c r="W28" s="92">
        <f>SUMIF(Opex!$B$169:$B$206,$B28,Opex!AA$169:AA$206)</f>
        <v>0</v>
      </c>
      <c r="X28" s="92">
        <f>SUMIF(Opex!$B$169:$B$206,$B28,Opex!AB$169:AB$206)</f>
        <v>0</v>
      </c>
      <c r="Y28" s="92">
        <f>SUMIF(Opex!$B$169:$B$206,$B28,Opex!AC$169:AC$206)</f>
        <v>0</v>
      </c>
      <c r="Z28" s="92">
        <f>SUMIF(Opex!$B$169:$B$206,$B28,Opex!AD$169:AD$206)</f>
        <v>0</v>
      </c>
      <c r="AA28" s="92">
        <f>SUMIF(Opex!$B$169:$B$206,$B28,Opex!AE$169:AE$206)</f>
        <v>0</v>
      </c>
      <c r="AB28" s="92">
        <f>SUMIF(Opex!$B$169:$B$206,$B28,Opex!AF$169:AF$206)</f>
        <v>0</v>
      </c>
      <c r="AC28" s="92">
        <f>SUMIF(Opex!$B$169:$B$206,$B28,Opex!AG$169:AG$206)</f>
        <v>0</v>
      </c>
      <c r="AD28" s="92">
        <f>SUMIF(Opex!$B$169:$B$206,$B28,Opex!AH$169:AH$206)</f>
        <v>0</v>
      </c>
      <c r="AE28" s="92">
        <f>SUMIF(Opex!$B$169:$B$206,$B28,Opex!AI$169:AI$206)</f>
        <v>0</v>
      </c>
      <c r="AF28" s="92">
        <f>SUMIF(Opex!$B$169:$B$206,$B28,Opex!AJ$169:AJ$206)</f>
        <v>0</v>
      </c>
      <c r="AG28" s="92">
        <f>SUMIF(Opex!$B$169:$B$206,$B28,Opex!AK$169:AK$206)</f>
        <v>0</v>
      </c>
      <c r="AH28" s="92">
        <f>SUMIF(Opex!$B$169:$B$206,$B28,Opex!AL$169:AL$206)</f>
        <v>0</v>
      </c>
      <c r="AI28" s="92">
        <f>SUMIF(Opex!$B$169:$B$206,$B28,Opex!AM$169:AM$206)</f>
        <v>0</v>
      </c>
      <c r="AJ28" s="92">
        <f>SUMIF(Opex!$B$169:$B$206,$B28,Opex!AN$169:AN$206)</f>
        <v>0</v>
      </c>
      <c r="AK28" s="92">
        <f>SUMIF(Opex!$B$169:$B$206,$B28,Opex!AO$169:AO$206)</f>
        <v>0</v>
      </c>
      <c r="AL28" s="92">
        <f>SUMIF(Opex!$B$169:$B$206,$B28,Opex!AP$169:AP$206)</f>
        <v>0</v>
      </c>
      <c r="AM28" s="92">
        <f>SUMIF(Opex!$B$169:$B$206,$B28,Opex!AQ$169:AQ$206)</f>
        <v>0</v>
      </c>
      <c r="AN28" s="92">
        <f>SUMIF(Opex!$B$169:$B$206,$B28,Opex!AR$169:AR$206)</f>
        <v>0</v>
      </c>
      <c r="AO28" s="92">
        <f>SUMIF(Opex!$B$169:$B$206,$B28,Opex!AS$169:AS$206)</f>
        <v>0</v>
      </c>
      <c r="AP28" s="92">
        <f>SUMIF(Opex!$B$169:$B$206,$B28,Opex!AT$169:AT$206)</f>
        <v>0</v>
      </c>
      <c r="AQ28" s="92">
        <f>SUMIF(Opex!$B$169:$B$206,$B28,Opex!AU$169:AU$206)</f>
        <v>0</v>
      </c>
      <c r="AR28" s="92">
        <f>SUMIF(Opex!$B$169:$B$206,$B28,Opex!AV$169:AV$206)</f>
        <v>0</v>
      </c>
      <c r="AS28" s="92">
        <f>SUMIF(Opex!$B$169:$B$206,$B28,Opex!AW$169:AW$206)</f>
        <v>0</v>
      </c>
      <c r="AT28" s="92">
        <f>SUMIF(Opex!$B$169:$B$206,$B28,Opex!AX$169:AX$206)</f>
        <v>0</v>
      </c>
      <c r="AU28" s="92">
        <f>SUMIF(Opex!$B$169:$B$206,$B28,Opex!AY$169:AY$206)</f>
        <v>0</v>
      </c>
      <c r="AV28" s="92">
        <f>SUMIF(Opex!$B$169:$B$206,$B28,Opex!AZ$169:AZ$206)</f>
        <v>0</v>
      </c>
      <c r="AW28" s="92">
        <f>SUMIF(Opex!$B$169:$B$206,$B28,Opex!BA$169:BA$206)</f>
        <v>0</v>
      </c>
      <c r="AX28" s="92">
        <f>SUMIF(Opex!$B$169:$B$206,$B28,Opex!BB$169:BB$206)</f>
        <v>0</v>
      </c>
      <c r="AY28" s="92">
        <f>SUMIF(Opex!$B$169:$B$206,$B28,Opex!BC$169:BC$206)</f>
        <v>0</v>
      </c>
      <c r="AZ28" s="92">
        <f>SUMIF(Opex!$B$169:$B$206,$B28,Opex!BD$169:BD$206)</f>
        <v>0</v>
      </c>
      <c r="BA28" s="92">
        <f>SUMIF(Opex!$B$169:$B$206,$B28,Opex!BE$169:BE$206)</f>
        <v>0</v>
      </c>
      <c r="BB28" s="92">
        <f>SUMIF(Opex!$B$169:$B$206,$B28,Opex!BF$169:BF$206)</f>
        <v>0</v>
      </c>
      <c r="BC28" s="92">
        <f>SUMIF(Opex!$B$169:$B$206,$B28,Opex!BG$169:BG$206)</f>
        <v>0</v>
      </c>
      <c r="BD28" s="92">
        <f>SUMIF(Opex!$B$169:$B$206,$B28,Opex!BH$169:BH$206)</f>
        <v>0</v>
      </c>
    </row>
    <row r="29" spans="2:56" outlineLevel="1" x14ac:dyDescent="0.2">
      <c r="B29" s="88" t="s">
        <v>160</v>
      </c>
      <c r="C29" s="10" t="s">
        <v>198</v>
      </c>
      <c r="D29" s="26"/>
      <c r="E29" s="92">
        <f>SUMIF(Opex!$B$169:$B$206,$B29,Opex!I$169:I$206)</f>
        <v>0</v>
      </c>
      <c r="F29" s="92">
        <f>SUMIF(Opex!$B$169:$B$206,$B29,Opex!J$169:J$206)</f>
        <v>0</v>
      </c>
      <c r="G29" s="92">
        <f>SUMIF(Opex!$B$169:$B$206,$B29,Opex!K$169:K$206)</f>
        <v>2.2958897984097817</v>
      </c>
      <c r="H29" s="92">
        <f>SUMIF(Opex!$B$169:$B$206,$B29,Opex!L$169:L$206)</f>
        <v>2.0509166059873674</v>
      </c>
      <c r="I29" s="92">
        <f>SUMIF(Opex!$B$169:$B$206,$B29,Opex!M$169:M$206)</f>
        <v>1.6896009544991111</v>
      </c>
      <c r="J29" s="92">
        <f>SUMIF(Opex!$B$169:$B$206,$B29,Opex!N$169:N$206)</f>
        <v>1.6257980157451142</v>
      </c>
      <c r="K29" s="92">
        <f>SUMIF(Opex!$B$169:$B$206,$B29,Opex!O$169:O$206)</f>
        <v>1.7137016310048832</v>
      </c>
      <c r="L29" s="92">
        <f>SUMIF(Opex!$B$169:$B$206,$B29,Opex!P$169:P$206)</f>
        <v>1.8265065996291214</v>
      </c>
      <c r="M29" s="92">
        <f>SUMIF(Opex!$B$169:$B$206,$B29,Opex!Q$169:Q$206)</f>
        <v>0</v>
      </c>
      <c r="N29" s="92">
        <f>SUMIF(Opex!$B$169:$B$206,$B29,Opex!R$169:R$206)</f>
        <v>0</v>
      </c>
      <c r="O29" s="92">
        <f>SUMIF(Opex!$B$169:$B$206,$B29,Opex!S$169:S$206)</f>
        <v>0</v>
      </c>
      <c r="P29" s="92">
        <f>SUMIF(Opex!$B$169:$B$206,$B29,Opex!T$169:T$206)</f>
        <v>0</v>
      </c>
      <c r="Q29" s="92">
        <f>SUMIF(Opex!$B$169:$B$206,$B29,Opex!U$169:U$206)</f>
        <v>0</v>
      </c>
      <c r="R29" s="92">
        <f>SUMIF(Opex!$B$169:$B$206,$B29,Opex!V$169:V$206)</f>
        <v>0</v>
      </c>
      <c r="S29" s="92">
        <f>SUMIF(Opex!$B$169:$B$206,$B29,Opex!W$169:W$206)</f>
        <v>0</v>
      </c>
      <c r="T29" s="92">
        <f>SUMIF(Opex!$B$169:$B$206,$B29,Opex!X$169:X$206)</f>
        <v>0</v>
      </c>
      <c r="U29" s="92">
        <f>SUMIF(Opex!$B$169:$B$206,$B29,Opex!Y$169:Y$206)</f>
        <v>0</v>
      </c>
      <c r="V29" s="92">
        <f>SUMIF(Opex!$B$169:$B$206,$B29,Opex!Z$169:Z$206)</f>
        <v>0</v>
      </c>
      <c r="W29" s="92">
        <f>SUMIF(Opex!$B$169:$B$206,$B29,Opex!AA$169:AA$206)</f>
        <v>0</v>
      </c>
      <c r="X29" s="92">
        <f>SUMIF(Opex!$B$169:$B$206,$B29,Opex!AB$169:AB$206)</f>
        <v>0</v>
      </c>
      <c r="Y29" s="92">
        <f>SUMIF(Opex!$B$169:$B$206,$B29,Opex!AC$169:AC$206)</f>
        <v>0</v>
      </c>
      <c r="Z29" s="92">
        <f>SUMIF(Opex!$B$169:$B$206,$B29,Opex!AD$169:AD$206)</f>
        <v>0</v>
      </c>
      <c r="AA29" s="92">
        <f>SUMIF(Opex!$B$169:$B$206,$B29,Opex!AE$169:AE$206)</f>
        <v>0</v>
      </c>
      <c r="AB29" s="92">
        <f>SUMIF(Opex!$B$169:$B$206,$B29,Opex!AF$169:AF$206)</f>
        <v>0</v>
      </c>
      <c r="AC29" s="92">
        <f>SUMIF(Opex!$B$169:$B$206,$B29,Opex!AG$169:AG$206)</f>
        <v>0</v>
      </c>
      <c r="AD29" s="92">
        <f>SUMIF(Opex!$B$169:$B$206,$B29,Opex!AH$169:AH$206)</f>
        <v>0</v>
      </c>
      <c r="AE29" s="92">
        <f>SUMIF(Opex!$B$169:$B$206,$B29,Opex!AI$169:AI$206)</f>
        <v>0</v>
      </c>
      <c r="AF29" s="92">
        <f>SUMIF(Opex!$B$169:$B$206,$B29,Opex!AJ$169:AJ$206)</f>
        <v>0</v>
      </c>
      <c r="AG29" s="92">
        <f>SUMIF(Opex!$B$169:$B$206,$B29,Opex!AK$169:AK$206)</f>
        <v>0</v>
      </c>
      <c r="AH29" s="92">
        <f>SUMIF(Opex!$B$169:$B$206,$B29,Opex!AL$169:AL$206)</f>
        <v>0</v>
      </c>
      <c r="AI29" s="92">
        <f>SUMIF(Opex!$B$169:$B$206,$B29,Opex!AM$169:AM$206)</f>
        <v>0</v>
      </c>
      <c r="AJ29" s="92">
        <f>SUMIF(Opex!$B$169:$B$206,$B29,Opex!AN$169:AN$206)</f>
        <v>0</v>
      </c>
      <c r="AK29" s="92">
        <f>SUMIF(Opex!$B$169:$B$206,$B29,Opex!AO$169:AO$206)</f>
        <v>0</v>
      </c>
      <c r="AL29" s="92">
        <f>SUMIF(Opex!$B$169:$B$206,$B29,Opex!AP$169:AP$206)</f>
        <v>0</v>
      </c>
      <c r="AM29" s="92">
        <f>SUMIF(Opex!$B$169:$B$206,$B29,Opex!AQ$169:AQ$206)</f>
        <v>0</v>
      </c>
      <c r="AN29" s="92">
        <f>SUMIF(Opex!$B$169:$B$206,$B29,Opex!AR$169:AR$206)</f>
        <v>0</v>
      </c>
      <c r="AO29" s="92">
        <f>SUMIF(Opex!$B$169:$B$206,$B29,Opex!AS$169:AS$206)</f>
        <v>0</v>
      </c>
      <c r="AP29" s="92">
        <f>SUMIF(Opex!$B$169:$B$206,$B29,Opex!AT$169:AT$206)</f>
        <v>0</v>
      </c>
      <c r="AQ29" s="92">
        <f>SUMIF(Opex!$B$169:$B$206,$B29,Opex!AU$169:AU$206)</f>
        <v>0</v>
      </c>
      <c r="AR29" s="92">
        <f>SUMIF(Opex!$B$169:$B$206,$B29,Opex!AV$169:AV$206)</f>
        <v>0</v>
      </c>
      <c r="AS29" s="92">
        <f>SUMIF(Opex!$B$169:$B$206,$B29,Opex!AW$169:AW$206)</f>
        <v>0</v>
      </c>
      <c r="AT29" s="92">
        <f>SUMIF(Opex!$B$169:$B$206,$B29,Opex!AX$169:AX$206)</f>
        <v>0</v>
      </c>
      <c r="AU29" s="92">
        <f>SUMIF(Opex!$B$169:$B$206,$B29,Opex!AY$169:AY$206)</f>
        <v>0</v>
      </c>
      <c r="AV29" s="92">
        <f>SUMIF(Opex!$B$169:$B$206,$B29,Opex!AZ$169:AZ$206)</f>
        <v>0</v>
      </c>
      <c r="AW29" s="92">
        <f>SUMIF(Opex!$B$169:$B$206,$B29,Opex!BA$169:BA$206)</f>
        <v>0</v>
      </c>
      <c r="AX29" s="92">
        <f>SUMIF(Opex!$B$169:$B$206,$B29,Opex!BB$169:BB$206)</f>
        <v>0</v>
      </c>
      <c r="AY29" s="92">
        <f>SUMIF(Opex!$B$169:$B$206,$B29,Opex!BC$169:BC$206)</f>
        <v>0</v>
      </c>
      <c r="AZ29" s="92">
        <f>SUMIF(Opex!$B$169:$B$206,$B29,Opex!BD$169:BD$206)</f>
        <v>0</v>
      </c>
      <c r="BA29" s="92">
        <f>SUMIF(Opex!$B$169:$B$206,$B29,Opex!BE$169:BE$206)</f>
        <v>0</v>
      </c>
      <c r="BB29" s="92">
        <f>SUMIF(Opex!$B$169:$B$206,$B29,Opex!BF$169:BF$206)</f>
        <v>0</v>
      </c>
      <c r="BC29" s="92">
        <f>SUMIF(Opex!$B$169:$B$206,$B29,Opex!BG$169:BG$206)</f>
        <v>0</v>
      </c>
      <c r="BD29" s="92">
        <f>SUMIF(Opex!$B$169:$B$206,$B29,Opex!BH$169:BH$206)</f>
        <v>0</v>
      </c>
    </row>
    <row r="30" spans="2:56" outlineLevel="1" x14ac:dyDescent="0.2">
      <c r="B30" s="88" t="s">
        <v>161</v>
      </c>
      <c r="C30" s="10" t="s">
        <v>198</v>
      </c>
      <c r="E30" s="92">
        <f>SUMIF(Opex!$B$169:$B$206,$B30,Opex!I$169:I$206)</f>
        <v>0</v>
      </c>
      <c r="F30" s="92">
        <f>SUMIF(Opex!$B$169:$B$206,$B30,Opex!J$169:J$206)</f>
        <v>0</v>
      </c>
      <c r="G30" s="92">
        <f>SUMIF(Opex!$B$169:$B$206,$B30,Opex!K$169:K$206)</f>
        <v>5.8675756711012053</v>
      </c>
      <c r="H30" s="92">
        <f>SUMIF(Opex!$B$169:$B$206,$B30,Opex!L$169:L$206)</f>
        <v>4.9678974317303783</v>
      </c>
      <c r="I30" s="92">
        <f>SUMIF(Opex!$B$169:$B$206,$B30,Opex!M$169:M$206)</f>
        <v>4.4725542904131936</v>
      </c>
      <c r="J30" s="92">
        <f>SUMIF(Opex!$B$169:$B$206,$B30,Opex!N$169:N$206)</f>
        <v>4.5954363059583212</v>
      </c>
      <c r="K30" s="92">
        <f>SUMIF(Opex!$B$169:$B$206,$B30,Opex!O$169:O$206)</f>
        <v>7.4508517554786549</v>
      </c>
      <c r="L30" s="92">
        <f>SUMIF(Opex!$B$169:$B$206,$B30,Opex!P$169:P$206)</f>
        <v>7.6877875190481646</v>
      </c>
      <c r="M30" s="92">
        <f>SUMIF(Opex!$B$169:$B$206,$B30,Opex!Q$169:Q$206)</f>
        <v>0</v>
      </c>
      <c r="N30" s="92">
        <f>SUMIF(Opex!$B$169:$B$206,$B30,Opex!R$169:R$206)</f>
        <v>0</v>
      </c>
      <c r="O30" s="92">
        <f>SUMIF(Opex!$B$169:$B$206,$B30,Opex!S$169:S$206)</f>
        <v>0</v>
      </c>
      <c r="P30" s="92">
        <f>SUMIF(Opex!$B$169:$B$206,$B30,Opex!T$169:T$206)</f>
        <v>0</v>
      </c>
      <c r="Q30" s="92">
        <f>SUMIF(Opex!$B$169:$B$206,$B30,Opex!U$169:U$206)</f>
        <v>0</v>
      </c>
      <c r="R30" s="92">
        <f>SUMIF(Opex!$B$169:$B$206,$B30,Opex!V$169:V$206)</f>
        <v>0</v>
      </c>
      <c r="S30" s="92">
        <f>SUMIF(Opex!$B$169:$B$206,$B30,Opex!W$169:W$206)</f>
        <v>0</v>
      </c>
      <c r="T30" s="92">
        <f>SUMIF(Opex!$B$169:$B$206,$B30,Opex!X$169:X$206)</f>
        <v>0</v>
      </c>
      <c r="U30" s="92">
        <f>SUMIF(Opex!$B$169:$B$206,$B30,Opex!Y$169:Y$206)</f>
        <v>0</v>
      </c>
      <c r="V30" s="92">
        <f>SUMIF(Opex!$B$169:$B$206,$B30,Opex!Z$169:Z$206)</f>
        <v>0</v>
      </c>
      <c r="W30" s="92">
        <f>SUMIF(Opex!$B$169:$B$206,$B30,Opex!AA$169:AA$206)</f>
        <v>0</v>
      </c>
      <c r="X30" s="92">
        <f>SUMIF(Opex!$B$169:$B$206,$B30,Opex!AB$169:AB$206)</f>
        <v>0</v>
      </c>
      <c r="Y30" s="92">
        <f>SUMIF(Opex!$B$169:$B$206,$B30,Opex!AC$169:AC$206)</f>
        <v>0</v>
      </c>
      <c r="Z30" s="92">
        <f>SUMIF(Opex!$B$169:$B$206,$B30,Opex!AD$169:AD$206)</f>
        <v>0</v>
      </c>
      <c r="AA30" s="92">
        <f>SUMIF(Opex!$B$169:$B$206,$B30,Opex!AE$169:AE$206)</f>
        <v>0</v>
      </c>
      <c r="AB30" s="92">
        <f>SUMIF(Opex!$B$169:$B$206,$B30,Opex!AF$169:AF$206)</f>
        <v>0</v>
      </c>
      <c r="AC30" s="92">
        <f>SUMIF(Opex!$B$169:$B$206,$B30,Opex!AG$169:AG$206)</f>
        <v>0</v>
      </c>
      <c r="AD30" s="92">
        <f>SUMIF(Opex!$B$169:$B$206,$B30,Opex!AH$169:AH$206)</f>
        <v>0</v>
      </c>
      <c r="AE30" s="92">
        <f>SUMIF(Opex!$B$169:$B$206,$B30,Opex!AI$169:AI$206)</f>
        <v>0</v>
      </c>
      <c r="AF30" s="92">
        <f>SUMIF(Opex!$B$169:$B$206,$B30,Opex!AJ$169:AJ$206)</f>
        <v>0</v>
      </c>
      <c r="AG30" s="92">
        <f>SUMIF(Opex!$B$169:$B$206,$B30,Opex!AK$169:AK$206)</f>
        <v>0</v>
      </c>
      <c r="AH30" s="92">
        <f>SUMIF(Opex!$B$169:$B$206,$B30,Opex!AL$169:AL$206)</f>
        <v>0</v>
      </c>
      <c r="AI30" s="92">
        <f>SUMIF(Opex!$B$169:$B$206,$B30,Opex!AM$169:AM$206)</f>
        <v>0</v>
      </c>
      <c r="AJ30" s="92">
        <f>SUMIF(Opex!$B$169:$B$206,$B30,Opex!AN$169:AN$206)</f>
        <v>0</v>
      </c>
      <c r="AK30" s="92">
        <f>SUMIF(Opex!$B$169:$B$206,$B30,Opex!AO$169:AO$206)</f>
        <v>0</v>
      </c>
      <c r="AL30" s="92">
        <f>SUMIF(Opex!$B$169:$B$206,$B30,Opex!AP$169:AP$206)</f>
        <v>0</v>
      </c>
      <c r="AM30" s="92">
        <f>SUMIF(Opex!$B$169:$B$206,$B30,Opex!AQ$169:AQ$206)</f>
        <v>0</v>
      </c>
      <c r="AN30" s="92">
        <f>SUMIF(Opex!$B$169:$B$206,$B30,Opex!AR$169:AR$206)</f>
        <v>0</v>
      </c>
      <c r="AO30" s="92">
        <f>SUMIF(Opex!$B$169:$B$206,$B30,Opex!AS$169:AS$206)</f>
        <v>0</v>
      </c>
      <c r="AP30" s="92">
        <f>SUMIF(Opex!$B$169:$B$206,$B30,Opex!AT$169:AT$206)</f>
        <v>0</v>
      </c>
      <c r="AQ30" s="92">
        <f>SUMIF(Opex!$B$169:$B$206,$B30,Opex!AU$169:AU$206)</f>
        <v>0</v>
      </c>
      <c r="AR30" s="92">
        <f>SUMIF(Opex!$B$169:$B$206,$B30,Opex!AV$169:AV$206)</f>
        <v>0</v>
      </c>
      <c r="AS30" s="92">
        <f>SUMIF(Opex!$B$169:$B$206,$B30,Opex!AW$169:AW$206)</f>
        <v>0</v>
      </c>
      <c r="AT30" s="92">
        <f>SUMIF(Opex!$B$169:$B$206,$B30,Opex!AX$169:AX$206)</f>
        <v>0</v>
      </c>
      <c r="AU30" s="92">
        <f>SUMIF(Opex!$B$169:$B$206,$B30,Opex!AY$169:AY$206)</f>
        <v>0</v>
      </c>
      <c r="AV30" s="92">
        <f>SUMIF(Opex!$B$169:$B$206,$B30,Opex!AZ$169:AZ$206)</f>
        <v>0</v>
      </c>
      <c r="AW30" s="92">
        <f>SUMIF(Opex!$B$169:$B$206,$B30,Opex!BA$169:BA$206)</f>
        <v>0</v>
      </c>
      <c r="AX30" s="92">
        <f>SUMIF(Opex!$B$169:$B$206,$B30,Opex!BB$169:BB$206)</f>
        <v>0</v>
      </c>
      <c r="AY30" s="92">
        <f>SUMIF(Opex!$B$169:$B$206,$B30,Opex!BC$169:BC$206)</f>
        <v>0</v>
      </c>
      <c r="AZ30" s="92">
        <f>SUMIF(Opex!$B$169:$B$206,$B30,Opex!BD$169:BD$206)</f>
        <v>0</v>
      </c>
      <c r="BA30" s="92">
        <f>SUMIF(Opex!$B$169:$B$206,$B30,Opex!BE$169:BE$206)</f>
        <v>0</v>
      </c>
      <c r="BB30" s="92">
        <f>SUMIF(Opex!$B$169:$B$206,$B30,Opex!BF$169:BF$206)</f>
        <v>0</v>
      </c>
      <c r="BC30" s="92">
        <f>SUMIF(Opex!$B$169:$B$206,$B30,Opex!BG$169:BG$206)</f>
        <v>0</v>
      </c>
      <c r="BD30" s="92">
        <f>SUMIF(Opex!$B$169:$B$206,$B30,Opex!BH$169:BH$206)</f>
        <v>0</v>
      </c>
    </row>
    <row r="31" spans="2:56" outlineLevel="1" x14ac:dyDescent="0.2">
      <c r="B31" s="88" t="s">
        <v>164</v>
      </c>
      <c r="C31" s="10" t="s">
        <v>198</v>
      </c>
      <c r="D31" s="26"/>
      <c r="E31" s="92">
        <f>SUMIF(Opex!$B$169:$B$206,$B31,Opex!I$169:I$206)</f>
        <v>0</v>
      </c>
      <c r="F31" s="92">
        <f>SUMIF(Opex!$B$169:$B$206,$B31,Opex!J$169:J$206)</f>
        <v>0</v>
      </c>
      <c r="G31" s="92">
        <f>SUMIF(Opex!$B$169:$B$206,$B31,Opex!K$169:K$206)</f>
        <v>2.4654227756749383</v>
      </c>
      <c r="H31" s="92">
        <f>SUMIF(Opex!$B$169:$B$206,$B31,Opex!L$169:L$206)</f>
        <v>2.8161088435350967</v>
      </c>
      <c r="I31" s="92">
        <f>SUMIF(Opex!$B$169:$B$206,$B31,Opex!M$169:M$206)</f>
        <v>0.33537021295976815</v>
      </c>
      <c r="J31" s="92">
        <f>SUMIF(Opex!$B$169:$B$206,$B31,Opex!N$169:N$206)</f>
        <v>0.65997884958182329</v>
      </c>
      <c r="K31" s="92">
        <f>SUMIF(Opex!$B$169:$B$206,$B31,Opex!O$169:O$206)</f>
        <v>0</v>
      </c>
      <c r="L31" s="92">
        <f>SUMIF(Opex!$B$169:$B$206,$B31,Opex!P$169:P$206)</f>
        <v>0.95706640265025467</v>
      </c>
      <c r="M31" s="92">
        <f>SUMIF(Opex!$B$169:$B$206,$B31,Opex!Q$169:Q$206)</f>
        <v>0</v>
      </c>
      <c r="N31" s="92">
        <f>SUMIF(Opex!$B$169:$B$206,$B31,Opex!R$169:R$206)</f>
        <v>0</v>
      </c>
      <c r="O31" s="92">
        <f>SUMIF(Opex!$B$169:$B$206,$B31,Opex!S$169:S$206)</f>
        <v>0</v>
      </c>
      <c r="P31" s="92">
        <f>SUMIF(Opex!$B$169:$B$206,$B31,Opex!T$169:T$206)</f>
        <v>0</v>
      </c>
      <c r="Q31" s="92">
        <f>SUMIF(Opex!$B$169:$B$206,$B31,Opex!U$169:U$206)</f>
        <v>0</v>
      </c>
      <c r="R31" s="92">
        <f>SUMIF(Opex!$B$169:$B$206,$B31,Opex!V$169:V$206)</f>
        <v>0</v>
      </c>
      <c r="S31" s="92">
        <f>SUMIF(Opex!$B$169:$B$206,$B31,Opex!W$169:W$206)</f>
        <v>0</v>
      </c>
      <c r="T31" s="92">
        <f>SUMIF(Opex!$B$169:$B$206,$B31,Opex!X$169:X$206)</f>
        <v>0</v>
      </c>
      <c r="U31" s="92">
        <f>SUMIF(Opex!$B$169:$B$206,$B31,Opex!Y$169:Y$206)</f>
        <v>0</v>
      </c>
      <c r="V31" s="92">
        <f>SUMIF(Opex!$B$169:$B$206,$B31,Opex!Z$169:Z$206)</f>
        <v>0</v>
      </c>
      <c r="W31" s="92">
        <f>SUMIF(Opex!$B$169:$B$206,$B31,Opex!AA$169:AA$206)</f>
        <v>0</v>
      </c>
      <c r="X31" s="92">
        <f>SUMIF(Opex!$B$169:$B$206,$B31,Opex!AB$169:AB$206)</f>
        <v>0</v>
      </c>
      <c r="Y31" s="92">
        <f>SUMIF(Opex!$B$169:$B$206,$B31,Opex!AC$169:AC$206)</f>
        <v>0</v>
      </c>
      <c r="Z31" s="92">
        <f>SUMIF(Opex!$B$169:$B$206,$B31,Opex!AD$169:AD$206)</f>
        <v>0</v>
      </c>
      <c r="AA31" s="92">
        <f>SUMIF(Opex!$B$169:$B$206,$B31,Opex!AE$169:AE$206)</f>
        <v>0</v>
      </c>
      <c r="AB31" s="92">
        <f>SUMIF(Opex!$B$169:$B$206,$B31,Opex!AF$169:AF$206)</f>
        <v>0</v>
      </c>
      <c r="AC31" s="92">
        <f>SUMIF(Opex!$B$169:$B$206,$B31,Opex!AG$169:AG$206)</f>
        <v>0</v>
      </c>
      <c r="AD31" s="92">
        <f>SUMIF(Opex!$B$169:$B$206,$B31,Opex!AH$169:AH$206)</f>
        <v>0</v>
      </c>
      <c r="AE31" s="92">
        <f>SUMIF(Opex!$B$169:$B$206,$B31,Opex!AI$169:AI$206)</f>
        <v>0</v>
      </c>
      <c r="AF31" s="92">
        <f>SUMIF(Opex!$B$169:$B$206,$B31,Opex!AJ$169:AJ$206)</f>
        <v>0</v>
      </c>
      <c r="AG31" s="92">
        <f>SUMIF(Opex!$B$169:$B$206,$B31,Opex!AK$169:AK$206)</f>
        <v>0</v>
      </c>
      <c r="AH31" s="92">
        <f>SUMIF(Opex!$B$169:$B$206,$B31,Opex!AL$169:AL$206)</f>
        <v>0</v>
      </c>
      <c r="AI31" s="92">
        <f>SUMIF(Opex!$B$169:$B$206,$B31,Opex!AM$169:AM$206)</f>
        <v>0</v>
      </c>
      <c r="AJ31" s="92">
        <f>SUMIF(Opex!$B$169:$B$206,$B31,Opex!AN$169:AN$206)</f>
        <v>0</v>
      </c>
      <c r="AK31" s="92">
        <f>SUMIF(Opex!$B$169:$B$206,$B31,Opex!AO$169:AO$206)</f>
        <v>0</v>
      </c>
      <c r="AL31" s="92">
        <f>SUMIF(Opex!$B$169:$B$206,$B31,Opex!AP$169:AP$206)</f>
        <v>0</v>
      </c>
      <c r="AM31" s="92">
        <f>SUMIF(Opex!$B$169:$B$206,$B31,Opex!AQ$169:AQ$206)</f>
        <v>0</v>
      </c>
      <c r="AN31" s="92">
        <f>SUMIF(Opex!$B$169:$B$206,$B31,Opex!AR$169:AR$206)</f>
        <v>0</v>
      </c>
      <c r="AO31" s="92">
        <f>SUMIF(Opex!$B$169:$B$206,$B31,Opex!AS$169:AS$206)</f>
        <v>0</v>
      </c>
      <c r="AP31" s="92">
        <f>SUMIF(Opex!$B$169:$B$206,$B31,Opex!AT$169:AT$206)</f>
        <v>0</v>
      </c>
      <c r="AQ31" s="92">
        <f>SUMIF(Opex!$B$169:$B$206,$B31,Opex!AU$169:AU$206)</f>
        <v>0</v>
      </c>
      <c r="AR31" s="92">
        <f>SUMIF(Opex!$B$169:$B$206,$B31,Opex!AV$169:AV$206)</f>
        <v>0</v>
      </c>
      <c r="AS31" s="92">
        <f>SUMIF(Opex!$B$169:$B$206,$B31,Opex!AW$169:AW$206)</f>
        <v>0</v>
      </c>
      <c r="AT31" s="92">
        <f>SUMIF(Opex!$B$169:$B$206,$B31,Opex!AX$169:AX$206)</f>
        <v>0</v>
      </c>
      <c r="AU31" s="92">
        <f>SUMIF(Opex!$B$169:$B$206,$B31,Opex!AY$169:AY$206)</f>
        <v>0</v>
      </c>
      <c r="AV31" s="92">
        <f>SUMIF(Opex!$B$169:$B$206,$B31,Opex!AZ$169:AZ$206)</f>
        <v>0</v>
      </c>
      <c r="AW31" s="92">
        <f>SUMIF(Opex!$B$169:$B$206,$B31,Opex!BA$169:BA$206)</f>
        <v>0</v>
      </c>
      <c r="AX31" s="92">
        <f>SUMIF(Opex!$B$169:$B$206,$B31,Opex!BB$169:BB$206)</f>
        <v>0</v>
      </c>
      <c r="AY31" s="92">
        <f>SUMIF(Opex!$B$169:$B$206,$B31,Opex!BC$169:BC$206)</f>
        <v>0</v>
      </c>
      <c r="AZ31" s="92">
        <f>SUMIF(Opex!$B$169:$B$206,$B31,Opex!BD$169:BD$206)</f>
        <v>0</v>
      </c>
      <c r="BA31" s="92">
        <f>SUMIF(Opex!$B$169:$B$206,$B31,Opex!BE$169:BE$206)</f>
        <v>0</v>
      </c>
      <c r="BB31" s="92">
        <f>SUMIF(Opex!$B$169:$B$206,$B31,Opex!BF$169:BF$206)</f>
        <v>0</v>
      </c>
      <c r="BC31" s="92">
        <f>SUMIF(Opex!$B$169:$B$206,$B31,Opex!BG$169:BG$206)</f>
        <v>0</v>
      </c>
      <c r="BD31" s="92">
        <f>SUMIF(Opex!$B$169:$B$206,$B31,Opex!BH$169:BH$206)</f>
        <v>0</v>
      </c>
    </row>
    <row r="32" spans="2:56" outlineLevel="1" x14ac:dyDescent="0.2">
      <c r="B32" s="52"/>
    </row>
    <row r="33" spans="1:60" outlineLevel="1" x14ac:dyDescent="0.2">
      <c r="B33" s="68" t="s">
        <v>219</v>
      </c>
      <c r="C33" s="69" t="s">
        <v>198</v>
      </c>
      <c r="D33" s="113"/>
      <c r="E33" s="117">
        <f t="shared" ref="E33:AJ33" si="10">SUM(E21:E31)</f>
        <v>0</v>
      </c>
      <c r="F33" s="117">
        <f t="shared" si="10"/>
        <v>0</v>
      </c>
      <c r="G33" s="117">
        <f t="shared" si="10"/>
        <v>133.99281209888562</v>
      </c>
      <c r="H33" s="117">
        <f t="shared" si="10"/>
        <v>126.39528119915924</v>
      </c>
      <c r="I33" s="117">
        <f t="shared" si="10"/>
        <v>124.4881458637735</v>
      </c>
      <c r="J33" s="117">
        <f t="shared" si="10"/>
        <v>126.58401873754678</v>
      </c>
      <c r="K33" s="117">
        <f t="shared" si="10"/>
        <v>133.91592911440057</v>
      </c>
      <c r="L33" s="117">
        <f t="shared" si="10"/>
        <v>144.55319529948244</v>
      </c>
      <c r="M33" s="117">
        <f t="shared" si="10"/>
        <v>0</v>
      </c>
      <c r="N33" s="117">
        <f t="shared" si="10"/>
        <v>0</v>
      </c>
      <c r="O33" s="117">
        <f t="shared" si="10"/>
        <v>0</v>
      </c>
      <c r="P33" s="117">
        <f t="shared" si="10"/>
        <v>0</v>
      </c>
      <c r="Q33" s="117">
        <f t="shared" si="10"/>
        <v>0</v>
      </c>
      <c r="R33" s="117">
        <f t="shared" si="10"/>
        <v>0</v>
      </c>
      <c r="S33" s="117">
        <f t="shared" si="10"/>
        <v>0</v>
      </c>
      <c r="T33" s="117">
        <f t="shared" si="10"/>
        <v>0</v>
      </c>
      <c r="U33" s="117">
        <f t="shared" si="10"/>
        <v>0</v>
      </c>
      <c r="V33" s="117">
        <f t="shared" si="10"/>
        <v>0</v>
      </c>
      <c r="W33" s="117">
        <f t="shared" si="10"/>
        <v>0</v>
      </c>
      <c r="X33" s="117">
        <f t="shared" si="10"/>
        <v>0</v>
      </c>
      <c r="Y33" s="117">
        <f t="shared" si="10"/>
        <v>0</v>
      </c>
      <c r="Z33" s="117">
        <f t="shared" si="10"/>
        <v>0</v>
      </c>
      <c r="AA33" s="117">
        <f t="shared" si="10"/>
        <v>0</v>
      </c>
      <c r="AB33" s="117">
        <f t="shared" si="10"/>
        <v>0</v>
      </c>
      <c r="AC33" s="117">
        <f t="shared" si="10"/>
        <v>0</v>
      </c>
      <c r="AD33" s="117">
        <f t="shared" si="10"/>
        <v>0</v>
      </c>
      <c r="AE33" s="117">
        <f t="shared" si="10"/>
        <v>0</v>
      </c>
      <c r="AF33" s="117">
        <f t="shared" si="10"/>
        <v>0</v>
      </c>
      <c r="AG33" s="117">
        <f t="shared" si="10"/>
        <v>0</v>
      </c>
      <c r="AH33" s="117">
        <f t="shared" si="10"/>
        <v>0</v>
      </c>
      <c r="AI33" s="117">
        <f t="shared" si="10"/>
        <v>0</v>
      </c>
      <c r="AJ33" s="117">
        <f t="shared" si="10"/>
        <v>0</v>
      </c>
      <c r="AK33" s="117">
        <f t="shared" ref="AK33:BD33" si="11">SUM(AK21:AK31)</f>
        <v>0</v>
      </c>
      <c r="AL33" s="117">
        <f t="shared" si="11"/>
        <v>0</v>
      </c>
      <c r="AM33" s="117">
        <f t="shared" si="11"/>
        <v>0</v>
      </c>
      <c r="AN33" s="117">
        <f t="shared" si="11"/>
        <v>0</v>
      </c>
      <c r="AO33" s="117">
        <f t="shared" si="11"/>
        <v>0</v>
      </c>
      <c r="AP33" s="117">
        <f t="shared" si="11"/>
        <v>0</v>
      </c>
      <c r="AQ33" s="117">
        <f t="shared" si="11"/>
        <v>0</v>
      </c>
      <c r="AR33" s="117">
        <f t="shared" si="11"/>
        <v>0</v>
      </c>
      <c r="AS33" s="117">
        <f t="shared" si="11"/>
        <v>0</v>
      </c>
      <c r="AT33" s="117">
        <f t="shared" si="11"/>
        <v>0</v>
      </c>
      <c r="AU33" s="117">
        <f t="shared" si="11"/>
        <v>0</v>
      </c>
      <c r="AV33" s="117">
        <f t="shared" si="11"/>
        <v>0</v>
      </c>
      <c r="AW33" s="117">
        <f t="shared" si="11"/>
        <v>0</v>
      </c>
      <c r="AX33" s="117">
        <f t="shared" si="11"/>
        <v>0</v>
      </c>
      <c r="AY33" s="117">
        <f t="shared" si="11"/>
        <v>0</v>
      </c>
      <c r="AZ33" s="117">
        <f t="shared" si="11"/>
        <v>0</v>
      </c>
      <c r="BA33" s="117">
        <f t="shared" si="11"/>
        <v>0</v>
      </c>
      <c r="BB33" s="117">
        <f t="shared" si="11"/>
        <v>0</v>
      </c>
      <c r="BC33" s="117">
        <f t="shared" si="11"/>
        <v>0</v>
      </c>
      <c r="BD33" s="117">
        <f t="shared" si="11"/>
        <v>0</v>
      </c>
      <c r="BF33" s="117" t="e">
        <f>SUM(#REF!)</f>
        <v>#REF!</v>
      </c>
      <c r="BG33" s="117" t="e">
        <f>SUM(#REF!)</f>
        <v>#REF!</v>
      </c>
      <c r="BH33" s="117" t="e">
        <f>SUM(#REF!)</f>
        <v>#REF!</v>
      </c>
    </row>
    <row r="34" spans="1:60" outlineLevel="1" x14ac:dyDescent="0.2">
      <c r="A34" s="116">
        <f>SUM(E34:BD34)</f>
        <v>0</v>
      </c>
      <c r="C34" s="1"/>
      <c r="D34" s="91" t="s">
        <v>238</v>
      </c>
      <c r="E34" s="116">
        <f>IF(ROUND(Opex!I136+Opex!I157-E33,6)=0,0,1)</f>
        <v>0</v>
      </c>
      <c r="F34" s="134">
        <f>IF(ROUND(Opex!J136+Opex!J157-F33,6)=0,0,1)</f>
        <v>0</v>
      </c>
      <c r="G34" s="134">
        <f>IF(ROUND(Opex!K136+Opex!K157-G33,6)=0,0,1)</f>
        <v>0</v>
      </c>
      <c r="H34" s="134">
        <f>IF(ROUND(Opex!L136+Opex!L157-H33,6)=0,0,1)</f>
        <v>0</v>
      </c>
      <c r="I34" s="134">
        <f>IF(ROUND(Opex!M136+Opex!M157-I33,6)=0,0,1)</f>
        <v>0</v>
      </c>
      <c r="J34" s="134">
        <f>IF(ROUND(Opex!N136+Opex!N157-J33,6)=0,0,1)</f>
        <v>0</v>
      </c>
      <c r="K34" s="134">
        <f>IF(ROUND(Opex!O136+Opex!O157-K33,6)=0,0,1)</f>
        <v>0</v>
      </c>
      <c r="L34" s="134">
        <f>IF(ROUND(Opex!P136+Opex!P157-L33,6)=0,0,1)</f>
        <v>0</v>
      </c>
      <c r="M34" s="116">
        <f>IF(ROUND(Opex!Q136+Opex!Q157-M33,6)=0,0,1)</f>
        <v>0</v>
      </c>
      <c r="N34" s="116">
        <f>IF(ROUND(Opex!R136+Opex!R157-N33,6)=0,0,1)</f>
        <v>0</v>
      </c>
      <c r="O34" s="116">
        <f>IF(ROUND(Opex!S136+Opex!S157-O33,6)=0,0,1)</f>
        <v>0</v>
      </c>
      <c r="P34" s="116">
        <f>IF(ROUND(Opex!T136+Opex!T157-P33,6)=0,0,1)</f>
        <v>0</v>
      </c>
      <c r="Q34" s="116">
        <f>IF(ROUND(Opex!U136+Opex!U157-Q33,6)=0,0,1)</f>
        <v>0</v>
      </c>
      <c r="R34" s="116">
        <f>IF(ROUND(Opex!V136+Opex!V157-R33,6)=0,0,1)</f>
        <v>0</v>
      </c>
      <c r="S34" s="116">
        <f>IF(ROUND(Opex!W136+Opex!W157-S33,6)=0,0,1)</f>
        <v>0</v>
      </c>
      <c r="T34" s="116">
        <f>IF(ROUND(Opex!X136+Opex!X157-T33,6)=0,0,1)</f>
        <v>0</v>
      </c>
      <c r="U34" s="116">
        <f>IF(ROUND(Opex!Y136+Opex!Y157-U33,6)=0,0,1)</f>
        <v>0</v>
      </c>
      <c r="V34" s="116">
        <f>IF(ROUND(Opex!Z136+Opex!Z157-V33,6)=0,0,1)</f>
        <v>0</v>
      </c>
      <c r="W34" s="116">
        <f>IF(ROUND(Opex!AA136+Opex!AA157-W33,6)=0,0,1)</f>
        <v>0</v>
      </c>
      <c r="X34" s="116">
        <f>IF(ROUND(Opex!AB136+Opex!AB157-X33,6)=0,0,1)</f>
        <v>0</v>
      </c>
      <c r="Y34" s="116">
        <f>IF(ROUND(Opex!AC136+Opex!AC157-Y33,6)=0,0,1)</f>
        <v>0</v>
      </c>
      <c r="Z34" s="116">
        <f>IF(ROUND(Opex!AD136+Opex!AD157-Z33,6)=0,0,1)</f>
        <v>0</v>
      </c>
      <c r="AA34" s="116">
        <f>IF(ROUND(Opex!AE136+Opex!AE157-AA33,6)=0,0,1)</f>
        <v>0</v>
      </c>
      <c r="AB34" s="116">
        <f>IF(ROUND(Opex!AF136+Opex!AF157-AB33,6)=0,0,1)</f>
        <v>0</v>
      </c>
      <c r="AC34" s="116">
        <f>IF(ROUND(Opex!AG136+Opex!AG157-AC33,6)=0,0,1)</f>
        <v>0</v>
      </c>
      <c r="AD34" s="116">
        <f>IF(ROUND(Opex!AH136+Opex!AH157-AD33,6)=0,0,1)</f>
        <v>0</v>
      </c>
      <c r="AE34" s="116">
        <f>IF(ROUND(Opex!AI136+Opex!AI157-AE33,6)=0,0,1)</f>
        <v>0</v>
      </c>
      <c r="AF34" s="116">
        <f>IF(ROUND(Opex!AJ136+Opex!AJ157-AF33,6)=0,0,1)</f>
        <v>0</v>
      </c>
      <c r="AG34" s="116">
        <f>IF(ROUND(Opex!AK136+Opex!AK157-AG33,6)=0,0,1)</f>
        <v>0</v>
      </c>
      <c r="AH34" s="116">
        <f>IF(ROUND(Opex!AL136+Opex!AL157-AH33,6)=0,0,1)</f>
        <v>0</v>
      </c>
      <c r="AI34" s="116">
        <f>IF(ROUND(Opex!AM136+Opex!AM157-AI33,6)=0,0,1)</f>
        <v>0</v>
      </c>
      <c r="AJ34" s="116">
        <f>IF(ROUND(Opex!AN136+Opex!AN157-AJ33,6)=0,0,1)</f>
        <v>0</v>
      </c>
      <c r="AK34" s="116">
        <f>IF(ROUND(Opex!AO136+Opex!AO157-AK33,6)=0,0,1)</f>
        <v>0</v>
      </c>
      <c r="AL34" s="116">
        <f>IF(ROUND(Opex!AP136+Opex!AP157-AL33,6)=0,0,1)</f>
        <v>0</v>
      </c>
      <c r="AM34" s="116">
        <f>IF(ROUND(Opex!AQ136+Opex!AQ157-AM33,6)=0,0,1)</f>
        <v>0</v>
      </c>
      <c r="AN34" s="116">
        <f>IF(ROUND(Opex!AR136+Opex!AR157-AN33,6)=0,0,1)</f>
        <v>0</v>
      </c>
      <c r="AO34" s="116">
        <f>IF(ROUND(Opex!AS136+Opex!AS157-AO33,6)=0,0,1)</f>
        <v>0</v>
      </c>
      <c r="AP34" s="116">
        <f>IF(ROUND(Opex!AT136+Opex!AT157-AP33,6)=0,0,1)</f>
        <v>0</v>
      </c>
      <c r="AQ34" s="116">
        <f>IF(ROUND(Opex!AU136+Opex!AU157-AQ33,6)=0,0,1)</f>
        <v>0</v>
      </c>
      <c r="AR34" s="116">
        <f>IF(ROUND(Opex!AV136+Opex!AV157-AR33,6)=0,0,1)</f>
        <v>0</v>
      </c>
      <c r="AS34" s="116">
        <f>IF(ROUND(Opex!AW136+Opex!AW157-AS33,6)=0,0,1)</f>
        <v>0</v>
      </c>
      <c r="AT34" s="116">
        <f>IF(ROUND(Opex!AX136+Opex!AX157-AT33,6)=0,0,1)</f>
        <v>0</v>
      </c>
      <c r="AU34" s="116">
        <f>IF(ROUND(Opex!AY136+Opex!AY157-AU33,6)=0,0,1)</f>
        <v>0</v>
      </c>
      <c r="AV34" s="116">
        <f>IF(ROUND(Opex!AZ136+Opex!AZ157-AV33,6)=0,0,1)</f>
        <v>0</v>
      </c>
      <c r="AW34" s="116">
        <f>IF(ROUND(Opex!BA136+Opex!BA157-AW33,6)=0,0,1)</f>
        <v>0</v>
      </c>
      <c r="AX34" s="116">
        <f>IF(ROUND(Opex!BB136+Opex!BB157-AX33,6)=0,0,1)</f>
        <v>0</v>
      </c>
      <c r="AY34" s="116">
        <f>IF(ROUND(Opex!BC136+Opex!BC157-AY33,6)=0,0,1)</f>
        <v>0</v>
      </c>
      <c r="AZ34" s="116">
        <f>IF(ROUND(Opex!BD136+Opex!BD157-AZ33,6)=0,0,1)</f>
        <v>0</v>
      </c>
      <c r="BA34" s="116">
        <f>IF(ROUND(Opex!BE136+Opex!BE157-BA33,6)=0,0,1)</f>
        <v>0</v>
      </c>
      <c r="BB34" s="116">
        <f>IF(ROUND(Opex!BF136+Opex!BF157-BB33,6)=0,0,1)</f>
        <v>0</v>
      </c>
      <c r="BC34" s="116">
        <f>IF(ROUND(Opex!BG136+Opex!BG157-BC33,6)=0,0,1)</f>
        <v>0</v>
      </c>
      <c r="BD34" s="116">
        <f>IF(ROUND(Opex!BH136+Opex!BH157-BD33,6)=0,0,1)</f>
        <v>0</v>
      </c>
      <c r="BE34" s="116"/>
      <c r="BF34" s="116" t="e">
        <f>IF(ROUND(#REF!-BF33,6)=0,0,1)</f>
        <v>#REF!</v>
      </c>
      <c r="BG34" s="116" t="e">
        <f>IF(ROUND(#REF!-BG33,6)=0,0,1)</f>
        <v>#REF!</v>
      </c>
      <c r="BH34" s="116" t="e">
        <f>IF(ROUND(#REF!-BH33,6)=0,0,1)</f>
        <v>#REF!</v>
      </c>
    </row>
    <row r="35" spans="1:60" outlineLevel="1" x14ac:dyDescent="0.2">
      <c r="B35" s="52"/>
    </row>
    <row r="36" spans="1:60" x14ac:dyDescent="0.2">
      <c r="A36" s="6">
        <f>MAX($A$1:A31)+Subsection</f>
        <v>11.03</v>
      </c>
      <c r="B36" s="6" t="s">
        <v>353</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60" x14ac:dyDescent="0.2">
      <c r="C37" s="26"/>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row>
    <row r="38" spans="1:60" outlineLevel="1" x14ac:dyDescent="0.2">
      <c r="B38" s="53" t="s">
        <v>355</v>
      </c>
      <c r="C38" s="26"/>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row>
    <row r="39" spans="1:60" outlineLevel="1" x14ac:dyDescent="0.2">
      <c r="C39" s="26"/>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row>
    <row r="40" spans="1:60" outlineLevel="1" x14ac:dyDescent="0.2">
      <c r="C40" s="26"/>
      <c r="D40" s="59" t="s">
        <v>168</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row>
    <row r="41" spans="1:60" outlineLevel="1" x14ac:dyDescent="0.2">
      <c r="B41" s="52" t="s">
        <v>169</v>
      </c>
      <c r="C41" s="10" t="s">
        <v>198</v>
      </c>
      <c r="D41" s="87">
        <v>1</v>
      </c>
      <c r="E41" s="92"/>
      <c r="F41" s="92">
        <f>Capex!J124</f>
        <v>0</v>
      </c>
      <c r="G41" s="92">
        <f>Capex!K124</f>
        <v>0</v>
      </c>
      <c r="H41" s="92">
        <f>Capex!L124</f>
        <v>0</v>
      </c>
      <c r="I41" s="92">
        <f>Capex!M124</f>
        <v>0</v>
      </c>
      <c r="J41" s="92">
        <f>Capex!N124</f>
        <v>0</v>
      </c>
      <c r="K41" s="92">
        <f>Capex!O124</f>
        <v>0</v>
      </c>
      <c r="L41" s="92">
        <f>Capex!P124</f>
        <v>0</v>
      </c>
      <c r="M41" s="92">
        <f>Capex!Q124</f>
        <v>0</v>
      </c>
      <c r="N41" s="92">
        <f>Capex!R124</f>
        <v>0</v>
      </c>
      <c r="O41" s="92">
        <f>Capex!S124</f>
        <v>0</v>
      </c>
      <c r="P41" s="92">
        <f>Capex!T124</f>
        <v>0</v>
      </c>
      <c r="Q41" s="92">
        <f>Capex!U124</f>
        <v>0</v>
      </c>
      <c r="R41" s="92">
        <f>Capex!V124</f>
        <v>0</v>
      </c>
      <c r="S41" s="92">
        <f>Capex!W124</f>
        <v>0</v>
      </c>
      <c r="T41" s="92">
        <f>Capex!X124</f>
        <v>0</v>
      </c>
      <c r="U41" s="92">
        <f>Capex!Y124</f>
        <v>0</v>
      </c>
      <c r="V41" s="92">
        <f>Capex!Z124</f>
        <v>0</v>
      </c>
      <c r="W41" s="92">
        <f>Capex!AA124</f>
        <v>0</v>
      </c>
      <c r="X41" s="92">
        <f>Capex!AB124</f>
        <v>0</v>
      </c>
      <c r="Y41" s="92">
        <f>Capex!AC124</f>
        <v>0</v>
      </c>
      <c r="Z41" s="92">
        <f>Capex!AD124</f>
        <v>0</v>
      </c>
      <c r="AA41" s="92">
        <f>Capex!AE124</f>
        <v>0</v>
      </c>
      <c r="AB41" s="92">
        <f>Capex!AF124</f>
        <v>0</v>
      </c>
      <c r="AC41" s="92">
        <f>Capex!AG124</f>
        <v>0</v>
      </c>
      <c r="AD41" s="92">
        <f>Capex!AH124</f>
        <v>0</v>
      </c>
      <c r="AE41" s="92">
        <f>Capex!AI124</f>
        <v>0</v>
      </c>
      <c r="AF41" s="92">
        <f>Capex!AJ124</f>
        <v>0</v>
      </c>
      <c r="AG41" s="92">
        <f>Capex!AK124</f>
        <v>0</v>
      </c>
      <c r="AH41" s="92">
        <f>Capex!AL124</f>
        <v>0</v>
      </c>
      <c r="AI41" s="92">
        <f>Capex!AM124</f>
        <v>0</v>
      </c>
      <c r="AJ41" s="92">
        <f>Capex!AN124</f>
        <v>0</v>
      </c>
      <c r="AK41" s="92">
        <f>Capex!AO124</f>
        <v>0</v>
      </c>
      <c r="AL41" s="92">
        <f>Capex!AP124</f>
        <v>0</v>
      </c>
      <c r="AM41" s="92">
        <f>Capex!AQ124</f>
        <v>0</v>
      </c>
      <c r="AN41" s="92">
        <f>Capex!AR124</f>
        <v>0</v>
      </c>
      <c r="AO41" s="92">
        <f>Capex!AS124</f>
        <v>0</v>
      </c>
      <c r="AP41" s="92">
        <f>Capex!AT124</f>
        <v>0</v>
      </c>
      <c r="AQ41" s="92">
        <f>Capex!AU124</f>
        <v>0</v>
      </c>
      <c r="AR41" s="92">
        <f>Capex!AV124</f>
        <v>0</v>
      </c>
      <c r="AS41" s="92">
        <f>Capex!AW124</f>
        <v>0</v>
      </c>
      <c r="AT41" s="92">
        <f>Capex!AX124</f>
        <v>0</v>
      </c>
      <c r="AU41" s="92">
        <f>Capex!AY124</f>
        <v>0</v>
      </c>
      <c r="AV41" s="92">
        <f>Capex!AZ124</f>
        <v>0</v>
      </c>
      <c r="AW41" s="92">
        <f>Capex!BA124</f>
        <v>0</v>
      </c>
      <c r="AX41" s="92">
        <f>Capex!BB124</f>
        <v>0</v>
      </c>
      <c r="AY41" s="92">
        <f>Capex!BC124</f>
        <v>0</v>
      </c>
      <c r="AZ41" s="92">
        <f>Capex!BD124</f>
        <v>0</v>
      </c>
      <c r="BA41" s="92">
        <f>Capex!BE124</f>
        <v>0</v>
      </c>
      <c r="BB41" s="92">
        <f>Capex!BF124</f>
        <v>0</v>
      </c>
      <c r="BC41" s="92">
        <f>Capex!BG124</f>
        <v>0</v>
      </c>
      <c r="BD41" s="92">
        <f>Capex!BH124</f>
        <v>0</v>
      </c>
    </row>
    <row r="42" spans="1:60" outlineLevel="1" x14ac:dyDescent="0.2">
      <c r="B42" s="52" t="s">
        <v>170</v>
      </c>
      <c r="C42" s="10" t="s">
        <v>198</v>
      </c>
      <c r="D42" s="87">
        <v>2</v>
      </c>
      <c r="E42" s="92"/>
      <c r="F42" s="92">
        <f>Capex!J125</f>
        <v>0</v>
      </c>
      <c r="G42" s="92">
        <f>Capex!K125</f>
        <v>5.9538630184825143</v>
      </c>
      <c r="H42" s="92">
        <f>Capex!L125</f>
        <v>4.9592074348908826</v>
      </c>
      <c r="I42" s="92">
        <f>Capex!M125</f>
        <v>0</v>
      </c>
      <c r="J42" s="92">
        <f>Capex!N125</f>
        <v>0</v>
      </c>
      <c r="K42" s="92">
        <f>Capex!O125</f>
        <v>0</v>
      </c>
      <c r="L42" s="92">
        <f>Capex!P125</f>
        <v>3.6348889095587107</v>
      </c>
      <c r="M42" s="92">
        <f>Capex!Q125</f>
        <v>0</v>
      </c>
      <c r="N42" s="92">
        <f>Capex!R125</f>
        <v>0</v>
      </c>
      <c r="O42" s="92">
        <f>Capex!S125</f>
        <v>0</v>
      </c>
      <c r="P42" s="92">
        <f>Capex!T125</f>
        <v>0</v>
      </c>
      <c r="Q42" s="92">
        <f>Capex!U125</f>
        <v>0</v>
      </c>
      <c r="R42" s="92">
        <f>Capex!V125</f>
        <v>0</v>
      </c>
      <c r="S42" s="92">
        <f>Capex!W125</f>
        <v>0</v>
      </c>
      <c r="T42" s="92">
        <f>Capex!X125</f>
        <v>0</v>
      </c>
      <c r="U42" s="92">
        <f>Capex!Y125</f>
        <v>0</v>
      </c>
      <c r="V42" s="92">
        <f>Capex!Z125</f>
        <v>0</v>
      </c>
      <c r="W42" s="92">
        <f>Capex!AA125</f>
        <v>0</v>
      </c>
      <c r="X42" s="92">
        <f>Capex!AB125</f>
        <v>0</v>
      </c>
      <c r="Y42" s="92">
        <f>Capex!AC125</f>
        <v>0</v>
      </c>
      <c r="Z42" s="92">
        <f>Capex!AD125</f>
        <v>0</v>
      </c>
      <c r="AA42" s="92">
        <f>Capex!AE125</f>
        <v>0</v>
      </c>
      <c r="AB42" s="92">
        <f>Capex!AF125</f>
        <v>0</v>
      </c>
      <c r="AC42" s="92">
        <f>Capex!AG125</f>
        <v>0</v>
      </c>
      <c r="AD42" s="92">
        <f>Capex!AH125</f>
        <v>0</v>
      </c>
      <c r="AE42" s="92">
        <f>Capex!AI125</f>
        <v>0</v>
      </c>
      <c r="AF42" s="92">
        <f>Capex!AJ125</f>
        <v>0</v>
      </c>
      <c r="AG42" s="92">
        <f>Capex!AK125</f>
        <v>0</v>
      </c>
      <c r="AH42" s="92">
        <f>Capex!AL125</f>
        <v>0</v>
      </c>
      <c r="AI42" s="92">
        <f>Capex!AM125</f>
        <v>0</v>
      </c>
      <c r="AJ42" s="92">
        <f>Capex!AN125</f>
        <v>0</v>
      </c>
      <c r="AK42" s="92">
        <f>Capex!AO125</f>
        <v>0</v>
      </c>
      <c r="AL42" s="92">
        <f>Capex!AP125</f>
        <v>0</v>
      </c>
      <c r="AM42" s="92">
        <f>Capex!AQ125</f>
        <v>0</v>
      </c>
      <c r="AN42" s="92">
        <f>Capex!AR125</f>
        <v>0</v>
      </c>
      <c r="AO42" s="92">
        <f>Capex!AS125</f>
        <v>0</v>
      </c>
      <c r="AP42" s="92">
        <f>Capex!AT125</f>
        <v>0</v>
      </c>
      <c r="AQ42" s="92">
        <f>Capex!AU125</f>
        <v>0</v>
      </c>
      <c r="AR42" s="92">
        <f>Capex!AV125</f>
        <v>0</v>
      </c>
      <c r="AS42" s="92">
        <f>Capex!AW125</f>
        <v>0</v>
      </c>
      <c r="AT42" s="92">
        <f>Capex!AX125</f>
        <v>0</v>
      </c>
      <c r="AU42" s="92">
        <f>Capex!AY125</f>
        <v>0</v>
      </c>
      <c r="AV42" s="92">
        <f>Capex!AZ125</f>
        <v>0</v>
      </c>
      <c r="AW42" s="92">
        <f>Capex!BA125</f>
        <v>0</v>
      </c>
      <c r="AX42" s="92">
        <f>Capex!BB125</f>
        <v>0</v>
      </c>
      <c r="AY42" s="92">
        <f>Capex!BC125</f>
        <v>0</v>
      </c>
      <c r="AZ42" s="92">
        <f>Capex!BD125</f>
        <v>0</v>
      </c>
      <c r="BA42" s="92">
        <f>Capex!BE125</f>
        <v>0</v>
      </c>
      <c r="BB42" s="92">
        <f>Capex!BF125</f>
        <v>0</v>
      </c>
      <c r="BC42" s="92">
        <f>Capex!BG125</f>
        <v>0</v>
      </c>
      <c r="BD42" s="92">
        <f>Capex!BH125</f>
        <v>0</v>
      </c>
    </row>
    <row r="43" spans="1:60" outlineLevel="1" x14ac:dyDescent="0.2">
      <c r="B43" s="52" t="s">
        <v>171</v>
      </c>
      <c r="C43" s="10" t="s">
        <v>198</v>
      </c>
      <c r="D43" s="87">
        <v>3</v>
      </c>
      <c r="E43" s="92"/>
      <c r="F43" s="92">
        <f>Capex!J126</f>
        <v>0</v>
      </c>
      <c r="G43" s="92">
        <f>Capex!K126</f>
        <v>0</v>
      </c>
      <c r="H43" s="92">
        <f>Capex!L126</f>
        <v>0.30500816589254764</v>
      </c>
      <c r="I43" s="92">
        <f>Capex!M126</f>
        <v>0.60586703622607796</v>
      </c>
      <c r="J43" s="92">
        <f>Capex!N126</f>
        <v>13.645676534679662</v>
      </c>
      <c r="K43" s="92">
        <f>Capex!O126</f>
        <v>0.67014154579367402</v>
      </c>
      <c r="L43" s="92">
        <f>Capex!P126</f>
        <v>0.60286976481099575</v>
      </c>
      <c r="M43" s="92">
        <f>Capex!Q126</f>
        <v>0</v>
      </c>
      <c r="N43" s="92">
        <f>Capex!R126</f>
        <v>0</v>
      </c>
      <c r="O43" s="92">
        <f>Capex!S126</f>
        <v>0</v>
      </c>
      <c r="P43" s="92">
        <f>Capex!T126</f>
        <v>0</v>
      </c>
      <c r="Q43" s="92">
        <f>Capex!U126</f>
        <v>0</v>
      </c>
      <c r="R43" s="92">
        <f>Capex!V126</f>
        <v>0</v>
      </c>
      <c r="S43" s="92">
        <f>Capex!W126</f>
        <v>0</v>
      </c>
      <c r="T43" s="92">
        <f>Capex!X126</f>
        <v>0</v>
      </c>
      <c r="U43" s="92">
        <f>Capex!Y126</f>
        <v>0</v>
      </c>
      <c r="V43" s="92">
        <f>Capex!Z126</f>
        <v>0</v>
      </c>
      <c r="W43" s="92">
        <f>Capex!AA126</f>
        <v>0</v>
      </c>
      <c r="X43" s="92">
        <f>Capex!AB126</f>
        <v>0</v>
      </c>
      <c r="Y43" s="92">
        <f>Capex!AC126</f>
        <v>0</v>
      </c>
      <c r="Z43" s="92">
        <f>Capex!AD126</f>
        <v>0</v>
      </c>
      <c r="AA43" s="92">
        <f>Capex!AE126</f>
        <v>0</v>
      </c>
      <c r="AB43" s="92">
        <f>Capex!AF126</f>
        <v>0</v>
      </c>
      <c r="AC43" s="92">
        <f>Capex!AG126</f>
        <v>0</v>
      </c>
      <c r="AD43" s="92">
        <f>Capex!AH126</f>
        <v>0</v>
      </c>
      <c r="AE43" s="92">
        <f>Capex!AI126</f>
        <v>0</v>
      </c>
      <c r="AF43" s="92">
        <f>Capex!AJ126</f>
        <v>0</v>
      </c>
      <c r="AG43" s="92">
        <f>Capex!AK126</f>
        <v>0</v>
      </c>
      <c r="AH43" s="92">
        <f>Capex!AL126</f>
        <v>0</v>
      </c>
      <c r="AI43" s="92">
        <f>Capex!AM126</f>
        <v>0</v>
      </c>
      <c r="AJ43" s="92">
        <f>Capex!AN126</f>
        <v>0</v>
      </c>
      <c r="AK43" s="92">
        <f>Capex!AO126</f>
        <v>0</v>
      </c>
      <c r="AL43" s="92">
        <f>Capex!AP126</f>
        <v>0</v>
      </c>
      <c r="AM43" s="92">
        <f>Capex!AQ126</f>
        <v>0</v>
      </c>
      <c r="AN43" s="92">
        <f>Capex!AR126</f>
        <v>0</v>
      </c>
      <c r="AO43" s="92">
        <f>Capex!AS126</f>
        <v>0</v>
      </c>
      <c r="AP43" s="92">
        <f>Capex!AT126</f>
        <v>0</v>
      </c>
      <c r="AQ43" s="92">
        <f>Capex!AU126</f>
        <v>0</v>
      </c>
      <c r="AR43" s="92">
        <f>Capex!AV126</f>
        <v>0</v>
      </c>
      <c r="AS43" s="92">
        <f>Capex!AW126</f>
        <v>0</v>
      </c>
      <c r="AT43" s="92">
        <f>Capex!AX126</f>
        <v>0</v>
      </c>
      <c r="AU43" s="92">
        <f>Capex!AY126</f>
        <v>0</v>
      </c>
      <c r="AV43" s="92">
        <f>Capex!AZ126</f>
        <v>0</v>
      </c>
      <c r="AW43" s="92">
        <f>Capex!BA126</f>
        <v>0</v>
      </c>
      <c r="AX43" s="92">
        <f>Capex!BB126</f>
        <v>0</v>
      </c>
      <c r="AY43" s="92">
        <f>Capex!BC126</f>
        <v>0</v>
      </c>
      <c r="AZ43" s="92">
        <f>Capex!BD126</f>
        <v>0</v>
      </c>
      <c r="BA43" s="92">
        <f>Capex!BE126</f>
        <v>0</v>
      </c>
      <c r="BB43" s="92">
        <f>Capex!BF126</f>
        <v>0</v>
      </c>
      <c r="BC43" s="92">
        <f>Capex!BG126</f>
        <v>0</v>
      </c>
      <c r="BD43" s="92">
        <f>Capex!BH126</f>
        <v>0</v>
      </c>
    </row>
    <row r="44" spans="1:60" outlineLevel="1" x14ac:dyDescent="0.2">
      <c r="B44" s="52" t="s">
        <v>172</v>
      </c>
      <c r="C44" s="10" t="s">
        <v>198</v>
      </c>
      <c r="D44" s="87">
        <v>4</v>
      </c>
      <c r="E44" s="92"/>
      <c r="F44" s="92">
        <f>Capex!J127</f>
        <v>0</v>
      </c>
      <c r="G44" s="92">
        <f>Capex!K127</f>
        <v>2.3442039062317908</v>
      </c>
      <c r="H44" s="92">
        <f>Capex!L127</f>
        <v>1.9836982875467402</v>
      </c>
      <c r="I44" s="92">
        <f>Capex!M127</f>
        <v>4.376058470545118</v>
      </c>
      <c r="J44" s="92">
        <f>Capex!N127</f>
        <v>18.98183454254265</v>
      </c>
      <c r="K44" s="92">
        <f>Capex!O127</f>
        <v>0.55526013794332996</v>
      </c>
      <c r="L44" s="92">
        <f>Capex!P127</f>
        <v>6.9116351148700561</v>
      </c>
      <c r="M44" s="92">
        <f>Capex!Q127</f>
        <v>0</v>
      </c>
      <c r="N44" s="92">
        <f>Capex!R127</f>
        <v>0</v>
      </c>
      <c r="O44" s="92">
        <f>Capex!S127</f>
        <v>0</v>
      </c>
      <c r="P44" s="92">
        <f>Capex!T127</f>
        <v>0</v>
      </c>
      <c r="Q44" s="92">
        <f>Capex!U127</f>
        <v>0</v>
      </c>
      <c r="R44" s="92">
        <f>Capex!V127</f>
        <v>0</v>
      </c>
      <c r="S44" s="92">
        <f>Capex!W127</f>
        <v>0</v>
      </c>
      <c r="T44" s="92">
        <f>Capex!X127</f>
        <v>0</v>
      </c>
      <c r="U44" s="92">
        <f>Capex!Y127</f>
        <v>0</v>
      </c>
      <c r="V44" s="92">
        <f>Capex!Z127</f>
        <v>0</v>
      </c>
      <c r="W44" s="92">
        <f>Capex!AA127</f>
        <v>0</v>
      </c>
      <c r="X44" s="92">
        <f>Capex!AB127</f>
        <v>0</v>
      </c>
      <c r="Y44" s="92">
        <f>Capex!AC127</f>
        <v>0</v>
      </c>
      <c r="Z44" s="92">
        <f>Capex!AD127</f>
        <v>0</v>
      </c>
      <c r="AA44" s="92">
        <f>Capex!AE127</f>
        <v>0</v>
      </c>
      <c r="AB44" s="92">
        <f>Capex!AF127</f>
        <v>0</v>
      </c>
      <c r="AC44" s="92">
        <f>Capex!AG127</f>
        <v>0</v>
      </c>
      <c r="AD44" s="92">
        <f>Capex!AH127</f>
        <v>0</v>
      </c>
      <c r="AE44" s="92">
        <f>Capex!AI127</f>
        <v>0</v>
      </c>
      <c r="AF44" s="92">
        <f>Capex!AJ127</f>
        <v>0</v>
      </c>
      <c r="AG44" s="92">
        <f>Capex!AK127</f>
        <v>0</v>
      </c>
      <c r="AH44" s="92">
        <f>Capex!AL127</f>
        <v>0</v>
      </c>
      <c r="AI44" s="92">
        <f>Capex!AM127</f>
        <v>0</v>
      </c>
      <c r="AJ44" s="92">
        <f>Capex!AN127</f>
        <v>0</v>
      </c>
      <c r="AK44" s="92">
        <f>Capex!AO127</f>
        <v>0</v>
      </c>
      <c r="AL44" s="92">
        <f>Capex!AP127</f>
        <v>0</v>
      </c>
      <c r="AM44" s="92">
        <f>Capex!AQ127</f>
        <v>0</v>
      </c>
      <c r="AN44" s="92">
        <f>Capex!AR127</f>
        <v>0</v>
      </c>
      <c r="AO44" s="92">
        <f>Capex!AS127</f>
        <v>0</v>
      </c>
      <c r="AP44" s="92">
        <f>Capex!AT127</f>
        <v>0</v>
      </c>
      <c r="AQ44" s="92">
        <f>Capex!AU127</f>
        <v>0</v>
      </c>
      <c r="AR44" s="92">
        <f>Capex!AV127</f>
        <v>0</v>
      </c>
      <c r="AS44" s="92">
        <f>Capex!AW127</f>
        <v>0</v>
      </c>
      <c r="AT44" s="92">
        <f>Capex!AX127</f>
        <v>0</v>
      </c>
      <c r="AU44" s="92">
        <f>Capex!AY127</f>
        <v>0</v>
      </c>
      <c r="AV44" s="92">
        <f>Capex!AZ127</f>
        <v>0</v>
      </c>
      <c r="AW44" s="92">
        <f>Capex!BA127</f>
        <v>0</v>
      </c>
      <c r="AX44" s="92">
        <f>Capex!BB127</f>
        <v>0</v>
      </c>
      <c r="AY44" s="92">
        <f>Capex!BC127</f>
        <v>0</v>
      </c>
      <c r="AZ44" s="92">
        <f>Capex!BD127</f>
        <v>0</v>
      </c>
      <c r="BA44" s="92">
        <f>Capex!BE127</f>
        <v>0</v>
      </c>
      <c r="BB44" s="92">
        <f>Capex!BF127</f>
        <v>0</v>
      </c>
      <c r="BC44" s="92">
        <f>Capex!BG127</f>
        <v>0</v>
      </c>
      <c r="BD44" s="92">
        <f>Capex!BH127</f>
        <v>0</v>
      </c>
    </row>
    <row r="45" spans="1:60" outlineLevel="1" x14ac:dyDescent="0.2">
      <c r="B45" s="52" t="s">
        <v>173</v>
      </c>
      <c r="C45" s="10" t="s">
        <v>198</v>
      </c>
      <c r="D45" s="87">
        <v>5</v>
      </c>
      <c r="E45" s="92"/>
      <c r="F45" s="92">
        <f>Capex!J128</f>
        <v>0</v>
      </c>
      <c r="G45" s="92">
        <f>Capex!K128</f>
        <v>0</v>
      </c>
      <c r="H45" s="92">
        <f>Capex!L128</f>
        <v>0</v>
      </c>
      <c r="I45" s="92">
        <f>Capex!M128</f>
        <v>0</v>
      </c>
      <c r="J45" s="92">
        <f>Capex!N128</f>
        <v>0</v>
      </c>
      <c r="K45" s="92">
        <f>Capex!O128</f>
        <v>0</v>
      </c>
      <c r="L45" s="92">
        <f>Capex!P128</f>
        <v>0</v>
      </c>
      <c r="M45" s="92">
        <f>Capex!Q128</f>
        <v>0</v>
      </c>
      <c r="N45" s="92">
        <f>Capex!R128</f>
        <v>0</v>
      </c>
      <c r="O45" s="92">
        <f>Capex!S128</f>
        <v>0</v>
      </c>
      <c r="P45" s="92">
        <f>Capex!T128</f>
        <v>0</v>
      </c>
      <c r="Q45" s="92">
        <f>Capex!U128</f>
        <v>0</v>
      </c>
      <c r="R45" s="92">
        <f>Capex!V128</f>
        <v>0</v>
      </c>
      <c r="S45" s="92">
        <f>Capex!W128</f>
        <v>0</v>
      </c>
      <c r="T45" s="92">
        <f>Capex!X128</f>
        <v>0</v>
      </c>
      <c r="U45" s="92">
        <f>Capex!Y128</f>
        <v>0</v>
      </c>
      <c r="V45" s="92">
        <f>Capex!Z128</f>
        <v>0</v>
      </c>
      <c r="W45" s="92">
        <f>Capex!AA128</f>
        <v>0</v>
      </c>
      <c r="X45" s="92">
        <f>Capex!AB128</f>
        <v>0</v>
      </c>
      <c r="Y45" s="92">
        <f>Capex!AC128</f>
        <v>0</v>
      </c>
      <c r="Z45" s="92">
        <f>Capex!AD128</f>
        <v>0</v>
      </c>
      <c r="AA45" s="92">
        <f>Capex!AE128</f>
        <v>0</v>
      </c>
      <c r="AB45" s="92">
        <f>Capex!AF128</f>
        <v>0</v>
      </c>
      <c r="AC45" s="92">
        <f>Capex!AG128</f>
        <v>0</v>
      </c>
      <c r="AD45" s="92">
        <f>Capex!AH128</f>
        <v>0</v>
      </c>
      <c r="AE45" s="92">
        <f>Capex!AI128</f>
        <v>0</v>
      </c>
      <c r="AF45" s="92">
        <f>Capex!AJ128</f>
        <v>0</v>
      </c>
      <c r="AG45" s="92">
        <f>Capex!AK128</f>
        <v>0</v>
      </c>
      <c r="AH45" s="92">
        <f>Capex!AL128</f>
        <v>0</v>
      </c>
      <c r="AI45" s="92">
        <f>Capex!AM128</f>
        <v>0</v>
      </c>
      <c r="AJ45" s="92">
        <f>Capex!AN128</f>
        <v>0</v>
      </c>
      <c r="AK45" s="92">
        <f>Capex!AO128</f>
        <v>0</v>
      </c>
      <c r="AL45" s="92">
        <f>Capex!AP128</f>
        <v>0</v>
      </c>
      <c r="AM45" s="92">
        <f>Capex!AQ128</f>
        <v>0</v>
      </c>
      <c r="AN45" s="92">
        <f>Capex!AR128</f>
        <v>0</v>
      </c>
      <c r="AO45" s="92">
        <f>Capex!AS128</f>
        <v>0</v>
      </c>
      <c r="AP45" s="92">
        <f>Capex!AT128</f>
        <v>0</v>
      </c>
      <c r="AQ45" s="92">
        <f>Capex!AU128</f>
        <v>0</v>
      </c>
      <c r="AR45" s="92">
        <f>Capex!AV128</f>
        <v>0</v>
      </c>
      <c r="AS45" s="92">
        <f>Capex!AW128</f>
        <v>0</v>
      </c>
      <c r="AT45" s="92">
        <f>Capex!AX128</f>
        <v>0</v>
      </c>
      <c r="AU45" s="92">
        <f>Capex!AY128</f>
        <v>0</v>
      </c>
      <c r="AV45" s="92">
        <f>Capex!AZ128</f>
        <v>0</v>
      </c>
      <c r="AW45" s="92">
        <f>Capex!BA128</f>
        <v>0</v>
      </c>
      <c r="AX45" s="92">
        <f>Capex!BB128</f>
        <v>0</v>
      </c>
      <c r="AY45" s="92">
        <f>Capex!BC128</f>
        <v>0</v>
      </c>
      <c r="AZ45" s="92">
        <f>Capex!BD128</f>
        <v>0</v>
      </c>
      <c r="BA45" s="92">
        <f>Capex!BE128</f>
        <v>0</v>
      </c>
      <c r="BB45" s="92">
        <f>Capex!BF128</f>
        <v>0</v>
      </c>
      <c r="BC45" s="92">
        <f>Capex!BG128</f>
        <v>0</v>
      </c>
      <c r="BD45" s="92">
        <f>Capex!BH128</f>
        <v>0</v>
      </c>
    </row>
    <row r="46" spans="1:60" outlineLevel="1" x14ac:dyDescent="0.2">
      <c r="B46" s="52" t="s">
        <v>174</v>
      </c>
      <c r="C46" s="10" t="s">
        <v>198</v>
      </c>
      <c r="D46" s="87">
        <v>6</v>
      </c>
      <c r="E46" s="92"/>
      <c r="F46" s="92">
        <f>Capex!J129</f>
        <v>0</v>
      </c>
      <c r="G46" s="92">
        <f>Capex!K129</f>
        <v>0</v>
      </c>
      <c r="H46" s="92">
        <f>Capex!L129</f>
        <v>0</v>
      </c>
      <c r="I46" s="92">
        <f>Capex!M129</f>
        <v>4.6876603270489127E-2</v>
      </c>
      <c r="J46" s="92">
        <f>Capex!N129</f>
        <v>1.1969545146807816</v>
      </c>
      <c r="K46" s="92">
        <f>Capex!O129</f>
        <v>1.1360494776311807</v>
      </c>
      <c r="L46" s="92">
        <f>Capex!P129</f>
        <v>3.7336348193122357</v>
      </c>
      <c r="M46" s="92">
        <f>Capex!Q129</f>
        <v>0</v>
      </c>
      <c r="N46" s="92">
        <f>Capex!R129</f>
        <v>0</v>
      </c>
      <c r="O46" s="92">
        <f>Capex!S129</f>
        <v>0</v>
      </c>
      <c r="P46" s="92">
        <f>Capex!T129</f>
        <v>0</v>
      </c>
      <c r="Q46" s="92">
        <f>Capex!U129</f>
        <v>0</v>
      </c>
      <c r="R46" s="92">
        <f>Capex!V129</f>
        <v>0</v>
      </c>
      <c r="S46" s="92">
        <f>Capex!W129</f>
        <v>0</v>
      </c>
      <c r="T46" s="92">
        <f>Capex!X129</f>
        <v>0</v>
      </c>
      <c r="U46" s="92">
        <f>Capex!Y129</f>
        <v>0</v>
      </c>
      <c r="V46" s="92">
        <f>Capex!Z129</f>
        <v>0</v>
      </c>
      <c r="W46" s="92">
        <f>Capex!AA129</f>
        <v>0</v>
      </c>
      <c r="X46" s="92">
        <f>Capex!AB129</f>
        <v>0</v>
      </c>
      <c r="Y46" s="92">
        <f>Capex!AC129</f>
        <v>0</v>
      </c>
      <c r="Z46" s="92">
        <f>Capex!AD129</f>
        <v>0</v>
      </c>
      <c r="AA46" s="92">
        <f>Capex!AE129</f>
        <v>0</v>
      </c>
      <c r="AB46" s="92">
        <f>Capex!AF129</f>
        <v>0</v>
      </c>
      <c r="AC46" s="92">
        <f>Capex!AG129</f>
        <v>0</v>
      </c>
      <c r="AD46" s="92">
        <f>Capex!AH129</f>
        <v>0</v>
      </c>
      <c r="AE46" s="92">
        <f>Capex!AI129</f>
        <v>0</v>
      </c>
      <c r="AF46" s="92">
        <f>Capex!AJ129</f>
        <v>0</v>
      </c>
      <c r="AG46" s="92">
        <f>Capex!AK129</f>
        <v>0</v>
      </c>
      <c r="AH46" s="92">
        <f>Capex!AL129</f>
        <v>0</v>
      </c>
      <c r="AI46" s="92">
        <f>Capex!AM129</f>
        <v>0</v>
      </c>
      <c r="AJ46" s="92">
        <f>Capex!AN129</f>
        <v>0</v>
      </c>
      <c r="AK46" s="92">
        <f>Capex!AO129</f>
        <v>0</v>
      </c>
      <c r="AL46" s="92">
        <f>Capex!AP129</f>
        <v>0</v>
      </c>
      <c r="AM46" s="92">
        <f>Capex!AQ129</f>
        <v>0</v>
      </c>
      <c r="AN46" s="92">
        <f>Capex!AR129</f>
        <v>0</v>
      </c>
      <c r="AO46" s="92">
        <f>Capex!AS129</f>
        <v>0</v>
      </c>
      <c r="AP46" s="92">
        <f>Capex!AT129</f>
        <v>0</v>
      </c>
      <c r="AQ46" s="92">
        <f>Capex!AU129</f>
        <v>0</v>
      </c>
      <c r="AR46" s="92">
        <f>Capex!AV129</f>
        <v>0</v>
      </c>
      <c r="AS46" s="92">
        <f>Capex!AW129</f>
        <v>0</v>
      </c>
      <c r="AT46" s="92">
        <f>Capex!AX129</f>
        <v>0</v>
      </c>
      <c r="AU46" s="92">
        <f>Capex!AY129</f>
        <v>0</v>
      </c>
      <c r="AV46" s="92">
        <f>Capex!AZ129</f>
        <v>0</v>
      </c>
      <c r="AW46" s="92">
        <f>Capex!BA129</f>
        <v>0</v>
      </c>
      <c r="AX46" s="92">
        <f>Capex!BB129</f>
        <v>0</v>
      </c>
      <c r="AY46" s="92">
        <f>Capex!BC129</f>
        <v>0</v>
      </c>
      <c r="AZ46" s="92">
        <f>Capex!BD129</f>
        <v>0</v>
      </c>
      <c r="BA46" s="92">
        <f>Capex!BE129</f>
        <v>0</v>
      </c>
      <c r="BB46" s="92">
        <f>Capex!BF129</f>
        <v>0</v>
      </c>
      <c r="BC46" s="92">
        <f>Capex!BG129</f>
        <v>0</v>
      </c>
      <c r="BD46" s="92">
        <f>Capex!BH129</f>
        <v>0</v>
      </c>
    </row>
    <row r="47" spans="1:60" outlineLevel="1" x14ac:dyDescent="0.2">
      <c r="B47" s="52" t="s">
        <v>175</v>
      </c>
      <c r="C47" s="10" t="s">
        <v>198</v>
      </c>
      <c r="D47" s="87">
        <v>7</v>
      </c>
      <c r="E47" s="92"/>
      <c r="F47" s="92">
        <f>Capex!J130</f>
        <v>0</v>
      </c>
      <c r="G47" s="92">
        <f>Capex!K130</f>
        <v>7.9156628418046715E-2</v>
      </c>
      <c r="H47" s="92">
        <f>Capex!L130</f>
        <v>1.4828152949920907</v>
      </c>
      <c r="I47" s="92">
        <f>Capex!M130</f>
        <v>0.23204308505551791</v>
      </c>
      <c r="J47" s="92">
        <f>Capex!N130</f>
        <v>1.4968021998919148</v>
      </c>
      <c r="K47" s="92">
        <f>Capex!O130</f>
        <v>8.0756470692606044</v>
      </c>
      <c r="L47" s="92">
        <f>Capex!P130</f>
        <v>0</v>
      </c>
      <c r="M47" s="92">
        <f>Capex!Q130</f>
        <v>0</v>
      </c>
      <c r="N47" s="92">
        <f>Capex!R130</f>
        <v>0</v>
      </c>
      <c r="O47" s="92">
        <f>Capex!S130</f>
        <v>0</v>
      </c>
      <c r="P47" s="92">
        <f>Capex!T130</f>
        <v>0</v>
      </c>
      <c r="Q47" s="92">
        <f>Capex!U130</f>
        <v>0</v>
      </c>
      <c r="R47" s="92">
        <f>Capex!V130</f>
        <v>0</v>
      </c>
      <c r="S47" s="92">
        <f>Capex!W130</f>
        <v>0</v>
      </c>
      <c r="T47" s="92">
        <f>Capex!X130</f>
        <v>0</v>
      </c>
      <c r="U47" s="92">
        <f>Capex!Y130</f>
        <v>0</v>
      </c>
      <c r="V47" s="92">
        <f>Capex!Z130</f>
        <v>0</v>
      </c>
      <c r="W47" s="92">
        <f>Capex!AA130</f>
        <v>0</v>
      </c>
      <c r="X47" s="92">
        <f>Capex!AB130</f>
        <v>0</v>
      </c>
      <c r="Y47" s="92">
        <f>Capex!AC130</f>
        <v>0</v>
      </c>
      <c r="Z47" s="92">
        <f>Capex!AD130</f>
        <v>0</v>
      </c>
      <c r="AA47" s="92">
        <f>Capex!AE130</f>
        <v>0</v>
      </c>
      <c r="AB47" s="92">
        <f>Capex!AF130</f>
        <v>0</v>
      </c>
      <c r="AC47" s="92">
        <f>Capex!AG130</f>
        <v>0</v>
      </c>
      <c r="AD47" s="92">
        <f>Capex!AH130</f>
        <v>0</v>
      </c>
      <c r="AE47" s="92">
        <f>Capex!AI130</f>
        <v>0</v>
      </c>
      <c r="AF47" s="92">
        <f>Capex!AJ130</f>
        <v>0</v>
      </c>
      <c r="AG47" s="92">
        <f>Capex!AK130</f>
        <v>0</v>
      </c>
      <c r="AH47" s="92">
        <f>Capex!AL130</f>
        <v>0</v>
      </c>
      <c r="AI47" s="92">
        <f>Capex!AM130</f>
        <v>0</v>
      </c>
      <c r="AJ47" s="92">
        <f>Capex!AN130</f>
        <v>0</v>
      </c>
      <c r="AK47" s="92">
        <f>Capex!AO130</f>
        <v>0</v>
      </c>
      <c r="AL47" s="92">
        <f>Capex!AP130</f>
        <v>0</v>
      </c>
      <c r="AM47" s="92">
        <f>Capex!AQ130</f>
        <v>0</v>
      </c>
      <c r="AN47" s="92">
        <f>Capex!AR130</f>
        <v>0</v>
      </c>
      <c r="AO47" s="92">
        <f>Capex!AS130</f>
        <v>0</v>
      </c>
      <c r="AP47" s="92">
        <f>Capex!AT130</f>
        <v>0</v>
      </c>
      <c r="AQ47" s="92">
        <f>Capex!AU130</f>
        <v>0</v>
      </c>
      <c r="AR47" s="92">
        <f>Capex!AV130</f>
        <v>0</v>
      </c>
      <c r="AS47" s="92">
        <f>Capex!AW130</f>
        <v>0</v>
      </c>
      <c r="AT47" s="92">
        <f>Capex!AX130</f>
        <v>0</v>
      </c>
      <c r="AU47" s="92">
        <f>Capex!AY130</f>
        <v>0</v>
      </c>
      <c r="AV47" s="92">
        <f>Capex!AZ130</f>
        <v>0</v>
      </c>
      <c r="AW47" s="92">
        <f>Capex!BA130</f>
        <v>0</v>
      </c>
      <c r="AX47" s="92">
        <f>Capex!BB130</f>
        <v>0</v>
      </c>
      <c r="AY47" s="92">
        <f>Capex!BC130</f>
        <v>0</v>
      </c>
      <c r="AZ47" s="92">
        <f>Capex!BD130</f>
        <v>0</v>
      </c>
      <c r="BA47" s="92">
        <f>Capex!BE130</f>
        <v>0</v>
      </c>
      <c r="BB47" s="92">
        <f>Capex!BF130</f>
        <v>0</v>
      </c>
      <c r="BC47" s="92">
        <f>Capex!BG130</f>
        <v>0</v>
      </c>
      <c r="BD47" s="92">
        <f>Capex!BH130</f>
        <v>0</v>
      </c>
    </row>
    <row r="48" spans="1:60" outlineLevel="1" x14ac:dyDescent="0.2">
      <c r="B48" s="52" t="s">
        <v>176</v>
      </c>
      <c r="C48" s="10" t="s">
        <v>198</v>
      </c>
      <c r="D48" s="87">
        <v>8</v>
      </c>
      <c r="E48" s="92"/>
      <c r="F48" s="92">
        <f>Capex!J131</f>
        <v>0</v>
      </c>
      <c r="G48" s="92">
        <f>Capex!K131</f>
        <v>0.10352842595756534</v>
      </c>
      <c r="H48" s="92">
        <f>Capex!L131</f>
        <v>2.3421437351682779</v>
      </c>
      <c r="I48" s="92">
        <f>Capex!M131</f>
        <v>3.4295128354131168</v>
      </c>
      <c r="J48" s="92">
        <f>Capex!N131</f>
        <v>34.321518600063605</v>
      </c>
      <c r="K48" s="92">
        <f>Capex!O131</f>
        <v>30.169134161587593</v>
      </c>
      <c r="L48" s="92">
        <f>Capex!P131</f>
        <v>73.394156521276145</v>
      </c>
      <c r="M48" s="92">
        <f>Capex!Q131</f>
        <v>0</v>
      </c>
      <c r="N48" s="92">
        <f>Capex!R131</f>
        <v>0</v>
      </c>
      <c r="O48" s="92">
        <f>Capex!S131</f>
        <v>0</v>
      </c>
      <c r="P48" s="92">
        <f>Capex!T131</f>
        <v>0</v>
      </c>
      <c r="Q48" s="92">
        <f>Capex!U131</f>
        <v>0</v>
      </c>
      <c r="R48" s="92">
        <f>Capex!V131</f>
        <v>0</v>
      </c>
      <c r="S48" s="92">
        <f>Capex!W131</f>
        <v>0</v>
      </c>
      <c r="T48" s="92">
        <f>Capex!X131</f>
        <v>0</v>
      </c>
      <c r="U48" s="92">
        <f>Capex!Y131</f>
        <v>0</v>
      </c>
      <c r="V48" s="92">
        <f>Capex!Z131</f>
        <v>0</v>
      </c>
      <c r="W48" s="92">
        <f>Capex!AA131</f>
        <v>0</v>
      </c>
      <c r="X48" s="92">
        <f>Capex!AB131</f>
        <v>0</v>
      </c>
      <c r="Y48" s="92">
        <f>Capex!AC131</f>
        <v>0</v>
      </c>
      <c r="Z48" s="92">
        <f>Capex!AD131</f>
        <v>0</v>
      </c>
      <c r="AA48" s="92">
        <f>Capex!AE131</f>
        <v>0</v>
      </c>
      <c r="AB48" s="92">
        <f>Capex!AF131</f>
        <v>0</v>
      </c>
      <c r="AC48" s="92">
        <f>Capex!AG131</f>
        <v>0</v>
      </c>
      <c r="AD48" s="92">
        <f>Capex!AH131</f>
        <v>0</v>
      </c>
      <c r="AE48" s="92">
        <f>Capex!AI131</f>
        <v>0</v>
      </c>
      <c r="AF48" s="92">
        <f>Capex!AJ131</f>
        <v>0</v>
      </c>
      <c r="AG48" s="92">
        <f>Capex!AK131</f>
        <v>0</v>
      </c>
      <c r="AH48" s="92">
        <f>Capex!AL131</f>
        <v>0</v>
      </c>
      <c r="AI48" s="92">
        <f>Capex!AM131</f>
        <v>0</v>
      </c>
      <c r="AJ48" s="92">
        <f>Capex!AN131</f>
        <v>0</v>
      </c>
      <c r="AK48" s="92">
        <f>Capex!AO131</f>
        <v>0</v>
      </c>
      <c r="AL48" s="92">
        <f>Capex!AP131</f>
        <v>0</v>
      </c>
      <c r="AM48" s="92">
        <f>Capex!AQ131</f>
        <v>0</v>
      </c>
      <c r="AN48" s="92">
        <f>Capex!AR131</f>
        <v>0</v>
      </c>
      <c r="AO48" s="92">
        <f>Capex!AS131</f>
        <v>0</v>
      </c>
      <c r="AP48" s="92">
        <f>Capex!AT131</f>
        <v>0</v>
      </c>
      <c r="AQ48" s="92">
        <f>Capex!AU131</f>
        <v>0</v>
      </c>
      <c r="AR48" s="92">
        <f>Capex!AV131</f>
        <v>0</v>
      </c>
      <c r="AS48" s="92">
        <f>Capex!AW131</f>
        <v>0</v>
      </c>
      <c r="AT48" s="92">
        <f>Capex!AX131</f>
        <v>0</v>
      </c>
      <c r="AU48" s="92">
        <f>Capex!AY131</f>
        <v>0</v>
      </c>
      <c r="AV48" s="92">
        <f>Capex!AZ131</f>
        <v>0</v>
      </c>
      <c r="AW48" s="92">
        <f>Capex!BA131</f>
        <v>0</v>
      </c>
      <c r="AX48" s="92">
        <f>Capex!BB131</f>
        <v>0</v>
      </c>
      <c r="AY48" s="92">
        <f>Capex!BC131</f>
        <v>0</v>
      </c>
      <c r="AZ48" s="92">
        <f>Capex!BD131</f>
        <v>0</v>
      </c>
      <c r="BA48" s="92">
        <f>Capex!BE131</f>
        <v>0</v>
      </c>
      <c r="BB48" s="92">
        <f>Capex!BF131</f>
        <v>0</v>
      </c>
      <c r="BC48" s="92">
        <f>Capex!BG131</f>
        <v>0</v>
      </c>
      <c r="BD48" s="92">
        <f>Capex!BH131</f>
        <v>0</v>
      </c>
    </row>
    <row r="49" spans="1:60" outlineLevel="1" x14ac:dyDescent="0.2">
      <c r="B49" s="52" t="s">
        <v>177</v>
      </c>
      <c r="C49" s="10" t="s">
        <v>198</v>
      </c>
      <c r="D49" s="87">
        <v>9</v>
      </c>
      <c r="E49" s="92"/>
      <c r="F49" s="92">
        <f>Capex!J132</f>
        <v>0</v>
      </c>
      <c r="G49" s="92">
        <f>Capex!K132</f>
        <v>0</v>
      </c>
      <c r="H49" s="92">
        <f>Capex!L132</f>
        <v>0.54428473240866881</v>
      </c>
      <c r="I49" s="92">
        <f>Capex!M132</f>
        <v>1.806010380972821</v>
      </c>
      <c r="J49" s="92">
        <f>Capex!N132</f>
        <v>2.0304371522030986</v>
      </c>
      <c r="K49" s="92">
        <f>Capex!O132</f>
        <v>0</v>
      </c>
      <c r="L49" s="92">
        <f>Capex!P132</f>
        <v>0</v>
      </c>
      <c r="M49" s="92">
        <f>Capex!Q132</f>
        <v>0</v>
      </c>
      <c r="N49" s="92">
        <f>Capex!R132</f>
        <v>0</v>
      </c>
      <c r="O49" s="92">
        <f>Capex!S132</f>
        <v>0</v>
      </c>
      <c r="P49" s="92">
        <f>Capex!T132</f>
        <v>0</v>
      </c>
      <c r="Q49" s="92">
        <f>Capex!U132</f>
        <v>0</v>
      </c>
      <c r="R49" s="92">
        <f>Capex!V132</f>
        <v>0</v>
      </c>
      <c r="S49" s="92">
        <f>Capex!W132</f>
        <v>0</v>
      </c>
      <c r="T49" s="92">
        <f>Capex!X132</f>
        <v>0</v>
      </c>
      <c r="U49" s="92">
        <f>Capex!Y132</f>
        <v>0</v>
      </c>
      <c r="V49" s="92">
        <f>Capex!Z132</f>
        <v>0</v>
      </c>
      <c r="W49" s="92">
        <f>Capex!AA132</f>
        <v>0</v>
      </c>
      <c r="X49" s="92">
        <f>Capex!AB132</f>
        <v>0</v>
      </c>
      <c r="Y49" s="92">
        <f>Capex!AC132</f>
        <v>0</v>
      </c>
      <c r="Z49" s="92">
        <f>Capex!AD132</f>
        <v>0</v>
      </c>
      <c r="AA49" s="92">
        <f>Capex!AE132</f>
        <v>0</v>
      </c>
      <c r="AB49" s="92">
        <f>Capex!AF132</f>
        <v>0</v>
      </c>
      <c r="AC49" s="92">
        <f>Capex!AG132</f>
        <v>0</v>
      </c>
      <c r="AD49" s="92">
        <f>Capex!AH132</f>
        <v>0</v>
      </c>
      <c r="AE49" s="92">
        <f>Capex!AI132</f>
        <v>0</v>
      </c>
      <c r="AF49" s="92">
        <f>Capex!AJ132</f>
        <v>0</v>
      </c>
      <c r="AG49" s="92">
        <f>Capex!AK132</f>
        <v>0</v>
      </c>
      <c r="AH49" s="92">
        <f>Capex!AL132</f>
        <v>0</v>
      </c>
      <c r="AI49" s="92">
        <f>Capex!AM132</f>
        <v>0</v>
      </c>
      <c r="AJ49" s="92">
        <f>Capex!AN132</f>
        <v>0</v>
      </c>
      <c r="AK49" s="92">
        <f>Capex!AO132</f>
        <v>0</v>
      </c>
      <c r="AL49" s="92">
        <f>Capex!AP132</f>
        <v>0</v>
      </c>
      <c r="AM49" s="92">
        <f>Capex!AQ132</f>
        <v>0</v>
      </c>
      <c r="AN49" s="92">
        <f>Capex!AR132</f>
        <v>0</v>
      </c>
      <c r="AO49" s="92">
        <f>Capex!AS132</f>
        <v>0</v>
      </c>
      <c r="AP49" s="92">
        <f>Capex!AT132</f>
        <v>0</v>
      </c>
      <c r="AQ49" s="92">
        <f>Capex!AU132</f>
        <v>0</v>
      </c>
      <c r="AR49" s="92">
        <f>Capex!AV132</f>
        <v>0</v>
      </c>
      <c r="AS49" s="92">
        <f>Capex!AW132</f>
        <v>0</v>
      </c>
      <c r="AT49" s="92">
        <f>Capex!AX132</f>
        <v>0</v>
      </c>
      <c r="AU49" s="92">
        <f>Capex!AY132</f>
        <v>0</v>
      </c>
      <c r="AV49" s="92">
        <f>Capex!AZ132</f>
        <v>0</v>
      </c>
      <c r="AW49" s="92">
        <f>Capex!BA132</f>
        <v>0</v>
      </c>
      <c r="AX49" s="92">
        <f>Capex!BB132</f>
        <v>0</v>
      </c>
      <c r="AY49" s="92">
        <f>Capex!BC132</f>
        <v>0</v>
      </c>
      <c r="AZ49" s="92">
        <f>Capex!BD132</f>
        <v>0</v>
      </c>
      <c r="BA49" s="92">
        <f>Capex!BE132</f>
        <v>0</v>
      </c>
      <c r="BB49" s="92">
        <f>Capex!BF132</f>
        <v>0</v>
      </c>
      <c r="BC49" s="92">
        <f>Capex!BG132</f>
        <v>0</v>
      </c>
      <c r="BD49" s="92">
        <f>Capex!BH132</f>
        <v>0</v>
      </c>
    </row>
    <row r="50" spans="1:60" outlineLevel="1" x14ac:dyDescent="0.2">
      <c r="B50" s="52" t="s">
        <v>178</v>
      </c>
      <c r="C50" s="10" t="s">
        <v>198</v>
      </c>
      <c r="D50" s="87">
        <v>10</v>
      </c>
      <c r="F50" s="92">
        <f>Capex!J133</f>
        <v>0</v>
      </c>
      <c r="G50" s="92">
        <f>Capex!K133</f>
        <v>18.435065147395644</v>
      </c>
      <c r="H50" s="92">
        <f>Capex!L133</f>
        <v>35.090471760743569</v>
      </c>
      <c r="I50" s="92">
        <f>Capex!M133</f>
        <v>42.559854232715686</v>
      </c>
      <c r="J50" s="92">
        <f>Capex!N133</f>
        <v>36.32666233227252</v>
      </c>
      <c r="K50" s="92">
        <f>Capex!O133</f>
        <v>30.535382472114925</v>
      </c>
      <c r="L50" s="92">
        <f>Capex!P133</f>
        <v>84.838639766901579</v>
      </c>
      <c r="M50" s="92">
        <f>Capex!Q133</f>
        <v>0</v>
      </c>
      <c r="N50" s="92">
        <f>Capex!R133</f>
        <v>0</v>
      </c>
      <c r="O50" s="92">
        <f>Capex!S133</f>
        <v>0</v>
      </c>
      <c r="P50" s="92">
        <f>Capex!T133</f>
        <v>0</v>
      </c>
      <c r="Q50" s="92">
        <f>Capex!U133</f>
        <v>0</v>
      </c>
      <c r="R50" s="92">
        <f>Capex!V133</f>
        <v>0</v>
      </c>
      <c r="S50" s="92">
        <f>Capex!W133</f>
        <v>0</v>
      </c>
      <c r="T50" s="92">
        <f>Capex!X133</f>
        <v>0</v>
      </c>
      <c r="U50" s="92">
        <f>Capex!Y133</f>
        <v>0</v>
      </c>
      <c r="V50" s="92">
        <f>Capex!Z133</f>
        <v>0</v>
      </c>
      <c r="W50" s="92">
        <f>Capex!AA133</f>
        <v>0</v>
      </c>
      <c r="X50" s="92">
        <f>Capex!AB133</f>
        <v>0</v>
      </c>
      <c r="Y50" s="92">
        <f>Capex!AC133</f>
        <v>0</v>
      </c>
      <c r="Z50" s="92">
        <f>Capex!AD133</f>
        <v>0</v>
      </c>
      <c r="AA50" s="92">
        <f>Capex!AE133</f>
        <v>0</v>
      </c>
      <c r="AB50" s="92">
        <f>Capex!AF133</f>
        <v>0</v>
      </c>
      <c r="AC50" s="92">
        <f>Capex!AG133</f>
        <v>0</v>
      </c>
      <c r="AD50" s="92">
        <f>Capex!AH133</f>
        <v>0</v>
      </c>
      <c r="AE50" s="92">
        <f>Capex!AI133</f>
        <v>0</v>
      </c>
      <c r="AF50" s="92">
        <f>Capex!AJ133</f>
        <v>0</v>
      </c>
      <c r="AG50" s="92">
        <f>Capex!AK133</f>
        <v>0</v>
      </c>
      <c r="AH50" s="92">
        <f>Capex!AL133</f>
        <v>0</v>
      </c>
      <c r="AI50" s="92">
        <f>Capex!AM133</f>
        <v>0</v>
      </c>
      <c r="AJ50" s="92">
        <f>Capex!AN133</f>
        <v>0</v>
      </c>
      <c r="AK50" s="92">
        <f>Capex!AO133</f>
        <v>0</v>
      </c>
      <c r="AL50" s="92">
        <f>Capex!AP133</f>
        <v>0</v>
      </c>
      <c r="AM50" s="92">
        <f>Capex!AQ133</f>
        <v>0</v>
      </c>
      <c r="AN50" s="92">
        <f>Capex!AR133</f>
        <v>0</v>
      </c>
      <c r="AO50" s="92">
        <f>Capex!AS133</f>
        <v>0</v>
      </c>
      <c r="AP50" s="92">
        <f>Capex!AT133</f>
        <v>0</v>
      </c>
      <c r="AQ50" s="92">
        <f>Capex!AU133</f>
        <v>0</v>
      </c>
      <c r="AR50" s="92">
        <f>Capex!AV133</f>
        <v>0</v>
      </c>
      <c r="AS50" s="92">
        <f>Capex!AW133</f>
        <v>0</v>
      </c>
      <c r="AT50" s="92">
        <f>Capex!AX133</f>
        <v>0</v>
      </c>
      <c r="AU50" s="92">
        <f>Capex!AY133</f>
        <v>0</v>
      </c>
      <c r="AV50" s="92">
        <f>Capex!AZ133</f>
        <v>0</v>
      </c>
      <c r="AW50" s="92">
        <f>Capex!BA133</f>
        <v>0</v>
      </c>
      <c r="AX50" s="92">
        <f>Capex!BB133</f>
        <v>0</v>
      </c>
      <c r="AY50" s="92">
        <f>Capex!BC133</f>
        <v>0</v>
      </c>
      <c r="AZ50" s="92">
        <f>Capex!BD133</f>
        <v>0</v>
      </c>
      <c r="BA50" s="92">
        <f>Capex!BE133</f>
        <v>0</v>
      </c>
      <c r="BB50" s="92">
        <f>Capex!BF133</f>
        <v>0</v>
      </c>
      <c r="BC50" s="92">
        <f>Capex!BG133</f>
        <v>0</v>
      </c>
      <c r="BD50" s="92">
        <f>Capex!BH133</f>
        <v>0</v>
      </c>
    </row>
    <row r="51" spans="1:60" outlineLevel="1" x14ac:dyDescent="0.2">
      <c r="B51" s="52" t="s">
        <v>179</v>
      </c>
      <c r="C51" s="10" t="s">
        <v>198</v>
      </c>
      <c r="D51" s="87">
        <v>11</v>
      </c>
      <c r="E51" s="92"/>
      <c r="F51" s="92">
        <f>Capex!J134</f>
        <v>0</v>
      </c>
      <c r="G51" s="92">
        <f>Capex!K134</f>
        <v>1.0231153756356213</v>
      </c>
      <c r="H51" s="92">
        <f>Capex!L134</f>
        <v>0.82868045128996226</v>
      </c>
      <c r="I51" s="92">
        <f>Capex!M134</f>
        <v>1.2090061738521802</v>
      </c>
      <c r="J51" s="92">
        <f>Capex!N134</f>
        <v>0.98699081369859887</v>
      </c>
      <c r="K51" s="92">
        <f>Capex!O134</f>
        <v>3.317420817743391</v>
      </c>
      <c r="L51" s="92">
        <f>Capex!P134</f>
        <v>3.5135230514651816</v>
      </c>
      <c r="M51" s="92">
        <f>Capex!Q134</f>
        <v>0</v>
      </c>
      <c r="N51" s="92">
        <f>Capex!R134</f>
        <v>0</v>
      </c>
      <c r="O51" s="92">
        <f>Capex!S134</f>
        <v>0</v>
      </c>
      <c r="P51" s="92">
        <f>Capex!T134</f>
        <v>0</v>
      </c>
      <c r="Q51" s="92">
        <f>Capex!U134</f>
        <v>0</v>
      </c>
      <c r="R51" s="92">
        <f>Capex!V134</f>
        <v>0</v>
      </c>
      <c r="S51" s="92">
        <f>Capex!W134</f>
        <v>0</v>
      </c>
      <c r="T51" s="92">
        <f>Capex!X134</f>
        <v>0</v>
      </c>
      <c r="U51" s="92">
        <f>Capex!Y134</f>
        <v>0</v>
      </c>
      <c r="V51" s="92">
        <f>Capex!Z134</f>
        <v>0</v>
      </c>
      <c r="W51" s="92">
        <f>Capex!AA134</f>
        <v>0</v>
      </c>
      <c r="X51" s="92">
        <f>Capex!AB134</f>
        <v>0</v>
      </c>
      <c r="Y51" s="92">
        <f>Capex!AC134</f>
        <v>0</v>
      </c>
      <c r="Z51" s="92">
        <f>Capex!AD134</f>
        <v>0</v>
      </c>
      <c r="AA51" s="92">
        <f>Capex!AE134</f>
        <v>0</v>
      </c>
      <c r="AB51" s="92">
        <f>Capex!AF134</f>
        <v>0</v>
      </c>
      <c r="AC51" s="92">
        <f>Capex!AG134</f>
        <v>0</v>
      </c>
      <c r="AD51" s="92">
        <f>Capex!AH134</f>
        <v>0</v>
      </c>
      <c r="AE51" s="92">
        <f>Capex!AI134</f>
        <v>0</v>
      </c>
      <c r="AF51" s="92">
        <f>Capex!AJ134</f>
        <v>0</v>
      </c>
      <c r="AG51" s="92">
        <f>Capex!AK134</f>
        <v>0</v>
      </c>
      <c r="AH51" s="92">
        <f>Capex!AL134</f>
        <v>0</v>
      </c>
      <c r="AI51" s="92">
        <f>Capex!AM134</f>
        <v>0</v>
      </c>
      <c r="AJ51" s="92">
        <f>Capex!AN134</f>
        <v>0</v>
      </c>
      <c r="AK51" s="92">
        <f>Capex!AO134</f>
        <v>0</v>
      </c>
      <c r="AL51" s="92">
        <f>Capex!AP134</f>
        <v>0</v>
      </c>
      <c r="AM51" s="92">
        <f>Capex!AQ134</f>
        <v>0</v>
      </c>
      <c r="AN51" s="92">
        <f>Capex!AR134</f>
        <v>0</v>
      </c>
      <c r="AO51" s="92">
        <f>Capex!AS134</f>
        <v>0</v>
      </c>
      <c r="AP51" s="92">
        <f>Capex!AT134</f>
        <v>0</v>
      </c>
      <c r="AQ51" s="92">
        <f>Capex!AU134</f>
        <v>0</v>
      </c>
      <c r="AR51" s="92">
        <f>Capex!AV134</f>
        <v>0</v>
      </c>
      <c r="AS51" s="92">
        <f>Capex!AW134</f>
        <v>0</v>
      </c>
      <c r="AT51" s="92">
        <f>Capex!AX134</f>
        <v>0</v>
      </c>
      <c r="AU51" s="92">
        <f>Capex!AY134</f>
        <v>0</v>
      </c>
      <c r="AV51" s="92">
        <f>Capex!AZ134</f>
        <v>0</v>
      </c>
      <c r="AW51" s="92">
        <f>Capex!BA134</f>
        <v>0</v>
      </c>
      <c r="AX51" s="92">
        <f>Capex!BB134</f>
        <v>0</v>
      </c>
      <c r="AY51" s="92">
        <f>Capex!BC134</f>
        <v>0</v>
      </c>
      <c r="AZ51" s="92">
        <f>Capex!BD134</f>
        <v>0</v>
      </c>
      <c r="BA51" s="92">
        <f>Capex!BE134</f>
        <v>0</v>
      </c>
      <c r="BB51" s="92">
        <f>Capex!BF134</f>
        <v>0</v>
      </c>
      <c r="BC51" s="92">
        <f>Capex!BG134</f>
        <v>0</v>
      </c>
      <c r="BD51" s="92">
        <f>Capex!BH134</f>
        <v>0</v>
      </c>
    </row>
    <row r="52" spans="1:60" outlineLevel="1" x14ac:dyDescent="0.2">
      <c r="B52" s="52" t="s">
        <v>180</v>
      </c>
      <c r="C52" s="10" t="s">
        <v>198</v>
      </c>
      <c r="D52" s="87">
        <v>12</v>
      </c>
      <c r="E52" s="92"/>
      <c r="F52" s="92">
        <f>Capex!J135</f>
        <v>0</v>
      </c>
      <c r="G52" s="92">
        <f>Capex!K135</f>
        <v>0</v>
      </c>
      <c r="H52" s="92">
        <f>Capex!L135</f>
        <v>0</v>
      </c>
      <c r="I52" s="92">
        <f>Capex!M135</f>
        <v>0</v>
      </c>
      <c r="J52" s="92">
        <f>Capex!N135</f>
        <v>0</v>
      </c>
      <c r="K52" s="92">
        <f>Capex!O135</f>
        <v>0</v>
      </c>
      <c r="L52" s="92">
        <f>Capex!P135</f>
        <v>0</v>
      </c>
      <c r="M52" s="92">
        <f>Capex!Q135</f>
        <v>0</v>
      </c>
      <c r="N52" s="92">
        <f>Capex!R135</f>
        <v>0</v>
      </c>
      <c r="O52" s="92">
        <f>Capex!S135</f>
        <v>0</v>
      </c>
      <c r="P52" s="92">
        <f>Capex!T135</f>
        <v>0</v>
      </c>
      <c r="Q52" s="92">
        <f>Capex!U135</f>
        <v>0</v>
      </c>
      <c r="R52" s="92">
        <f>Capex!V135</f>
        <v>0</v>
      </c>
      <c r="S52" s="92">
        <f>Capex!W135</f>
        <v>0</v>
      </c>
      <c r="T52" s="92">
        <f>Capex!X135</f>
        <v>0</v>
      </c>
      <c r="U52" s="92">
        <f>Capex!Y135</f>
        <v>0</v>
      </c>
      <c r="V52" s="92">
        <f>Capex!Z135</f>
        <v>0</v>
      </c>
      <c r="W52" s="92">
        <f>Capex!AA135</f>
        <v>0</v>
      </c>
      <c r="X52" s="92">
        <f>Capex!AB135</f>
        <v>0</v>
      </c>
      <c r="Y52" s="92">
        <f>Capex!AC135</f>
        <v>0</v>
      </c>
      <c r="Z52" s="92">
        <f>Capex!AD135</f>
        <v>0</v>
      </c>
      <c r="AA52" s="92">
        <f>Capex!AE135</f>
        <v>0</v>
      </c>
      <c r="AB52" s="92">
        <f>Capex!AF135</f>
        <v>0</v>
      </c>
      <c r="AC52" s="92">
        <f>Capex!AG135</f>
        <v>0</v>
      </c>
      <c r="AD52" s="92">
        <f>Capex!AH135</f>
        <v>0</v>
      </c>
      <c r="AE52" s="92">
        <f>Capex!AI135</f>
        <v>0</v>
      </c>
      <c r="AF52" s="92">
        <f>Capex!AJ135</f>
        <v>0</v>
      </c>
      <c r="AG52" s="92">
        <f>Capex!AK135</f>
        <v>0</v>
      </c>
      <c r="AH52" s="92">
        <f>Capex!AL135</f>
        <v>0</v>
      </c>
      <c r="AI52" s="92">
        <f>Capex!AM135</f>
        <v>0</v>
      </c>
      <c r="AJ52" s="92">
        <f>Capex!AN135</f>
        <v>0</v>
      </c>
      <c r="AK52" s="92">
        <f>Capex!AO135</f>
        <v>0</v>
      </c>
      <c r="AL52" s="92">
        <f>Capex!AP135</f>
        <v>0</v>
      </c>
      <c r="AM52" s="92">
        <f>Capex!AQ135</f>
        <v>0</v>
      </c>
      <c r="AN52" s="92">
        <f>Capex!AR135</f>
        <v>0</v>
      </c>
      <c r="AO52" s="92">
        <f>Capex!AS135</f>
        <v>0</v>
      </c>
      <c r="AP52" s="92">
        <f>Capex!AT135</f>
        <v>0</v>
      </c>
      <c r="AQ52" s="92">
        <f>Capex!AU135</f>
        <v>0</v>
      </c>
      <c r="AR52" s="92">
        <f>Capex!AV135</f>
        <v>0</v>
      </c>
      <c r="AS52" s="92">
        <f>Capex!AW135</f>
        <v>0</v>
      </c>
      <c r="AT52" s="92">
        <f>Capex!AX135</f>
        <v>0</v>
      </c>
      <c r="AU52" s="92">
        <f>Capex!AY135</f>
        <v>0</v>
      </c>
      <c r="AV52" s="92">
        <f>Capex!AZ135</f>
        <v>0</v>
      </c>
      <c r="AW52" s="92">
        <f>Capex!BA135</f>
        <v>0</v>
      </c>
      <c r="AX52" s="92">
        <f>Capex!BB135</f>
        <v>0</v>
      </c>
      <c r="AY52" s="92">
        <f>Capex!BC135</f>
        <v>0</v>
      </c>
      <c r="AZ52" s="92">
        <f>Capex!BD135</f>
        <v>0</v>
      </c>
      <c r="BA52" s="92">
        <f>Capex!BE135</f>
        <v>0</v>
      </c>
      <c r="BB52" s="92">
        <f>Capex!BF135</f>
        <v>0</v>
      </c>
      <c r="BC52" s="92">
        <f>Capex!BG135</f>
        <v>0</v>
      </c>
      <c r="BD52" s="92">
        <f>Capex!BH135</f>
        <v>0</v>
      </c>
    </row>
    <row r="53" spans="1:60" outlineLevel="1" x14ac:dyDescent="0.2">
      <c r="B53" s="52" t="s">
        <v>181</v>
      </c>
      <c r="C53" s="10" t="s">
        <v>198</v>
      </c>
      <c r="D53" s="87">
        <v>13</v>
      </c>
      <c r="F53" s="92">
        <f>Capex!J136</f>
        <v>0</v>
      </c>
      <c r="G53" s="92">
        <f>Capex!K136</f>
        <v>0</v>
      </c>
      <c r="H53" s="92">
        <f>Capex!L136</f>
        <v>0</v>
      </c>
      <c r="I53" s="92">
        <f>Capex!M136</f>
        <v>0</v>
      </c>
      <c r="J53" s="92">
        <f>Capex!N136</f>
        <v>0</v>
      </c>
      <c r="K53" s="92">
        <f>Capex!O136</f>
        <v>0</v>
      </c>
      <c r="L53" s="92">
        <f>Capex!P136</f>
        <v>0</v>
      </c>
      <c r="M53" s="92">
        <f>Capex!Q136</f>
        <v>0</v>
      </c>
      <c r="N53" s="92">
        <f>Capex!R136</f>
        <v>0</v>
      </c>
      <c r="O53" s="92">
        <f>Capex!S136</f>
        <v>0</v>
      </c>
      <c r="P53" s="92">
        <f>Capex!T136</f>
        <v>0</v>
      </c>
      <c r="Q53" s="92">
        <f>Capex!U136</f>
        <v>0</v>
      </c>
      <c r="R53" s="92">
        <f>Capex!V136</f>
        <v>0</v>
      </c>
      <c r="S53" s="92">
        <f>Capex!W136</f>
        <v>0</v>
      </c>
      <c r="T53" s="92">
        <f>Capex!X136</f>
        <v>0</v>
      </c>
      <c r="U53" s="92">
        <f>Capex!Y136</f>
        <v>0</v>
      </c>
      <c r="V53" s="92">
        <f>Capex!Z136</f>
        <v>0</v>
      </c>
      <c r="W53" s="92">
        <f>Capex!AA136</f>
        <v>0</v>
      </c>
      <c r="X53" s="92">
        <f>Capex!AB136</f>
        <v>0</v>
      </c>
      <c r="Y53" s="92">
        <f>Capex!AC136</f>
        <v>0</v>
      </c>
      <c r="Z53" s="92">
        <f>Capex!AD136</f>
        <v>0</v>
      </c>
      <c r="AA53" s="92">
        <f>Capex!AE136</f>
        <v>0</v>
      </c>
      <c r="AB53" s="92">
        <f>Capex!AF136</f>
        <v>0</v>
      </c>
      <c r="AC53" s="92">
        <f>Capex!AG136</f>
        <v>0</v>
      </c>
      <c r="AD53" s="92">
        <f>Capex!AH136</f>
        <v>0</v>
      </c>
      <c r="AE53" s="92">
        <f>Capex!AI136</f>
        <v>0</v>
      </c>
      <c r="AF53" s="92">
        <f>Capex!AJ136</f>
        <v>0</v>
      </c>
      <c r="AG53" s="92">
        <f>Capex!AK136</f>
        <v>0</v>
      </c>
      <c r="AH53" s="92">
        <f>Capex!AL136</f>
        <v>0</v>
      </c>
      <c r="AI53" s="92">
        <f>Capex!AM136</f>
        <v>0</v>
      </c>
      <c r="AJ53" s="92">
        <f>Capex!AN136</f>
        <v>0</v>
      </c>
      <c r="AK53" s="92">
        <f>Capex!AO136</f>
        <v>0</v>
      </c>
      <c r="AL53" s="92">
        <f>Capex!AP136</f>
        <v>0</v>
      </c>
      <c r="AM53" s="92">
        <f>Capex!AQ136</f>
        <v>0</v>
      </c>
      <c r="AN53" s="92">
        <f>Capex!AR136</f>
        <v>0</v>
      </c>
      <c r="AO53" s="92">
        <f>Capex!AS136</f>
        <v>0</v>
      </c>
      <c r="AP53" s="92">
        <f>Capex!AT136</f>
        <v>0</v>
      </c>
      <c r="AQ53" s="92">
        <f>Capex!AU136</f>
        <v>0</v>
      </c>
      <c r="AR53" s="92">
        <f>Capex!AV136</f>
        <v>0</v>
      </c>
      <c r="AS53" s="92">
        <f>Capex!AW136</f>
        <v>0</v>
      </c>
      <c r="AT53" s="92">
        <f>Capex!AX136</f>
        <v>0</v>
      </c>
      <c r="AU53" s="92">
        <f>Capex!AY136</f>
        <v>0</v>
      </c>
      <c r="AV53" s="92">
        <f>Capex!AZ136</f>
        <v>0</v>
      </c>
      <c r="AW53" s="92">
        <f>Capex!BA136</f>
        <v>0</v>
      </c>
      <c r="AX53" s="92">
        <f>Capex!BB136</f>
        <v>0</v>
      </c>
      <c r="AY53" s="92">
        <f>Capex!BC136</f>
        <v>0</v>
      </c>
      <c r="AZ53" s="92">
        <f>Capex!BD136</f>
        <v>0</v>
      </c>
      <c r="BA53" s="92">
        <f>Capex!BE136</f>
        <v>0</v>
      </c>
      <c r="BB53" s="92">
        <f>Capex!BF136</f>
        <v>0</v>
      </c>
      <c r="BC53" s="92">
        <f>Capex!BG136</f>
        <v>0</v>
      </c>
      <c r="BD53" s="92">
        <f>Capex!BH136</f>
        <v>0</v>
      </c>
    </row>
    <row r="54" spans="1:60" outlineLevel="1" x14ac:dyDescent="0.2">
      <c r="B54" s="52" t="s">
        <v>182</v>
      </c>
      <c r="C54" s="10" t="s">
        <v>198</v>
      </c>
      <c r="D54" s="87">
        <v>14</v>
      </c>
      <c r="E54" s="92"/>
      <c r="F54" s="92">
        <f>Capex!J137</f>
        <v>0</v>
      </c>
      <c r="G54" s="92">
        <f>Capex!K137</f>
        <v>25.271786260124959</v>
      </c>
      <c r="H54" s="92">
        <f>Capex!L137</f>
        <v>1.6948935028291376</v>
      </c>
      <c r="I54" s="92">
        <f>Capex!M137</f>
        <v>0</v>
      </c>
      <c r="J54" s="92">
        <f>Capex!N137</f>
        <v>0</v>
      </c>
      <c r="K54" s="92">
        <f>Capex!O137</f>
        <v>0</v>
      </c>
      <c r="L54" s="92">
        <f>Capex!P137</f>
        <v>0</v>
      </c>
      <c r="M54" s="92">
        <f>Capex!Q137</f>
        <v>0</v>
      </c>
      <c r="N54" s="92">
        <f>Capex!R137</f>
        <v>0</v>
      </c>
      <c r="O54" s="92">
        <f>Capex!S137</f>
        <v>0</v>
      </c>
      <c r="P54" s="92">
        <f>Capex!T137</f>
        <v>0</v>
      </c>
      <c r="Q54" s="92">
        <f>Capex!U137</f>
        <v>0</v>
      </c>
      <c r="R54" s="92">
        <f>Capex!V137</f>
        <v>0</v>
      </c>
      <c r="S54" s="92">
        <f>Capex!W137</f>
        <v>0</v>
      </c>
      <c r="T54" s="92">
        <f>Capex!X137</f>
        <v>0</v>
      </c>
      <c r="U54" s="92">
        <f>Capex!Y137</f>
        <v>0</v>
      </c>
      <c r="V54" s="92">
        <f>Capex!Z137</f>
        <v>0</v>
      </c>
      <c r="W54" s="92">
        <f>Capex!AA137</f>
        <v>0</v>
      </c>
      <c r="X54" s="92">
        <f>Capex!AB137</f>
        <v>0</v>
      </c>
      <c r="Y54" s="92">
        <f>Capex!AC137</f>
        <v>0</v>
      </c>
      <c r="Z54" s="92">
        <f>Capex!AD137</f>
        <v>0</v>
      </c>
      <c r="AA54" s="92">
        <f>Capex!AE137</f>
        <v>0</v>
      </c>
      <c r="AB54" s="92">
        <f>Capex!AF137</f>
        <v>0</v>
      </c>
      <c r="AC54" s="92">
        <f>Capex!AG137</f>
        <v>0</v>
      </c>
      <c r="AD54" s="92">
        <f>Capex!AH137</f>
        <v>0</v>
      </c>
      <c r="AE54" s="92">
        <f>Capex!AI137</f>
        <v>0</v>
      </c>
      <c r="AF54" s="92">
        <f>Capex!AJ137</f>
        <v>0</v>
      </c>
      <c r="AG54" s="92">
        <f>Capex!AK137</f>
        <v>0</v>
      </c>
      <c r="AH54" s="92">
        <f>Capex!AL137</f>
        <v>0</v>
      </c>
      <c r="AI54" s="92">
        <f>Capex!AM137</f>
        <v>0</v>
      </c>
      <c r="AJ54" s="92">
        <f>Capex!AN137</f>
        <v>0</v>
      </c>
      <c r="AK54" s="92">
        <f>Capex!AO137</f>
        <v>0</v>
      </c>
      <c r="AL54" s="92">
        <f>Capex!AP137</f>
        <v>0</v>
      </c>
      <c r="AM54" s="92">
        <f>Capex!AQ137</f>
        <v>0</v>
      </c>
      <c r="AN54" s="92">
        <f>Capex!AR137</f>
        <v>0</v>
      </c>
      <c r="AO54" s="92">
        <f>Capex!AS137</f>
        <v>0</v>
      </c>
      <c r="AP54" s="92">
        <f>Capex!AT137</f>
        <v>0</v>
      </c>
      <c r="AQ54" s="92">
        <f>Capex!AU137</f>
        <v>0</v>
      </c>
      <c r="AR54" s="92">
        <f>Capex!AV137</f>
        <v>0</v>
      </c>
      <c r="AS54" s="92">
        <f>Capex!AW137</f>
        <v>0</v>
      </c>
      <c r="AT54" s="92">
        <f>Capex!AX137</f>
        <v>0</v>
      </c>
      <c r="AU54" s="92">
        <f>Capex!AY137</f>
        <v>0</v>
      </c>
      <c r="AV54" s="92">
        <f>Capex!AZ137</f>
        <v>0</v>
      </c>
      <c r="AW54" s="92">
        <f>Capex!BA137</f>
        <v>0</v>
      </c>
      <c r="AX54" s="92">
        <f>Capex!BB137</f>
        <v>0</v>
      </c>
      <c r="AY54" s="92">
        <f>Capex!BC137</f>
        <v>0</v>
      </c>
      <c r="AZ54" s="92">
        <f>Capex!BD137</f>
        <v>0</v>
      </c>
      <c r="BA54" s="92">
        <f>Capex!BE137</f>
        <v>0</v>
      </c>
      <c r="BB54" s="92">
        <f>Capex!BF137</f>
        <v>0</v>
      </c>
      <c r="BC54" s="92">
        <f>Capex!BG137</f>
        <v>0</v>
      </c>
      <c r="BD54" s="92">
        <f>Capex!BH137</f>
        <v>0</v>
      </c>
    </row>
    <row r="55" spans="1:60" outlineLevel="1" x14ac:dyDescent="0.2">
      <c r="B55" s="52" t="s">
        <v>183</v>
      </c>
      <c r="C55" s="10" t="s">
        <v>198</v>
      </c>
      <c r="D55" s="87">
        <v>15</v>
      </c>
      <c r="E55" s="92"/>
      <c r="F55" s="92">
        <f>Capex!J138</f>
        <v>0</v>
      </c>
      <c r="G55" s="92">
        <f>Capex!K138</f>
        <v>17.63498068911775</v>
      </c>
      <c r="H55" s="92">
        <f>Capex!L138</f>
        <v>5.2766841546558599E-2</v>
      </c>
      <c r="I55" s="92">
        <f>Capex!M138</f>
        <v>0</v>
      </c>
      <c r="J55" s="92">
        <f>Capex!N138</f>
        <v>0</v>
      </c>
      <c r="K55" s="92">
        <f>Capex!O138</f>
        <v>0</v>
      </c>
      <c r="L55" s="92">
        <f>Capex!P138</f>
        <v>0</v>
      </c>
      <c r="M55" s="92">
        <f>Capex!Q138</f>
        <v>0</v>
      </c>
      <c r="N55" s="92">
        <f>Capex!R138</f>
        <v>0</v>
      </c>
      <c r="O55" s="92">
        <f>Capex!S138</f>
        <v>0</v>
      </c>
      <c r="P55" s="92">
        <f>Capex!T138</f>
        <v>0</v>
      </c>
      <c r="Q55" s="92">
        <f>Capex!U138</f>
        <v>0</v>
      </c>
      <c r="R55" s="92">
        <f>Capex!V138</f>
        <v>0</v>
      </c>
      <c r="S55" s="92">
        <f>Capex!W138</f>
        <v>0</v>
      </c>
      <c r="T55" s="92">
        <f>Capex!X138</f>
        <v>0</v>
      </c>
      <c r="U55" s="92">
        <f>Capex!Y138</f>
        <v>0</v>
      </c>
      <c r="V55" s="92">
        <f>Capex!Z138</f>
        <v>0</v>
      </c>
      <c r="W55" s="92">
        <f>Capex!AA138</f>
        <v>0</v>
      </c>
      <c r="X55" s="92">
        <f>Capex!AB138</f>
        <v>0</v>
      </c>
      <c r="Y55" s="92">
        <f>Capex!AC138</f>
        <v>0</v>
      </c>
      <c r="Z55" s="92">
        <f>Capex!AD138</f>
        <v>0</v>
      </c>
      <c r="AA55" s="92">
        <f>Capex!AE138</f>
        <v>0</v>
      </c>
      <c r="AB55" s="92">
        <f>Capex!AF138</f>
        <v>0</v>
      </c>
      <c r="AC55" s="92">
        <f>Capex!AG138</f>
        <v>0</v>
      </c>
      <c r="AD55" s="92">
        <f>Capex!AH138</f>
        <v>0</v>
      </c>
      <c r="AE55" s="92">
        <f>Capex!AI138</f>
        <v>0</v>
      </c>
      <c r="AF55" s="92">
        <f>Capex!AJ138</f>
        <v>0</v>
      </c>
      <c r="AG55" s="92">
        <f>Capex!AK138</f>
        <v>0</v>
      </c>
      <c r="AH55" s="92">
        <f>Capex!AL138</f>
        <v>0</v>
      </c>
      <c r="AI55" s="92">
        <f>Capex!AM138</f>
        <v>0</v>
      </c>
      <c r="AJ55" s="92">
        <f>Capex!AN138</f>
        <v>0</v>
      </c>
      <c r="AK55" s="92">
        <f>Capex!AO138</f>
        <v>0</v>
      </c>
      <c r="AL55" s="92">
        <f>Capex!AP138</f>
        <v>0</v>
      </c>
      <c r="AM55" s="92">
        <f>Capex!AQ138</f>
        <v>0</v>
      </c>
      <c r="AN55" s="92">
        <f>Capex!AR138</f>
        <v>0</v>
      </c>
      <c r="AO55" s="92">
        <f>Capex!AS138</f>
        <v>0</v>
      </c>
      <c r="AP55" s="92">
        <f>Capex!AT138</f>
        <v>0</v>
      </c>
      <c r="AQ55" s="92">
        <f>Capex!AU138</f>
        <v>0</v>
      </c>
      <c r="AR55" s="92">
        <f>Capex!AV138</f>
        <v>0</v>
      </c>
      <c r="AS55" s="92">
        <f>Capex!AW138</f>
        <v>0</v>
      </c>
      <c r="AT55" s="92">
        <f>Capex!AX138</f>
        <v>0</v>
      </c>
      <c r="AU55" s="92">
        <f>Capex!AY138</f>
        <v>0</v>
      </c>
      <c r="AV55" s="92">
        <f>Capex!AZ138</f>
        <v>0</v>
      </c>
      <c r="AW55" s="92">
        <f>Capex!BA138</f>
        <v>0</v>
      </c>
      <c r="AX55" s="92">
        <f>Capex!BB138</f>
        <v>0</v>
      </c>
      <c r="AY55" s="92">
        <f>Capex!BC138</f>
        <v>0</v>
      </c>
      <c r="AZ55" s="92">
        <f>Capex!BD138</f>
        <v>0</v>
      </c>
      <c r="BA55" s="92">
        <f>Capex!BE138</f>
        <v>0</v>
      </c>
      <c r="BB55" s="92">
        <f>Capex!BF138</f>
        <v>0</v>
      </c>
      <c r="BC55" s="92">
        <f>Capex!BG138</f>
        <v>0</v>
      </c>
      <c r="BD55" s="92">
        <f>Capex!BH138</f>
        <v>0</v>
      </c>
    </row>
    <row r="56" spans="1:60" outlineLevel="1" x14ac:dyDescent="0.2">
      <c r="B56" s="52" t="s">
        <v>184</v>
      </c>
      <c r="C56" s="10" t="s">
        <v>198</v>
      </c>
      <c r="D56" s="87">
        <v>16</v>
      </c>
      <c r="E56" s="92"/>
      <c r="F56" s="92">
        <f>Capex!J139</f>
        <v>0</v>
      </c>
      <c r="G56" s="92">
        <f>Capex!K139</f>
        <v>1.5467234968354502</v>
      </c>
      <c r="H56" s="92">
        <f>Capex!L139</f>
        <v>0.48834228888534664</v>
      </c>
      <c r="I56" s="92">
        <f>Capex!M139</f>
        <v>0.33136733875577684</v>
      </c>
      <c r="J56" s="92">
        <f>Capex!N139</f>
        <v>0</v>
      </c>
      <c r="K56" s="92">
        <f>Capex!O139</f>
        <v>1.4838848514002783</v>
      </c>
      <c r="L56" s="92">
        <f>Capex!P139</f>
        <v>2.9052086080116086</v>
      </c>
      <c r="M56" s="92">
        <f>Capex!Q139</f>
        <v>0</v>
      </c>
      <c r="N56" s="92">
        <f>Capex!R139</f>
        <v>0</v>
      </c>
      <c r="O56" s="92">
        <f>Capex!S139</f>
        <v>0</v>
      </c>
      <c r="P56" s="92">
        <f>Capex!T139</f>
        <v>0</v>
      </c>
      <c r="Q56" s="92">
        <f>Capex!U139</f>
        <v>0</v>
      </c>
      <c r="R56" s="92">
        <f>Capex!V139</f>
        <v>0</v>
      </c>
      <c r="S56" s="92">
        <f>Capex!W139</f>
        <v>0</v>
      </c>
      <c r="T56" s="92">
        <f>Capex!X139</f>
        <v>0</v>
      </c>
      <c r="U56" s="92">
        <f>Capex!Y139</f>
        <v>0</v>
      </c>
      <c r="V56" s="92">
        <f>Capex!Z139</f>
        <v>0</v>
      </c>
      <c r="W56" s="92">
        <f>Capex!AA139</f>
        <v>0</v>
      </c>
      <c r="X56" s="92">
        <f>Capex!AB139</f>
        <v>0</v>
      </c>
      <c r="Y56" s="92">
        <f>Capex!AC139</f>
        <v>0</v>
      </c>
      <c r="Z56" s="92">
        <f>Capex!AD139</f>
        <v>0</v>
      </c>
      <c r="AA56" s="92">
        <f>Capex!AE139</f>
        <v>0</v>
      </c>
      <c r="AB56" s="92">
        <f>Capex!AF139</f>
        <v>0</v>
      </c>
      <c r="AC56" s="92">
        <f>Capex!AG139</f>
        <v>0</v>
      </c>
      <c r="AD56" s="92">
        <f>Capex!AH139</f>
        <v>0</v>
      </c>
      <c r="AE56" s="92">
        <f>Capex!AI139</f>
        <v>0</v>
      </c>
      <c r="AF56" s="92">
        <f>Capex!AJ139</f>
        <v>0</v>
      </c>
      <c r="AG56" s="92">
        <f>Capex!AK139</f>
        <v>0</v>
      </c>
      <c r="AH56" s="92">
        <f>Capex!AL139</f>
        <v>0</v>
      </c>
      <c r="AI56" s="92">
        <f>Capex!AM139</f>
        <v>0</v>
      </c>
      <c r="AJ56" s="92">
        <f>Capex!AN139</f>
        <v>0</v>
      </c>
      <c r="AK56" s="92">
        <f>Capex!AO139</f>
        <v>0</v>
      </c>
      <c r="AL56" s="92">
        <f>Capex!AP139</f>
        <v>0</v>
      </c>
      <c r="AM56" s="92">
        <f>Capex!AQ139</f>
        <v>0</v>
      </c>
      <c r="AN56" s="92">
        <f>Capex!AR139</f>
        <v>0</v>
      </c>
      <c r="AO56" s="92">
        <f>Capex!AS139</f>
        <v>0</v>
      </c>
      <c r="AP56" s="92">
        <f>Capex!AT139</f>
        <v>0</v>
      </c>
      <c r="AQ56" s="92">
        <f>Capex!AU139</f>
        <v>0</v>
      </c>
      <c r="AR56" s="92">
        <f>Capex!AV139</f>
        <v>0</v>
      </c>
      <c r="AS56" s="92">
        <f>Capex!AW139</f>
        <v>0</v>
      </c>
      <c r="AT56" s="92">
        <f>Capex!AX139</f>
        <v>0</v>
      </c>
      <c r="AU56" s="92">
        <f>Capex!AY139</f>
        <v>0</v>
      </c>
      <c r="AV56" s="92">
        <f>Capex!AZ139</f>
        <v>0</v>
      </c>
      <c r="AW56" s="92">
        <f>Capex!BA139</f>
        <v>0</v>
      </c>
      <c r="AX56" s="92">
        <f>Capex!BB139</f>
        <v>0</v>
      </c>
      <c r="AY56" s="92">
        <f>Capex!BC139</f>
        <v>0</v>
      </c>
      <c r="AZ56" s="92">
        <f>Capex!BD139</f>
        <v>0</v>
      </c>
      <c r="BA56" s="92">
        <f>Capex!BE139</f>
        <v>0</v>
      </c>
      <c r="BB56" s="92">
        <f>Capex!BF139</f>
        <v>0</v>
      </c>
      <c r="BC56" s="92">
        <f>Capex!BG139</f>
        <v>0</v>
      </c>
      <c r="BD56" s="92">
        <f>Capex!BH139</f>
        <v>0</v>
      </c>
    </row>
    <row r="57" spans="1:60" outlineLevel="1" x14ac:dyDescent="0.2">
      <c r="B57" s="52" t="s">
        <v>185</v>
      </c>
      <c r="C57" s="10" t="s">
        <v>198</v>
      </c>
      <c r="D57" s="87">
        <v>17</v>
      </c>
      <c r="F57" s="92">
        <f>Capex!J140</f>
        <v>0</v>
      </c>
      <c r="G57" s="92">
        <f>Capex!K140</f>
        <v>0</v>
      </c>
      <c r="H57" s="92">
        <f>Capex!L140</f>
        <v>0</v>
      </c>
      <c r="I57" s="92">
        <f>Capex!M140</f>
        <v>7.0903803461083978E-2</v>
      </c>
      <c r="J57" s="92">
        <f>Capex!N140</f>
        <v>6.340184976547264E-2</v>
      </c>
      <c r="K57" s="92">
        <f>Capex!O140</f>
        <v>1.204648839020324</v>
      </c>
      <c r="L57" s="92">
        <f>Capex!P140</f>
        <v>3.2981133857677407</v>
      </c>
      <c r="M57" s="92">
        <f>Capex!Q140</f>
        <v>0</v>
      </c>
      <c r="N57" s="92">
        <f>Capex!R140</f>
        <v>0</v>
      </c>
      <c r="O57" s="92">
        <f>Capex!S140</f>
        <v>0</v>
      </c>
      <c r="P57" s="92">
        <f>Capex!T140</f>
        <v>0</v>
      </c>
      <c r="Q57" s="92">
        <f>Capex!U140</f>
        <v>0</v>
      </c>
      <c r="R57" s="92">
        <f>Capex!V140</f>
        <v>0</v>
      </c>
      <c r="S57" s="92">
        <f>Capex!W140</f>
        <v>0</v>
      </c>
      <c r="T57" s="92">
        <f>Capex!X140</f>
        <v>0</v>
      </c>
      <c r="U57" s="92">
        <f>Capex!Y140</f>
        <v>0</v>
      </c>
      <c r="V57" s="92">
        <f>Capex!Z140</f>
        <v>0</v>
      </c>
      <c r="W57" s="92">
        <f>Capex!AA140</f>
        <v>0</v>
      </c>
      <c r="X57" s="92">
        <f>Capex!AB140</f>
        <v>0</v>
      </c>
      <c r="Y57" s="92">
        <f>Capex!AC140</f>
        <v>0</v>
      </c>
      <c r="Z57" s="92">
        <f>Capex!AD140</f>
        <v>0</v>
      </c>
      <c r="AA57" s="92">
        <f>Capex!AE140</f>
        <v>0</v>
      </c>
      <c r="AB57" s="92">
        <f>Capex!AF140</f>
        <v>0</v>
      </c>
      <c r="AC57" s="92">
        <f>Capex!AG140</f>
        <v>0</v>
      </c>
      <c r="AD57" s="92">
        <f>Capex!AH140</f>
        <v>0</v>
      </c>
      <c r="AE57" s="92">
        <f>Capex!AI140</f>
        <v>0</v>
      </c>
      <c r="AF57" s="92">
        <f>Capex!AJ140</f>
        <v>0</v>
      </c>
      <c r="AG57" s="92">
        <f>Capex!AK140</f>
        <v>0</v>
      </c>
      <c r="AH57" s="92">
        <f>Capex!AL140</f>
        <v>0</v>
      </c>
      <c r="AI57" s="92">
        <f>Capex!AM140</f>
        <v>0</v>
      </c>
      <c r="AJ57" s="92">
        <f>Capex!AN140</f>
        <v>0</v>
      </c>
      <c r="AK57" s="92">
        <f>Capex!AO140</f>
        <v>0</v>
      </c>
      <c r="AL57" s="92">
        <f>Capex!AP140</f>
        <v>0</v>
      </c>
      <c r="AM57" s="92">
        <f>Capex!AQ140</f>
        <v>0</v>
      </c>
      <c r="AN57" s="92">
        <f>Capex!AR140</f>
        <v>0</v>
      </c>
      <c r="AO57" s="92">
        <f>Capex!AS140</f>
        <v>0</v>
      </c>
      <c r="AP57" s="92">
        <f>Capex!AT140</f>
        <v>0</v>
      </c>
      <c r="AQ57" s="92">
        <f>Capex!AU140</f>
        <v>0</v>
      </c>
      <c r="AR57" s="92">
        <f>Capex!AV140</f>
        <v>0</v>
      </c>
      <c r="AS57" s="92">
        <f>Capex!AW140</f>
        <v>0</v>
      </c>
      <c r="AT57" s="92">
        <f>Capex!AX140</f>
        <v>0</v>
      </c>
      <c r="AU57" s="92">
        <f>Capex!AY140</f>
        <v>0</v>
      </c>
      <c r="AV57" s="92">
        <f>Capex!AZ140</f>
        <v>0</v>
      </c>
      <c r="AW57" s="92">
        <f>Capex!BA140</f>
        <v>0</v>
      </c>
      <c r="AX57" s="92">
        <f>Capex!BB140</f>
        <v>0</v>
      </c>
      <c r="AY57" s="92">
        <f>Capex!BC140</f>
        <v>0</v>
      </c>
      <c r="AZ57" s="92">
        <f>Capex!BD140</f>
        <v>0</v>
      </c>
      <c r="BA57" s="92">
        <f>Capex!BE140</f>
        <v>0</v>
      </c>
      <c r="BB57" s="92">
        <f>Capex!BF140</f>
        <v>0</v>
      </c>
      <c r="BC57" s="92">
        <f>Capex!BG140</f>
        <v>0</v>
      </c>
      <c r="BD57" s="92">
        <f>Capex!BH140</f>
        <v>0</v>
      </c>
    </row>
    <row r="58" spans="1:60" outlineLevel="1" x14ac:dyDescent="0.2">
      <c r="B58" s="52" t="s">
        <v>186</v>
      </c>
      <c r="C58" s="10" t="s">
        <v>198</v>
      </c>
      <c r="D58" s="87">
        <v>18</v>
      </c>
      <c r="F58" s="92">
        <f>Capex!J141</f>
        <v>0</v>
      </c>
      <c r="G58" s="92">
        <f>Capex!K141</f>
        <v>0</v>
      </c>
      <c r="H58" s="92">
        <f>Capex!L141</f>
        <v>0.26396455986539247</v>
      </c>
      <c r="I58" s="92">
        <f>Capex!M141</f>
        <v>1.0496457399024188</v>
      </c>
      <c r="J58" s="92">
        <f>Capex!N141</f>
        <v>2.8140278244428048E-2</v>
      </c>
      <c r="K58" s="92">
        <f>Capex!O141</f>
        <v>0.43293271291750057</v>
      </c>
      <c r="L58" s="92">
        <f>Capex!P141</f>
        <v>0</v>
      </c>
      <c r="M58" s="92">
        <f>Capex!Q141</f>
        <v>0</v>
      </c>
      <c r="N58" s="92">
        <f>Capex!R141</f>
        <v>0</v>
      </c>
      <c r="O58" s="92">
        <f>Capex!S141</f>
        <v>0</v>
      </c>
      <c r="P58" s="92">
        <f>Capex!T141</f>
        <v>0</v>
      </c>
      <c r="Q58" s="92">
        <f>Capex!U141</f>
        <v>0</v>
      </c>
      <c r="R58" s="92">
        <f>Capex!V141</f>
        <v>0</v>
      </c>
      <c r="S58" s="92">
        <f>Capex!W141</f>
        <v>0</v>
      </c>
      <c r="T58" s="92">
        <f>Capex!X141</f>
        <v>0</v>
      </c>
      <c r="U58" s="92">
        <f>Capex!Y141</f>
        <v>0</v>
      </c>
      <c r="V58" s="92">
        <f>Capex!Z141</f>
        <v>0</v>
      </c>
      <c r="W58" s="92">
        <f>Capex!AA141</f>
        <v>0</v>
      </c>
      <c r="X58" s="92">
        <f>Capex!AB141</f>
        <v>0</v>
      </c>
      <c r="Y58" s="92">
        <f>Capex!AC141</f>
        <v>0</v>
      </c>
      <c r="Z58" s="92">
        <f>Capex!AD141</f>
        <v>0</v>
      </c>
      <c r="AA58" s="92">
        <f>Capex!AE141</f>
        <v>0</v>
      </c>
      <c r="AB58" s="92">
        <f>Capex!AF141</f>
        <v>0</v>
      </c>
      <c r="AC58" s="92">
        <f>Capex!AG141</f>
        <v>0</v>
      </c>
      <c r="AD58" s="92">
        <f>Capex!AH141</f>
        <v>0</v>
      </c>
      <c r="AE58" s="92">
        <f>Capex!AI141</f>
        <v>0</v>
      </c>
      <c r="AF58" s="92">
        <f>Capex!AJ141</f>
        <v>0</v>
      </c>
      <c r="AG58" s="92">
        <f>Capex!AK141</f>
        <v>0</v>
      </c>
      <c r="AH58" s="92">
        <f>Capex!AL141</f>
        <v>0</v>
      </c>
      <c r="AI58" s="92">
        <f>Capex!AM141</f>
        <v>0</v>
      </c>
      <c r="AJ58" s="92">
        <f>Capex!AN141</f>
        <v>0</v>
      </c>
      <c r="AK58" s="92">
        <f>Capex!AO141</f>
        <v>0</v>
      </c>
      <c r="AL58" s="92">
        <f>Capex!AP141</f>
        <v>0</v>
      </c>
      <c r="AM58" s="92">
        <f>Capex!AQ141</f>
        <v>0</v>
      </c>
      <c r="AN58" s="92">
        <f>Capex!AR141</f>
        <v>0</v>
      </c>
      <c r="AO58" s="92">
        <f>Capex!AS141</f>
        <v>0</v>
      </c>
      <c r="AP58" s="92">
        <f>Capex!AT141</f>
        <v>0</v>
      </c>
      <c r="AQ58" s="92">
        <f>Capex!AU141</f>
        <v>0</v>
      </c>
      <c r="AR58" s="92">
        <f>Capex!AV141</f>
        <v>0</v>
      </c>
      <c r="AS58" s="92">
        <f>Capex!AW141</f>
        <v>0</v>
      </c>
      <c r="AT58" s="92">
        <f>Capex!AX141</f>
        <v>0</v>
      </c>
      <c r="AU58" s="92">
        <f>Capex!AY141</f>
        <v>0</v>
      </c>
      <c r="AV58" s="92">
        <f>Capex!AZ141</f>
        <v>0</v>
      </c>
      <c r="AW58" s="92">
        <f>Capex!BA141</f>
        <v>0</v>
      </c>
      <c r="AX58" s="92">
        <f>Capex!BB141</f>
        <v>0</v>
      </c>
      <c r="AY58" s="92">
        <f>Capex!BC141</f>
        <v>0</v>
      </c>
      <c r="AZ58" s="92">
        <f>Capex!BD141</f>
        <v>0</v>
      </c>
      <c r="BA58" s="92">
        <f>Capex!BE141</f>
        <v>0</v>
      </c>
      <c r="BB58" s="92">
        <f>Capex!BF141</f>
        <v>0</v>
      </c>
      <c r="BC58" s="92">
        <f>Capex!BG141</f>
        <v>0</v>
      </c>
      <c r="BD58" s="92">
        <f>Capex!BH141</f>
        <v>0</v>
      </c>
    </row>
    <row r="59" spans="1:60" outlineLevel="1" x14ac:dyDescent="0.2">
      <c r="B59" s="52" t="s">
        <v>187</v>
      </c>
      <c r="C59" s="10" t="s">
        <v>198</v>
      </c>
      <c r="D59" s="87">
        <v>19</v>
      </c>
      <c r="E59" s="92"/>
      <c r="F59" s="92">
        <f>Capex!J142</f>
        <v>0</v>
      </c>
      <c r="G59" s="92">
        <f>Capex!K142</f>
        <v>0</v>
      </c>
      <c r="H59" s="92">
        <f>Capex!L142</f>
        <v>1.1710923043805814</v>
      </c>
      <c r="I59" s="92">
        <f>Capex!M142</f>
        <v>1.5616787990691883</v>
      </c>
      <c r="J59" s="92">
        <f>Capex!N142</f>
        <v>3.3042135388412825</v>
      </c>
      <c r="K59" s="92">
        <f>Capex!O142</f>
        <v>3.306766081397353</v>
      </c>
      <c r="L59" s="92">
        <f>Capex!P142</f>
        <v>3.1447350021547913</v>
      </c>
      <c r="M59" s="92">
        <f>Capex!Q142</f>
        <v>0</v>
      </c>
      <c r="N59" s="92">
        <f>Capex!R142</f>
        <v>0</v>
      </c>
      <c r="O59" s="92">
        <f>Capex!S142</f>
        <v>0</v>
      </c>
      <c r="P59" s="92">
        <f>Capex!T142</f>
        <v>0</v>
      </c>
      <c r="Q59" s="92">
        <f>Capex!U142</f>
        <v>0</v>
      </c>
      <c r="R59" s="92">
        <f>Capex!V142</f>
        <v>0</v>
      </c>
      <c r="S59" s="92">
        <f>Capex!W142</f>
        <v>0</v>
      </c>
      <c r="T59" s="92">
        <f>Capex!X142</f>
        <v>0</v>
      </c>
      <c r="U59" s="92">
        <f>Capex!Y142</f>
        <v>0</v>
      </c>
      <c r="V59" s="92">
        <f>Capex!Z142</f>
        <v>0</v>
      </c>
      <c r="W59" s="92">
        <f>Capex!AA142</f>
        <v>0</v>
      </c>
      <c r="X59" s="92">
        <f>Capex!AB142</f>
        <v>0</v>
      </c>
      <c r="Y59" s="92">
        <f>Capex!AC142</f>
        <v>0</v>
      </c>
      <c r="Z59" s="92">
        <f>Capex!AD142</f>
        <v>0</v>
      </c>
      <c r="AA59" s="92">
        <f>Capex!AE142</f>
        <v>0</v>
      </c>
      <c r="AB59" s="92">
        <f>Capex!AF142</f>
        <v>0</v>
      </c>
      <c r="AC59" s="92">
        <f>Capex!AG142</f>
        <v>0</v>
      </c>
      <c r="AD59" s="92">
        <f>Capex!AH142</f>
        <v>0</v>
      </c>
      <c r="AE59" s="92">
        <f>Capex!AI142</f>
        <v>0</v>
      </c>
      <c r="AF59" s="92">
        <f>Capex!AJ142</f>
        <v>0</v>
      </c>
      <c r="AG59" s="92">
        <f>Capex!AK142</f>
        <v>0</v>
      </c>
      <c r="AH59" s="92">
        <f>Capex!AL142</f>
        <v>0</v>
      </c>
      <c r="AI59" s="92">
        <f>Capex!AM142</f>
        <v>0</v>
      </c>
      <c r="AJ59" s="92">
        <f>Capex!AN142</f>
        <v>0</v>
      </c>
      <c r="AK59" s="92">
        <f>Capex!AO142</f>
        <v>0</v>
      </c>
      <c r="AL59" s="92">
        <f>Capex!AP142</f>
        <v>0</v>
      </c>
      <c r="AM59" s="92">
        <f>Capex!AQ142</f>
        <v>0</v>
      </c>
      <c r="AN59" s="92">
        <f>Capex!AR142</f>
        <v>0</v>
      </c>
      <c r="AO59" s="92">
        <f>Capex!AS142</f>
        <v>0</v>
      </c>
      <c r="AP59" s="92">
        <f>Capex!AT142</f>
        <v>0</v>
      </c>
      <c r="AQ59" s="92">
        <f>Capex!AU142</f>
        <v>0</v>
      </c>
      <c r="AR59" s="92">
        <f>Capex!AV142</f>
        <v>0</v>
      </c>
      <c r="AS59" s="92">
        <f>Capex!AW142</f>
        <v>0</v>
      </c>
      <c r="AT59" s="92">
        <f>Capex!AX142</f>
        <v>0</v>
      </c>
      <c r="AU59" s="92">
        <f>Capex!AY142</f>
        <v>0</v>
      </c>
      <c r="AV59" s="92">
        <f>Capex!AZ142</f>
        <v>0</v>
      </c>
      <c r="AW59" s="92">
        <f>Capex!BA142</f>
        <v>0</v>
      </c>
      <c r="AX59" s="92">
        <f>Capex!BB142</f>
        <v>0</v>
      </c>
      <c r="AY59" s="92">
        <f>Capex!BC142</f>
        <v>0</v>
      </c>
      <c r="AZ59" s="92">
        <f>Capex!BD142</f>
        <v>0</v>
      </c>
      <c r="BA59" s="92">
        <f>Capex!BE142</f>
        <v>0</v>
      </c>
      <c r="BB59" s="92">
        <f>Capex!BF142</f>
        <v>0</v>
      </c>
      <c r="BC59" s="92">
        <f>Capex!BG142</f>
        <v>0</v>
      </c>
      <c r="BD59" s="92">
        <f>Capex!BH142</f>
        <v>0</v>
      </c>
    </row>
    <row r="60" spans="1:60" outlineLevel="1" x14ac:dyDescent="0.2">
      <c r="B60" s="52" t="s">
        <v>188</v>
      </c>
      <c r="C60" s="10" t="s">
        <v>198</v>
      </c>
      <c r="D60" s="87">
        <v>20</v>
      </c>
      <c r="E60" s="92"/>
      <c r="F60" s="92">
        <f>Capex!J143</f>
        <v>0</v>
      </c>
      <c r="G60" s="92">
        <f>Capex!K143</f>
        <v>0</v>
      </c>
      <c r="H60" s="92">
        <f>Capex!L143</f>
        <v>0</v>
      </c>
      <c r="I60" s="92">
        <f>Capex!M143</f>
        <v>0</v>
      </c>
      <c r="J60" s="92">
        <f>Capex!N143</f>
        <v>0</v>
      </c>
      <c r="K60" s="92">
        <f>Capex!O143</f>
        <v>0</v>
      </c>
      <c r="L60" s="92">
        <f>Capex!P143</f>
        <v>0</v>
      </c>
      <c r="M60" s="92">
        <f>Capex!Q143</f>
        <v>0</v>
      </c>
      <c r="N60" s="92">
        <f>Capex!R143</f>
        <v>0</v>
      </c>
      <c r="O60" s="92">
        <f>Capex!S143</f>
        <v>0</v>
      </c>
      <c r="P60" s="92">
        <f>Capex!T143</f>
        <v>0</v>
      </c>
      <c r="Q60" s="92">
        <f>Capex!U143</f>
        <v>0</v>
      </c>
      <c r="R60" s="92">
        <f>Capex!V143</f>
        <v>0</v>
      </c>
      <c r="S60" s="92">
        <f>Capex!W143</f>
        <v>0</v>
      </c>
      <c r="T60" s="92">
        <f>Capex!X143</f>
        <v>0</v>
      </c>
      <c r="U60" s="92">
        <f>Capex!Y143</f>
        <v>0</v>
      </c>
      <c r="V60" s="92">
        <f>Capex!Z143</f>
        <v>0</v>
      </c>
      <c r="W60" s="92">
        <f>Capex!AA143</f>
        <v>0</v>
      </c>
      <c r="X60" s="92">
        <f>Capex!AB143</f>
        <v>0</v>
      </c>
      <c r="Y60" s="92">
        <f>Capex!AC143</f>
        <v>0</v>
      </c>
      <c r="Z60" s="92">
        <f>Capex!AD143</f>
        <v>0</v>
      </c>
      <c r="AA60" s="92">
        <f>Capex!AE143</f>
        <v>0</v>
      </c>
      <c r="AB60" s="92">
        <f>Capex!AF143</f>
        <v>0</v>
      </c>
      <c r="AC60" s="92">
        <f>Capex!AG143</f>
        <v>0</v>
      </c>
      <c r="AD60" s="92">
        <f>Capex!AH143</f>
        <v>0</v>
      </c>
      <c r="AE60" s="92">
        <f>Capex!AI143</f>
        <v>0</v>
      </c>
      <c r="AF60" s="92">
        <f>Capex!AJ143</f>
        <v>0</v>
      </c>
      <c r="AG60" s="92">
        <f>Capex!AK143</f>
        <v>0</v>
      </c>
      <c r="AH60" s="92">
        <f>Capex!AL143</f>
        <v>0</v>
      </c>
      <c r="AI60" s="92">
        <f>Capex!AM143</f>
        <v>0</v>
      </c>
      <c r="AJ60" s="92">
        <f>Capex!AN143</f>
        <v>0</v>
      </c>
      <c r="AK60" s="92">
        <f>Capex!AO143</f>
        <v>0</v>
      </c>
      <c r="AL60" s="92">
        <f>Capex!AP143</f>
        <v>0</v>
      </c>
      <c r="AM60" s="92">
        <f>Capex!AQ143</f>
        <v>0</v>
      </c>
      <c r="AN60" s="92">
        <f>Capex!AR143</f>
        <v>0</v>
      </c>
      <c r="AO60" s="92">
        <f>Capex!AS143</f>
        <v>0</v>
      </c>
      <c r="AP60" s="92">
        <f>Capex!AT143</f>
        <v>0</v>
      </c>
      <c r="AQ60" s="92">
        <f>Capex!AU143</f>
        <v>0</v>
      </c>
      <c r="AR60" s="92">
        <f>Capex!AV143</f>
        <v>0</v>
      </c>
      <c r="AS60" s="92">
        <f>Capex!AW143</f>
        <v>0</v>
      </c>
      <c r="AT60" s="92">
        <f>Capex!AX143</f>
        <v>0</v>
      </c>
      <c r="AU60" s="92">
        <f>Capex!AY143</f>
        <v>0</v>
      </c>
      <c r="AV60" s="92">
        <f>Capex!AZ143</f>
        <v>0</v>
      </c>
      <c r="AW60" s="92">
        <f>Capex!BA143</f>
        <v>0</v>
      </c>
      <c r="AX60" s="92">
        <f>Capex!BB143</f>
        <v>0</v>
      </c>
      <c r="AY60" s="92">
        <f>Capex!BC143</f>
        <v>0</v>
      </c>
      <c r="AZ60" s="92">
        <f>Capex!BD143</f>
        <v>0</v>
      </c>
      <c r="BA60" s="92">
        <f>Capex!BE143</f>
        <v>0</v>
      </c>
      <c r="BB60" s="92">
        <f>Capex!BF143</f>
        <v>0</v>
      </c>
      <c r="BC60" s="92">
        <f>Capex!BG143</f>
        <v>0</v>
      </c>
      <c r="BD60" s="92">
        <f>Capex!BH143</f>
        <v>0</v>
      </c>
    </row>
    <row r="61" spans="1:60" outlineLevel="1" x14ac:dyDescent="0.2">
      <c r="B61" s="52"/>
    </row>
    <row r="62" spans="1:60" outlineLevel="1" x14ac:dyDescent="0.2">
      <c r="B62" s="68" t="s">
        <v>307</v>
      </c>
      <c r="C62" s="69" t="s">
        <v>198</v>
      </c>
      <c r="D62" s="113"/>
      <c r="E62" s="117">
        <f t="shared" ref="E62:AJ62" si="12">SUM(E41:E60)</f>
        <v>0</v>
      </c>
      <c r="F62" s="117">
        <f t="shared" si="12"/>
        <v>0</v>
      </c>
      <c r="G62" s="117">
        <f t="shared" si="12"/>
        <v>72.392422948199354</v>
      </c>
      <c r="H62" s="117">
        <f t="shared" si="12"/>
        <v>51.207369360439756</v>
      </c>
      <c r="I62" s="117">
        <f t="shared" si="12"/>
        <v>57.278824499239477</v>
      </c>
      <c r="J62" s="117">
        <f t="shared" si="12"/>
        <v>112.38263235688399</v>
      </c>
      <c r="K62" s="117">
        <f t="shared" si="12"/>
        <v>80.887268166810159</v>
      </c>
      <c r="L62" s="117">
        <f t="shared" si="12"/>
        <v>185.97740494412903</v>
      </c>
      <c r="M62" s="117">
        <f t="shared" si="12"/>
        <v>0</v>
      </c>
      <c r="N62" s="117">
        <f t="shared" si="12"/>
        <v>0</v>
      </c>
      <c r="O62" s="117">
        <f t="shared" si="12"/>
        <v>0</v>
      </c>
      <c r="P62" s="117">
        <f t="shared" si="12"/>
        <v>0</v>
      </c>
      <c r="Q62" s="117">
        <f t="shared" si="12"/>
        <v>0</v>
      </c>
      <c r="R62" s="117">
        <f t="shared" si="12"/>
        <v>0</v>
      </c>
      <c r="S62" s="117">
        <f t="shared" si="12"/>
        <v>0</v>
      </c>
      <c r="T62" s="117">
        <f t="shared" si="12"/>
        <v>0</v>
      </c>
      <c r="U62" s="117">
        <f t="shared" si="12"/>
        <v>0</v>
      </c>
      <c r="V62" s="117">
        <f t="shared" si="12"/>
        <v>0</v>
      </c>
      <c r="W62" s="117">
        <f t="shared" si="12"/>
        <v>0</v>
      </c>
      <c r="X62" s="117">
        <f t="shared" si="12"/>
        <v>0</v>
      </c>
      <c r="Y62" s="117">
        <f t="shared" si="12"/>
        <v>0</v>
      </c>
      <c r="Z62" s="117">
        <f t="shared" si="12"/>
        <v>0</v>
      </c>
      <c r="AA62" s="117">
        <f t="shared" si="12"/>
        <v>0</v>
      </c>
      <c r="AB62" s="117">
        <f t="shared" si="12"/>
        <v>0</v>
      </c>
      <c r="AC62" s="117">
        <f t="shared" si="12"/>
        <v>0</v>
      </c>
      <c r="AD62" s="117">
        <f t="shared" si="12"/>
        <v>0</v>
      </c>
      <c r="AE62" s="117">
        <f t="shared" si="12"/>
        <v>0</v>
      </c>
      <c r="AF62" s="117">
        <f t="shared" si="12"/>
        <v>0</v>
      </c>
      <c r="AG62" s="117">
        <f t="shared" si="12"/>
        <v>0</v>
      </c>
      <c r="AH62" s="117">
        <f t="shared" si="12"/>
        <v>0</v>
      </c>
      <c r="AI62" s="117">
        <f t="shared" si="12"/>
        <v>0</v>
      </c>
      <c r="AJ62" s="117">
        <f t="shared" si="12"/>
        <v>0</v>
      </c>
      <c r="AK62" s="117">
        <f t="shared" ref="AK62:BD62" si="13">SUM(AK41:AK60)</f>
        <v>0</v>
      </c>
      <c r="AL62" s="117">
        <f t="shared" si="13"/>
        <v>0</v>
      </c>
      <c r="AM62" s="117">
        <f t="shared" si="13"/>
        <v>0</v>
      </c>
      <c r="AN62" s="117">
        <f t="shared" si="13"/>
        <v>0</v>
      </c>
      <c r="AO62" s="117">
        <f t="shared" si="13"/>
        <v>0</v>
      </c>
      <c r="AP62" s="117">
        <f t="shared" si="13"/>
        <v>0</v>
      </c>
      <c r="AQ62" s="117">
        <f t="shared" si="13"/>
        <v>0</v>
      </c>
      <c r="AR62" s="117">
        <f t="shared" si="13"/>
        <v>0</v>
      </c>
      <c r="AS62" s="117">
        <f t="shared" si="13"/>
        <v>0</v>
      </c>
      <c r="AT62" s="117">
        <f t="shared" si="13"/>
        <v>0</v>
      </c>
      <c r="AU62" s="117">
        <f t="shared" si="13"/>
        <v>0</v>
      </c>
      <c r="AV62" s="117">
        <f t="shared" si="13"/>
        <v>0</v>
      </c>
      <c r="AW62" s="117">
        <f t="shared" si="13"/>
        <v>0</v>
      </c>
      <c r="AX62" s="117">
        <f t="shared" si="13"/>
        <v>0</v>
      </c>
      <c r="AY62" s="117">
        <f t="shared" si="13"/>
        <v>0</v>
      </c>
      <c r="AZ62" s="117">
        <f t="shared" si="13"/>
        <v>0</v>
      </c>
      <c r="BA62" s="117">
        <f t="shared" si="13"/>
        <v>0</v>
      </c>
      <c r="BB62" s="117">
        <f t="shared" si="13"/>
        <v>0</v>
      </c>
      <c r="BC62" s="117">
        <f t="shared" si="13"/>
        <v>0</v>
      </c>
      <c r="BD62" s="117">
        <f t="shared" si="13"/>
        <v>0</v>
      </c>
      <c r="BF62" s="117">
        <f>SUM(BF56:BF60)</f>
        <v>0</v>
      </c>
      <c r="BG62" s="117">
        <f>SUM(BG56:BG60)</f>
        <v>0</v>
      </c>
      <c r="BH62" s="117">
        <f>SUM(BH56:BH60)</f>
        <v>0</v>
      </c>
    </row>
    <row r="63" spans="1:60" outlineLevel="1" x14ac:dyDescent="0.2">
      <c r="A63" s="116">
        <f>SUM(E63:BD63)</f>
        <v>0</v>
      </c>
      <c r="C63" s="1"/>
      <c r="D63" s="91" t="s">
        <v>238</v>
      </c>
      <c r="E63" s="134">
        <f>IF(ROUND(Capex!I233-E62,6)=0,0,1)</f>
        <v>0</v>
      </c>
      <c r="F63" s="134">
        <f>IF(ROUND(Capex!J233-F62,6)=0,0,1)</f>
        <v>0</v>
      </c>
      <c r="G63" s="134">
        <f>IF(ROUND(Capex!K233-G62,6)=0,0,1)</f>
        <v>0</v>
      </c>
      <c r="H63" s="134">
        <f>IF(ROUND(Capex!L233-H62,6)=0,0,1)</f>
        <v>0</v>
      </c>
      <c r="I63" s="134">
        <f>IF(ROUND(Capex!M233-I62,6)=0,0,1)</f>
        <v>0</v>
      </c>
      <c r="J63" s="134">
        <f>IF(ROUND(Capex!N233-J62,6)=0,0,1)</f>
        <v>0</v>
      </c>
      <c r="K63" s="134">
        <f>IF(ROUND(Capex!O233-K62,6)=0,0,1)</f>
        <v>0</v>
      </c>
      <c r="L63" s="134">
        <f>IF(ROUND(Capex!P233-L62,6)=0,0,1)</f>
        <v>0</v>
      </c>
      <c r="M63" s="134">
        <f>IF(ROUND(Capex!Q233-M62,6)=0,0,1)</f>
        <v>0</v>
      </c>
      <c r="N63" s="134">
        <f>IF(ROUND(Capex!R233-N62,6)=0,0,1)</f>
        <v>0</v>
      </c>
      <c r="O63" s="134">
        <f>IF(ROUND(Capex!S233-O62,6)=0,0,1)</f>
        <v>0</v>
      </c>
      <c r="P63" s="134">
        <f>IF(ROUND(Capex!T233-P62,6)=0,0,1)</f>
        <v>0</v>
      </c>
      <c r="Q63" s="134">
        <f>IF(ROUND(Capex!U233-Q62,6)=0,0,1)</f>
        <v>0</v>
      </c>
      <c r="R63" s="134">
        <f>IF(ROUND(Capex!V233-R62,6)=0,0,1)</f>
        <v>0</v>
      </c>
      <c r="S63" s="134">
        <f>IF(ROUND(Capex!W233-S62,6)=0,0,1)</f>
        <v>0</v>
      </c>
      <c r="T63" s="134">
        <f>IF(ROUND(Capex!X233-T62,6)=0,0,1)</f>
        <v>0</v>
      </c>
      <c r="U63" s="134">
        <f>IF(ROUND(Capex!Y233-U62,6)=0,0,1)</f>
        <v>0</v>
      </c>
      <c r="V63" s="134">
        <f>IF(ROUND(Capex!Z233-V62,6)=0,0,1)</f>
        <v>0</v>
      </c>
      <c r="W63" s="134">
        <f>IF(ROUND(Capex!AA233-W62,6)=0,0,1)</f>
        <v>0</v>
      </c>
      <c r="X63" s="134">
        <f>IF(ROUND(Capex!AB233-X62,6)=0,0,1)</f>
        <v>0</v>
      </c>
      <c r="Y63" s="134">
        <f>IF(ROUND(Capex!AC233-Y62,6)=0,0,1)</f>
        <v>0</v>
      </c>
      <c r="Z63" s="134">
        <f>IF(ROUND(Capex!AD233-Z62,6)=0,0,1)</f>
        <v>0</v>
      </c>
      <c r="AA63" s="134">
        <f>IF(ROUND(Capex!AE233-AA62,6)=0,0,1)</f>
        <v>0</v>
      </c>
      <c r="AB63" s="134">
        <f>IF(ROUND(Capex!AF233-AB62,6)=0,0,1)</f>
        <v>0</v>
      </c>
      <c r="AC63" s="134">
        <f>IF(ROUND(Capex!AG233-AC62,6)=0,0,1)</f>
        <v>0</v>
      </c>
      <c r="AD63" s="134">
        <f>IF(ROUND(Capex!AH233-AD62,6)=0,0,1)</f>
        <v>0</v>
      </c>
      <c r="AE63" s="134">
        <f>IF(ROUND(Capex!AI233-AE62,6)=0,0,1)</f>
        <v>0</v>
      </c>
      <c r="AF63" s="134">
        <f>IF(ROUND(Capex!AJ233-AF62,6)=0,0,1)</f>
        <v>0</v>
      </c>
      <c r="AG63" s="134">
        <f>IF(ROUND(Capex!AK233-AG62,6)=0,0,1)</f>
        <v>0</v>
      </c>
      <c r="AH63" s="134">
        <f>IF(ROUND(Capex!AL233-AH62,6)=0,0,1)</f>
        <v>0</v>
      </c>
      <c r="AI63" s="134">
        <f>IF(ROUND(Capex!AM233-AI62,6)=0,0,1)</f>
        <v>0</v>
      </c>
      <c r="AJ63" s="134">
        <f>IF(ROUND(Capex!AN233-AJ62,6)=0,0,1)</f>
        <v>0</v>
      </c>
      <c r="AK63" s="134">
        <f>IF(ROUND(Capex!AO233-AK62,6)=0,0,1)</f>
        <v>0</v>
      </c>
      <c r="AL63" s="134">
        <f>IF(ROUND(Capex!AP233-AL62,6)=0,0,1)</f>
        <v>0</v>
      </c>
      <c r="AM63" s="134">
        <f>IF(ROUND(Capex!AQ233-AM62,6)=0,0,1)</f>
        <v>0</v>
      </c>
      <c r="AN63" s="134">
        <f>IF(ROUND(Capex!AR233-AN62,6)=0,0,1)</f>
        <v>0</v>
      </c>
      <c r="AO63" s="134">
        <f>IF(ROUND(Capex!AS233-AO62,6)=0,0,1)</f>
        <v>0</v>
      </c>
      <c r="AP63" s="134">
        <f>IF(ROUND(Capex!AT233-AP62,6)=0,0,1)</f>
        <v>0</v>
      </c>
      <c r="AQ63" s="134">
        <f>IF(ROUND(Capex!AU233-AQ62,6)=0,0,1)</f>
        <v>0</v>
      </c>
      <c r="AR63" s="134">
        <f>IF(ROUND(Capex!AV233-AR62,6)=0,0,1)</f>
        <v>0</v>
      </c>
      <c r="AS63" s="134">
        <f>IF(ROUND(Capex!AW233-AS62,6)=0,0,1)</f>
        <v>0</v>
      </c>
      <c r="AT63" s="134">
        <f>IF(ROUND(Capex!AX233-AT62,6)=0,0,1)</f>
        <v>0</v>
      </c>
      <c r="AU63" s="134">
        <f>IF(ROUND(Capex!AY233-AU62,6)=0,0,1)</f>
        <v>0</v>
      </c>
      <c r="AV63" s="134">
        <f>IF(ROUND(Capex!AZ233-AV62,6)=0,0,1)</f>
        <v>0</v>
      </c>
      <c r="AW63" s="134">
        <f>IF(ROUND(Capex!BA233-AW62,6)=0,0,1)</f>
        <v>0</v>
      </c>
      <c r="AX63" s="134">
        <f>IF(ROUND(Capex!BB233-AX62,6)=0,0,1)</f>
        <v>0</v>
      </c>
      <c r="AY63" s="134">
        <f>IF(ROUND(Capex!BC233-AY62,6)=0,0,1)</f>
        <v>0</v>
      </c>
      <c r="AZ63" s="134">
        <f>IF(ROUND(Capex!BD233-AZ62,6)=0,0,1)</f>
        <v>0</v>
      </c>
      <c r="BA63" s="134">
        <f>IF(ROUND(Capex!BE233-BA62,6)=0,0,1)</f>
        <v>0</v>
      </c>
      <c r="BB63" s="134">
        <f>IF(ROUND(Capex!BF233-BB62,6)=0,0,1)</f>
        <v>0</v>
      </c>
      <c r="BC63" s="134">
        <f>IF(ROUND(Capex!BG233-BC62,6)=0,0,1)</f>
        <v>0</v>
      </c>
      <c r="BD63" s="134">
        <f>IF(ROUND(Capex!BH233-BD62,6)=0,0,1)</f>
        <v>0</v>
      </c>
      <c r="BE63" s="116"/>
      <c r="BF63" s="116" t="e">
        <f>IF(ROUND(#REF!-BF62,6)=0,0,1)</f>
        <v>#REF!</v>
      </c>
      <c r="BG63" s="116" t="e">
        <f>IF(ROUND(#REF!-BG62,6)=0,0,1)</f>
        <v>#REF!</v>
      </c>
      <c r="BH63" s="116" t="e">
        <f>IF(ROUND(#REF!-BH62,6)=0,0,1)</f>
        <v>#REF!</v>
      </c>
    </row>
    <row r="64" spans="1:60" outlineLevel="1" x14ac:dyDescent="0.2">
      <c r="A64" s="9"/>
      <c r="B64" s="9"/>
      <c r="D64" s="9"/>
      <c r="E64" s="9"/>
      <c r="F64" s="9"/>
      <c r="G64" s="9"/>
      <c r="H64" s="9"/>
      <c r="J64" s="9"/>
    </row>
    <row r="65" spans="1:56" x14ac:dyDescent="0.2">
      <c r="A65" s="31" t="s">
        <v>22</v>
      </c>
      <c r="B65" s="32"/>
      <c r="C65" s="33"/>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row>
  </sheetData>
  <sheetProtection formatCells="0" formatColumns="0" formatRows="0" insertColumns="0" insertRows="0" insertHyperlinks="0" deleteColumns="0" deleteRows="0" sort="0" autoFilter="0" pivotTables="0"/>
  <dataConsolidate link="1"/>
  <conditionalFormatting sqref="F9:BD14">
    <cfRule type="expression" dxfId="44" priority="64">
      <formula>F$14&lt;&gt;1</formula>
    </cfRule>
  </conditionalFormatting>
  <conditionalFormatting sqref="E13:E14">
    <cfRule type="expression" dxfId="43" priority="70">
      <formula>E$14=0</formula>
    </cfRule>
  </conditionalFormatting>
  <conditionalFormatting sqref="E12">
    <cfRule type="expression" dxfId="42" priority="69">
      <formula>E$14=0</formula>
    </cfRule>
  </conditionalFormatting>
  <conditionalFormatting sqref="F8:BD8">
    <cfRule type="expression" dxfId="41" priority="67">
      <formula>AND(E$14=1,F$14=1)</formula>
    </cfRule>
    <cfRule type="expression" dxfId="40" priority="68">
      <formula>F$14=1</formula>
    </cfRule>
  </conditionalFormatting>
  <conditionalFormatting sqref="F8:BD8">
    <cfRule type="expression" dxfId="39" priority="65">
      <formula>AND(F$13=0,F$14=1,E$13=1)</formula>
    </cfRule>
    <cfRule type="expression" dxfId="38" priority="66">
      <formula>AND(F$14=1,F$13=0)</formula>
    </cfRule>
  </conditionalFormatting>
  <conditionalFormatting sqref="E21:BD31">
    <cfRule type="expression" dxfId="37" priority="63">
      <formula>E$14=0</formula>
    </cfRule>
  </conditionalFormatting>
  <conditionalFormatting sqref="I34:BH34">
    <cfRule type="expression" dxfId="36" priority="58">
      <formula>I$14=0</formula>
    </cfRule>
  </conditionalFormatting>
  <conditionalFormatting sqref="J34:BH34">
    <cfRule type="expression" dxfId="35" priority="59">
      <formula>J$14=0</formula>
    </cfRule>
  </conditionalFormatting>
  <conditionalFormatting sqref="BF33:BH33 F33:BD33">
    <cfRule type="expression" dxfId="34" priority="61">
      <formula>F$14=0</formula>
    </cfRule>
  </conditionalFormatting>
  <conditionalFormatting sqref="BF33:BH33 F33:BD33">
    <cfRule type="expression" dxfId="33" priority="60">
      <formula>F$9&gt;Display_Year_End</formula>
    </cfRule>
  </conditionalFormatting>
  <conditionalFormatting sqref="E33:BD33">
    <cfRule type="expression" dxfId="32" priority="57">
      <formula>E$14=0</formula>
    </cfRule>
  </conditionalFormatting>
  <conditionalFormatting sqref="E33:BD33">
    <cfRule type="expression" dxfId="31" priority="56">
      <formula>E$9&gt;Display_Year_End</formula>
    </cfRule>
  </conditionalFormatting>
  <conditionalFormatting sqref="F34">
    <cfRule type="expression" dxfId="30" priority="55">
      <formula>F$14=0</formula>
    </cfRule>
  </conditionalFormatting>
  <conditionalFormatting sqref="E34:BD34">
    <cfRule type="expression" dxfId="29" priority="54">
      <formula>E$14=0</formula>
    </cfRule>
  </conditionalFormatting>
  <conditionalFormatting sqref="H34">
    <cfRule type="expression" dxfId="28" priority="53">
      <formula>H$14=0</formula>
    </cfRule>
  </conditionalFormatting>
  <conditionalFormatting sqref="E33:BD33">
    <cfRule type="expression" dxfId="27" priority="52">
      <formula>E$14=0</formula>
    </cfRule>
  </conditionalFormatting>
  <conditionalFormatting sqref="E33:BD33">
    <cfRule type="expression" dxfId="26" priority="51">
      <formula>E$9&gt;Display_Year_End</formula>
    </cfRule>
  </conditionalFormatting>
  <conditionalFormatting sqref="E51:BD52">
    <cfRule type="expression" dxfId="25" priority="38">
      <formula>E$14=0</formula>
    </cfRule>
  </conditionalFormatting>
  <conditionalFormatting sqref="BF62:BH62 F62:BD62">
    <cfRule type="expression" dxfId="24" priority="50">
      <formula>F$14=0</formula>
    </cfRule>
  </conditionalFormatting>
  <conditionalFormatting sqref="BF62:BH62 F62:BD62">
    <cfRule type="expression" dxfId="23" priority="49">
      <formula>F$9&gt;Display_Year_End</formula>
    </cfRule>
  </conditionalFormatting>
  <conditionalFormatting sqref="J63:BH63">
    <cfRule type="expression" dxfId="22" priority="48">
      <formula>J$14=0</formula>
    </cfRule>
  </conditionalFormatting>
  <conditionalFormatting sqref="I63:BH63">
    <cfRule type="expression" dxfId="21" priority="47">
      <formula>I$14=0</formula>
    </cfRule>
  </conditionalFormatting>
  <conditionalFormatting sqref="E62:BD62">
    <cfRule type="expression" dxfId="20" priority="46">
      <formula>E$14=0</formula>
    </cfRule>
  </conditionalFormatting>
  <conditionalFormatting sqref="E62:BD62">
    <cfRule type="expression" dxfId="19" priority="45">
      <formula>E$9&gt;Display_Year_End</formula>
    </cfRule>
  </conditionalFormatting>
  <conditionalFormatting sqref="G63:BD63">
    <cfRule type="expression" dxfId="18" priority="44">
      <formula>G$14=0</formula>
    </cfRule>
  </conditionalFormatting>
  <conditionalFormatting sqref="H63">
    <cfRule type="expression" dxfId="17" priority="43">
      <formula>H$14=0</formula>
    </cfRule>
  </conditionalFormatting>
  <conditionalFormatting sqref="E62:BD62">
    <cfRule type="expression" dxfId="16" priority="42">
      <formula>E$14=0</formula>
    </cfRule>
  </conditionalFormatting>
  <conditionalFormatting sqref="E62:BD62">
    <cfRule type="expression" dxfId="15" priority="41">
      <formula>E$9&gt;Display_Year_End</formula>
    </cfRule>
  </conditionalFormatting>
  <conditionalFormatting sqref="G63:BD63">
    <cfRule type="expression" dxfId="14" priority="40">
      <formula>G$14=0</formula>
    </cfRule>
  </conditionalFormatting>
  <conditionalFormatting sqref="E41 E42:BD49 F41:BD60">
    <cfRule type="expression" dxfId="13" priority="39">
      <formula>E$14=0</formula>
    </cfRule>
  </conditionalFormatting>
  <conditionalFormatting sqref="E54:BD56">
    <cfRule type="expression" dxfId="12" priority="37">
      <formula>E$14=0</formula>
    </cfRule>
  </conditionalFormatting>
  <conditionalFormatting sqref="E59:BD59">
    <cfRule type="expression" dxfId="11" priority="36">
      <formula>E$14=0</formula>
    </cfRule>
  </conditionalFormatting>
  <conditionalFormatting sqref="E60:BD60">
    <cfRule type="expression" dxfId="10" priority="35">
      <formula>E$14=0</formula>
    </cfRule>
  </conditionalFormatting>
  <conditionalFormatting sqref="F41:BD60">
    <cfRule type="expression" dxfId="9" priority="25">
      <formula>F$14=0</formula>
    </cfRule>
  </conditionalFormatting>
  <conditionalFormatting sqref="F63:BD63">
    <cfRule type="expression" dxfId="8" priority="24">
      <formula>F$14=0</formula>
    </cfRule>
  </conditionalFormatting>
  <conditionalFormatting sqref="F63:BD63">
    <cfRule type="expression" dxfId="7" priority="23">
      <formula>F$14=0</formula>
    </cfRule>
  </conditionalFormatting>
  <conditionalFormatting sqref="E33">
    <cfRule type="expression" dxfId="6" priority="22">
      <formula>E$14=0</formula>
    </cfRule>
  </conditionalFormatting>
  <conditionalFormatting sqref="E33">
    <cfRule type="expression" dxfId="5" priority="21">
      <formula>E$9&gt;Display_Year_End</formula>
    </cfRule>
  </conditionalFormatting>
  <conditionalFormatting sqref="E31:BD31">
    <cfRule type="expression" dxfId="4" priority="20">
      <formula>E$14=0</formula>
    </cfRule>
  </conditionalFormatting>
  <conditionalFormatting sqref="E63:BD63">
    <cfRule type="expression" dxfId="3" priority="3">
      <formula>E$14=0</formula>
    </cfRule>
  </conditionalFormatting>
  <conditionalFormatting sqref="E63:BD63">
    <cfRule type="expression" dxfId="2" priority="2">
      <formula>E$14=0</formula>
    </cfRule>
  </conditionalFormatting>
  <conditionalFormatting sqref="B3">
    <cfRule type="expression" dxfId="1" priority="1">
      <formula>$B$3="The model contains one or more errors"</formula>
    </cfRule>
  </conditionalFormatting>
  <hyperlinks>
    <hyperlink ref="B5" location="Contents!A1" display="[To Contents]" xr:uid="{00000000-0004-0000-0B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outlinePr summaryBelow="0" summaryRight="0"/>
    <pageSetUpPr autoPageBreaks="0"/>
  </sheetPr>
  <dimension ref="A1:G26"/>
  <sheetViews>
    <sheetView showGridLines="0" zoomScaleNormal="100" zoomScaleSheetLayoutView="100" workbookViewId="0">
      <pane ySplit="5" topLeftCell="A6" activePane="bottomLeft" state="frozen"/>
      <selection activeCell="D32" sqref="D32"/>
      <selection pane="bottomLeft" activeCell="D32" sqref="D32"/>
    </sheetView>
  </sheetViews>
  <sheetFormatPr defaultColWidth="0" defaultRowHeight="12.75" outlineLevelRow="1" x14ac:dyDescent="0.2"/>
  <cols>
    <col min="1" max="1" width="5.85546875" customWidth="1"/>
    <col min="2" max="2" width="67.7109375" customWidth="1"/>
    <col min="3" max="3" width="13.7109375" customWidth="1"/>
    <col min="4" max="4" width="12.7109375" customWidth="1"/>
    <col min="5" max="5" width="11.140625" customWidth="1"/>
    <col min="6" max="6" width="10.140625" customWidth="1"/>
    <col min="7" max="7" width="2.42578125" style="1" customWidth="1"/>
    <col min="8" max="16384" width="9.140625" hidden="1"/>
  </cols>
  <sheetData>
    <row r="1" spans="1:6" s="2" customFormat="1" ht="18.75" x14ac:dyDescent="0.3">
      <c r="A1" s="119" t="str">
        <f>Model_Name</f>
        <v>Cost Allocation Model</v>
      </c>
      <c r="B1" s="120"/>
      <c r="C1" s="121"/>
      <c r="D1" s="122"/>
      <c r="E1" s="122"/>
      <c r="F1" s="122"/>
    </row>
    <row r="2" spans="1:6" s="3" customFormat="1" x14ac:dyDescent="0.2">
      <c r="A2" s="123">
        <f>MATCH(B2,Contents!$D$8:$D$20,0)</f>
        <v>12</v>
      </c>
      <c r="B2" s="124" t="str">
        <f>MID(CELL("filename",A1),FIND("]",CELL("filename",A1))+1,255)</f>
        <v>Checks</v>
      </c>
      <c r="C2" s="118"/>
      <c r="D2" s="125"/>
      <c r="E2" s="125"/>
      <c r="F2" s="125"/>
    </row>
    <row r="3" spans="1:6" s="3" customFormat="1" x14ac:dyDescent="0.2">
      <c r="A3" s="193">
        <f>D24</f>
        <v>0</v>
      </c>
      <c r="B3" s="194" t="str">
        <f>Error_Message</f>
        <v>No errors identified</v>
      </c>
      <c r="C3" s="118"/>
      <c r="D3" s="125"/>
      <c r="E3" s="125"/>
      <c r="F3" s="125"/>
    </row>
    <row r="4" spans="1:6" s="3" customFormat="1" x14ac:dyDescent="0.2">
      <c r="A4" s="126"/>
      <c r="B4" s="127"/>
      <c r="C4" s="118"/>
      <c r="D4" s="125"/>
      <c r="E4" s="125"/>
      <c r="F4" s="125"/>
    </row>
    <row r="5" spans="1:6" x14ac:dyDescent="0.2">
      <c r="A5" s="195"/>
      <c r="B5" t="s">
        <v>23</v>
      </c>
      <c r="C5" s="195"/>
      <c r="D5" s="195"/>
      <c r="E5" s="195"/>
      <c r="F5" s="195"/>
    </row>
    <row r="6" spans="1:6" x14ac:dyDescent="0.2">
      <c r="A6" s="6">
        <f>MAX($A$1:A5)+Subsection</f>
        <v>12.01</v>
      </c>
      <c r="B6" s="6" t="s">
        <v>342</v>
      </c>
      <c r="C6" s="6"/>
      <c r="D6" s="6"/>
      <c r="E6" s="6"/>
      <c r="F6" s="196"/>
    </row>
    <row r="7" spans="1:6" x14ac:dyDescent="0.2">
      <c r="A7" s="197"/>
      <c r="B7" s="197"/>
      <c r="E7" s="197"/>
      <c r="F7" s="197"/>
    </row>
    <row r="8" spans="1:6" outlineLevel="1" x14ac:dyDescent="0.2">
      <c r="A8" s="198"/>
      <c r="B8" s="199" t="str">
        <f>IF(D24,"The model contains one or more errors","No errors identified")</f>
        <v>No errors identified</v>
      </c>
      <c r="E8" s="197"/>
      <c r="F8" s="197"/>
    </row>
    <row r="9" spans="1:6" outlineLevel="1" x14ac:dyDescent="0.2">
      <c r="A9" s="197"/>
      <c r="B9" s="197"/>
      <c r="C9" s="197"/>
      <c r="D9" s="197"/>
      <c r="E9" s="197"/>
      <c r="F9" s="197"/>
    </row>
    <row r="10" spans="1:6" outlineLevel="1" x14ac:dyDescent="0.2">
      <c r="A10" s="197"/>
      <c r="B10" s="197"/>
      <c r="C10" s="197"/>
      <c r="D10" s="197"/>
      <c r="E10" s="197"/>
      <c r="F10" s="197"/>
    </row>
    <row r="11" spans="1:6" x14ac:dyDescent="0.2">
      <c r="A11" s="6">
        <f>MAX($A$1:A9)+Subsection</f>
        <v>12.02</v>
      </c>
      <c r="B11" s="6" t="s">
        <v>343</v>
      </c>
      <c r="C11" s="6"/>
      <c r="D11" s="6"/>
      <c r="E11" s="6"/>
      <c r="F11" s="196"/>
    </row>
    <row r="12" spans="1:6" x14ac:dyDescent="0.2">
      <c r="A12" s="197"/>
      <c r="B12" s="197"/>
      <c r="C12" s="197"/>
      <c r="D12" s="197"/>
      <c r="E12" s="197"/>
      <c r="F12" s="197"/>
    </row>
    <row r="13" spans="1:6" outlineLevel="1" x14ac:dyDescent="0.2">
      <c r="A13" s="197"/>
      <c r="B13" s="199" t="s">
        <v>344</v>
      </c>
      <c r="C13" s="197"/>
      <c r="D13" s="197"/>
      <c r="E13" s="197"/>
      <c r="F13" s="197"/>
    </row>
    <row r="14" spans="1:6" outlineLevel="1" x14ac:dyDescent="0.2">
      <c r="A14" s="198"/>
      <c r="B14" s="200" t="str">
        <f>Contents!D10</f>
        <v>Assumptions</v>
      </c>
      <c r="C14" s="197"/>
      <c r="D14" s="116">
        <f>Assumptions!A3</f>
        <v>0</v>
      </c>
      <c r="E14" s="197"/>
      <c r="F14" s="197"/>
    </row>
    <row r="15" spans="1:6" outlineLevel="1" x14ac:dyDescent="0.2">
      <c r="A15" s="197"/>
      <c r="B15" s="200" t="str">
        <f>Contents!D11</f>
        <v>Allocators</v>
      </c>
      <c r="C15" s="197"/>
      <c r="D15" s="116">
        <f>Allocators!A3</f>
        <v>0</v>
      </c>
      <c r="E15" s="197"/>
      <c r="F15" s="197"/>
    </row>
    <row r="16" spans="1:6" outlineLevel="1" x14ac:dyDescent="0.2">
      <c r="A16" s="197"/>
      <c r="B16" s="200" t="str">
        <f>Contents!D12</f>
        <v>Data</v>
      </c>
      <c r="C16" s="197"/>
      <c r="D16" s="116">
        <f>Data!A3</f>
        <v>0</v>
      </c>
      <c r="E16" s="197"/>
      <c r="F16" s="197"/>
    </row>
    <row r="17" spans="1:6" outlineLevel="1" x14ac:dyDescent="0.2">
      <c r="A17" s="198"/>
      <c r="B17" s="200" t="str">
        <f>Contents!D13</f>
        <v>Mapping</v>
      </c>
      <c r="C17" s="197"/>
      <c r="D17" s="116">
        <f>Mapping!A3</f>
        <v>0</v>
      </c>
      <c r="E17" s="197"/>
      <c r="F17" s="197"/>
    </row>
    <row r="18" spans="1:6" outlineLevel="1" x14ac:dyDescent="0.2">
      <c r="A18" s="197"/>
      <c r="B18" s="200" t="str">
        <f>Contents!D14</f>
        <v>Opex</v>
      </c>
      <c r="C18" s="197"/>
      <c r="D18" s="116">
        <f>Opex!A3</f>
        <v>0</v>
      </c>
      <c r="E18" s="197"/>
      <c r="F18" s="197"/>
    </row>
    <row r="19" spans="1:6" outlineLevel="1" x14ac:dyDescent="0.2">
      <c r="A19" s="197"/>
      <c r="B19" s="200" t="str">
        <f>Contents!D15</f>
        <v>Capex</v>
      </c>
      <c r="C19" s="197"/>
      <c r="D19" s="116">
        <f>Capex!A3</f>
        <v>0</v>
      </c>
      <c r="E19" s="197"/>
      <c r="F19" s="197"/>
    </row>
    <row r="20" spans="1:6" outlineLevel="1" x14ac:dyDescent="0.2">
      <c r="A20" s="197"/>
      <c r="B20" s="200" t="str">
        <f>Contents!D16</f>
        <v>Costs By Service</v>
      </c>
      <c r="C20" s="197"/>
      <c r="D20" s="116">
        <f>'Costs by Service'!A3</f>
        <v>0</v>
      </c>
      <c r="E20" s="197"/>
      <c r="F20" s="197"/>
    </row>
    <row r="21" spans="1:6" outlineLevel="1" x14ac:dyDescent="0.2">
      <c r="A21" s="197"/>
      <c r="B21" s="200" t="str">
        <f>Contents!D17</f>
        <v>Compliance</v>
      </c>
      <c r="C21" s="197"/>
      <c r="D21" s="116">
        <f>Compliance!A3</f>
        <v>0</v>
      </c>
      <c r="E21" s="197"/>
      <c r="F21" s="197"/>
    </row>
    <row r="22" spans="1:6" outlineLevel="1" x14ac:dyDescent="0.2">
      <c r="A22" s="197"/>
      <c r="B22" s="200" t="str">
        <f>Contents!D18</f>
        <v>Regulatory Model</v>
      </c>
      <c r="C22" s="197"/>
      <c r="D22" s="116">
        <f>'Regulatory Model'!A3</f>
        <v>0</v>
      </c>
      <c r="E22" s="197"/>
      <c r="F22" s="197"/>
    </row>
    <row r="23" spans="1:6" outlineLevel="1" x14ac:dyDescent="0.2">
      <c r="A23" s="197"/>
      <c r="B23" s="200"/>
      <c r="C23" s="197"/>
      <c r="D23" s="197"/>
      <c r="E23" s="197"/>
      <c r="F23" s="197"/>
    </row>
    <row r="24" spans="1:6" outlineLevel="1" x14ac:dyDescent="0.2">
      <c r="A24" s="198"/>
      <c r="B24" s="199" t="s">
        <v>345</v>
      </c>
      <c r="C24" s="197"/>
      <c r="D24" s="116">
        <f>SUM(D14:D22)</f>
        <v>0</v>
      </c>
      <c r="E24" s="197"/>
      <c r="F24" s="197"/>
    </row>
    <row r="25" spans="1:6" outlineLevel="1" x14ac:dyDescent="0.2">
      <c r="A25" s="197"/>
      <c r="B25" s="199"/>
      <c r="C25" s="197"/>
      <c r="D25" s="197"/>
      <c r="E25" s="197"/>
      <c r="F25" s="197"/>
    </row>
    <row r="26" spans="1:6" x14ac:dyDescent="0.2">
      <c r="A26" s="201" t="s">
        <v>22</v>
      </c>
      <c r="B26" s="202"/>
      <c r="C26" s="201"/>
      <c r="D26" s="201"/>
      <c r="E26" s="201"/>
      <c r="F26" s="201"/>
    </row>
  </sheetData>
  <conditionalFormatting sqref="B3">
    <cfRule type="expression" dxfId="0" priority="1">
      <formula>$B$3="The model contains one or more errors"</formula>
    </cfRule>
  </conditionalFormatting>
  <hyperlinks>
    <hyperlink ref="B5" location="Contents!A1" display="[To Contents]" xr:uid="{00000000-0004-0000-0C00-000000000000}"/>
  </hyperlink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Schematic</vt:lpstr>
      <vt:lpstr>Assumptions</vt:lpstr>
      <vt:lpstr>Allocators</vt:lpstr>
      <vt:lpstr>Data</vt:lpstr>
      <vt:lpstr>Mapping</vt:lpstr>
      <vt:lpstr>Opex</vt:lpstr>
      <vt:lpstr>Capex</vt:lpstr>
      <vt:lpstr>Costs by Service</vt:lpstr>
      <vt:lpstr>Compliance</vt:lpstr>
      <vt:lpstr>Regulatory Model</vt:lpstr>
      <vt:lpstr>Checks</vt:lpstr>
      <vt:lpstr>Actual_End_Year</vt:lpstr>
      <vt:lpstr>Actual_Start_Year</vt:lpstr>
      <vt:lpstr>Base_Year</vt:lpstr>
      <vt:lpstr>Base_Year_End_Date</vt:lpstr>
      <vt:lpstr>Base_Year_Start_Date</vt:lpstr>
      <vt:lpstr>Compliance_Year</vt:lpstr>
      <vt:lpstr>Display_Year_End</vt:lpstr>
      <vt:lpstr>Display_Year_Start</vt:lpstr>
      <vt:lpstr>Error_Message</vt:lpstr>
      <vt:lpstr>Million</vt:lpstr>
      <vt:lpstr>Model_Name</vt:lpstr>
      <vt:lpstr>Subsection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2021-05-13T04:42:33Z</dcterms:created>
  <dcterms:modified xsi:type="dcterms:W3CDTF">2021-06-15T06:48:59Z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