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drawings/drawing4.xml" ContentType="application/vnd.openxmlformats-officedocument.drawing+xml"/>
  <Override PartName="/xl/charts/chart5.xml" ContentType="application/vnd.openxmlformats-officedocument.drawingml.chart+xml"/>
  <Override PartName="/xl/drawings/drawing5.xml" ContentType="application/vnd.openxmlformats-officedocument.drawing+xml"/>
  <Override PartName="/xl/charts/chart6.xml" ContentType="application/vnd.openxmlformats-officedocument.drawingml.chart+xml"/>
  <Override PartName="/xl/drawings/drawing6.xml" ContentType="application/vnd.openxmlformats-officedocument.drawing+xml"/>
  <Override PartName="/xl/charts/chart7.xml" ContentType="application/vnd.openxmlformats-officedocument.drawingml.chart+xml"/>
  <Override PartName="/xl/tables/table1.xml" ContentType="application/vnd.openxmlformats-officedocument.spreadsheetml.table+xml"/>
  <Override PartName="/xl/drawings/drawing7.xml" ContentType="application/vnd.openxmlformats-officedocument.drawing+xml"/>
  <Override PartName="/xl/charts/chart8.xml" ContentType="application/vnd.openxmlformats-officedocument.drawingml.chart+xml"/>
  <Override PartName="/xl/drawings/drawing8.xml" ContentType="application/vnd.openxmlformats-officedocument.drawing+xml"/>
  <Override PartName="/xl/charts/chart9.xml" ContentType="application/vnd.openxmlformats-officedocument.drawingml.chart+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charts/colors1.xml" ContentType="application/vnd.ms-office.chartcolorstyle+xml"/>
  <Override PartName="/xl/charts/style1.xml" ContentType="application/vnd.ms-office.chartstyle+xml"/>
  <Override PartName="/xl/charts/colors2.xml" ContentType="application/vnd.ms-office.chartcolorstyle+xml"/>
  <Override PartName="/xl/charts/style2.xml" ContentType="application/vnd.ms-office.chartstyle+xml"/>
  <Override PartName="/xl/charts/colors3.xml" ContentType="application/vnd.ms-office.chartcolorstyle+xml"/>
  <Override PartName="/xl/charts/style3.xml" ContentType="application/vnd.ms-office.chartstyle+xml"/>
  <Override PartName="/xl/charts/colors4.xml" ContentType="application/vnd.ms-office.chartcolorstyle+xml"/>
  <Override PartName="/xl/charts/style4.xml" ContentType="application/vnd.ms-office.chartstyle+xml"/>
  <Override PartName="/xl/charts/colors5.xml" ContentType="application/vnd.ms-office.chartcolorstyle+xml"/>
  <Override PartName="/xl/charts/style5.xml" ContentType="application/vnd.ms-office.chartstyle+xml"/>
  <Override PartName="/xl/charts/colors6.xml" ContentType="application/vnd.ms-office.chartcolorstyle+xml"/>
  <Override PartName="/xl/charts/style6.xml" ContentType="application/vnd.ms-office.chartstyle+xml"/>
  <Override PartName="/xl/charts/colors7.xml" ContentType="application/vnd.ms-office.chartcolorstyle+xml"/>
  <Override PartName="/xl/charts/style7.xml" ContentType="application/vnd.ms-office.chartstyle+xml"/>
  <Override PartName="/xl/charts/colors8.xml" ContentType="application/vnd.ms-office.chartcolorstyle+xml"/>
  <Override PartName="/xl/charts/style8.xml" ContentType="application/vnd.ms-office.chartsty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8800" windowHeight="11955" firstSheet="3" activeTab="5"/>
  </bookViews>
  <sheets>
    <sheet name="pivot table" sheetId="10" r:id="rId1"/>
    <sheet name="Sheet11" sheetId="11" r:id="rId2"/>
    <sheet name="pivot data" sheetId="1" r:id="rId3"/>
    <sheet name="Raw data" sheetId="5" r:id="rId4"/>
    <sheet name="modified data" sheetId="3" r:id="rId5"/>
    <sheet name="Respondee statistics" sheetId="17" r:id="rId6"/>
    <sheet name="Sheet2" sheetId="18" r:id="rId7"/>
    <sheet name="Qn1" sheetId="8" r:id="rId8"/>
    <sheet name="Qn 2" sheetId="9" r:id="rId9"/>
    <sheet name="Qn 3" sheetId="4" r:id="rId10"/>
    <sheet name="Qn 3a" sheetId="16" r:id="rId11"/>
    <sheet name="Qn 4" sheetId="12" r:id="rId12"/>
    <sheet name="Qn 5" sheetId="13" r:id="rId13"/>
    <sheet name="Qn 6" sheetId="15" r:id="rId14"/>
  </sheets>
  <calcPr calcId="162913"/>
  <pivotCaches>
    <pivotCache cacheId="0" r:id="rId15"/>
  </pivotCaches>
</workbook>
</file>

<file path=xl/calcChain.xml><?xml version="1.0" encoding="utf-8"?>
<calcChain xmlns="http://schemas.openxmlformats.org/spreadsheetml/2006/main">
  <c r="B27" i="15" l="1"/>
  <c r="A27" i="15"/>
  <c r="B22" i="16"/>
  <c r="A22" i="16"/>
  <c r="AJ43" i="3"/>
  <c r="AG43" i="3"/>
  <c r="O38" i="3"/>
  <c r="L43" i="3"/>
  <c r="AK35" i="3"/>
  <c r="AL35" i="3"/>
  <c r="AH35" i="3"/>
  <c r="AI35" i="3"/>
  <c r="M35" i="3"/>
  <c r="N35" i="3"/>
  <c r="J35" i="3"/>
  <c r="K35" i="3"/>
  <c r="A35" i="3"/>
  <c r="A36" i="3" s="1"/>
  <c r="A34" i="3"/>
  <c r="AL34" i="3"/>
  <c r="AK34" i="3"/>
  <c r="AI34" i="3"/>
  <c r="AH34" i="3"/>
  <c r="N34" i="3"/>
  <c r="M34" i="3"/>
  <c r="K34" i="3"/>
  <c r="J34" i="3"/>
  <c r="A7" i="15" l="1"/>
  <c r="D11" i="17"/>
  <c r="B11" i="17"/>
  <c r="E7" i="17"/>
  <c r="E8" i="17"/>
  <c r="E9" i="17"/>
  <c r="E10" i="17"/>
  <c r="E6" i="17"/>
  <c r="A5" i="16" l="1"/>
  <c r="A6" i="16" s="1"/>
  <c r="A7" i="16" s="1"/>
  <c r="A8" i="16" s="1"/>
  <c r="A9" i="16" s="1"/>
  <c r="A10" i="16" s="1"/>
  <c r="A11" i="16" s="1"/>
  <c r="A12" i="16" s="1"/>
  <c r="A13" i="16" s="1"/>
  <c r="A14" i="16" s="1"/>
  <c r="A15" i="16" s="1"/>
  <c r="A16" i="16" s="1"/>
  <c r="A17" i="16" s="1"/>
  <c r="A18" i="16" s="1"/>
  <c r="A19" i="16" s="1"/>
  <c r="A20" i="16" s="1"/>
  <c r="A21" i="16" s="1"/>
  <c r="A8" i="15"/>
  <c r="A9" i="15" s="1"/>
  <c r="A10" i="15" s="1"/>
  <c r="A11" i="15" s="1"/>
  <c r="A12" i="15" s="1"/>
  <c r="A13" i="15" s="1"/>
  <c r="A14" i="15" s="1"/>
  <c r="A15" i="15" s="1"/>
  <c r="A16" i="15" s="1"/>
  <c r="A17" i="15" s="1"/>
  <c r="A18" i="15" s="1"/>
  <c r="A19" i="15" s="1"/>
  <c r="A20" i="15" s="1"/>
  <c r="A21" i="15" s="1"/>
  <c r="A22" i="15" s="1"/>
  <c r="A23" i="15" s="1"/>
  <c r="A24" i="15" s="1"/>
  <c r="A25" i="15" s="1"/>
  <c r="A26" i="15" s="1"/>
  <c r="A5" i="1" l="1"/>
  <c r="A6" i="1" s="1"/>
  <c r="A7" i="1" s="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L33" i="3"/>
  <c r="AK33" i="3"/>
  <c r="AL32" i="3"/>
  <c r="AK32" i="3"/>
  <c r="AL31" i="3"/>
  <c r="AK31" i="3"/>
  <c r="AL30" i="3"/>
  <c r="AK30" i="3"/>
  <c r="AL29" i="3"/>
  <c r="AK29" i="3"/>
  <c r="AL28" i="3"/>
  <c r="AK28" i="3"/>
  <c r="AL27" i="3"/>
  <c r="AK27" i="3"/>
  <c r="AL26" i="3"/>
  <c r="AK26" i="3"/>
  <c r="AL25" i="3"/>
  <c r="AK25" i="3"/>
  <c r="AL24" i="3"/>
  <c r="AK24" i="3"/>
  <c r="AL23" i="3"/>
  <c r="AK23" i="3"/>
  <c r="AL22" i="3"/>
  <c r="AK22" i="3"/>
  <c r="AL21" i="3"/>
  <c r="AK21" i="3"/>
  <c r="AL20" i="3"/>
  <c r="AK20" i="3"/>
  <c r="AL19" i="3"/>
  <c r="AK19" i="3"/>
  <c r="AL18" i="3"/>
  <c r="AK18" i="3"/>
  <c r="AL17" i="3"/>
  <c r="AK17" i="3"/>
  <c r="AL16" i="3"/>
  <c r="AK16" i="3"/>
  <c r="AL15" i="3"/>
  <c r="AK15" i="3"/>
  <c r="AL14" i="3"/>
  <c r="AK14" i="3"/>
  <c r="AL13" i="3"/>
  <c r="AK13" i="3"/>
  <c r="AL12" i="3"/>
  <c r="AK12" i="3"/>
  <c r="AL11" i="3"/>
  <c r="AK11" i="3"/>
  <c r="AL10" i="3"/>
  <c r="AK10" i="3"/>
  <c r="AL9" i="3"/>
  <c r="AK9" i="3"/>
  <c r="AL8" i="3"/>
  <c r="AK8" i="3"/>
  <c r="AL7" i="3"/>
  <c r="AK7" i="3"/>
  <c r="AL6" i="3"/>
  <c r="AK6" i="3"/>
  <c r="AL5" i="3"/>
  <c r="AK5" i="3"/>
  <c r="AL4" i="3"/>
  <c r="AJ41" i="3" s="1"/>
  <c r="AK4" i="3"/>
  <c r="AI33" i="3"/>
  <c r="AH33" i="3"/>
  <c r="AI32" i="3"/>
  <c r="AH32" i="3"/>
  <c r="AI31" i="3"/>
  <c r="AH31" i="3"/>
  <c r="AI30" i="3"/>
  <c r="AH30" i="3"/>
  <c r="AI29" i="3"/>
  <c r="AH29" i="3"/>
  <c r="AI28" i="3"/>
  <c r="AH28" i="3"/>
  <c r="AI27" i="3"/>
  <c r="AH27" i="3"/>
  <c r="AI26" i="3"/>
  <c r="AH26" i="3"/>
  <c r="AI25" i="3"/>
  <c r="AH25" i="3"/>
  <c r="AI24" i="3"/>
  <c r="AH24" i="3"/>
  <c r="AI23" i="3"/>
  <c r="AH23" i="3"/>
  <c r="AI22" i="3"/>
  <c r="AH22" i="3"/>
  <c r="AI21" i="3"/>
  <c r="AH21" i="3"/>
  <c r="AI20" i="3"/>
  <c r="AH20" i="3"/>
  <c r="AI19" i="3"/>
  <c r="AH19" i="3"/>
  <c r="AI18" i="3"/>
  <c r="AH18" i="3"/>
  <c r="AI17" i="3"/>
  <c r="AH17" i="3"/>
  <c r="AI16" i="3"/>
  <c r="AH16" i="3"/>
  <c r="AI15" i="3"/>
  <c r="AH15" i="3"/>
  <c r="AI14" i="3"/>
  <c r="AH14" i="3"/>
  <c r="AI13" i="3"/>
  <c r="AH13" i="3"/>
  <c r="AI12" i="3"/>
  <c r="AH12" i="3"/>
  <c r="AI11" i="3"/>
  <c r="AH11" i="3"/>
  <c r="AI10" i="3"/>
  <c r="AH10" i="3"/>
  <c r="AI9" i="3"/>
  <c r="AH9" i="3"/>
  <c r="AI8" i="3"/>
  <c r="AH8" i="3"/>
  <c r="AI7" i="3"/>
  <c r="AH7" i="3"/>
  <c r="AI6" i="3"/>
  <c r="AH6" i="3"/>
  <c r="AI5" i="3"/>
  <c r="AH5" i="3"/>
  <c r="AI4" i="3"/>
  <c r="AH4" i="3"/>
  <c r="AG40" i="3" s="1"/>
  <c r="N33" i="3"/>
  <c r="M33" i="3"/>
  <c r="N32" i="3"/>
  <c r="M32" i="3"/>
  <c r="N31" i="3"/>
  <c r="M31" i="3"/>
  <c r="N30" i="3"/>
  <c r="M30" i="3"/>
  <c r="N29" i="3"/>
  <c r="M29" i="3"/>
  <c r="N28" i="3"/>
  <c r="M28" i="3"/>
  <c r="N27" i="3"/>
  <c r="M27" i="3"/>
  <c r="N26" i="3"/>
  <c r="M26" i="3"/>
  <c r="N25" i="3"/>
  <c r="M25" i="3"/>
  <c r="N24" i="3"/>
  <c r="M24" i="3"/>
  <c r="N23" i="3"/>
  <c r="M23" i="3"/>
  <c r="N22" i="3"/>
  <c r="M22" i="3"/>
  <c r="N21" i="3"/>
  <c r="M21" i="3"/>
  <c r="N20" i="3"/>
  <c r="M20" i="3"/>
  <c r="N19" i="3"/>
  <c r="M19" i="3"/>
  <c r="N18" i="3"/>
  <c r="M18" i="3"/>
  <c r="N17" i="3"/>
  <c r="M17" i="3"/>
  <c r="N16" i="3"/>
  <c r="M16" i="3"/>
  <c r="N15" i="3"/>
  <c r="M15" i="3"/>
  <c r="N14" i="3"/>
  <c r="M14" i="3"/>
  <c r="N13" i="3"/>
  <c r="M13" i="3"/>
  <c r="N12" i="3"/>
  <c r="M12" i="3"/>
  <c r="N11" i="3"/>
  <c r="M11" i="3"/>
  <c r="N10" i="3"/>
  <c r="M10" i="3"/>
  <c r="N9" i="3"/>
  <c r="M9" i="3"/>
  <c r="N8" i="3"/>
  <c r="M8" i="3"/>
  <c r="N7" i="3"/>
  <c r="M7" i="3"/>
  <c r="N6" i="3"/>
  <c r="M6" i="3"/>
  <c r="N5" i="3"/>
  <c r="M5" i="3"/>
  <c r="N4" i="3"/>
  <c r="M4" i="3"/>
  <c r="K5" i="3"/>
  <c r="K6" i="3"/>
  <c r="K7" i="3"/>
  <c r="K8" i="3"/>
  <c r="K9" i="3"/>
  <c r="K10" i="3"/>
  <c r="K11" i="3"/>
  <c r="K12" i="3"/>
  <c r="K13" i="3"/>
  <c r="K14" i="3"/>
  <c r="K15" i="3"/>
  <c r="K16" i="3"/>
  <c r="K17" i="3"/>
  <c r="K18" i="3"/>
  <c r="K19" i="3"/>
  <c r="K20" i="3"/>
  <c r="K21" i="3"/>
  <c r="K22" i="3"/>
  <c r="K23" i="3"/>
  <c r="K24" i="3"/>
  <c r="K25" i="3"/>
  <c r="K26" i="3"/>
  <c r="K27" i="3"/>
  <c r="K28" i="3"/>
  <c r="K29" i="3"/>
  <c r="K30" i="3"/>
  <c r="K31" i="3"/>
  <c r="K32" i="3"/>
  <c r="K33" i="3"/>
  <c r="K4" i="3"/>
  <c r="J5" i="3"/>
  <c r="J6" i="3"/>
  <c r="J7" i="3"/>
  <c r="J8" i="3"/>
  <c r="J9" i="3"/>
  <c r="J10" i="3"/>
  <c r="J11" i="3"/>
  <c r="J12" i="3"/>
  <c r="J13" i="3"/>
  <c r="J14" i="3"/>
  <c r="J15" i="3"/>
  <c r="J16" i="3"/>
  <c r="J17" i="3"/>
  <c r="J18" i="3"/>
  <c r="J19" i="3"/>
  <c r="J20" i="3"/>
  <c r="J21" i="3"/>
  <c r="J22" i="3"/>
  <c r="J23" i="3"/>
  <c r="J24" i="3"/>
  <c r="J25" i="3"/>
  <c r="J26" i="3"/>
  <c r="J27" i="3"/>
  <c r="J28" i="3"/>
  <c r="J29" i="3"/>
  <c r="J30" i="3"/>
  <c r="J31" i="3"/>
  <c r="J32" i="3"/>
  <c r="J33" i="3"/>
  <c r="J4" i="3"/>
  <c r="AD38" i="3"/>
  <c r="P38" i="3"/>
  <c r="Q38" i="3"/>
  <c r="R38" i="3"/>
  <c r="S38" i="3"/>
  <c r="T38" i="3"/>
  <c r="U38" i="3"/>
  <c r="V38" i="3"/>
  <c r="W38" i="3"/>
  <c r="X38" i="3"/>
  <c r="Y38" i="3"/>
  <c r="Z38" i="3"/>
  <c r="AA38" i="3"/>
  <c r="AB38" i="3"/>
  <c r="AC38" i="3"/>
  <c r="A5" i="3"/>
  <c r="A6" i="3" s="1"/>
  <c r="A7" i="3" s="1"/>
  <c r="A8" i="3" s="1"/>
  <c r="I41" i="3" l="1"/>
  <c r="L41" i="3"/>
  <c r="AG41" i="3"/>
  <c r="AG42" i="3" s="1"/>
  <c r="I40" i="3"/>
  <c r="L40" i="3"/>
  <c r="AJ40" i="3"/>
  <c r="AJ42" i="3" s="1"/>
  <c r="A9" i="3"/>
  <c r="A10" i="3" s="1"/>
  <c r="A11" i="3" s="1"/>
  <c r="A12" i="3" s="1"/>
  <c r="A13" i="3" s="1"/>
  <c r="A14" i="3" s="1"/>
  <c r="A15" i="3" s="1"/>
  <c r="A16" i="3" s="1"/>
  <c r="L42" i="3" l="1"/>
  <c r="I42" i="3"/>
  <c r="I43" i="3" s="1"/>
  <c r="A17" i="3"/>
  <c r="A18" i="3" s="1"/>
  <c r="A19" i="3" s="1"/>
  <c r="A20" i="3" s="1"/>
  <c r="A21" i="3" s="1"/>
  <c r="A22" i="3" s="1"/>
  <c r="A23" i="3" s="1"/>
  <c r="A24" i="3" s="1"/>
  <c r="A25" i="3" s="1"/>
  <c r="A26" i="3" s="1"/>
  <c r="A27" i="3" s="1"/>
  <c r="A28" i="3" s="1"/>
  <c r="A29" i="3" s="1"/>
  <c r="A30" i="3" s="1"/>
  <c r="A31" i="3" s="1"/>
  <c r="A32" i="3" l="1"/>
  <c r="A33" i="3" s="1"/>
  <c r="B2" i="17" s="1"/>
  <c r="B3" i="17" l="1"/>
  <c r="C7" i="17"/>
  <c r="C6" i="17"/>
  <c r="B12" i="17"/>
  <c r="C8" i="17"/>
  <c r="C9" i="17"/>
  <c r="C10" i="17"/>
  <c r="C11" i="17" l="1"/>
</calcChain>
</file>

<file path=xl/sharedStrings.xml><?xml version="1.0" encoding="utf-8"?>
<sst xmlns="http://schemas.openxmlformats.org/spreadsheetml/2006/main" count="1603" uniqueCount="443">
  <si>
    <t>Rate Variation Survey</t>
  </si>
  <si>
    <t>Submission Details</t>
  </si>
  <si>
    <t>If no, which annual service costs would you choose to no longer fund for your community?</t>
  </si>
  <si>
    <t>Serial</t>
  </si>
  <si>
    <t>SID</t>
  </si>
  <si>
    <t>Submitted Time</t>
  </si>
  <si>
    <t>Completed Time</t>
  </si>
  <si>
    <t>Modified Time</t>
  </si>
  <si>
    <t>Draft</t>
  </si>
  <si>
    <t>IP Address</t>
  </si>
  <si>
    <t>UID</t>
  </si>
  <si>
    <t>Username</t>
  </si>
  <si>
    <t>Existing Contact</t>
  </si>
  <si>
    <t>First Name</t>
  </si>
  <si>
    <t>Last Name</t>
  </si>
  <si>
    <t>Street Address</t>
  </si>
  <si>
    <t>Town</t>
  </si>
  <si>
    <t>Post Code</t>
  </si>
  <si>
    <t>State</t>
  </si>
  <si>
    <t>Email</t>
  </si>
  <si>
    <t>Phone Number</t>
  </si>
  <si>
    <t>Have you seen the explanatory video on the rate variation?</t>
  </si>
  <si>
    <t>Do you support a rate variation to transfer $1.2 million in Council income from waste charges to rates in 2019-20?</t>
  </si>
  <si>
    <t>Mansfield swimming pool - $128,000</t>
  </si>
  <si>
    <t>Mansfield library - $194,000</t>
  </si>
  <si>
    <t>Mansfield youth centre (and associated youth programs) - $205,000</t>
  </si>
  <si>
    <t>Home and community care - $29,000</t>
  </si>
  <si>
    <t>Financial counselling - $20,000</t>
  </si>
  <si>
    <t>Maintenance and renewal of Council buildings (including the Mansfield sporting complex, Mansfield community centre, Mansfield visitor information centre, Mansfield performing arts centre, Library) - $500,000</t>
  </si>
  <si>
    <t>Parks and gardens maintenance - $835,000</t>
  </si>
  <si>
    <t>Festivals and events - $168,000</t>
  </si>
  <si>
    <t>Domestic waste collection and disposal - $2,000,000</t>
  </si>
  <si>
    <t>Tourism and industry development - $155,000</t>
  </si>
  <si>
    <t>Visitor information centre - $120,000</t>
  </si>
  <si>
    <t>Community grants program - $20,000</t>
  </si>
  <si>
    <t>School crossing supervision - $40,000</t>
  </si>
  <si>
    <t>Australia Day and other civic ceremonies - $7,000</t>
  </si>
  <si>
    <t>Public toilet cleaning and maintenance - $170,000</t>
  </si>
  <si>
    <t>Council road maintenance and renewal - $2,640,000</t>
  </si>
  <si>
    <t>Other (please describe)</t>
  </si>
  <si>
    <t>Which option below best describes your relationship with the Mansfield Shire?</t>
  </si>
  <si>
    <t>Have you read the proposed Rating Strategy 2019-20?</t>
  </si>
  <si>
    <t>Do you wish to make any comments on the proposed Rating Strategy 2019-20?</t>
  </si>
  <si>
    <t>Please add your comments</t>
  </si>
  <si>
    <t>1</t>
  </si>
  <si>
    <t>1050</t>
  </si>
  <si>
    <t>0</t>
  </si>
  <si>
    <t>110.145.247.210</t>
  </si>
  <si>
    <t>188</t>
  </si>
  <si>
    <t>Mansfield</t>
  </si>
  <si>
    <t>3722</t>
  </si>
  <si>
    <t>VIC</t>
  </si>
  <si>
    <t>No</t>
  </si>
  <si>
    <t>X</t>
  </si>
  <si>
    <t>test test</t>
  </si>
  <si>
    <t>RATEPAYER and RESIDENT</t>
  </si>
  <si>
    <t>NO</t>
  </si>
  <si>
    <t>YES</t>
  </si>
  <si>
    <t>test comments</t>
  </si>
  <si>
    <t>2</t>
  </si>
  <si>
    <t>1053</t>
  </si>
  <si>
    <t>Yes</t>
  </si>
  <si>
    <t>3</t>
  </si>
  <si>
    <t>1059</t>
  </si>
  <si>
    <t>1.152.108.161</t>
  </si>
  <si>
    <t>Georgia  ALLEN</t>
  </si>
  <si>
    <t>Georgia</t>
  </si>
  <si>
    <t>ALLEN</t>
  </si>
  <si>
    <t>130 Mountain bay drive</t>
  </si>
  <si>
    <t>Mountain bay</t>
  </si>
  <si>
    <t>3723</t>
  </si>
  <si>
    <t>georgia.allen@fultonhogan.com.au</t>
  </si>
  <si>
    <t>0419557446</t>
  </si>
  <si>
    <t>This is councils ddcision how to stay within their nominated budget. Reduce a staff member and it would be covered.</t>
  </si>
  <si>
    <t>NON-RESIDENT RATEPAYER</t>
  </si>
  <si>
    <t>4</t>
  </si>
  <si>
    <t>1063</t>
  </si>
  <si>
    <t>124.189.7.210</t>
  </si>
  <si>
    <t>mick and rowena  ellis</t>
  </si>
  <si>
    <t>mick and rowena</t>
  </si>
  <si>
    <t>ellis</t>
  </si>
  <si>
    <t>779 long lane</t>
  </si>
  <si>
    <t>highview.partners@bigpond.com</t>
  </si>
  <si>
    <t>0419876715</t>
  </si>
  <si>
    <t>irrelevant question unless all options including staffing levels are listed.</t>
  </si>
  <si>
    <t>this survey is short sighted and one dimensional failing to list all funding sourcec including staffing levels. an independent review of all funding and expenditure is required . this review should report directly to council, allow ratepayer input and not be prepared by senior staff who have vested interests. the proposed rate variations also appear to disadvantage only rural and semi rural ratepayers which seems inappropriate and unfair.</t>
  </si>
  <si>
    <t>5</t>
  </si>
  <si>
    <t>1068</t>
  </si>
  <si>
    <t>124.182.35.164</t>
  </si>
  <si>
    <t>Adele McCormack</t>
  </si>
  <si>
    <t>Adele</t>
  </si>
  <si>
    <t>McCormack</t>
  </si>
  <si>
    <t>45 McCormacks Road,</t>
  </si>
  <si>
    <t>MERRIJIG</t>
  </si>
  <si>
    <t>adelemac15@bigpond.com</t>
  </si>
  <si>
    <t>409600655</t>
  </si>
  <si>
    <t>What will happen if the cost of removing rubbish increases when all the expected excess has been removed to other areas. On my 1 person farm I use the rubbish bin once a fortnight and recycling once a month . Yet I will be paying $141 more PA. How can I get around this????</t>
  </si>
  <si>
    <t>6</t>
  </si>
  <si>
    <t>1073</t>
  </si>
  <si>
    <t>124.182.19.250</t>
  </si>
  <si>
    <t>phillip alexander</t>
  </si>
  <si>
    <t>phillip</t>
  </si>
  <si>
    <t>alexander</t>
  </si>
  <si>
    <t>144 malcolm street</t>
  </si>
  <si>
    <t>MANSFIELD</t>
  </si>
  <si>
    <t>alexanderphillip@hotmail.com</t>
  </si>
  <si>
    <t>57791409</t>
  </si>
  <si>
    <t>see comments below and following email</t>
  </si>
  <si>
    <t>The above option to 'no longer fund' certain services is inappropriate. It is possible to review these services and make savings. Eg Targa High Country should be funded by thoase that benefit, and thats not the general community. The information centre future should be reviewed and these costs eliminated. Tourism Development (there is little industry development ) should be funded by those that benefit. A more strategic approach to road maintenance would yield savings. See email also.</t>
  </si>
  <si>
    <t>7</t>
  </si>
  <si>
    <t>1076</t>
  </si>
  <si>
    <t>Love the work you have done on this to date.  So transparent!</t>
  </si>
  <si>
    <t>8</t>
  </si>
  <si>
    <t>1077</t>
  </si>
  <si>
    <t>101.173.74.252</t>
  </si>
  <si>
    <t>Joan Godber</t>
  </si>
  <si>
    <t>Joan</t>
  </si>
  <si>
    <t>Godber</t>
  </si>
  <si>
    <t>38 Victoria Street</t>
  </si>
  <si>
    <t>godber5@bigpond.com</t>
  </si>
  <si>
    <t>5779 1440</t>
  </si>
  <si>
    <t>After viewing the video and reading the strategy this appears to be the only sensible move to make.  Whislst some individual ratepayers will be impacted  it should be at least particially alliviated by the reduced waste charge.  As a weekly user of the Shires services I certainly don't want to see any changes to community care etc.  Hopefully the Surie will get a favourable ruling.</t>
  </si>
  <si>
    <t>9</t>
  </si>
  <si>
    <t>1084</t>
  </si>
  <si>
    <t>121.214.110.118</t>
  </si>
  <si>
    <t>WILLIAM TWYCROSS</t>
  </si>
  <si>
    <t>WILLIAM</t>
  </si>
  <si>
    <t>TWYCROSS</t>
  </si>
  <si>
    <t>121 MT BATTERY RD</t>
  </si>
  <si>
    <t>0407584583</t>
  </si>
  <si>
    <t>I  pay rates on a number of properties in Mansfield.</t>
  </si>
  <si>
    <t>10</t>
  </si>
  <si>
    <t>1085</t>
  </si>
  <si>
    <t>11</t>
  </si>
  <si>
    <t>1086</t>
  </si>
  <si>
    <t>12</t>
  </si>
  <si>
    <t>1087</t>
  </si>
  <si>
    <t>Please see separate submission</t>
  </si>
  <si>
    <t>13</t>
  </si>
  <si>
    <t>1088</t>
  </si>
  <si>
    <t>Margaret TWYCROSS</t>
  </si>
  <si>
    <t>Margaret</t>
  </si>
  <si>
    <t>14</t>
  </si>
  <si>
    <t>1094</t>
  </si>
  <si>
    <t>120.148.238.249</t>
  </si>
  <si>
    <t>pamela  dalgliesh</t>
  </si>
  <si>
    <t>pamela</t>
  </si>
  <si>
    <t>dalgliesh</t>
  </si>
  <si>
    <t>323 Howes Creek Road</t>
  </si>
  <si>
    <t>Mansfiled</t>
  </si>
  <si>
    <t>psdalgliesh@bigpond.com</t>
  </si>
  <si>
    <t>0488333535</t>
  </si>
  <si>
    <t>thanks for the opportunity to make comments.</t>
  </si>
  <si>
    <t>15</t>
  </si>
  <si>
    <t>1114</t>
  </si>
  <si>
    <t>101.187.190.52</t>
  </si>
  <si>
    <t>Ellen Hogan</t>
  </si>
  <si>
    <t>Ellen</t>
  </si>
  <si>
    <t>Hogan</t>
  </si>
  <si>
    <t>P.O. Box 658, Malcolm</t>
  </si>
  <si>
    <t>ellen.hogan@bigpond.com</t>
  </si>
  <si>
    <t>0400418422</t>
  </si>
  <si>
    <t>Looking at further reducing costs across the whole organisation like Wodonga did</t>
  </si>
  <si>
    <t>16</t>
  </si>
  <si>
    <t>1118</t>
  </si>
  <si>
    <t>118.127.109.230</t>
  </si>
  <si>
    <t>Stuart McLachlan</t>
  </si>
  <si>
    <t>Stuart</t>
  </si>
  <si>
    <t>McLachlan</t>
  </si>
  <si>
    <t>2 Amor Drive</t>
  </si>
  <si>
    <t>17</t>
  </si>
  <si>
    <t>1120</t>
  </si>
  <si>
    <t>121.219.103.27</t>
  </si>
  <si>
    <t>James Beckingsale</t>
  </si>
  <si>
    <t>James</t>
  </si>
  <si>
    <t>Beckingsale</t>
  </si>
  <si>
    <t>22 Paxtons Lane</t>
  </si>
  <si>
    <t>jabeckingsale@bigpond.com</t>
  </si>
  <si>
    <t>0428962284</t>
  </si>
  <si>
    <t>No extra staff to be employed and a complete review of all salaries and positions to help establish a sustainable cost base.</t>
  </si>
  <si>
    <t>I believe the council needs to reduce its costs. The idea of putting on two directors at a total  cost of $500,000 with the council in its current financial situation seems ludicrous. The news that the council has been overcharging ratepayers for waste management is concerning as it is purely a rate rise by stealth. It  does not fill me with any confidence that our council is acting in its ratepayers best interests.Perhaps it is acting in the best interests of its senior management.</t>
  </si>
  <si>
    <t>18</t>
  </si>
  <si>
    <t>1122</t>
  </si>
  <si>
    <t>103.101.171.192</t>
  </si>
  <si>
    <t>Don Howie</t>
  </si>
  <si>
    <t>Don</t>
  </si>
  <si>
    <t>Howie</t>
  </si>
  <si>
    <t>3081 Maroondah Highway</t>
  </si>
  <si>
    <t>dhowie1@bigpond.com</t>
  </si>
  <si>
    <t>0409258228</t>
  </si>
  <si>
    <t>The proposed managers</t>
  </si>
  <si>
    <t>The 20% municipal charge needs to be maintained. The draft act of parliament has not been debated so should not be changed until enacted.</t>
  </si>
  <si>
    <t>19</t>
  </si>
  <si>
    <t>1124</t>
  </si>
  <si>
    <t>167.179.140.93</t>
  </si>
  <si>
    <t>james tehan</t>
  </si>
  <si>
    <t>james</t>
  </si>
  <si>
    <t>tehan</t>
  </si>
  <si>
    <t>904 royaltown rd</t>
  </si>
  <si>
    <t>maindample</t>
  </si>
  <si>
    <t>Council should direct CEO to undertake cost savings in Budget which is what he is paid to do.</t>
  </si>
  <si>
    <t>20</t>
  </si>
  <si>
    <t>1125</t>
  </si>
  <si>
    <t>180.181.209.103</t>
  </si>
  <si>
    <t>Andrew Crockett</t>
  </si>
  <si>
    <t>Andrew</t>
  </si>
  <si>
    <t>Crockett</t>
  </si>
  <si>
    <t>280 Glenroy Road</t>
  </si>
  <si>
    <t>farmercrockett@hotmail.com</t>
  </si>
  <si>
    <t>0357775575</t>
  </si>
  <si>
    <t>It seems to me that this is a way of increasing rural rates. Rural rates have increased out of proportion over the last 5 years and is basicly an assets tax with no relationship to its earning protential.</t>
  </si>
  <si>
    <t>21</t>
  </si>
  <si>
    <t>1126</t>
  </si>
  <si>
    <t>22</t>
  </si>
  <si>
    <t>1127</t>
  </si>
  <si>
    <t>116.250.190.176</t>
  </si>
  <si>
    <t>Jenny Forrest</t>
  </si>
  <si>
    <t>Jennifer Forrest</t>
  </si>
  <si>
    <t>Forrest</t>
  </si>
  <si>
    <t>4745 Midland Hwy</t>
  </si>
  <si>
    <t>Barjarg</t>
  </si>
  <si>
    <t>Jennyforrest@live.com.au</t>
  </si>
  <si>
    <t>0408764110</t>
  </si>
  <si>
    <t>I would 'cut back 'the Parks and Garden maintenance by half. Also ALL new developments should pay ALLcosts eg roads,pathways et</t>
  </si>
  <si>
    <t>Fair and transparend. A strategy where revenue per rated venue is considered rather than just size ie broard acre</t>
  </si>
  <si>
    <t>23</t>
  </si>
  <si>
    <t>1128</t>
  </si>
  <si>
    <t>180.181.161.203</t>
  </si>
  <si>
    <t>Tom Ingpen</t>
  </si>
  <si>
    <t>Tom</t>
  </si>
  <si>
    <t>Ingpen</t>
  </si>
  <si>
    <t>379 Ancona Road</t>
  </si>
  <si>
    <t>Ancona</t>
  </si>
  <si>
    <t>3715</t>
  </si>
  <si>
    <t>tingpen@skymesh.com.au</t>
  </si>
  <si>
    <t>57789557</t>
  </si>
  <si>
    <t>Most of these are can not be cut. I would need to view the full budget.</t>
  </si>
  <si>
    <t>Comments will be emailed separately</t>
  </si>
  <si>
    <t>24</t>
  </si>
  <si>
    <t>1130</t>
  </si>
  <si>
    <t>122.110.208.225</t>
  </si>
  <si>
    <t>Jenna Lehman</t>
  </si>
  <si>
    <t>Jenna</t>
  </si>
  <si>
    <t>Lehman</t>
  </si>
  <si>
    <t>50 Malcolm Street</t>
  </si>
  <si>
    <t>j_lehman_8@hotmail.com</t>
  </si>
  <si>
    <t>two new directors as proposed by the CEO, enough employees already</t>
  </si>
  <si>
    <t>25</t>
  </si>
  <si>
    <t>1131</t>
  </si>
  <si>
    <t>116.240.190.107</t>
  </si>
  <si>
    <t>Ross May</t>
  </si>
  <si>
    <t>Ross</t>
  </si>
  <si>
    <t>May</t>
  </si>
  <si>
    <t>187, McCormacks Road</t>
  </si>
  <si>
    <t>Merrijig</t>
  </si>
  <si>
    <t>ross@mayfam.net</t>
  </si>
  <si>
    <t>+61400868456</t>
  </si>
  <si>
    <t>Staff costs - in particular 'back-end'. Campaign to increase volunteerism and community group participation in many of above.</t>
  </si>
  <si>
    <t>I believe Council should be about focussed on delivering 'essential' services first.  Non 'essential' services, of which there are many currently delivered could be prioritised (with community engagement) and only those for which funds are available will proceed. I also believe council needs a more flexible resourcing mix - particularly staff, to allow the CEO to better deliver a balanced budget. Finally the waste services over-charge must be returned to ratepayers in full.</t>
  </si>
  <si>
    <t>26</t>
  </si>
  <si>
    <t>1132</t>
  </si>
  <si>
    <t>101.173.98.133</t>
  </si>
  <si>
    <t>Alan Friday</t>
  </si>
  <si>
    <t>Alan</t>
  </si>
  <si>
    <t>Friday</t>
  </si>
  <si>
    <t>14 Tower Avenue</t>
  </si>
  <si>
    <t>Alphington</t>
  </si>
  <si>
    <t>3078</t>
  </si>
  <si>
    <t>alan.friday@bigpond.com</t>
  </si>
  <si>
    <t>0422611444</t>
  </si>
  <si>
    <t>The council should only be making changes to its rating strategy (as it pertains to legislation) once the legislation has been passed.  At present, the strategy is being formulated on the basis of proposed legislation that may never become law.</t>
  </si>
  <si>
    <t>27</t>
  </si>
  <si>
    <t>1135</t>
  </si>
  <si>
    <t>49.199.9.204</t>
  </si>
  <si>
    <t>Rosemary Brennan</t>
  </si>
  <si>
    <t>Rosemary</t>
  </si>
  <si>
    <t>Brennan</t>
  </si>
  <si>
    <t>Bartja, 101 Harpers Road</t>
  </si>
  <si>
    <t>rosiejbrennan@gmail.com</t>
  </si>
  <si>
    <t>+61357764379</t>
  </si>
  <si>
    <t>Employment of external consultants - too many</t>
  </si>
  <si>
    <t>28</t>
  </si>
  <si>
    <t>1136</t>
  </si>
  <si>
    <t>1.144.111.161</t>
  </si>
  <si>
    <t>adam layfield</t>
  </si>
  <si>
    <t>adam</t>
  </si>
  <si>
    <t>layfield</t>
  </si>
  <si>
    <t>8 elm st</t>
  </si>
  <si>
    <t>mansfield</t>
  </si>
  <si>
    <t>adam@aplplumbing.com.au</t>
  </si>
  <si>
    <t>0418898996</t>
  </si>
  <si>
    <t>the above list is unrealistic, i worked at the shire for 6 years full time in a senior roll and there is a number of areas that could have there budget reduced totalling the amount of 1.</t>
  </si>
  <si>
    <t>29</t>
  </si>
  <si>
    <t>1139</t>
  </si>
  <si>
    <t>110.140.161.15</t>
  </si>
  <si>
    <t>Elizabeth Bannister</t>
  </si>
  <si>
    <t>Elizabeth</t>
  </si>
  <si>
    <t>Bannister</t>
  </si>
  <si>
    <t>45 Ailsa Street</t>
  </si>
  <si>
    <t>3724</t>
  </si>
  <si>
    <t>bannister.elizabeth.h@edumail.vic.gov.au</t>
  </si>
  <si>
    <t>+61427030510</t>
  </si>
  <si>
    <t>DO NOT employ two new “Directors” in the shire to the cost of approx $500,00</t>
  </si>
  <si>
    <t>Please be more transparent in the future with regard to the percentage of ratepayer's money going towards waste management.</t>
  </si>
  <si>
    <t>30</t>
  </si>
  <si>
    <t>1150</t>
  </si>
  <si>
    <t>203.129.29.223</t>
  </si>
  <si>
    <t>James Bett</t>
  </si>
  <si>
    <t>Bett</t>
  </si>
  <si>
    <t>PO box 423</t>
  </si>
  <si>
    <t>jstuartbett@gmail.com</t>
  </si>
  <si>
    <t>0357752334</t>
  </si>
  <si>
    <t>Reduce the number of Council employees and/or motor vehicles and expenses?  Further alternative cost cutting to some services?</t>
  </si>
  <si>
    <t>31</t>
  </si>
  <si>
    <t>1153</t>
  </si>
  <si>
    <t>203.212.138.17</t>
  </si>
  <si>
    <t>Garry Breadon</t>
  </si>
  <si>
    <t>Garry</t>
  </si>
  <si>
    <t>Breadon</t>
  </si>
  <si>
    <t>2268 Long Lane</t>
  </si>
  <si>
    <t>Barwite</t>
  </si>
  <si>
    <t>garrybreadon@live.com</t>
  </si>
  <si>
    <t>+61457769577</t>
  </si>
  <si>
    <t>there is a cost shift to rural residents! the waste management over charge has been theft! the service cost choices above are limited! there is no money for assistant managers! one off rate variation my arse!</t>
  </si>
  <si>
    <t>32</t>
  </si>
  <si>
    <t>1154</t>
  </si>
  <si>
    <t>124.189.26.16</t>
  </si>
  <si>
    <t>Joan Tehan</t>
  </si>
  <si>
    <t>Tehan</t>
  </si>
  <si>
    <t>5092 Midland Highway</t>
  </si>
  <si>
    <t>jatha1@bigpond.com</t>
  </si>
  <si>
    <t>0357764247</t>
  </si>
  <si>
    <t>Ratepayers without full knowledge or expertise  should not be asked to nominate cuts to services.</t>
  </si>
  <si>
    <t>Comments sent via email as my comments which were well within the limit were cut off half way through. Maybe an error in the form.</t>
  </si>
  <si>
    <t>33</t>
  </si>
  <si>
    <t>1162</t>
  </si>
  <si>
    <t>101.189.40.136</t>
  </si>
  <si>
    <t>Chris Theodor</t>
  </si>
  <si>
    <t>Chris</t>
  </si>
  <si>
    <t>Theodor</t>
  </si>
  <si>
    <t>2141 mt Buller Rd</t>
  </si>
  <si>
    <t>chris@theodor.id.su</t>
  </si>
  <si>
    <t>0431222485</t>
  </si>
  <si>
    <t>34</t>
  </si>
  <si>
    <t>1168</t>
  </si>
  <si>
    <t>124.189.4.164</t>
  </si>
  <si>
    <t>Mark Holcombe</t>
  </si>
  <si>
    <t>Mark</t>
  </si>
  <si>
    <t>Holcombe</t>
  </si>
  <si>
    <t>225 O'hallorans rd</t>
  </si>
  <si>
    <t>Staff levels; 10% off all services</t>
  </si>
  <si>
    <t>35</t>
  </si>
  <si>
    <t>1169</t>
  </si>
  <si>
    <t>120.151.169.154</t>
  </si>
  <si>
    <t>Shane Callahan</t>
  </si>
  <si>
    <t>Shane</t>
  </si>
  <si>
    <t>Callahan</t>
  </si>
  <si>
    <t>350 Mansfield-Whitfield Road</t>
  </si>
  <si>
    <t>0428 576799</t>
  </si>
  <si>
    <t>What rubbish!! The design of this survey is crap, just scaremongering. Reductions in services has to be worked out by council.</t>
  </si>
  <si>
    <t>It seems that councillors are openly admitting that council has been scamming ratepayers wth these excess waste charges for years now and have only come clean about it since the Victorian Ombudsman advised them to. This is rating by stealth, it's deplorable and can't be tolerated. Ratepayers shoule be receiving the benefit of any savings made on waste collection charges. Our Shire has to live within it's means or it won't continue to exist. Seems only 200 words fit not 500 as indicated!Shortcha</t>
  </si>
  <si>
    <t>36</t>
  </si>
  <si>
    <t>1170</t>
  </si>
  <si>
    <t>110.144.29.37</t>
  </si>
  <si>
    <t>Tony  Lovick</t>
  </si>
  <si>
    <t>Lovick</t>
  </si>
  <si>
    <t>188 McCormack rd</t>
  </si>
  <si>
    <t>tonylovick@outlook.com</t>
  </si>
  <si>
    <t>0429101182</t>
  </si>
  <si>
    <t>the proposal has not been adequately explained and the timing prior to christmas is very poor. The proposed highest increase of the farm rate is unfair</t>
  </si>
  <si>
    <t>37</t>
  </si>
  <si>
    <t>1171</t>
  </si>
  <si>
    <t>Sandra  Lovick</t>
  </si>
  <si>
    <t>Sandra</t>
  </si>
  <si>
    <t>merrijig</t>
  </si>
  <si>
    <t>sandralovick@bigpond.com</t>
  </si>
  <si>
    <t>0408565923</t>
  </si>
  <si>
    <t>poor timing and process. I object to a higher level to farming properties.</t>
  </si>
  <si>
    <t>38</t>
  </si>
  <si>
    <t>1172</t>
  </si>
  <si>
    <t>Tony</t>
  </si>
  <si>
    <t>188  McCormack rd</t>
  </si>
  <si>
    <t>object to higher increase for farming properties. adopt beneficiary pays principal for tourism, events etc</t>
  </si>
  <si>
    <t>39</t>
  </si>
  <si>
    <t>1173</t>
  </si>
  <si>
    <t>58.161.225.239</t>
  </si>
  <si>
    <t>Brian Johnstone</t>
  </si>
  <si>
    <t>Brian</t>
  </si>
  <si>
    <t>Johnstone</t>
  </si>
  <si>
    <t>50 Bankers Rise</t>
  </si>
  <si>
    <t>Mountain Bay</t>
  </si>
  <si>
    <t>auric@bigpond.com</t>
  </si>
  <si>
    <t>0437-777-444</t>
  </si>
  <si>
    <t>Across the board cost cutting, management and service improvements, focus on immediate cost/benefits, less studies</t>
  </si>
  <si>
    <t>Massive rate increases for Farmers, etc are a disgrace  - so much for the sales pitch that "there will be no increases for the average ratepayer" - CEO and Finance Manager, by secrecy, aim to avoid ratepayer concern and may well have avoided full briefing of Council - or maybe Council wants to shift costs to Farmers - Plus cutting Municipal Charge has not been legislated yet to Farmers' detriment that is the intention – Mountain Bay farm rates will be up about 10% or $1,300 (Councillor advice)</t>
  </si>
  <si>
    <t>CHECK</t>
  </si>
  <si>
    <t>(All)</t>
  </si>
  <si>
    <t>Row Labels</t>
  </si>
  <si>
    <t>Grand Total</t>
  </si>
  <si>
    <t>Column Labels</t>
  </si>
  <si>
    <t>Count of Council road maintenance and renewal - $2,640,000</t>
  </si>
  <si>
    <t>Count of Mansfield swimming pool - $128,000</t>
  </si>
  <si>
    <t>Count of Mansfield library - $194,000</t>
  </si>
  <si>
    <t>Count of Mansfield youth centre (and associated youth programs) - $205,000</t>
  </si>
  <si>
    <t>Count of Home and community care - $29,000</t>
  </si>
  <si>
    <t>Count of Financial counselling - $20,000</t>
  </si>
  <si>
    <t>Count of Maintenance and renewal of Council buildings (including the Mansfield sporting complex, Mansfield community centre, Mansfield visitor information centre, Mansfield performing arts centre, Library) - $500,000</t>
  </si>
  <si>
    <t>Count of Parks and gardens maintenance - $835,000</t>
  </si>
  <si>
    <t>Count of Festivals and events - $168,000</t>
  </si>
  <si>
    <t>Count of Domestic waste collection and disposal - $2,000,000</t>
  </si>
  <si>
    <t>Count of Tourism and industry development - $155,000</t>
  </si>
  <si>
    <t>Count of Visitor information centre - $120,000</t>
  </si>
  <si>
    <t>Count of Community grants program - $20,000</t>
  </si>
  <si>
    <t>Count of School crossing supervision - $40,000</t>
  </si>
  <si>
    <t>Count of Australia Day and other civic ceremonies - $7,000</t>
  </si>
  <si>
    <t>Count of Public toilet cleaning and maintenance - $170,000</t>
  </si>
  <si>
    <t>Values</t>
  </si>
  <si>
    <t>Comments on the rating strategy or rate variation proposal</t>
  </si>
  <si>
    <t xml:space="preserve">Comments on which annual service costs would you choose to no longer fund for your community?
</t>
  </si>
  <si>
    <t>Assessment #</t>
  </si>
  <si>
    <t>Rating category</t>
  </si>
  <si>
    <t>Residential</t>
  </si>
  <si>
    <t>Farmland</t>
  </si>
  <si>
    <t>Rural Residential</t>
  </si>
  <si>
    <t>Commercial</t>
  </si>
  <si>
    <t>Vacant</t>
  </si>
  <si>
    <t>Total number of current property assessments</t>
  </si>
  <si>
    <t>Total number of respondants</t>
  </si>
  <si>
    <t>% of assessments that responded</t>
  </si>
  <si>
    <t>Respondants by rate category</t>
  </si>
  <si>
    <t>Rural residential</t>
  </si>
  <si>
    <t>% of respondants</t>
  </si>
  <si>
    <t>% representation of total assessments</t>
  </si>
  <si>
    <t>TOTAL</t>
  </si>
  <si>
    <t>number of respondants</t>
  </si>
  <si>
    <t>number of assessments</t>
  </si>
  <si>
    <t>Officer comments</t>
  </si>
  <si>
    <t>Community response</t>
  </si>
  <si>
    <t>Community submissions</t>
  </si>
  <si>
    <t>Bonnie Doon</t>
  </si>
  <si>
    <t>Vacuum truck street cleaning in certain areas</t>
  </si>
  <si>
    <t>Do not support the Municipal Charge</t>
  </si>
  <si>
    <t>Firstly it is most unfair and ill-conceived that council propose to increase the rate burden on farmland given that farmers are price takers not price setters with regard to their incomes.  Farmers are also struggling to content with a much changed climate and the prospect of even more rapid and damaging climate change ahead.  Any increase in the total cost of the council rates burden is not acceptable in these circumstances.  A greater proportion of the rate burden needs to be applied to comme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</si>
</sst>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2" x14ac:knownFonts="1">
    <font>
      <sz val="11"/>
      <name val="Verdana"/>
    </font>
    <font>
      <sz val="11"/>
      <name val="Verdana"/>
      <family val="2"/>
    </font>
    <font>
      <sz val="11"/>
      <color rgb="FFFF0000"/>
      <name val="Verdana"/>
      <family val="2"/>
    </font>
    <font>
      <sz val="8"/>
      <name val="Verdana"/>
      <family val="2"/>
    </font>
    <font>
      <b/>
      <sz val="14"/>
      <color theme="6" tint="-0.499984740745262"/>
      <name val="Calibri"/>
      <family val="2"/>
      <scheme val="minor"/>
    </font>
    <font>
      <sz val="12"/>
      <color theme="6" tint="-0.499984740745262"/>
      <name val="Calibri"/>
      <family val="2"/>
      <scheme val="minor"/>
    </font>
    <font>
      <sz val="11"/>
      <name val="Verdana"/>
      <family val="2"/>
    </font>
    <font>
      <sz val="11"/>
      <color rgb="FF3F3F76"/>
      <name val="Calibri"/>
      <family val="2"/>
      <scheme val="minor"/>
    </font>
    <font>
      <sz val="11"/>
      <color theme="0"/>
      <name val="Calibri"/>
      <family val="2"/>
      <scheme val="minor"/>
    </font>
    <font>
      <sz val="8"/>
      <color rgb="FFFF0000"/>
      <name val="Verdana"/>
      <family val="2"/>
    </font>
    <font>
      <b/>
      <sz val="18"/>
      <color theme="0"/>
      <name val="Calibri"/>
      <family val="2"/>
      <scheme val="minor"/>
    </font>
    <font>
      <sz val="12"/>
      <color theme="6" tint="-0.499984740745262"/>
      <name val="Calibri"/>
      <family val="2"/>
      <scheme val="minor"/>
    </font>
  </fonts>
  <fills count="4">
    <fill>
      <patternFill patternType="none"/>
    </fill>
    <fill>
      <patternFill patternType="gray125"/>
    </fill>
    <fill>
      <patternFill patternType="solid">
        <fgColor rgb="FFFFCC99"/>
      </patternFill>
    </fill>
    <fill>
      <patternFill patternType="solid">
        <fgColor theme="8"/>
      </patternFill>
    </fill>
  </fills>
  <borders count="2">
    <border>
      <left/>
      <right/>
      <top/>
      <bottom/>
      <diagonal/>
    </border>
    <border>
      <left style="thin">
        <color rgb="FF7F7F7F"/>
      </left>
      <right style="thin">
        <color rgb="FF7F7F7F"/>
      </right>
      <top style="thin">
        <color rgb="FF7F7F7F"/>
      </top>
      <bottom style="thin">
        <color rgb="FF7F7F7F"/>
      </bottom>
      <diagonal/>
    </border>
  </borders>
  <cellStyleXfs count="4">
    <xf numFmtId="0" fontId="0" fillId="0" borderId="0"/>
    <xf numFmtId="9" fontId="6" fillId="0" borderId="0" applyFont="0" applyFill="0" applyBorder="0" applyAlignment="0" applyProtection="0"/>
    <xf numFmtId="0" fontId="7" fillId="2" borderId="1" applyNumberFormat="0" applyAlignment="0" applyProtection="0"/>
    <xf numFmtId="0" fontId="8" fillId="3" borderId="0" applyNumberFormat="0" applyBorder="0" applyAlignment="0" applyProtection="0"/>
  </cellStyleXfs>
  <cellXfs count="30">
    <xf numFmtId="0" fontId="0" fillId="0" borderId="0" xfId="0"/>
    <xf numFmtId="22" fontId="0" fillId="0" borderId="0" xfId="0" applyNumberFormat="1"/>
    <xf numFmtId="0" fontId="2" fillId="0" borderId="0" xfId="0" applyFont="1"/>
    <xf numFmtId="22" fontId="2" fillId="0" borderId="0" xfId="0" applyNumberFormat="1" applyFont="1"/>
    <xf numFmtId="0" fontId="1" fillId="0" borderId="0" xfId="0" applyFont="1"/>
    <xf numFmtId="0" fontId="0" fillId="0" borderId="0" xfId="0" applyAlignment="1">
      <alignment horizontal="right"/>
    </xf>
    <xf numFmtId="0" fontId="3" fillId="0" borderId="0" xfId="0" applyFont="1" applyAlignment="1">
      <alignment vertical="top" wrapText="1"/>
    </xf>
    <xf numFmtId="0" fontId="3" fillId="0" borderId="0" xfId="0" applyFont="1"/>
    <xf numFmtId="0" fontId="3" fillId="0" borderId="0" xfId="0" pivotButton="1" applyFont="1" applyAlignment="1">
      <alignment vertical="top" wrapText="1"/>
    </xf>
    <xf numFmtId="0" fontId="3" fillId="0" borderId="0" xfId="0" applyFont="1" applyAlignment="1">
      <alignment horizontal="left"/>
    </xf>
    <xf numFmtId="0" fontId="3" fillId="0" borderId="0" xfId="0" applyNumberFormat="1" applyFont="1" applyAlignment="1">
      <alignment horizontal="center"/>
    </xf>
    <xf numFmtId="0" fontId="3" fillId="0" borderId="0" xfId="0" applyFont="1" applyAlignment="1">
      <alignment horizontal="center" vertical="top" wrapText="1"/>
    </xf>
    <xf numFmtId="0" fontId="3" fillId="0" borderId="0" xfId="0" pivotButton="1" applyFont="1"/>
    <xf numFmtId="0" fontId="3" fillId="0" borderId="0" xfId="0" pivotButton="1" applyFont="1" applyAlignment="1">
      <alignment horizontal="center" vertical="top" wrapText="1"/>
    </xf>
    <xf numFmtId="10" fontId="3" fillId="0" borderId="0" xfId="0" applyNumberFormat="1" applyFont="1" applyAlignment="1">
      <alignment horizontal="center" vertical="top" wrapText="1"/>
    </xf>
    <xf numFmtId="0" fontId="5" fillId="0" borderId="0" xfId="0" applyFont="1"/>
    <xf numFmtId="0" fontId="5" fillId="0" borderId="0" xfId="0" applyFont="1" applyAlignment="1">
      <alignment vertical="top" wrapText="1"/>
    </xf>
    <xf numFmtId="0" fontId="4" fillId="0" borderId="0" xfId="0" applyFont="1" applyAlignment="1">
      <alignment vertical="top"/>
    </xf>
    <xf numFmtId="0" fontId="5" fillId="0" borderId="0" xfId="0" applyFont="1" applyAlignment="1">
      <alignment horizontal="center" vertical="top"/>
    </xf>
    <xf numFmtId="0" fontId="5" fillId="0" borderId="0" xfId="0" applyFont="1" applyAlignment="1">
      <alignment vertical="top"/>
    </xf>
    <xf numFmtId="0" fontId="7" fillId="2" borderId="1" xfId="2"/>
    <xf numFmtId="9" fontId="0" fillId="0" borderId="0" xfId="1" applyFont="1"/>
    <xf numFmtId="164" fontId="0" fillId="0" borderId="0" xfId="1" applyNumberFormat="1" applyFont="1"/>
    <xf numFmtId="0" fontId="9" fillId="0" borderId="0" xfId="0" applyFont="1" applyAlignment="1">
      <alignment horizontal="right"/>
    </xf>
    <xf numFmtId="0" fontId="0" fillId="0" borderId="0" xfId="0" applyAlignment="1">
      <alignment vertical="top" wrapText="1"/>
    </xf>
    <xf numFmtId="0" fontId="1" fillId="0" borderId="0" xfId="0" applyFont="1" applyAlignment="1">
      <alignment vertical="top" wrapText="1"/>
    </xf>
    <xf numFmtId="164" fontId="0" fillId="0" borderId="0" xfId="0" applyNumberFormat="1"/>
    <xf numFmtId="0" fontId="10" fillId="3" borderId="0" xfId="3" applyFont="1"/>
    <xf numFmtId="164" fontId="10" fillId="3" borderId="0" xfId="3" applyNumberFormat="1" applyFont="1"/>
    <xf numFmtId="0" fontId="11" fillId="0" borderId="0" xfId="0" applyFont="1" applyAlignment="1">
      <alignment vertical="top" wrapText="1"/>
    </xf>
  </cellXfs>
  <cellStyles count="4">
    <cellStyle name="Accent5" xfId="3" builtinId="45"/>
    <cellStyle name="Input" xfId="2" builtinId="20"/>
    <cellStyle name="Normal" xfId="0" builtinId="0"/>
    <cellStyle name="Percent" xfId="1" builtinId="5"/>
  </cellStyles>
  <dxfs count="48">
    <dxf>
      <font>
        <b val="0"/>
        <i val="0"/>
        <strike val="0"/>
        <condense val="0"/>
        <extend val="0"/>
        <outline val="0"/>
        <shadow val="0"/>
        <u val="none"/>
        <vertAlign val="baseline"/>
        <sz val="12"/>
        <color theme="6" tint="-0.499984740745262"/>
        <name val="Calibri"/>
        <scheme val="minor"/>
      </font>
      <alignment horizontal="general" vertical="top" textRotation="0" wrapText="1" indent="0" justifyLastLine="0" shrinkToFit="0" readingOrder="0"/>
    </dxf>
    <dxf>
      <font>
        <b val="0"/>
        <i val="0"/>
        <strike val="0"/>
        <condense val="0"/>
        <extend val="0"/>
        <outline val="0"/>
        <shadow val="0"/>
        <u val="none"/>
        <vertAlign val="baseline"/>
        <sz val="12"/>
        <color theme="6" tint="-0.499984740745262"/>
        <name val="Calibri"/>
        <scheme val="minor"/>
      </font>
      <alignment horizontal="general" vertical="top" textRotation="0" wrapText="1" indent="0" justifyLastLine="0" shrinkToFit="0" readingOrder="0"/>
    </dxf>
    <dxf>
      <font>
        <b val="0"/>
        <i val="0"/>
        <strike val="0"/>
        <condense val="0"/>
        <extend val="0"/>
        <outline val="0"/>
        <shadow val="0"/>
        <u val="none"/>
        <vertAlign val="baseline"/>
        <sz val="12"/>
        <color theme="6" tint="-0.499984740745262"/>
        <name val="Calibri"/>
        <scheme val="minor"/>
      </font>
      <alignment horizontal="general" vertical="top" textRotation="0" wrapText="1" indent="0" justifyLastLine="0" shrinkToFit="0" readingOrder="0"/>
    </dxf>
    <dxf>
      <font>
        <b val="0"/>
        <i val="0"/>
        <strike val="0"/>
        <condense val="0"/>
        <extend val="0"/>
        <outline val="0"/>
        <shadow val="0"/>
        <u val="none"/>
        <vertAlign val="baseline"/>
        <sz val="12"/>
        <color theme="6" tint="-0.499984740745262"/>
        <name val="Calibri"/>
        <scheme val="minor"/>
      </font>
      <alignment horizontal="center" vertical="top" textRotation="0" wrapText="0" indent="0" justifyLastLine="0" shrinkToFit="0" readingOrder="0"/>
    </dxf>
    <dxf>
      <font>
        <b val="0"/>
        <i val="0"/>
        <strike val="0"/>
        <condense val="0"/>
        <extend val="0"/>
        <outline val="0"/>
        <shadow val="0"/>
        <u val="none"/>
        <vertAlign val="baseline"/>
        <sz val="12"/>
        <color theme="6" tint="-0.499984740745262"/>
        <name val="Calibri"/>
        <scheme val="minor"/>
      </font>
      <alignment horizontal="center" vertical="top" textRotation="0" wrapText="0" indent="0" justifyLastLine="0" shrinkToFit="0" readingOrder="0"/>
    </dxf>
    <dxf>
      <font>
        <b val="0"/>
        <i val="0"/>
        <strike val="0"/>
        <condense val="0"/>
        <extend val="0"/>
        <outline val="0"/>
        <shadow val="0"/>
        <u val="none"/>
        <vertAlign val="baseline"/>
        <sz val="12"/>
        <color theme="6" tint="-0.499984740745262"/>
        <name val="Calibri"/>
        <scheme val="minor"/>
      </font>
      <alignment horizontal="general" vertical="top" textRotation="0" wrapText="1" indent="0" justifyLastLine="0" shrinkToFit="0" readingOrder="0"/>
    </dxf>
    <dxf>
      <font>
        <b val="0"/>
        <i val="0"/>
        <strike val="0"/>
        <condense val="0"/>
        <extend val="0"/>
        <outline val="0"/>
        <shadow val="0"/>
        <u val="none"/>
        <vertAlign val="baseline"/>
        <sz val="12"/>
        <color theme="6" tint="-0.499984740745262"/>
        <name val="Calibri"/>
        <scheme val="minor"/>
      </font>
      <alignment horizontal="general" vertical="top" textRotation="0" wrapText="1" indent="0" justifyLastLine="0" shrinkToFit="0" readingOrder="0"/>
    </dxf>
    <dxf>
      <font>
        <b val="0"/>
        <i val="0"/>
        <strike val="0"/>
        <condense val="0"/>
        <extend val="0"/>
        <outline val="0"/>
        <shadow val="0"/>
        <u val="none"/>
        <vertAlign val="baseline"/>
        <sz val="12"/>
        <color theme="6" tint="-0.499984740745262"/>
        <name val="Calibri"/>
        <scheme val="minor"/>
      </font>
      <alignment horizontal="center" vertical="top" textRotation="0" wrapText="0" indent="0" justifyLastLine="0" shrinkToFit="0" readingOrder="0"/>
    </dxf>
    <dxf>
      <font>
        <b val="0"/>
        <i val="0"/>
        <strike val="0"/>
        <condense val="0"/>
        <extend val="0"/>
        <outline val="0"/>
        <shadow val="0"/>
        <u val="none"/>
        <vertAlign val="baseline"/>
        <sz val="12"/>
        <color theme="6" tint="-0.499984740745262"/>
        <name val="Calibri"/>
        <scheme val="minor"/>
      </font>
      <alignment horizontal="center" vertical="top" textRotation="0" wrapText="0" indent="0" justifyLastLine="0" shrinkToFit="0" readingOrder="0"/>
    </dxf>
    <dxf>
      <numFmt numFmtId="14" formatCode="0.00%"/>
    </dxf>
    <dxf>
      <numFmt numFmtId="14" formatCode="0.00%"/>
    </dxf>
    <dxf>
      <numFmt numFmtId="14" formatCode="0.00%"/>
    </dxf>
    <dxf>
      <numFmt numFmtId="14" formatCode="0.00%"/>
    </dxf>
    <dxf>
      <numFmt numFmtId="14" formatCode="0.00%"/>
    </dxf>
    <dxf>
      <numFmt numFmtId="14" formatCode="0.00%"/>
    </dxf>
    <dxf>
      <numFmt numFmtId="14" formatCode="0.00%"/>
    </dxf>
    <dxf>
      <numFmt numFmtId="14" formatCode="0.00%"/>
    </dxf>
    <dxf>
      <numFmt numFmtId="14" formatCode="0.00%"/>
    </dxf>
    <dxf>
      <numFmt numFmtId="14" formatCode="0.00%"/>
    </dxf>
    <dxf>
      <numFmt numFmtId="14" formatCode="0.00%"/>
    </dxf>
    <dxf>
      <numFmt numFmtId="14" formatCode="0.00%"/>
    </dxf>
    <dxf>
      <numFmt numFmtId="14" formatCode="0.00%"/>
    </dxf>
    <dxf>
      <font>
        <sz val="8"/>
      </font>
    </dxf>
    <dxf>
      <font>
        <sz val="8"/>
      </font>
    </dxf>
    <dxf>
      <font>
        <sz val="8"/>
      </font>
    </dxf>
    <dxf>
      <font>
        <sz val="8"/>
      </font>
    </dxf>
    <dxf>
      <font>
        <sz val="8"/>
      </font>
    </dxf>
    <dxf>
      <font>
        <sz val="8"/>
      </font>
    </dxf>
    <dxf>
      <alignment horizontal="center" vertical="top" wrapText="1" readingOrder="0"/>
    </dxf>
    <dxf>
      <alignment horizontal="center" vertical="top" wrapText="1" readingOrder="0"/>
    </dxf>
    <dxf>
      <alignment horizontal="center" vertical="top" wrapText="1" readingOrder="0"/>
    </dxf>
    <dxf>
      <alignment horizontal="center" vertical="top" wrapText="1" readingOrder="0"/>
    </dxf>
    <dxf>
      <alignment horizontal="center" vertical="top" wrapText="1" readingOrder="0"/>
    </dxf>
    <dxf>
      <alignment horizontal="center" vertical="top" wrapText="1" readingOrder="0"/>
    </dxf>
    <dxf>
      <alignment horizontal="center" readingOrder="0"/>
    </dxf>
    <dxf>
      <alignment horizontal="center" readingOrder="0"/>
    </dxf>
    <dxf>
      <font>
        <sz val="8"/>
      </font>
    </dxf>
    <dxf>
      <font>
        <sz val="8"/>
      </font>
    </dxf>
    <dxf>
      <font>
        <sz val="8"/>
      </font>
    </dxf>
    <dxf>
      <font>
        <sz val="8"/>
      </font>
    </dxf>
    <dxf>
      <font>
        <sz val="8"/>
      </font>
    </dxf>
    <dxf>
      <font>
        <sz val="8"/>
      </font>
    </dxf>
    <dxf>
      <alignment vertical="top" readingOrder="0"/>
    </dxf>
    <dxf>
      <alignment vertical="top" readingOrder="0"/>
    </dxf>
    <dxf>
      <alignment wrapText="1" readingOrder="0"/>
    </dxf>
    <dxf>
      <alignment wrapText="1" readingOrder="0"/>
    </dxf>
    <dxf>
      <alignment wrapText="1" readingOrder="0"/>
    </dxf>
    <dxf>
      <alignment wrapText="1" readingOrder="0"/>
    </dxf>
  </dxfs>
  <tableStyles count="0"/>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pivotCacheDefinition" Target="pivotCache/pivotCacheDefinition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4.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5.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6.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7.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8.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9.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pivotSource>
    <c:name>[mansfield-shire-council-higher-rate-cap-application-appendix17-rate-variation-survey-results-and-analysis-20190329.xlsx]Sheet11!PivotTable9</c:name>
    <c:fmtId val="0"/>
  </c:pivotSource>
  <c:chart>
    <c:autoTitleDeleted val="0"/>
    <c:pivotFmts>
      <c:pivotFmt>
        <c:idx val="0"/>
        <c:spPr>
          <a:solidFill>
            <a:schemeClr val="accent1"/>
          </a:solidFill>
          <a:ln>
            <a:noFill/>
          </a:ln>
          <a:effectLst/>
        </c:spPr>
        <c:marker>
          <c:symbol val="none"/>
        </c:marker>
      </c:pivotFmt>
      <c:pivotFmt>
        <c:idx val="1"/>
        <c:spPr>
          <a:solidFill>
            <a:schemeClr val="accent1"/>
          </a:solidFill>
          <a:ln>
            <a:noFill/>
          </a:ln>
          <a:effectLst/>
        </c:spPr>
        <c:marker>
          <c:symbol val="none"/>
        </c:marker>
      </c:pivotFmt>
      <c:pivotFmt>
        <c:idx val="2"/>
        <c:spPr>
          <a:solidFill>
            <a:schemeClr val="accent1"/>
          </a:solidFill>
          <a:ln>
            <a:noFill/>
          </a:ln>
          <a:effectLst/>
        </c:spPr>
        <c:marker>
          <c:symbol val="none"/>
        </c:marker>
      </c:pivotFmt>
      <c:pivotFmt>
        <c:idx val="3"/>
        <c:spPr>
          <a:solidFill>
            <a:schemeClr val="accent1"/>
          </a:solidFill>
          <a:ln>
            <a:noFill/>
          </a:ln>
          <a:effectLst/>
        </c:spPr>
        <c:marker>
          <c:symbol val="none"/>
        </c:marker>
      </c:pivotFmt>
      <c:pivotFmt>
        <c:idx val="4"/>
        <c:spPr>
          <a:solidFill>
            <a:schemeClr val="accent1"/>
          </a:solidFill>
          <a:ln>
            <a:noFill/>
          </a:ln>
          <a:effectLst/>
        </c:spPr>
        <c:marker>
          <c:symbol val="none"/>
        </c:marker>
      </c:pivotFmt>
      <c:pivotFmt>
        <c:idx val="5"/>
        <c:spPr>
          <a:solidFill>
            <a:schemeClr val="accent1"/>
          </a:solidFill>
          <a:ln>
            <a:noFill/>
          </a:ln>
          <a:effectLst/>
        </c:spPr>
        <c:marker>
          <c:symbol val="none"/>
        </c:marker>
      </c:pivotFmt>
      <c:pivotFmt>
        <c:idx val="6"/>
        <c:spPr>
          <a:solidFill>
            <a:schemeClr val="accent1"/>
          </a:solidFill>
          <a:ln>
            <a:noFill/>
          </a:ln>
          <a:effectLst/>
        </c:spPr>
        <c:marker>
          <c:symbol val="none"/>
        </c:marker>
      </c:pivotFmt>
      <c:pivotFmt>
        <c:idx val="7"/>
        <c:spPr>
          <a:solidFill>
            <a:schemeClr val="accent1"/>
          </a:solidFill>
          <a:ln>
            <a:noFill/>
          </a:ln>
          <a:effectLst/>
        </c:spPr>
        <c:marker>
          <c:symbol val="none"/>
        </c:marker>
      </c:pivotFmt>
      <c:pivotFmt>
        <c:idx val="8"/>
        <c:spPr>
          <a:solidFill>
            <a:schemeClr val="accent1"/>
          </a:solidFill>
          <a:ln>
            <a:noFill/>
          </a:ln>
          <a:effectLst/>
        </c:spPr>
        <c:marker>
          <c:symbol val="none"/>
        </c:marker>
      </c:pivotFmt>
      <c:pivotFmt>
        <c:idx val="9"/>
        <c:spPr>
          <a:solidFill>
            <a:schemeClr val="accent1"/>
          </a:solidFill>
          <a:ln>
            <a:noFill/>
          </a:ln>
          <a:effectLst/>
        </c:spPr>
        <c:marker>
          <c:symbol val="none"/>
        </c:marker>
      </c:pivotFmt>
      <c:pivotFmt>
        <c:idx val="10"/>
        <c:spPr>
          <a:solidFill>
            <a:schemeClr val="accent1"/>
          </a:solidFill>
          <a:ln>
            <a:noFill/>
          </a:ln>
          <a:effectLst/>
        </c:spPr>
        <c:marker>
          <c:symbol val="none"/>
        </c:marker>
      </c:pivotFmt>
      <c:pivotFmt>
        <c:idx val="11"/>
        <c:spPr>
          <a:solidFill>
            <a:schemeClr val="accent1"/>
          </a:solidFill>
          <a:ln>
            <a:noFill/>
          </a:ln>
          <a:effectLst/>
        </c:spPr>
        <c:marker>
          <c:symbol val="none"/>
        </c:marker>
      </c:pivotFmt>
      <c:pivotFmt>
        <c:idx val="12"/>
        <c:spPr>
          <a:solidFill>
            <a:schemeClr val="accent1"/>
          </a:solidFill>
          <a:ln>
            <a:noFill/>
          </a:ln>
          <a:effectLst/>
        </c:spPr>
        <c:marker>
          <c:symbol val="none"/>
        </c:marker>
      </c:pivotFmt>
      <c:pivotFmt>
        <c:idx val="13"/>
        <c:spPr>
          <a:solidFill>
            <a:schemeClr val="accent2"/>
          </a:solidFill>
          <a:ln>
            <a:noFill/>
          </a:ln>
          <a:effectLst/>
        </c:spPr>
        <c:marker>
          <c:symbol val="none"/>
        </c:marker>
      </c:pivotFmt>
    </c:pivotFmts>
    <c:plotArea>
      <c:layout/>
      <c:barChart>
        <c:barDir val="col"/>
        <c:grouping val="clustered"/>
        <c:varyColors val="0"/>
        <c:ser>
          <c:idx val="0"/>
          <c:order val="0"/>
          <c:tx>
            <c:strRef>
              <c:f>Sheet11!$B$3:$B$4</c:f>
              <c:strCache>
                <c:ptCount val="1"/>
                <c:pt idx="0">
                  <c:v>NON-RESIDENT RATEPAYER</c:v>
                </c:pt>
              </c:strCache>
            </c:strRef>
          </c:tx>
          <c:spPr>
            <a:solidFill>
              <a:schemeClr val="accent1"/>
            </a:solidFill>
            <a:ln>
              <a:noFill/>
            </a:ln>
            <a:effectLst/>
          </c:spPr>
          <c:invertIfNegative val="0"/>
          <c:cat>
            <c:strRef>
              <c:f>Sheet11!$A$5:$A$17</c:f>
              <c:strCache>
                <c:ptCount val="13"/>
                <c:pt idx="0">
                  <c:v>Count of Tourism and industry development - $155,000</c:v>
                </c:pt>
                <c:pt idx="1">
                  <c:v>Count of Council road maintenance and renewal - $2,640,000</c:v>
                </c:pt>
                <c:pt idx="2">
                  <c:v>Count of Australia Day and other civic ceremonies - $7,000</c:v>
                </c:pt>
                <c:pt idx="3">
                  <c:v>Count of Public toilet cleaning and maintenance - $170,000</c:v>
                </c:pt>
                <c:pt idx="4">
                  <c:v>Count of School crossing supervision - $40,000</c:v>
                </c:pt>
                <c:pt idx="5">
                  <c:v>Count of Community grants program - $20,000</c:v>
                </c:pt>
                <c:pt idx="6">
                  <c:v>Count of Domestic waste collection and disposal - $2,000,000</c:v>
                </c:pt>
                <c:pt idx="7">
                  <c:v>Count of Visitor information centre - $120,000</c:v>
                </c:pt>
                <c:pt idx="8">
                  <c:v>Count of Home and community care - $29,000</c:v>
                </c:pt>
                <c:pt idx="9">
                  <c:v>Count of Financial counselling - $20,000</c:v>
                </c:pt>
                <c:pt idx="10">
                  <c:v>Count of Maintenance and renewal of Council buildings (including the Mansfield sporting complex, Mansfield community centre, Mansfield visitor information centre, Mansfield performing arts centre, Library) - $500,000</c:v>
                </c:pt>
                <c:pt idx="11">
                  <c:v>Count of Parks and gardens maintenance - $835,000</c:v>
                </c:pt>
                <c:pt idx="12">
                  <c:v>Count of Festivals and events - $168,000</c:v>
                </c:pt>
              </c:strCache>
            </c:strRef>
          </c:cat>
          <c:val>
            <c:numRef>
              <c:f>Sheet11!$B$5:$B$17</c:f>
              <c:numCache>
                <c:formatCode>0.00%</c:formatCode>
                <c:ptCount val="13"/>
                <c:pt idx="0">
                  <c:v>1</c:v>
                </c:pt>
                <c:pt idx="1">
                  <c:v>#N/A</c:v>
                </c:pt>
                <c:pt idx="2">
                  <c:v>0.25</c:v>
                </c:pt>
                <c:pt idx="3">
                  <c:v>#N/A</c:v>
                </c:pt>
                <c:pt idx="4">
                  <c:v>#N/A</c:v>
                </c:pt>
                <c:pt idx="5">
                  <c:v>0.16666666666666666</c:v>
                </c:pt>
                <c:pt idx="6">
                  <c:v>0</c:v>
                </c:pt>
                <c:pt idx="7">
                  <c:v>0.33333333333333331</c:v>
                </c:pt>
                <c:pt idx="8">
                  <c:v>0</c:v>
                </c:pt>
                <c:pt idx="9">
                  <c:v>0.14285714285714285</c:v>
                </c:pt>
                <c:pt idx="10">
                  <c:v>0</c:v>
                </c:pt>
                <c:pt idx="11">
                  <c:v>0</c:v>
                </c:pt>
                <c:pt idx="12">
                  <c:v>0.22222222222222221</c:v>
                </c:pt>
              </c:numCache>
            </c:numRef>
          </c:val>
          <c:extLst xmlns:c16r2="http://schemas.microsoft.com/office/drawing/2015/06/chart">
            <c:ext xmlns:c16="http://schemas.microsoft.com/office/drawing/2014/chart" uri="{C3380CC4-5D6E-409C-BE32-E72D297353CC}">
              <c16:uniqueId val="{00000000-383D-4F73-B9AD-C59B945A4414}"/>
            </c:ext>
          </c:extLst>
        </c:ser>
        <c:ser>
          <c:idx val="1"/>
          <c:order val="1"/>
          <c:tx>
            <c:strRef>
              <c:f>Sheet11!$C$3:$C$4</c:f>
              <c:strCache>
                <c:ptCount val="1"/>
                <c:pt idx="0">
                  <c:v>RATEPAYER and RESIDENT</c:v>
                </c:pt>
              </c:strCache>
            </c:strRef>
          </c:tx>
          <c:spPr>
            <a:solidFill>
              <a:schemeClr val="accent2"/>
            </a:solidFill>
            <a:ln>
              <a:noFill/>
            </a:ln>
            <a:effectLst/>
          </c:spPr>
          <c:invertIfNegative val="0"/>
          <c:cat>
            <c:strRef>
              <c:f>Sheet11!$A$5:$A$17</c:f>
              <c:strCache>
                <c:ptCount val="13"/>
                <c:pt idx="0">
                  <c:v>Count of Tourism and industry development - $155,000</c:v>
                </c:pt>
                <c:pt idx="1">
                  <c:v>Count of Council road maintenance and renewal - $2,640,000</c:v>
                </c:pt>
                <c:pt idx="2">
                  <c:v>Count of Australia Day and other civic ceremonies - $7,000</c:v>
                </c:pt>
                <c:pt idx="3">
                  <c:v>Count of Public toilet cleaning and maintenance - $170,000</c:v>
                </c:pt>
                <c:pt idx="4">
                  <c:v>Count of School crossing supervision - $40,000</c:v>
                </c:pt>
                <c:pt idx="5">
                  <c:v>Count of Community grants program - $20,000</c:v>
                </c:pt>
                <c:pt idx="6">
                  <c:v>Count of Domestic waste collection and disposal - $2,000,000</c:v>
                </c:pt>
                <c:pt idx="7">
                  <c:v>Count of Visitor information centre - $120,000</c:v>
                </c:pt>
                <c:pt idx="8">
                  <c:v>Count of Home and community care - $29,000</c:v>
                </c:pt>
                <c:pt idx="9">
                  <c:v>Count of Financial counselling - $20,000</c:v>
                </c:pt>
                <c:pt idx="10">
                  <c:v>Count of Maintenance and renewal of Council buildings (including the Mansfield sporting complex, Mansfield community centre, Mansfield visitor information centre, Mansfield performing arts centre, Library) - $500,000</c:v>
                </c:pt>
                <c:pt idx="11">
                  <c:v>Count of Parks and gardens maintenance - $835,000</c:v>
                </c:pt>
                <c:pt idx="12">
                  <c:v>Count of Festivals and events - $168,000</c:v>
                </c:pt>
              </c:strCache>
            </c:strRef>
          </c:cat>
          <c:val>
            <c:numRef>
              <c:f>Sheet11!$C$5:$C$17</c:f>
              <c:numCache>
                <c:formatCode>0.00%</c:formatCode>
                <c:ptCount val="13"/>
                <c:pt idx="0">
                  <c:v>1</c:v>
                </c:pt>
                <c:pt idx="1">
                  <c:v>1</c:v>
                </c:pt>
                <c:pt idx="2">
                  <c:v>0.75</c:v>
                </c:pt>
                <c:pt idx="3">
                  <c:v>#N/A</c:v>
                </c:pt>
                <c:pt idx="4">
                  <c:v>#N/A</c:v>
                </c:pt>
                <c:pt idx="5">
                  <c:v>0.83333333333333337</c:v>
                </c:pt>
                <c:pt idx="6">
                  <c:v>1</c:v>
                </c:pt>
                <c:pt idx="7">
                  <c:v>0.66666666666666663</c:v>
                </c:pt>
                <c:pt idx="8">
                  <c:v>1</c:v>
                </c:pt>
                <c:pt idx="9">
                  <c:v>0.8571428571428571</c:v>
                </c:pt>
                <c:pt idx="10">
                  <c:v>1</c:v>
                </c:pt>
                <c:pt idx="11">
                  <c:v>1</c:v>
                </c:pt>
                <c:pt idx="12">
                  <c:v>0.77777777777777779</c:v>
                </c:pt>
              </c:numCache>
            </c:numRef>
          </c:val>
          <c:extLst xmlns:c16r2="http://schemas.microsoft.com/office/drawing/2015/06/chart">
            <c:ext xmlns:c16="http://schemas.microsoft.com/office/drawing/2014/chart" uri="{C3380CC4-5D6E-409C-BE32-E72D297353CC}">
              <c16:uniqueId val="{00000001-383D-4F73-B9AD-C59B945A4414}"/>
            </c:ext>
          </c:extLst>
        </c:ser>
        <c:dLbls>
          <c:showLegendKey val="0"/>
          <c:showVal val="0"/>
          <c:showCatName val="0"/>
          <c:showSerName val="0"/>
          <c:showPercent val="0"/>
          <c:showBubbleSize val="0"/>
        </c:dLbls>
        <c:gapWidth val="219"/>
        <c:overlap val="-27"/>
        <c:axId val="232814464"/>
        <c:axId val="232816000"/>
      </c:barChart>
      <c:catAx>
        <c:axId val="2328144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32816000"/>
        <c:crosses val="autoZero"/>
        <c:auto val="1"/>
        <c:lblAlgn val="ctr"/>
        <c:lblOffset val="100"/>
        <c:noMultiLvlLbl val="0"/>
      </c:catAx>
      <c:valAx>
        <c:axId val="232816000"/>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3281446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xmlns:c16r2="http://schemas.microsoft.com/office/drawing/2015/06/chart">
    <c:ext xmlns:c16="http://schemas.microsoft.com/office/drawing/2014/chart" uri="{E28EC0CA-F0BB-4C9C-879D-F8772B89E7AC}">
      <c16:pivotOptions16>
        <c16:showExpandCollapseFieldButtons val="1"/>
      </c16:pivotOptions16>
    </c:ext>
    <c:ext xmlns:c14="http://schemas.microsoft.com/office/drawing/2007/8/2/chart" uri="{781A3756-C4B2-4CAC-9D66-4F8BD8637D16}">
      <c14:pivotOptions>
        <c14:dropZoneFilter val="1"/>
        <c14:dropZoneCategories val="1"/>
        <c14:dropZoneData val="1"/>
        <c14:dropZoneSeries val="1"/>
        <c14:dropZonesVisible val="1"/>
      </c14:pivotOptions>
    </c:ext>
  </c:extLst>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AU"/>
              <a:t>Respondants by Rate Category</a:t>
            </a:r>
          </a:p>
        </c:rich>
      </c:tx>
      <c:layout/>
      <c:overlay val="0"/>
      <c:spPr>
        <a:noFill/>
        <a:ln>
          <a:noFill/>
        </a:ln>
        <a:effectLst/>
      </c:spPr>
    </c:title>
    <c:autoTitleDeleted val="0"/>
    <c:plotArea>
      <c:layout/>
      <c:barChart>
        <c:barDir val="col"/>
        <c:grouping val="clustered"/>
        <c:varyColors val="0"/>
        <c:ser>
          <c:idx val="0"/>
          <c:order val="0"/>
          <c:tx>
            <c:strRef>
              <c:f>'Respondee statistics'!$B$5</c:f>
              <c:strCache>
                <c:ptCount val="1"/>
                <c:pt idx="0">
                  <c:v>number of respondants</c:v>
                </c:pt>
              </c:strCache>
            </c:strRef>
          </c:tx>
          <c:spPr>
            <a:solidFill>
              <a:schemeClr val="accent6"/>
            </a:solidFill>
            <a:ln>
              <a:noFill/>
            </a:ln>
            <a:effectLst/>
          </c:spPr>
          <c:invertIfNegative val="0"/>
          <c:dPt>
            <c:idx val="1"/>
            <c:invertIfNegative val="0"/>
            <c:bubble3D val="0"/>
            <c:spPr>
              <a:solidFill>
                <a:schemeClr val="accent2"/>
              </a:solidFill>
              <a:ln>
                <a:noFill/>
              </a:ln>
              <a:effectLst/>
            </c:spPr>
            <c:extLst xmlns:c16r2="http://schemas.microsoft.com/office/drawing/2015/06/chart">
              <c:ext xmlns:c16="http://schemas.microsoft.com/office/drawing/2014/chart" uri="{C3380CC4-5D6E-409C-BE32-E72D297353CC}">
                <c16:uniqueId val="{00000003-782C-49FC-8362-516697E7A641}"/>
              </c:ext>
            </c:extLst>
          </c:dPt>
          <c:dPt>
            <c:idx val="2"/>
            <c:invertIfNegative val="0"/>
            <c:bubble3D val="0"/>
            <c:spPr>
              <a:solidFill>
                <a:schemeClr val="tx2"/>
              </a:solidFill>
              <a:ln>
                <a:noFill/>
              </a:ln>
              <a:effectLst/>
            </c:spPr>
            <c:extLst xmlns:c16r2="http://schemas.microsoft.com/office/drawing/2015/06/chart">
              <c:ext xmlns:c16="http://schemas.microsoft.com/office/drawing/2014/chart" uri="{C3380CC4-5D6E-409C-BE32-E72D297353CC}">
                <c16:uniqueId val="{0000000A-782C-49FC-8362-516697E7A641}"/>
              </c:ext>
            </c:extLst>
          </c:dPt>
          <c:dPt>
            <c:idx val="3"/>
            <c:invertIfNegative val="0"/>
            <c:bubble3D val="0"/>
            <c:spPr>
              <a:solidFill>
                <a:schemeClr val="accent4"/>
              </a:solidFill>
              <a:ln>
                <a:noFill/>
              </a:ln>
              <a:effectLst/>
            </c:spPr>
            <c:extLst xmlns:c16r2="http://schemas.microsoft.com/office/drawing/2015/06/chart">
              <c:ext xmlns:c16="http://schemas.microsoft.com/office/drawing/2014/chart" uri="{C3380CC4-5D6E-409C-BE32-E72D297353CC}">
                <c16:uniqueId val="{0000000D-782C-49FC-8362-516697E7A641}"/>
              </c:ext>
            </c:extLst>
          </c:dPt>
          <c:dPt>
            <c:idx val="4"/>
            <c:invertIfNegative val="0"/>
            <c:bubble3D val="0"/>
            <c:spPr>
              <a:solidFill>
                <a:srgbClr val="C00000"/>
              </a:solidFill>
              <a:ln>
                <a:noFill/>
              </a:ln>
              <a:effectLst/>
            </c:spPr>
            <c:extLst xmlns:c16r2="http://schemas.microsoft.com/office/drawing/2015/06/chart">
              <c:ext xmlns:c16="http://schemas.microsoft.com/office/drawing/2014/chart" uri="{C3380CC4-5D6E-409C-BE32-E72D297353CC}">
                <c16:uniqueId val="{00000022-782C-49FC-8362-516697E7A641}"/>
              </c:ext>
            </c:extLst>
          </c:dPt>
          <c:cat>
            <c:strRef>
              <c:f>'Respondee statistics'!$A$6:$A$10</c:f>
              <c:strCache>
                <c:ptCount val="5"/>
                <c:pt idx="0">
                  <c:v>Farmland</c:v>
                </c:pt>
                <c:pt idx="1">
                  <c:v>Residential</c:v>
                </c:pt>
                <c:pt idx="2">
                  <c:v>Rural residential</c:v>
                </c:pt>
                <c:pt idx="3">
                  <c:v>Commercial</c:v>
                </c:pt>
                <c:pt idx="4">
                  <c:v>Vacant</c:v>
                </c:pt>
              </c:strCache>
            </c:strRef>
          </c:cat>
          <c:val>
            <c:numRef>
              <c:f>'Respondee statistics'!$B$6:$B$10</c:f>
              <c:numCache>
                <c:formatCode>General</c:formatCode>
                <c:ptCount val="5"/>
                <c:pt idx="0">
                  <c:v>20</c:v>
                </c:pt>
                <c:pt idx="1">
                  <c:v>8</c:v>
                </c:pt>
                <c:pt idx="2">
                  <c:v>2</c:v>
                </c:pt>
                <c:pt idx="3">
                  <c:v>2</c:v>
                </c:pt>
                <c:pt idx="4">
                  <c:v>1</c:v>
                </c:pt>
              </c:numCache>
            </c:numRef>
          </c:val>
          <c:extLst xmlns:c16r2="http://schemas.microsoft.com/office/drawing/2015/06/chart">
            <c:ext xmlns:c16="http://schemas.microsoft.com/office/drawing/2014/chart" uri="{C3380CC4-5D6E-409C-BE32-E72D297353CC}">
              <c16:uniqueId val="{00000000-101B-44B8-B461-70CE62ADC535}"/>
            </c:ext>
          </c:extLst>
        </c:ser>
        <c:dLbls>
          <c:showLegendKey val="0"/>
          <c:showVal val="0"/>
          <c:showCatName val="0"/>
          <c:showSerName val="0"/>
          <c:showPercent val="0"/>
          <c:showBubbleSize val="0"/>
        </c:dLbls>
        <c:gapWidth val="219"/>
        <c:overlap val="-27"/>
        <c:axId val="232683776"/>
        <c:axId val="232685568"/>
      </c:barChart>
      <c:lineChart>
        <c:grouping val="standard"/>
        <c:varyColors val="0"/>
        <c:ser>
          <c:idx val="1"/>
          <c:order val="1"/>
          <c:tx>
            <c:strRef>
              <c:f>'Respondee statistics'!$E$5</c:f>
              <c:strCache>
                <c:ptCount val="1"/>
                <c:pt idx="0">
                  <c:v>% representation of total assessments</c:v>
                </c:pt>
              </c:strCache>
            </c:strRef>
          </c:tx>
          <c:spPr>
            <a:ln w="28575" cap="rnd">
              <a:solidFill>
                <a:schemeClr val="accent5"/>
              </a:solidFill>
              <a:round/>
            </a:ln>
            <a:effectLst/>
          </c:spPr>
          <c:marker>
            <c:symbol val="none"/>
          </c:marker>
          <c:cat>
            <c:strRef>
              <c:f>'Respondee statistics'!$A$6:$A$10</c:f>
              <c:strCache>
                <c:ptCount val="5"/>
                <c:pt idx="0">
                  <c:v>Farmland</c:v>
                </c:pt>
                <c:pt idx="1">
                  <c:v>Residential</c:v>
                </c:pt>
                <c:pt idx="2">
                  <c:v>Rural residential</c:v>
                </c:pt>
                <c:pt idx="3">
                  <c:v>Commercial</c:v>
                </c:pt>
                <c:pt idx="4">
                  <c:v>Vacant</c:v>
                </c:pt>
              </c:strCache>
            </c:strRef>
          </c:cat>
          <c:val>
            <c:numRef>
              <c:f>'Respondee statistics'!$E$6:$E$10</c:f>
              <c:numCache>
                <c:formatCode>0.0%</c:formatCode>
                <c:ptCount val="5"/>
                <c:pt idx="0">
                  <c:v>2.5412960609911054E-2</c:v>
                </c:pt>
                <c:pt idx="1">
                  <c:v>2.2179096201829776E-3</c:v>
                </c:pt>
                <c:pt idx="2">
                  <c:v>8.4281500210703754E-4</c:v>
                </c:pt>
                <c:pt idx="3">
                  <c:v>5.5248618784530384E-3</c:v>
                </c:pt>
                <c:pt idx="4">
                  <c:v>1.7152658662092624E-3</c:v>
                </c:pt>
              </c:numCache>
            </c:numRef>
          </c:val>
          <c:smooth val="0"/>
          <c:extLst xmlns:c16r2="http://schemas.microsoft.com/office/drawing/2015/06/chart">
            <c:ext xmlns:c16="http://schemas.microsoft.com/office/drawing/2014/chart" uri="{C3380CC4-5D6E-409C-BE32-E72D297353CC}">
              <c16:uniqueId val="{00000001-101B-44B8-B461-70CE62ADC535}"/>
            </c:ext>
          </c:extLst>
        </c:ser>
        <c:dLbls>
          <c:showLegendKey val="0"/>
          <c:showVal val="0"/>
          <c:showCatName val="0"/>
          <c:showSerName val="0"/>
          <c:showPercent val="0"/>
          <c:showBubbleSize val="0"/>
        </c:dLbls>
        <c:marker val="1"/>
        <c:smooth val="0"/>
        <c:axId val="232688640"/>
        <c:axId val="232687104"/>
      </c:lineChart>
      <c:catAx>
        <c:axId val="2326837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32685568"/>
        <c:crosses val="autoZero"/>
        <c:auto val="1"/>
        <c:lblAlgn val="ctr"/>
        <c:lblOffset val="100"/>
        <c:noMultiLvlLbl val="0"/>
      </c:catAx>
      <c:valAx>
        <c:axId val="23268556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32683776"/>
        <c:crosses val="autoZero"/>
        <c:crossBetween val="between"/>
      </c:valAx>
      <c:valAx>
        <c:axId val="232687104"/>
        <c:scaling>
          <c:orientation val="minMax"/>
        </c:scaling>
        <c:delete val="0"/>
        <c:axPos val="r"/>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32688640"/>
        <c:crosses val="max"/>
        <c:crossBetween val="between"/>
      </c:valAx>
      <c:catAx>
        <c:axId val="232688640"/>
        <c:scaling>
          <c:orientation val="minMax"/>
        </c:scaling>
        <c:delete val="1"/>
        <c:axPos val="b"/>
        <c:numFmt formatCode="General" sourceLinked="1"/>
        <c:majorTickMark val="none"/>
        <c:minorTickMark val="none"/>
        <c:tickLblPos val="nextTo"/>
        <c:crossAx val="232687104"/>
        <c:crosses val="autoZero"/>
        <c:auto val="1"/>
        <c:lblAlgn val="ctr"/>
        <c:lblOffset val="100"/>
        <c:noMultiLvlLbl val="0"/>
      </c:cat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AU"/>
              <a:t>Respondants by Rate Category</a:t>
            </a:r>
          </a:p>
        </c:rich>
      </c:tx>
      <c:overlay val="0"/>
      <c:spPr>
        <a:noFill/>
        <a:ln>
          <a:noFill/>
        </a:ln>
        <a:effectLst/>
      </c:spPr>
    </c:title>
    <c:autoTitleDeleted val="0"/>
    <c:plotArea>
      <c:layout/>
      <c:pieChart>
        <c:varyColors val="1"/>
        <c:ser>
          <c:idx val="0"/>
          <c:order val="0"/>
          <c:tx>
            <c:strRef>
              <c:f>'Respondee statistics'!$B$5</c:f>
              <c:strCache>
                <c:ptCount val="1"/>
                <c:pt idx="0">
                  <c:v>number of respondants</c:v>
                </c:pt>
              </c:strCache>
            </c:strRef>
          </c:tx>
          <c:dPt>
            <c:idx val="0"/>
            <c:bubble3D val="0"/>
            <c:spPr>
              <a:solidFill>
                <a:schemeClr val="accent6"/>
              </a:solidFill>
              <a:ln w="19050">
                <a:solidFill>
                  <a:schemeClr val="lt1"/>
                </a:solidFill>
              </a:ln>
              <a:effectLst/>
            </c:spPr>
            <c:extLst xmlns:c16r2="http://schemas.microsoft.com/office/drawing/2015/06/chart">
              <c:ext xmlns:c16="http://schemas.microsoft.com/office/drawing/2014/chart" uri="{C3380CC4-5D6E-409C-BE32-E72D297353CC}">
                <c16:uniqueId val="{00000001-A62C-4DEE-915B-E16F27AA403E}"/>
              </c:ext>
            </c:extLst>
          </c:dPt>
          <c:dPt>
            <c:idx val="1"/>
            <c:bubble3D val="0"/>
            <c:spPr>
              <a:solidFill>
                <a:schemeClr val="accent5"/>
              </a:solidFill>
              <a:ln w="19050">
                <a:solidFill>
                  <a:schemeClr val="lt1"/>
                </a:solidFill>
              </a:ln>
              <a:effectLst/>
            </c:spPr>
            <c:extLst xmlns:c16r2="http://schemas.microsoft.com/office/drawing/2015/06/chart">
              <c:ext xmlns:c16="http://schemas.microsoft.com/office/drawing/2014/chart" uri="{C3380CC4-5D6E-409C-BE32-E72D297353CC}">
                <c16:uniqueId val="{00000003-A62C-4DEE-915B-E16F27AA403E}"/>
              </c:ext>
            </c:extLst>
          </c:dPt>
          <c:dPt>
            <c:idx val="2"/>
            <c:bubble3D val="0"/>
            <c:spPr>
              <a:solidFill>
                <a:schemeClr val="accent4"/>
              </a:solidFill>
              <a:ln w="19050">
                <a:solidFill>
                  <a:schemeClr val="lt1"/>
                </a:solidFill>
              </a:ln>
              <a:effectLst/>
            </c:spPr>
            <c:extLst xmlns:c16r2="http://schemas.microsoft.com/office/drawing/2015/06/chart">
              <c:ext xmlns:c16="http://schemas.microsoft.com/office/drawing/2014/chart" uri="{C3380CC4-5D6E-409C-BE32-E72D297353CC}">
                <c16:uniqueId val="{00000005-A62C-4DEE-915B-E16F27AA403E}"/>
              </c:ext>
            </c:extLst>
          </c:dPt>
          <c:dPt>
            <c:idx val="3"/>
            <c:bubble3D val="0"/>
            <c:spPr>
              <a:solidFill>
                <a:schemeClr val="accent6">
                  <a:lumMod val="60000"/>
                </a:schemeClr>
              </a:solidFill>
              <a:ln w="19050">
                <a:solidFill>
                  <a:schemeClr val="lt1"/>
                </a:solidFill>
              </a:ln>
              <a:effectLst/>
            </c:spPr>
            <c:extLst xmlns:c16r2="http://schemas.microsoft.com/office/drawing/2015/06/chart">
              <c:ext xmlns:c16="http://schemas.microsoft.com/office/drawing/2014/chart" uri="{C3380CC4-5D6E-409C-BE32-E72D297353CC}">
                <c16:uniqueId val="{00000007-A62C-4DEE-915B-E16F27AA403E}"/>
              </c:ext>
            </c:extLst>
          </c:dPt>
          <c:dPt>
            <c:idx val="4"/>
            <c:bubble3D val="0"/>
            <c:spPr>
              <a:solidFill>
                <a:schemeClr val="accent5">
                  <a:lumMod val="60000"/>
                </a:schemeClr>
              </a:solidFill>
              <a:ln w="19050">
                <a:solidFill>
                  <a:schemeClr val="lt1"/>
                </a:solidFill>
              </a:ln>
              <a:effectLst/>
            </c:spPr>
            <c:extLst xmlns:c16r2="http://schemas.microsoft.com/office/drawing/2015/06/chart">
              <c:ext xmlns:c16="http://schemas.microsoft.com/office/drawing/2014/chart" uri="{C3380CC4-5D6E-409C-BE32-E72D297353CC}">
                <c16:uniqueId val="{00000009-A62C-4DEE-915B-E16F27AA403E}"/>
              </c:ext>
            </c:extLst>
          </c:dPt>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bg1"/>
                    </a:solidFill>
                    <a:latin typeface="+mn-lt"/>
                    <a:ea typeface="+mn-ea"/>
                    <a:cs typeface="+mn-cs"/>
                  </a:defRPr>
                </a:pPr>
                <a:endParaRPr lang="en-US"/>
              </a:p>
            </c:txPr>
            <c:showLegendKey val="0"/>
            <c:showVal val="0"/>
            <c:showCatName val="0"/>
            <c:showSerName val="0"/>
            <c:showPercent val="1"/>
            <c:showBubbleSize val="0"/>
            <c:showLeaderLines val="0"/>
            <c:extLst xmlns:c16r2="http://schemas.microsoft.com/office/drawing/2015/06/chart">
              <c:ext xmlns:c15="http://schemas.microsoft.com/office/drawing/2012/chart" uri="{CE6537A1-D6FC-4f65-9D91-7224C49458BB}">
                <c15:layout/>
              </c:ext>
            </c:extLst>
          </c:dLbls>
          <c:cat>
            <c:strRef>
              <c:f>'Respondee statistics'!$A$6:$A$10</c:f>
              <c:strCache>
                <c:ptCount val="5"/>
                <c:pt idx="0">
                  <c:v>Farmland</c:v>
                </c:pt>
                <c:pt idx="1">
                  <c:v>Residential</c:v>
                </c:pt>
                <c:pt idx="2">
                  <c:v>Rural residential</c:v>
                </c:pt>
                <c:pt idx="3">
                  <c:v>Commercial</c:v>
                </c:pt>
                <c:pt idx="4">
                  <c:v>Vacant</c:v>
                </c:pt>
              </c:strCache>
            </c:strRef>
          </c:cat>
          <c:val>
            <c:numRef>
              <c:f>'Respondee statistics'!$B$6:$B$10</c:f>
              <c:numCache>
                <c:formatCode>General</c:formatCode>
                <c:ptCount val="5"/>
                <c:pt idx="0">
                  <c:v>20</c:v>
                </c:pt>
                <c:pt idx="1">
                  <c:v>8</c:v>
                </c:pt>
                <c:pt idx="2">
                  <c:v>2</c:v>
                </c:pt>
                <c:pt idx="3">
                  <c:v>2</c:v>
                </c:pt>
                <c:pt idx="4">
                  <c:v>1</c:v>
                </c:pt>
              </c:numCache>
            </c:numRef>
          </c:val>
          <c:extLst xmlns:c16r2="http://schemas.microsoft.com/office/drawing/2015/06/chart">
            <c:ext xmlns:c16="http://schemas.microsoft.com/office/drawing/2014/chart" uri="{C3380CC4-5D6E-409C-BE32-E72D297353CC}">
              <c16:uniqueId val="{0000000A-A62C-4DEE-915B-E16F27AA403E}"/>
            </c:ext>
          </c:extLst>
        </c:ser>
        <c:ser>
          <c:idx val="1"/>
          <c:order val="1"/>
          <c:tx>
            <c:strRef>
              <c:f>'Respondee statistics'!$C$5</c:f>
              <c:strCache>
                <c:ptCount val="1"/>
                <c:pt idx="0">
                  <c:v>% of respondants</c:v>
                </c:pt>
              </c:strCache>
            </c:strRef>
          </c:tx>
          <c:dPt>
            <c:idx val="0"/>
            <c:bubble3D val="0"/>
            <c:spPr>
              <a:solidFill>
                <a:schemeClr val="accent6"/>
              </a:solidFill>
              <a:ln w="19050">
                <a:solidFill>
                  <a:schemeClr val="lt1"/>
                </a:solidFill>
              </a:ln>
              <a:effectLst/>
            </c:spPr>
            <c:extLst xmlns:c16r2="http://schemas.microsoft.com/office/drawing/2015/06/chart">
              <c:ext xmlns:c16="http://schemas.microsoft.com/office/drawing/2014/chart" uri="{C3380CC4-5D6E-409C-BE32-E72D297353CC}">
                <c16:uniqueId val="{0000000C-A62C-4DEE-915B-E16F27AA403E}"/>
              </c:ext>
            </c:extLst>
          </c:dPt>
          <c:dPt>
            <c:idx val="1"/>
            <c:bubble3D val="0"/>
            <c:spPr>
              <a:solidFill>
                <a:schemeClr val="accent5"/>
              </a:solidFill>
              <a:ln w="19050">
                <a:solidFill>
                  <a:schemeClr val="lt1"/>
                </a:solidFill>
              </a:ln>
              <a:effectLst/>
            </c:spPr>
            <c:extLst xmlns:c16r2="http://schemas.microsoft.com/office/drawing/2015/06/chart">
              <c:ext xmlns:c16="http://schemas.microsoft.com/office/drawing/2014/chart" uri="{C3380CC4-5D6E-409C-BE32-E72D297353CC}">
                <c16:uniqueId val="{0000000E-A62C-4DEE-915B-E16F27AA403E}"/>
              </c:ext>
            </c:extLst>
          </c:dPt>
          <c:dPt>
            <c:idx val="2"/>
            <c:bubble3D val="0"/>
            <c:spPr>
              <a:solidFill>
                <a:schemeClr val="accent4"/>
              </a:solidFill>
              <a:ln w="19050">
                <a:solidFill>
                  <a:schemeClr val="lt1"/>
                </a:solidFill>
              </a:ln>
              <a:effectLst/>
            </c:spPr>
            <c:extLst xmlns:c16r2="http://schemas.microsoft.com/office/drawing/2015/06/chart">
              <c:ext xmlns:c16="http://schemas.microsoft.com/office/drawing/2014/chart" uri="{C3380CC4-5D6E-409C-BE32-E72D297353CC}">
                <c16:uniqueId val="{00000010-A62C-4DEE-915B-E16F27AA403E}"/>
              </c:ext>
            </c:extLst>
          </c:dPt>
          <c:dPt>
            <c:idx val="3"/>
            <c:bubble3D val="0"/>
            <c:spPr>
              <a:solidFill>
                <a:schemeClr val="accent6">
                  <a:lumMod val="60000"/>
                </a:schemeClr>
              </a:solidFill>
              <a:ln w="19050">
                <a:solidFill>
                  <a:schemeClr val="lt1"/>
                </a:solidFill>
              </a:ln>
              <a:effectLst/>
            </c:spPr>
            <c:extLst xmlns:c16r2="http://schemas.microsoft.com/office/drawing/2015/06/chart">
              <c:ext xmlns:c16="http://schemas.microsoft.com/office/drawing/2014/chart" uri="{C3380CC4-5D6E-409C-BE32-E72D297353CC}">
                <c16:uniqueId val="{00000012-A62C-4DEE-915B-E16F27AA403E}"/>
              </c:ext>
            </c:extLst>
          </c:dPt>
          <c:dPt>
            <c:idx val="4"/>
            <c:bubble3D val="0"/>
            <c:spPr>
              <a:solidFill>
                <a:schemeClr val="accent5">
                  <a:lumMod val="60000"/>
                </a:schemeClr>
              </a:solidFill>
              <a:ln w="19050">
                <a:solidFill>
                  <a:schemeClr val="lt1"/>
                </a:solidFill>
              </a:ln>
              <a:effectLst/>
            </c:spPr>
            <c:extLst xmlns:c16r2="http://schemas.microsoft.com/office/drawing/2015/06/chart">
              <c:ext xmlns:c16="http://schemas.microsoft.com/office/drawing/2014/chart" uri="{C3380CC4-5D6E-409C-BE32-E72D297353CC}">
                <c16:uniqueId val="{00000014-A62C-4DEE-915B-E16F27AA403E}"/>
              </c:ext>
            </c:extLst>
          </c:dPt>
          <c:cat>
            <c:strRef>
              <c:f>'Respondee statistics'!$A$6:$A$10</c:f>
              <c:strCache>
                <c:ptCount val="5"/>
                <c:pt idx="0">
                  <c:v>Farmland</c:v>
                </c:pt>
                <c:pt idx="1">
                  <c:v>Residential</c:v>
                </c:pt>
                <c:pt idx="2">
                  <c:v>Rural residential</c:v>
                </c:pt>
                <c:pt idx="3">
                  <c:v>Commercial</c:v>
                </c:pt>
                <c:pt idx="4">
                  <c:v>Vacant</c:v>
                </c:pt>
              </c:strCache>
            </c:strRef>
          </c:cat>
          <c:val>
            <c:numRef>
              <c:f>'Respondee statistics'!$C$6:$C$10</c:f>
              <c:numCache>
                <c:formatCode>0%</c:formatCode>
                <c:ptCount val="5"/>
                <c:pt idx="0">
                  <c:v>0.60606060606060608</c:v>
                </c:pt>
                <c:pt idx="1">
                  <c:v>0.24242424242424243</c:v>
                </c:pt>
                <c:pt idx="2">
                  <c:v>6.0606060606060608E-2</c:v>
                </c:pt>
                <c:pt idx="3">
                  <c:v>6.0606060606060608E-2</c:v>
                </c:pt>
                <c:pt idx="4">
                  <c:v>3.0303030303030304E-2</c:v>
                </c:pt>
              </c:numCache>
            </c:numRef>
          </c:val>
          <c:extLst xmlns:c16r2="http://schemas.microsoft.com/office/drawing/2015/06/chart">
            <c:ext xmlns:c16="http://schemas.microsoft.com/office/drawing/2014/chart" uri="{C3380CC4-5D6E-409C-BE32-E72D297353CC}">
              <c16:uniqueId val="{00000015-A62C-4DEE-915B-E16F27AA403E}"/>
            </c:ext>
          </c:extLst>
        </c:ser>
        <c:dLbls>
          <c:showLegendKey val="0"/>
          <c:showVal val="0"/>
          <c:showCatName val="0"/>
          <c:showSerName val="0"/>
          <c:showPercent val="0"/>
          <c:showBubbleSize val="0"/>
          <c:showLeaderLines val="0"/>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Percentage (%) representation of total assessments</a:t>
            </a:r>
          </a:p>
        </c:rich>
      </c:tx>
      <c:overlay val="0"/>
      <c:spPr>
        <a:noFill/>
        <a:ln>
          <a:noFill/>
        </a:ln>
        <a:effectLst/>
      </c:spPr>
    </c:title>
    <c:autoTitleDeleted val="0"/>
    <c:plotArea>
      <c:layout/>
      <c:barChart>
        <c:barDir val="bar"/>
        <c:grouping val="clustered"/>
        <c:varyColors val="0"/>
        <c:ser>
          <c:idx val="0"/>
          <c:order val="0"/>
          <c:tx>
            <c:strRef>
              <c:f>'Respondee statistics'!$E$5</c:f>
              <c:strCache>
                <c:ptCount val="1"/>
                <c:pt idx="0">
                  <c:v>% representation of total assessments</c:v>
                </c:pt>
              </c:strCache>
            </c:strRef>
          </c:tx>
          <c:spPr>
            <a:solidFill>
              <a:schemeClr val="accent1"/>
            </a:solidFill>
            <a:ln>
              <a:noFill/>
            </a:ln>
            <a:effectLst/>
          </c:spPr>
          <c:invertIfNegative val="0"/>
          <c:cat>
            <c:strRef>
              <c:f>'Respondee statistics'!$A$6:$A$10</c:f>
              <c:strCache>
                <c:ptCount val="5"/>
                <c:pt idx="0">
                  <c:v>Farmland</c:v>
                </c:pt>
                <c:pt idx="1">
                  <c:v>Residential</c:v>
                </c:pt>
                <c:pt idx="2">
                  <c:v>Rural residential</c:v>
                </c:pt>
                <c:pt idx="3">
                  <c:v>Commercial</c:v>
                </c:pt>
                <c:pt idx="4">
                  <c:v>Vacant</c:v>
                </c:pt>
              </c:strCache>
            </c:strRef>
          </c:cat>
          <c:val>
            <c:numRef>
              <c:f>'Respondee statistics'!$E$6:$E$10</c:f>
              <c:numCache>
                <c:formatCode>0.0%</c:formatCode>
                <c:ptCount val="5"/>
                <c:pt idx="0">
                  <c:v>2.5412960609911054E-2</c:v>
                </c:pt>
                <c:pt idx="1">
                  <c:v>2.2179096201829776E-3</c:v>
                </c:pt>
                <c:pt idx="2">
                  <c:v>8.4281500210703754E-4</c:v>
                </c:pt>
                <c:pt idx="3">
                  <c:v>5.5248618784530384E-3</c:v>
                </c:pt>
                <c:pt idx="4">
                  <c:v>1.7152658662092624E-3</c:v>
                </c:pt>
              </c:numCache>
            </c:numRef>
          </c:val>
          <c:extLst xmlns:c16r2="http://schemas.microsoft.com/office/drawing/2015/06/chart">
            <c:ext xmlns:c16="http://schemas.microsoft.com/office/drawing/2014/chart" uri="{C3380CC4-5D6E-409C-BE32-E72D297353CC}">
              <c16:uniqueId val="{00000000-335D-4918-BE34-9B7443140C41}"/>
            </c:ext>
          </c:extLst>
        </c:ser>
        <c:dLbls>
          <c:showLegendKey val="0"/>
          <c:showVal val="0"/>
          <c:showCatName val="0"/>
          <c:showSerName val="0"/>
          <c:showPercent val="0"/>
          <c:showBubbleSize val="0"/>
        </c:dLbls>
        <c:gapWidth val="182"/>
        <c:axId val="235721088"/>
        <c:axId val="235722624"/>
      </c:barChart>
      <c:catAx>
        <c:axId val="235721088"/>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crossAx val="235722624"/>
        <c:crosses val="autoZero"/>
        <c:auto val="1"/>
        <c:lblAlgn val="ctr"/>
        <c:lblOffset val="100"/>
        <c:noMultiLvlLbl val="0"/>
      </c:catAx>
      <c:valAx>
        <c:axId val="235722624"/>
        <c:scaling>
          <c:orientation val="minMax"/>
        </c:scaling>
        <c:delete val="0"/>
        <c:axPos val="b"/>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crossAx val="23572108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AU"/>
              <a:t>Have you seen the explanatory video on the rate variation?</a:t>
            </a:r>
          </a:p>
        </c:rich>
      </c:tx>
      <c:overlay val="0"/>
      <c:spPr>
        <a:noFill/>
        <a:ln>
          <a:noFill/>
        </a:ln>
        <a:effectLst/>
      </c:spPr>
    </c:title>
    <c:autoTitleDeleted val="0"/>
    <c:plotArea>
      <c:layout/>
      <c:pieChart>
        <c:varyColors val="1"/>
        <c:ser>
          <c:idx val="0"/>
          <c:order val="0"/>
          <c:tx>
            <c:strRef>
              <c:f>'modified data'!$I$3</c:f>
              <c:strCache>
                <c:ptCount val="1"/>
                <c:pt idx="0">
                  <c:v>Have you seen the explanatory video on the rate variation?</c:v>
                </c:pt>
              </c:strCache>
            </c:strRef>
          </c:tx>
          <c:dPt>
            <c:idx val="0"/>
            <c:bubble3D val="0"/>
            <c:spPr>
              <a:solidFill>
                <a:schemeClr val="accent6"/>
              </a:solidFill>
              <a:ln w="19050">
                <a:solidFill>
                  <a:schemeClr val="lt1"/>
                </a:solidFill>
              </a:ln>
              <a:effectLst/>
            </c:spPr>
            <c:extLst xmlns:c16r2="http://schemas.microsoft.com/office/drawing/2015/06/chart">
              <c:ext xmlns:c16="http://schemas.microsoft.com/office/drawing/2014/chart" uri="{C3380CC4-5D6E-409C-BE32-E72D297353CC}">
                <c16:uniqueId val="{00000002-5A52-40AB-8EB3-2295793159AE}"/>
              </c:ext>
            </c:extLst>
          </c:dPt>
          <c:dPt>
            <c:idx val="1"/>
            <c:bubble3D val="0"/>
            <c:spPr>
              <a:solidFill>
                <a:schemeClr val="accent5"/>
              </a:solidFill>
              <a:ln w="19050">
                <a:solidFill>
                  <a:schemeClr val="lt1"/>
                </a:solidFill>
              </a:ln>
              <a:effectLst/>
            </c:spPr>
            <c:extLst xmlns:c16r2="http://schemas.microsoft.com/office/drawing/2015/06/chart">
              <c:ext xmlns:c16="http://schemas.microsoft.com/office/drawing/2014/chart" uri="{C3380CC4-5D6E-409C-BE32-E72D297353CC}">
                <c16:uniqueId val="{00000003-5A52-40AB-8EB3-2295793159AE}"/>
              </c:ext>
            </c:extLst>
          </c:dPt>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bg1"/>
                    </a:solidFill>
                    <a:latin typeface="+mn-lt"/>
                    <a:ea typeface="+mn-ea"/>
                    <a:cs typeface="+mn-cs"/>
                  </a:defRPr>
                </a:pPr>
                <a:endParaRPr lang="en-US"/>
              </a:p>
            </c:txPr>
            <c:dLblPos val="ctr"/>
            <c:showLegendKey val="0"/>
            <c:showVal val="0"/>
            <c:showCatName val="0"/>
            <c:showSerName val="0"/>
            <c:showPercent val="1"/>
            <c:showBubbleSize val="0"/>
            <c:showLeaderLines val="0"/>
            <c:extLst xmlns:c16r2="http://schemas.microsoft.com/office/drawing/2015/06/chart">
              <c:ext xmlns:c15="http://schemas.microsoft.com/office/drawing/2012/chart" uri="{CE6537A1-D6FC-4f65-9D91-7224C49458BB}">
                <c15:layout/>
              </c:ext>
            </c:extLst>
          </c:dLbls>
          <c:cat>
            <c:strRef>
              <c:f>'modified data'!$H$40:$H$41</c:f>
              <c:strCache>
                <c:ptCount val="2"/>
                <c:pt idx="0">
                  <c:v>Yes</c:v>
                </c:pt>
                <c:pt idx="1">
                  <c:v>No</c:v>
                </c:pt>
              </c:strCache>
            </c:strRef>
          </c:cat>
          <c:val>
            <c:numRef>
              <c:f>'modified data'!$I$40:$I$41</c:f>
              <c:numCache>
                <c:formatCode>General</c:formatCode>
                <c:ptCount val="2"/>
                <c:pt idx="0">
                  <c:v>30</c:v>
                </c:pt>
                <c:pt idx="1">
                  <c:v>2</c:v>
                </c:pt>
              </c:numCache>
            </c:numRef>
          </c:val>
          <c:extLst xmlns:c16r2="http://schemas.microsoft.com/office/drawing/2015/06/chart">
            <c:ext xmlns:c16="http://schemas.microsoft.com/office/drawing/2014/chart" uri="{C3380CC4-5D6E-409C-BE32-E72D297353CC}">
              <c16:uniqueId val="{00000000-5A52-40AB-8EB3-2295793159AE}"/>
            </c:ext>
          </c:extLst>
        </c:ser>
        <c:dLbls>
          <c:dLblPos val="outEnd"/>
          <c:showLegendKey val="0"/>
          <c:showVal val="0"/>
          <c:showCatName val="1"/>
          <c:showSerName val="0"/>
          <c:showPercent val="0"/>
          <c:showBubbleSize val="0"/>
          <c:showLeaderLines val="0"/>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AU"/>
              <a:t>Do you support a rate variation to transfer $1.2 million in Council income from waste charges to rates in 2019-20?</a:t>
            </a:r>
          </a:p>
        </c:rich>
      </c:tx>
      <c:overlay val="0"/>
      <c:spPr>
        <a:noFill/>
        <a:ln>
          <a:noFill/>
        </a:ln>
        <a:effectLst/>
      </c:spPr>
    </c:title>
    <c:autoTitleDeleted val="0"/>
    <c:plotArea>
      <c:layout/>
      <c:pieChart>
        <c:varyColors val="1"/>
        <c:ser>
          <c:idx val="0"/>
          <c:order val="0"/>
          <c:dPt>
            <c:idx val="0"/>
            <c:bubble3D val="0"/>
            <c:spPr>
              <a:solidFill>
                <a:schemeClr val="accent6"/>
              </a:solidFill>
              <a:ln w="19050">
                <a:solidFill>
                  <a:schemeClr val="lt1"/>
                </a:solidFill>
              </a:ln>
              <a:effectLst/>
            </c:spPr>
            <c:extLst xmlns:c16r2="http://schemas.microsoft.com/office/drawing/2015/06/chart">
              <c:ext xmlns:c16="http://schemas.microsoft.com/office/drawing/2014/chart" uri="{C3380CC4-5D6E-409C-BE32-E72D297353CC}">
                <c16:uniqueId val="{00000001-9C56-4C23-85C3-952AD55FEE48}"/>
              </c:ext>
            </c:extLst>
          </c:dPt>
          <c:dPt>
            <c:idx val="1"/>
            <c:bubble3D val="0"/>
            <c:spPr>
              <a:solidFill>
                <a:schemeClr val="accent5"/>
              </a:solidFill>
              <a:ln w="19050">
                <a:solidFill>
                  <a:schemeClr val="lt1"/>
                </a:solidFill>
              </a:ln>
              <a:effectLst/>
            </c:spPr>
            <c:extLst xmlns:c16r2="http://schemas.microsoft.com/office/drawing/2015/06/chart">
              <c:ext xmlns:c16="http://schemas.microsoft.com/office/drawing/2014/chart" uri="{C3380CC4-5D6E-409C-BE32-E72D297353CC}">
                <c16:uniqueId val="{00000003-9C56-4C23-85C3-952AD55FEE48}"/>
              </c:ext>
            </c:extLst>
          </c:dPt>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bg1"/>
                    </a:solidFill>
                    <a:latin typeface="+mn-lt"/>
                    <a:ea typeface="+mn-ea"/>
                    <a:cs typeface="+mn-cs"/>
                  </a:defRPr>
                </a:pPr>
                <a:endParaRPr lang="en-US"/>
              </a:p>
            </c:txPr>
            <c:dLblPos val="bestFit"/>
            <c:showLegendKey val="0"/>
            <c:showVal val="0"/>
            <c:showCatName val="0"/>
            <c:showSerName val="0"/>
            <c:showPercent val="1"/>
            <c:showBubbleSize val="0"/>
            <c:showLeaderLines val="0"/>
            <c:extLst xmlns:c16r2="http://schemas.microsoft.com/office/drawing/2015/06/chart">
              <c:ext xmlns:c15="http://schemas.microsoft.com/office/drawing/2012/chart" uri="{CE6537A1-D6FC-4f65-9D91-7224C49458BB}">
                <c15:layout/>
              </c:ext>
            </c:extLst>
          </c:dLbls>
          <c:cat>
            <c:strRef>
              <c:f>'modified data'!$H$40:$H$41</c:f>
              <c:strCache>
                <c:ptCount val="2"/>
                <c:pt idx="0">
                  <c:v>Yes</c:v>
                </c:pt>
                <c:pt idx="1">
                  <c:v>No</c:v>
                </c:pt>
              </c:strCache>
            </c:strRef>
          </c:cat>
          <c:val>
            <c:numRef>
              <c:f>'modified data'!$L$40:$L$41</c:f>
              <c:numCache>
                <c:formatCode>General</c:formatCode>
                <c:ptCount val="2"/>
                <c:pt idx="0">
                  <c:v>5</c:v>
                </c:pt>
                <c:pt idx="1">
                  <c:v>27</c:v>
                </c:pt>
              </c:numCache>
            </c:numRef>
          </c:val>
          <c:extLst xmlns:c16r2="http://schemas.microsoft.com/office/drawing/2015/06/chart">
            <c:ext xmlns:c16="http://schemas.microsoft.com/office/drawing/2014/chart" uri="{C3380CC4-5D6E-409C-BE32-E72D297353CC}">
              <c16:uniqueId val="{00000004-9C56-4C23-85C3-952AD55FEE48}"/>
            </c:ext>
          </c:extLst>
        </c:ser>
        <c:dLbls>
          <c:dLblPos val="outEnd"/>
          <c:showLegendKey val="0"/>
          <c:showVal val="0"/>
          <c:showCatName val="1"/>
          <c:showSerName val="0"/>
          <c:showPercent val="0"/>
          <c:showBubbleSize val="0"/>
          <c:showLeaderLines val="0"/>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AU" b="1" i="0" baseline="0"/>
              <a:t>If no, which annual service costs would you choose to no longer fund for your community?</a:t>
            </a:r>
          </a:p>
        </c:rich>
      </c:tx>
      <c:overlay val="0"/>
      <c:spPr>
        <a:noFill/>
        <a:ln>
          <a:noFill/>
        </a:ln>
        <a:effectLst/>
      </c:spPr>
    </c:title>
    <c:autoTitleDeleted val="0"/>
    <c:plotArea>
      <c:layout/>
      <c:barChart>
        <c:barDir val="bar"/>
        <c:grouping val="clustered"/>
        <c:varyColors val="0"/>
        <c:ser>
          <c:idx val="0"/>
          <c:order val="0"/>
          <c:spPr>
            <a:solidFill>
              <a:schemeClr val="accent1"/>
            </a:solidFill>
            <a:ln>
              <a:noFill/>
            </a:ln>
            <a:effectLst/>
          </c:spPr>
          <c:invertIfNegative val="0"/>
          <c:cat>
            <c:strRef>
              <c:f>'modified data'!$O$3:$AD$3</c:f>
              <c:strCache>
                <c:ptCount val="16"/>
                <c:pt idx="0">
                  <c:v>Mansfield swimming pool - $128,000</c:v>
                </c:pt>
                <c:pt idx="1">
                  <c:v>Mansfield library - $194,000</c:v>
                </c:pt>
                <c:pt idx="2">
                  <c:v>Mansfield youth centre (and associated youth programs) - $205,000</c:v>
                </c:pt>
                <c:pt idx="3">
                  <c:v>Home and community care - $29,000</c:v>
                </c:pt>
                <c:pt idx="4">
                  <c:v>Financial counselling - $20,000</c:v>
                </c:pt>
                <c:pt idx="5">
                  <c:v>Maintenance and renewal of Council buildings (including the Mansfield sporting complex, Mansfield community centre, Mansfield visitor information centre, Mansfield performing arts centre, Library) - $500,000</c:v>
                </c:pt>
                <c:pt idx="6">
                  <c:v>Parks and gardens maintenance - $835,000</c:v>
                </c:pt>
                <c:pt idx="7">
                  <c:v>Festivals and events - $168,000</c:v>
                </c:pt>
                <c:pt idx="8">
                  <c:v>Domestic waste collection and disposal - $2,000,000</c:v>
                </c:pt>
                <c:pt idx="9">
                  <c:v>Tourism and industry development - $155,000</c:v>
                </c:pt>
                <c:pt idx="10">
                  <c:v>Visitor information centre - $120,000</c:v>
                </c:pt>
                <c:pt idx="11">
                  <c:v>Community grants program - $20,000</c:v>
                </c:pt>
                <c:pt idx="12">
                  <c:v>School crossing supervision - $40,000</c:v>
                </c:pt>
                <c:pt idx="13">
                  <c:v>Australia Day and other civic ceremonies - $7,000</c:v>
                </c:pt>
                <c:pt idx="14">
                  <c:v>Public toilet cleaning and maintenance - $170,000</c:v>
                </c:pt>
                <c:pt idx="15">
                  <c:v>Council road maintenance and renewal - $2,640,000</c:v>
                </c:pt>
              </c:strCache>
            </c:strRef>
          </c:cat>
          <c:val>
            <c:numRef>
              <c:f>'modified data'!$O$38:$AD$38</c:f>
              <c:numCache>
                <c:formatCode>General</c:formatCode>
                <c:ptCount val="16"/>
                <c:pt idx="0">
                  <c:v>2</c:v>
                </c:pt>
                <c:pt idx="1">
                  <c:v>4</c:v>
                </c:pt>
                <c:pt idx="2">
                  <c:v>3</c:v>
                </c:pt>
                <c:pt idx="3">
                  <c:v>1</c:v>
                </c:pt>
                <c:pt idx="4">
                  <c:v>7</c:v>
                </c:pt>
                <c:pt idx="5">
                  <c:v>5</c:v>
                </c:pt>
                <c:pt idx="6">
                  <c:v>2</c:v>
                </c:pt>
                <c:pt idx="7">
                  <c:v>10</c:v>
                </c:pt>
                <c:pt idx="8">
                  <c:v>1</c:v>
                </c:pt>
                <c:pt idx="9">
                  <c:v>9</c:v>
                </c:pt>
                <c:pt idx="10">
                  <c:v>10</c:v>
                </c:pt>
                <c:pt idx="11">
                  <c:v>6</c:v>
                </c:pt>
                <c:pt idx="12">
                  <c:v>1</c:v>
                </c:pt>
                <c:pt idx="13">
                  <c:v>4</c:v>
                </c:pt>
                <c:pt idx="14">
                  <c:v>0</c:v>
                </c:pt>
                <c:pt idx="15">
                  <c:v>3</c:v>
                </c:pt>
              </c:numCache>
            </c:numRef>
          </c:val>
          <c:extLst xmlns:c16r2="http://schemas.microsoft.com/office/drawing/2015/06/chart">
            <c:ext xmlns:c16="http://schemas.microsoft.com/office/drawing/2014/chart" uri="{C3380CC4-5D6E-409C-BE32-E72D297353CC}">
              <c16:uniqueId val="{00000000-6474-48E6-88D2-63A22B8E8E07}"/>
            </c:ext>
          </c:extLst>
        </c:ser>
        <c:dLbls>
          <c:showLegendKey val="0"/>
          <c:showVal val="0"/>
          <c:showCatName val="0"/>
          <c:showSerName val="0"/>
          <c:showPercent val="0"/>
          <c:showBubbleSize val="0"/>
        </c:dLbls>
        <c:gapWidth val="182"/>
        <c:axId val="235638144"/>
        <c:axId val="236016768"/>
      </c:barChart>
      <c:catAx>
        <c:axId val="235638144"/>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236016768"/>
        <c:crosses val="autoZero"/>
        <c:auto val="1"/>
        <c:lblAlgn val="ctr"/>
        <c:lblOffset val="100"/>
        <c:noMultiLvlLbl val="0"/>
      </c:catAx>
      <c:valAx>
        <c:axId val="236016768"/>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23563814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AU"/>
              <a:t>Have you read the proposed Rating Strategy 2019-20?</a:t>
            </a:r>
          </a:p>
        </c:rich>
      </c:tx>
      <c:overlay val="0"/>
      <c:spPr>
        <a:noFill/>
        <a:ln>
          <a:noFill/>
        </a:ln>
        <a:effectLst/>
      </c:spPr>
    </c:title>
    <c:autoTitleDeleted val="0"/>
    <c:plotArea>
      <c:layout/>
      <c:pieChart>
        <c:varyColors val="1"/>
        <c:ser>
          <c:idx val="0"/>
          <c:order val="0"/>
          <c:dPt>
            <c:idx val="0"/>
            <c:bubble3D val="0"/>
            <c:spPr>
              <a:solidFill>
                <a:schemeClr val="accent6"/>
              </a:solidFill>
              <a:ln w="19050">
                <a:solidFill>
                  <a:schemeClr val="lt1"/>
                </a:solidFill>
              </a:ln>
              <a:effectLst/>
            </c:spPr>
            <c:extLst xmlns:c16r2="http://schemas.microsoft.com/office/drawing/2015/06/chart">
              <c:ext xmlns:c16="http://schemas.microsoft.com/office/drawing/2014/chart" uri="{C3380CC4-5D6E-409C-BE32-E72D297353CC}">
                <c16:uniqueId val="{00000001-C502-4354-B93D-FE578CFFF1FD}"/>
              </c:ext>
            </c:extLst>
          </c:dPt>
          <c:dPt>
            <c:idx val="1"/>
            <c:bubble3D val="0"/>
            <c:spPr>
              <a:solidFill>
                <a:schemeClr val="accent5"/>
              </a:solidFill>
              <a:ln w="19050">
                <a:solidFill>
                  <a:schemeClr val="lt1"/>
                </a:solidFill>
              </a:ln>
              <a:effectLst/>
            </c:spPr>
            <c:extLst xmlns:c16r2="http://schemas.microsoft.com/office/drawing/2015/06/chart">
              <c:ext xmlns:c16="http://schemas.microsoft.com/office/drawing/2014/chart" uri="{C3380CC4-5D6E-409C-BE32-E72D297353CC}">
                <c16:uniqueId val="{00000003-C502-4354-B93D-FE578CFFF1FD}"/>
              </c:ext>
            </c:extLst>
          </c:dPt>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bg1"/>
                    </a:solidFill>
                    <a:latin typeface="+mn-lt"/>
                    <a:ea typeface="+mn-ea"/>
                    <a:cs typeface="+mn-cs"/>
                  </a:defRPr>
                </a:pPr>
                <a:endParaRPr lang="en-US"/>
              </a:p>
            </c:txPr>
            <c:dLblPos val="bestFit"/>
            <c:showLegendKey val="0"/>
            <c:showVal val="0"/>
            <c:showCatName val="0"/>
            <c:showSerName val="0"/>
            <c:showPercent val="1"/>
            <c:showBubbleSize val="0"/>
            <c:showLeaderLines val="0"/>
            <c:extLst xmlns:c16r2="http://schemas.microsoft.com/office/drawing/2015/06/chart">
              <c:ext xmlns:c15="http://schemas.microsoft.com/office/drawing/2012/chart" uri="{CE6537A1-D6FC-4f65-9D91-7224C49458BB}">
                <c15:layout/>
              </c:ext>
            </c:extLst>
          </c:dLbls>
          <c:cat>
            <c:strRef>
              <c:f>'modified data'!$H$40:$H$41</c:f>
              <c:strCache>
                <c:ptCount val="2"/>
                <c:pt idx="0">
                  <c:v>Yes</c:v>
                </c:pt>
                <c:pt idx="1">
                  <c:v>No</c:v>
                </c:pt>
              </c:strCache>
            </c:strRef>
          </c:cat>
          <c:val>
            <c:numRef>
              <c:f>'modified data'!$AG$40:$AG$41</c:f>
              <c:numCache>
                <c:formatCode>General</c:formatCode>
                <c:ptCount val="2"/>
                <c:pt idx="0">
                  <c:v>31</c:v>
                </c:pt>
                <c:pt idx="1">
                  <c:v>1</c:v>
                </c:pt>
              </c:numCache>
            </c:numRef>
          </c:val>
          <c:extLst xmlns:c16r2="http://schemas.microsoft.com/office/drawing/2015/06/chart">
            <c:ext xmlns:c16="http://schemas.microsoft.com/office/drawing/2014/chart" uri="{C3380CC4-5D6E-409C-BE32-E72D297353CC}">
              <c16:uniqueId val="{00000004-C502-4354-B93D-FE578CFFF1FD}"/>
            </c:ext>
          </c:extLst>
        </c:ser>
        <c:dLbls>
          <c:dLblPos val="outEnd"/>
          <c:showLegendKey val="0"/>
          <c:showVal val="0"/>
          <c:showCatName val="1"/>
          <c:showSerName val="0"/>
          <c:showPercent val="0"/>
          <c:showBubbleSize val="0"/>
          <c:showLeaderLines val="0"/>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AU"/>
              <a:t>Do you wish to make any comments on the proposed Rating Strategy 2019-20?</a:t>
            </a:r>
          </a:p>
        </c:rich>
      </c:tx>
      <c:overlay val="0"/>
      <c:spPr>
        <a:noFill/>
        <a:ln>
          <a:noFill/>
        </a:ln>
        <a:effectLst/>
      </c:spPr>
    </c:title>
    <c:autoTitleDeleted val="0"/>
    <c:plotArea>
      <c:layout/>
      <c:pieChart>
        <c:varyColors val="1"/>
        <c:ser>
          <c:idx val="0"/>
          <c:order val="0"/>
          <c:dPt>
            <c:idx val="0"/>
            <c:bubble3D val="0"/>
            <c:spPr>
              <a:solidFill>
                <a:schemeClr val="accent6"/>
              </a:solidFill>
              <a:ln w="19050">
                <a:solidFill>
                  <a:schemeClr val="lt1"/>
                </a:solidFill>
              </a:ln>
              <a:effectLst/>
            </c:spPr>
            <c:extLst xmlns:c16r2="http://schemas.microsoft.com/office/drawing/2015/06/chart">
              <c:ext xmlns:c16="http://schemas.microsoft.com/office/drawing/2014/chart" uri="{C3380CC4-5D6E-409C-BE32-E72D297353CC}">
                <c16:uniqueId val="{00000001-B0D9-4AC2-AAE4-A960A858932A}"/>
              </c:ext>
            </c:extLst>
          </c:dPt>
          <c:dPt>
            <c:idx val="1"/>
            <c:bubble3D val="0"/>
            <c:spPr>
              <a:solidFill>
                <a:schemeClr val="accent5"/>
              </a:solidFill>
              <a:ln w="19050">
                <a:solidFill>
                  <a:schemeClr val="lt1"/>
                </a:solidFill>
              </a:ln>
              <a:effectLst/>
            </c:spPr>
            <c:extLst xmlns:c16r2="http://schemas.microsoft.com/office/drawing/2015/06/chart">
              <c:ext xmlns:c16="http://schemas.microsoft.com/office/drawing/2014/chart" uri="{C3380CC4-5D6E-409C-BE32-E72D297353CC}">
                <c16:uniqueId val="{00000003-B0D9-4AC2-AAE4-A960A858932A}"/>
              </c:ext>
            </c:extLst>
          </c:dPt>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bg1"/>
                    </a:solidFill>
                    <a:latin typeface="+mn-lt"/>
                    <a:ea typeface="+mn-ea"/>
                    <a:cs typeface="+mn-cs"/>
                  </a:defRPr>
                </a:pPr>
                <a:endParaRPr lang="en-US"/>
              </a:p>
            </c:txPr>
            <c:dLblPos val="bestFit"/>
            <c:showLegendKey val="0"/>
            <c:showVal val="0"/>
            <c:showCatName val="0"/>
            <c:showSerName val="0"/>
            <c:showPercent val="1"/>
            <c:showBubbleSize val="0"/>
            <c:showLeaderLines val="0"/>
            <c:extLst xmlns:c16r2="http://schemas.microsoft.com/office/drawing/2015/06/chart">
              <c:ext xmlns:c15="http://schemas.microsoft.com/office/drawing/2012/chart" uri="{CE6537A1-D6FC-4f65-9D91-7224C49458BB}">
                <c15:layout/>
              </c:ext>
            </c:extLst>
          </c:dLbls>
          <c:cat>
            <c:strRef>
              <c:f>'modified data'!$H$40:$H$41</c:f>
              <c:strCache>
                <c:ptCount val="2"/>
                <c:pt idx="0">
                  <c:v>Yes</c:v>
                </c:pt>
                <c:pt idx="1">
                  <c:v>No</c:v>
                </c:pt>
              </c:strCache>
            </c:strRef>
          </c:cat>
          <c:val>
            <c:numRef>
              <c:f>'modified data'!$AJ$40:$AJ$41</c:f>
              <c:numCache>
                <c:formatCode>General</c:formatCode>
                <c:ptCount val="2"/>
                <c:pt idx="0">
                  <c:v>22</c:v>
                </c:pt>
                <c:pt idx="1">
                  <c:v>10</c:v>
                </c:pt>
              </c:numCache>
            </c:numRef>
          </c:val>
          <c:extLst xmlns:c16r2="http://schemas.microsoft.com/office/drawing/2015/06/chart">
            <c:ext xmlns:c16="http://schemas.microsoft.com/office/drawing/2014/chart" uri="{C3380CC4-5D6E-409C-BE32-E72D297353CC}">
              <c16:uniqueId val="{00000004-B0D9-4AC2-AAE4-A960A858932A}"/>
            </c:ext>
          </c:extLst>
        </c:ser>
        <c:dLbls>
          <c:dLblPos val="outEnd"/>
          <c:showLegendKey val="0"/>
          <c:showVal val="0"/>
          <c:showCatName val="1"/>
          <c:showSerName val="0"/>
          <c:showPercent val="0"/>
          <c:showBubbleSize val="0"/>
          <c:showLeaderLines val="0"/>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5.xml"/></Relationships>
</file>

<file path=xl/drawings/_rels/drawing5.xml.rels><?xml version="1.0" encoding="UTF-8" standalone="yes"?>
<Relationships xmlns="http://schemas.openxmlformats.org/package/2006/relationships"><Relationship Id="rId1" Type="http://schemas.openxmlformats.org/officeDocument/2006/relationships/chart" Target="../charts/chart6.xml"/></Relationships>
</file>

<file path=xl/drawings/_rels/drawing6.xml.rels><?xml version="1.0" encoding="UTF-8" standalone="yes"?>
<Relationships xmlns="http://schemas.openxmlformats.org/package/2006/relationships"><Relationship Id="rId1" Type="http://schemas.openxmlformats.org/officeDocument/2006/relationships/chart" Target="../charts/chart7.xml"/></Relationships>
</file>

<file path=xl/drawings/_rels/drawing7.xml.rels><?xml version="1.0" encoding="UTF-8" standalone="yes"?>
<Relationships xmlns="http://schemas.openxmlformats.org/package/2006/relationships"><Relationship Id="rId1" Type="http://schemas.openxmlformats.org/officeDocument/2006/relationships/chart" Target="../charts/chart8.xml"/></Relationships>
</file>

<file path=xl/drawings/_rels/drawing8.xml.rels><?xml version="1.0" encoding="UTF-8" standalone="yes"?>
<Relationships xmlns="http://schemas.openxmlformats.org/package/2006/relationships"><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0</xdr:col>
      <xdr:colOff>0</xdr:colOff>
      <xdr:row>20</xdr:row>
      <xdr:rowOff>9523</xdr:rowOff>
    </xdr:from>
    <xdr:to>
      <xdr:col>11</xdr:col>
      <xdr:colOff>333375</xdr:colOff>
      <xdr:row>75</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157162</xdr:colOff>
      <xdr:row>13</xdr:row>
      <xdr:rowOff>28575</xdr:rowOff>
    </xdr:from>
    <xdr:to>
      <xdr:col>2</xdr:col>
      <xdr:colOff>252412</xdr:colOff>
      <xdr:row>28</xdr:row>
      <xdr:rowOff>57150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7</xdr:col>
      <xdr:colOff>561974</xdr:colOff>
      <xdr:row>24</xdr:row>
      <xdr:rowOff>57150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838199</xdr:colOff>
      <xdr:row>8</xdr:row>
      <xdr:rowOff>123825</xdr:rowOff>
    </xdr:from>
    <xdr:to>
      <xdr:col>16</xdr:col>
      <xdr:colOff>66674</xdr:colOff>
      <xdr:row>24</xdr:row>
      <xdr:rowOff>161923</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1</xdr:colOff>
      <xdr:row>0</xdr:row>
      <xdr:rowOff>1</xdr:rowOff>
    </xdr:from>
    <xdr:to>
      <xdr:col>6</xdr:col>
      <xdr:colOff>180975</xdr:colOff>
      <xdr:row>18</xdr:row>
      <xdr:rowOff>9525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1</xdr:rowOff>
    </xdr:from>
    <xdr:to>
      <xdr:col>6</xdr:col>
      <xdr:colOff>476250</xdr:colOff>
      <xdr:row>19</xdr:row>
      <xdr:rowOff>47625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0</xdr:rowOff>
    </xdr:from>
    <xdr:to>
      <xdr:col>13</xdr:col>
      <xdr:colOff>95250</xdr:colOff>
      <xdr:row>31</xdr:row>
      <xdr:rowOff>47625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1</xdr:rowOff>
    </xdr:from>
    <xdr:to>
      <xdr:col>6</xdr:col>
      <xdr:colOff>104775</xdr:colOff>
      <xdr:row>15</xdr:row>
      <xdr:rowOff>9526</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0</xdr:col>
      <xdr:colOff>1</xdr:colOff>
      <xdr:row>0</xdr:row>
      <xdr:rowOff>1</xdr:rowOff>
    </xdr:from>
    <xdr:to>
      <xdr:col>5</xdr:col>
      <xdr:colOff>57151</xdr:colOff>
      <xdr:row>15</xdr:row>
      <xdr:rowOff>47626</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Mandy Kynnersley" refreshedDate="43483.696008101855" createdVersion="6" refreshedVersion="6" minRefreshableVersion="3" recordCount="31">
  <cacheSource type="worksheet">
    <worksheetSource ref="J3:AO34" sheet="pivot data"/>
  </cacheSource>
  <cacheFields count="32">
    <cacheField name="Existing Contact" numFmtId="0">
      <sharedItems/>
    </cacheField>
    <cacheField name="First Name" numFmtId="0">
      <sharedItems/>
    </cacheField>
    <cacheField name="Last Name" numFmtId="0">
      <sharedItems/>
    </cacheField>
    <cacheField name="Street Address" numFmtId="0">
      <sharedItems/>
    </cacheField>
    <cacheField name="Town" numFmtId="0">
      <sharedItems count="9">
        <s v="Mountain bay"/>
        <s v="Mansfield"/>
        <s v="MERRIJIG"/>
        <s v="Mansfiled"/>
        <s v="maindample"/>
        <s v="Barjarg"/>
        <s v="Ancona"/>
        <s v="Alphington"/>
        <s v="Barwite"/>
      </sharedItems>
    </cacheField>
    <cacheField name="Post Code" numFmtId="0">
      <sharedItems count="5">
        <s v="3723"/>
        <s v="3722"/>
        <s v="3715"/>
        <s v="3078"/>
        <s v="3724"/>
      </sharedItems>
    </cacheField>
    <cacheField name="State" numFmtId="0">
      <sharedItems/>
    </cacheField>
    <cacheField name="Email" numFmtId="0">
      <sharedItems containsBlank="1"/>
    </cacheField>
    <cacheField name="Phone Number" numFmtId="0">
      <sharedItems containsBlank="1"/>
    </cacheField>
    <cacheField name="Have you seen the explanatory video on the rate variation?" numFmtId="0">
      <sharedItems count="2">
        <s v="Yes"/>
        <s v="No"/>
      </sharedItems>
    </cacheField>
    <cacheField name="Do you support a rate variation to transfer $1.2 million in Council income from waste charges to rates in 2019-20?" numFmtId="0">
      <sharedItems count="2">
        <s v="No"/>
        <s v="Yes"/>
      </sharedItems>
    </cacheField>
    <cacheField name="Mansfield swimming pool - $128,000" numFmtId="0">
      <sharedItems containsString="0" containsBlank="1" containsNumber="1" containsInteger="1" minValue="1" maxValue="1" count="2">
        <m/>
        <n v="1"/>
      </sharedItems>
    </cacheField>
    <cacheField name="Mansfield library - $194,000" numFmtId="0">
      <sharedItems containsString="0" containsBlank="1" containsNumber="1" containsInteger="1" minValue="1" maxValue="1" count="2">
        <m/>
        <n v="1"/>
      </sharedItems>
    </cacheField>
    <cacheField name="Mansfield youth centre (and associated youth programs) - $205,000" numFmtId="0">
      <sharedItems containsString="0" containsBlank="1" containsNumber="1" containsInteger="1" minValue="1" maxValue="1"/>
    </cacheField>
    <cacheField name="Home and community care - $29,000" numFmtId="0">
      <sharedItems containsString="0" containsBlank="1" containsNumber="1" containsInteger="1" minValue="1" maxValue="1"/>
    </cacheField>
    <cacheField name="Financial counselling - $20,000" numFmtId="0">
      <sharedItems containsString="0" containsBlank="1" containsNumber="1" containsInteger="1" minValue="1" maxValue="1"/>
    </cacheField>
    <cacheField name="Maintenance and renewal of Council buildings (including the Mansfield sporting complex, Mansfield community centre, Mansfield visitor information centre, Mansfield performing arts centre, Library) - $500,000" numFmtId="0">
      <sharedItems containsString="0" containsBlank="1" containsNumber="1" containsInteger="1" minValue="1" maxValue="1"/>
    </cacheField>
    <cacheField name="Parks and gardens maintenance - $835,000" numFmtId="0">
      <sharedItems containsString="0" containsBlank="1" containsNumber="1" containsInteger="1" minValue="1" maxValue="1"/>
    </cacheField>
    <cacheField name="Festivals and events - $168,000" numFmtId="0">
      <sharedItems containsString="0" containsBlank="1" containsNumber="1" containsInteger="1" minValue="1" maxValue="1"/>
    </cacheField>
    <cacheField name="Domestic waste collection and disposal - $2,000,000" numFmtId="0">
      <sharedItems containsString="0" containsBlank="1" containsNumber="1" containsInteger="1" minValue="1" maxValue="1" count="2">
        <m/>
        <n v="1"/>
      </sharedItems>
    </cacheField>
    <cacheField name="Tourism and industry development - $155,000" numFmtId="0">
      <sharedItems containsString="0" containsBlank="1" containsNumber="1" containsInteger="1" minValue="1" maxValue="1" count="2">
        <m/>
        <n v="1"/>
      </sharedItems>
    </cacheField>
    <cacheField name="Visitor information centre - $120,000" numFmtId="0">
      <sharedItems containsString="0" containsBlank="1" containsNumber="1" containsInteger="1" minValue="1" maxValue="1" count="2">
        <n v="1"/>
        <m/>
      </sharedItems>
    </cacheField>
    <cacheField name="Community grants program - $20,000" numFmtId="0">
      <sharedItems containsString="0" containsBlank="1" containsNumber="1" containsInteger="1" minValue="1" maxValue="1"/>
    </cacheField>
    <cacheField name="School crossing supervision - $40,000" numFmtId="0">
      <sharedItems containsNonDate="0" containsString="0" containsBlank="1" count="1">
        <m/>
      </sharedItems>
    </cacheField>
    <cacheField name="Australia Day and other civic ceremonies - $7,000" numFmtId="0">
      <sharedItems containsString="0" containsBlank="1" containsNumber="1" containsInteger="1" minValue="1" maxValue="1" count="2">
        <m/>
        <n v="1"/>
      </sharedItems>
    </cacheField>
    <cacheField name="Public toilet cleaning and maintenance - $170,000" numFmtId="0">
      <sharedItems containsNonDate="0" containsString="0" containsBlank="1" count="1">
        <m/>
      </sharedItems>
    </cacheField>
    <cacheField name="Council road maintenance and renewal - $2,640,000" numFmtId="0">
      <sharedItems containsString="0" containsBlank="1" containsNumber="1" containsInteger="1" minValue="1" maxValue="1" count="2">
        <m/>
        <n v="1"/>
      </sharedItems>
    </cacheField>
    <cacheField name="Other (please describe)" numFmtId="0">
      <sharedItems containsBlank="1"/>
    </cacheField>
    <cacheField name="Which option below best describes your relationship with the Mansfield Shire?" numFmtId="0">
      <sharedItems count="2">
        <s v="NON-RESIDENT RATEPAYER"/>
        <s v="RATEPAYER and RESIDENT"/>
      </sharedItems>
    </cacheField>
    <cacheField name="Have you read the proposed Rating Strategy 2019-20?" numFmtId="0">
      <sharedItems count="2">
        <s v="NO"/>
        <s v="YES"/>
      </sharedItems>
    </cacheField>
    <cacheField name="Do you wish to make any comments on the proposed Rating Strategy 2019-20?" numFmtId="0">
      <sharedItems/>
    </cacheField>
    <cacheField name="Please add your comments" numFmtId="0">
      <sharedItems containsBlank="1" longText="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31">
  <r>
    <s v="Georgia  ALLEN"/>
    <s v="Georgia"/>
    <s v="ALLEN"/>
    <s v="130 Mountain bay drive"/>
    <x v="0"/>
    <x v="0"/>
    <s v="VIC"/>
    <s v="georgia.allen@fultonhogan.com.au"/>
    <s v="0419557446"/>
    <x v="0"/>
    <x v="0"/>
    <x v="0"/>
    <x v="0"/>
    <m/>
    <m/>
    <m/>
    <m/>
    <m/>
    <m/>
    <x v="0"/>
    <x v="0"/>
    <x v="0"/>
    <m/>
    <x v="0"/>
    <x v="0"/>
    <x v="0"/>
    <x v="0"/>
    <s v="This is councils ddcision how to stay within their nominated budget. Reduce a staff member and it would be covered."/>
    <x v="0"/>
    <x v="0"/>
    <s v="NO"/>
    <m/>
  </r>
  <r>
    <s v="mick and rowena  ellis"/>
    <s v="mick and rowena"/>
    <s v="ellis"/>
    <s v="779 long lane"/>
    <x v="1"/>
    <x v="1"/>
    <s v="VIC"/>
    <s v="highview.partners@bigpond.com"/>
    <s v="0419876715"/>
    <x v="0"/>
    <x v="0"/>
    <x v="0"/>
    <x v="0"/>
    <m/>
    <m/>
    <m/>
    <m/>
    <m/>
    <m/>
    <x v="0"/>
    <x v="0"/>
    <x v="1"/>
    <m/>
    <x v="0"/>
    <x v="0"/>
    <x v="0"/>
    <x v="0"/>
    <s v="irrelevant question unless all options including staffing levels are listed."/>
    <x v="1"/>
    <x v="1"/>
    <s v="YES"/>
    <s v="this survey is short sighted and one dimensional failing to list all funding sourcec including staffing levels. an independent review of all funding and expenditure is required . this review should report directly to council, allow ratepayer input and not be prepared by senior staff who have vested interests. the proposed rate variations also appear to disadvantage only rural and semi rural ratepayers which seems inappropriate and unfair."/>
  </r>
  <r>
    <s v="Adele McCormack"/>
    <s v="Adele"/>
    <s v="McCormack"/>
    <s v="45 McCormacks Road,"/>
    <x v="2"/>
    <x v="0"/>
    <s v="VIC"/>
    <s v="adelemac15@bigpond.com"/>
    <s v="409600655"/>
    <x v="0"/>
    <x v="1"/>
    <x v="0"/>
    <x v="0"/>
    <m/>
    <m/>
    <m/>
    <m/>
    <m/>
    <m/>
    <x v="0"/>
    <x v="0"/>
    <x v="1"/>
    <m/>
    <x v="0"/>
    <x v="0"/>
    <x v="0"/>
    <x v="0"/>
    <m/>
    <x v="1"/>
    <x v="1"/>
    <s v="YES"/>
    <s v="What will happen if the cost of removing rubbish increases when all the expected excess has been removed to other areas. On my 1 person farm I use the rubbish bin once a fortnight and recycling once a month . Yet I will be paying $141 more PA. How can I get around this????"/>
  </r>
  <r>
    <s v="phillip alexander"/>
    <s v="phillip"/>
    <s v="alexander"/>
    <s v="144 malcolm street"/>
    <x v="1"/>
    <x v="1"/>
    <s v="VIC"/>
    <s v="alexanderphillip@hotmail.com"/>
    <s v="57791409"/>
    <x v="0"/>
    <x v="0"/>
    <x v="0"/>
    <x v="1"/>
    <n v="1"/>
    <m/>
    <m/>
    <n v="1"/>
    <n v="1"/>
    <n v="1"/>
    <x v="0"/>
    <x v="1"/>
    <x v="0"/>
    <m/>
    <x v="0"/>
    <x v="0"/>
    <x v="0"/>
    <x v="1"/>
    <s v="see comments below and following email"/>
    <x v="1"/>
    <x v="1"/>
    <s v="YES"/>
    <s v="The above option to 'no longer fund' certain services is inappropriate. It is possible to review these services and make savings. Eg Targa High Country should be funded by thoase that benefit, and thats not the general community. The information centre future should be reviewed and these costs eliminated. Tourism Development (there is little industry development ) should be funded by those that benefit. A more strategic approach to road maintenance would yield savings. See email also."/>
  </r>
  <r>
    <s v="Joan Godber"/>
    <s v="Joan"/>
    <s v="Godber"/>
    <s v="38 Victoria Street"/>
    <x v="1"/>
    <x v="1"/>
    <s v="VIC"/>
    <s v="godber5@bigpond.com"/>
    <s v="5779 1440"/>
    <x v="0"/>
    <x v="1"/>
    <x v="0"/>
    <x v="0"/>
    <m/>
    <m/>
    <m/>
    <m/>
    <m/>
    <m/>
    <x v="0"/>
    <x v="0"/>
    <x v="1"/>
    <m/>
    <x v="0"/>
    <x v="0"/>
    <x v="0"/>
    <x v="0"/>
    <m/>
    <x v="1"/>
    <x v="1"/>
    <s v="YES"/>
    <s v="After viewing the video and reading the strategy this appears to be the only sensible move to make.  Whislst some individual ratepayers will be impacted  it should be at least particially alliviated by the reduced waste charge.  As a weekly user of the Shires services I certainly don't want to see any changes to community care etc.  Hopefully the Surie will get a favourable ruling."/>
  </r>
  <r>
    <s v="WILLIAM TWYCROSS"/>
    <s v="WILLIAM"/>
    <s v="TWYCROSS"/>
    <s v="121 MT BATTERY RD"/>
    <x v="1"/>
    <x v="1"/>
    <s v="VIC"/>
    <m/>
    <s v="0407584583"/>
    <x v="0"/>
    <x v="1"/>
    <x v="0"/>
    <x v="0"/>
    <m/>
    <m/>
    <m/>
    <m/>
    <m/>
    <m/>
    <x v="0"/>
    <x v="0"/>
    <x v="1"/>
    <m/>
    <x v="0"/>
    <x v="0"/>
    <x v="0"/>
    <x v="0"/>
    <m/>
    <x v="1"/>
    <x v="1"/>
    <s v="YES"/>
    <s v="Please see separate submission"/>
  </r>
  <r>
    <s v="Margaret TWYCROSS"/>
    <s v="Margaret"/>
    <s v="TWYCROSS"/>
    <s v="121 MT BATTERY RD"/>
    <x v="1"/>
    <x v="1"/>
    <s v="VIC"/>
    <m/>
    <m/>
    <x v="0"/>
    <x v="1"/>
    <x v="0"/>
    <x v="0"/>
    <m/>
    <m/>
    <m/>
    <m/>
    <m/>
    <m/>
    <x v="0"/>
    <x v="0"/>
    <x v="1"/>
    <m/>
    <x v="0"/>
    <x v="0"/>
    <x v="0"/>
    <x v="0"/>
    <m/>
    <x v="1"/>
    <x v="1"/>
    <s v="NO"/>
    <m/>
  </r>
  <r>
    <s v="pamela  dalgliesh"/>
    <s v="pamela"/>
    <s v="dalgliesh"/>
    <s v="323 Howes Creek Road"/>
    <x v="3"/>
    <x v="1"/>
    <s v="VIC"/>
    <s v="psdalgliesh@bigpond.com"/>
    <s v="0488333535"/>
    <x v="0"/>
    <x v="1"/>
    <x v="0"/>
    <x v="0"/>
    <m/>
    <m/>
    <m/>
    <m/>
    <m/>
    <m/>
    <x v="0"/>
    <x v="0"/>
    <x v="1"/>
    <m/>
    <x v="0"/>
    <x v="0"/>
    <x v="0"/>
    <x v="0"/>
    <m/>
    <x v="1"/>
    <x v="1"/>
    <s v="YES"/>
    <s v="thanks for the opportunity to make comments."/>
  </r>
  <r>
    <s v="Ellen Hogan"/>
    <s v="Ellen"/>
    <s v="Hogan"/>
    <s v="P.O. Box 658, Malcolm"/>
    <x v="1"/>
    <x v="1"/>
    <s v="VIC"/>
    <s v="ellen.hogan@bigpond.com"/>
    <s v="0400418422"/>
    <x v="0"/>
    <x v="0"/>
    <x v="0"/>
    <x v="0"/>
    <m/>
    <m/>
    <m/>
    <m/>
    <m/>
    <m/>
    <x v="0"/>
    <x v="0"/>
    <x v="1"/>
    <m/>
    <x v="0"/>
    <x v="0"/>
    <x v="0"/>
    <x v="0"/>
    <s v="Looking at further reducing costs across the whole organisation like Wodonga did"/>
    <x v="1"/>
    <x v="1"/>
    <s v="NO"/>
    <m/>
  </r>
  <r>
    <s v="Stuart McLachlan"/>
    <s v="Stuart"/>
    <s v="McLachlan"/>
    <s v="2 Amor Drive"/>
    <x v="1"/>
    <x v="1"/>
    <s v="VIC"/>
    <m/>
    <m/>
    <x v="0"/>
    <x v="0"/>
    <x v="0"/>
    <x v="0"/>
    <m/>
    <m/>
    <n v="1"/>
    <m/>
    <m/>
    <m/>
    <x v="0"/>
    <x v="0"/>
    <x v="1"/>
    <n v="1"/>
    <x v="0"/>
    <x v="0"/>
    <x v="0"/>
    <x v="0"/>
    <m/>
    <x v="1"/>
    <x v="1"/>
    <s v="NO"/>
    <m/>
  </r>
  <r>
    <s v="James Beckingsale"/>
    <s v="James"/>
    <s v="Beckingsale"/>
    <s v="22 Paxtons Lane"/>
    <x v="1"/>
    <x v="1"/>
    <s v="VIC"/>
    <s v="jabeckingsale@bigpond.com"/>
    <s v="0428962284"/>
    <x v="0"/>
    <x v="0"/>
    <x v="0"/>
    <x v="0"/>
    <m/>
    <m/>
    <m/>
    <m/>
    <m/>
    <m/>
    <x v="0"/>
    <x v="0"/>
    <x v="1"/>
    <m/>
    <x v="0"/>
    <x v="0"/>
    <x v="0"/>
    <x v="0"/>
    <s v="No extra staff to be employed and a complete review of all salaries and positions to help establish a sustainable cost base."/>
    <x v="1"/>
    <x v="1"/>
    <s v="YES"/>
    <s v="I believe the council needs to reduce its costs. The idea of putting on two directors at a total  cost of $500,000 with the council in its current financial situation seems ludicrous. The news that the council has been overcharging ratepayers for waste management is concerning as it is purely a rate rise by stealth. It  does not fill me with any confidence that our council is acting in its ratepayers best interests.Perhaps it is acting in the best interests of its senior management."/>
  </r>
  <r>
    <s v="Don Howie"/>
    <s v="Don"/>
    <s v="Howie"/>
    <s v="3081 Maroondah Highway"/>
    <x v="1"/>
    <x v="1"/>
    <s v="VIC"/>
    <s v="dhowie1@bigpond.com"/>
    <s v="0409258228"/>
    <x v="0"/>
    <x v="0"/>
    <x v="0"/>
    <x v="0"/>
    <m/>
    <m/>
    <m/>
    <m/>
    <m/>
    <m/>
    <x v="1"/>
    <x v="0"/>
    <x v="1"/>
    <m/>
    <x v="0"/>
    <x v="0"/>
    <x v="0"/>
    <x v="0"/>
    <s v="The proposed managers"/>
    <x v="1"/>
    <x v="1"/>
    <s v="YES"/>
    <s v="The 20% municipal charge needs to be maintained. The draft act of parliament has not been debated so should not be changed until enacted."/>
  </r>
  <r>
    <s v="james tehan"/>
    <s v="James"/>
    <s v="tehan"/>
    <s v="904 royaltown rd"/>
    <x v="4"/>
    <x v="0"/>
    <s v="VIC"/>
    <m/>
    <m/>
    <x v="0"/>
    <x v="0"/>
    <x v="0"/>
    <x v="0"/>
    <m/>
    <m/>
    <m/>
    <m/>
    <m/>
    <m/>
    <x v="0"/>
    <x v="0"/>
    <x v="1"/>
    <m/>
    <x v="0"/>
    <x v="0"/>
    <x v="0"/>
    <x v="0"/>
    <s v="Council should direct CEO to undertake cost savings in Budget which is what he is paid to do."/>
    <x v="1"/>
    <x v="1"/>
    <s v="NO"/>
    <m/>
  </r>
  <r>
    <s v="Andrew Crockett"/>
    <s v="Andrew"/>
    <s v="Crockett"/>
    <s v="280 Glenroy Road"/>
    <x v="1"/>
    <x v="1"/>
    <s v="VIC"/>
    <s v="farmercrockett@hotmail.com"/>
    <s v="0357775575"/>
    <x v="0"/>
    <x v="0"/>
    <x v="0"/>
    <x v="0"/>
    <m/>
    <m/>
    <n v="1"/>
    <m/>
    <m/>
    <n v="1"/>
    <x v="0"/>
    <x v="1"/>
    <x v="1"/>
    <m/>
    <x v="0"/>
    <x v="1"/>
    <x v="0"/>
    <x v="0"/>
    <m/>
    <x v="1"/>
    <x v="1"/>
    <s v="YES"/>
    <s v="It seems to me that this is a way of increasing rural rates. Rural rates have increased out of proportion over the last 5 years and is basicly an assets tax with no relationship to its earning protential."/>
  </r>
  <r>
    <s v="Jenny Forrest"/>
    <s v="Jennifer Forrest"/>
    <s v="Forrest"/>
    <s v="4745 Midland Hwy"/>
    <x v="5"/>
    <x v="0"/>
    <s v="VIC"/>
    <s v="Jennyforrest@live.com.au"/>
    <s v="0408764110"/>
    <x v="1"/>
    <x v="0"/>
    <x v="1"/>
    <x v="0"/>
    <n v="1"/>
    <m/>
    <n v="1"/>
    <n v="1"/>
    <m/>
    <n v="1"/>
    <x v="0"/>
    <x v="1"/>
    <x v="0"/>
    <n v="1"/>
    <x v="0"/>
    <x v="0"/>
    <x v="0"/>
    <x v="0"/>
    <s v="I would 'cut back 'the Parks and Garden maintenance by half. Also ALL new developments should pay ALLcosts eg roads,pathways et"/>
    <x v="1"/>
    <x v="1"/>
    <s v="YES"/>
    <s v="Fair and transparend. A strategy where revenue per rated venue is considered rather than just size ie broard acre"/>
  </r>
  <r>
    <s v="Tom Ingpen"/>
    <s v="Tom"/>
    <s v="Ingpen"/>
    <s v="379 Ancona Road"/>
    <x v="6"/>
    <x v="2"/>
    <s v="VIC"/>
    <s v="tingpen@skymesh.com.au"/>
    <s v="57789557"/>
    <x v="0"/>
    <x v="0"/>
    <x v="0"/>
    <x v="0"/>
    <m/>
    <m/>
    <m/>
    <m/>
    <m/>
    <m/>
    <x v="0"/>
    <x v="0"/>
    <x v="1"/>
    <m/>
    <x v="0"/>
    <x v="0"/>
    <x v="0"/>
    <x v="0"/>
    <s v="Most of these are can not be cut. I would need to view the full budget."/>
    <x v="1"/>
    <x v="1"/>
    <s v="YES"/>
    <s v="Comments will be emailed separately"/>
  </r>
  <r>
    <s v="Jenna Lehman"/>
    <s v="Jenna"/>
    <s v="Lehman"/>
    <s v="50 Malcolm Street"/>
    <x v="1"/>
    <x v="1"/>
    <s v="VIC"/>
    <s v="j_lehman_8@hotmail.com"/>
    <m/>
    <x v="0"/>
    <x v="0"/>
    <x v="0"/>
    <x v="1"/>
    <m/>
    <m/>
    <m/>
    <n v="1"/>
    <m/>
    <m/>
    <x v="0"/>
    <x v="0"/>
    <x v="1"/>
    <m/>
    <x v="0"/>
    <x v="0"/>
    <x v="0"/>
    <x v="0"/>
    <s v="two new directors as proposed by the CEO, enough employees already"/>
    <x v="1"/>
    <x v="1"/>
    <s v="NO"/>
    <m/>
  </r>
  <r>
    <s v="Ross May"/>
    <s v="Ross"/>
    <s v="May"/>
    <s v="187, McCormacks Road"/>
    <x v="2"/>
    <x v="0"/>
    <s v="VIC"/>
    <s v="ross@mayfam.net"/>
    <s v="+61400868456"/>
    <x v="0"/>
    <x v="0"/>
    <x v="1"/>
    <x v="0"/>
    <m/>
    <m/>
    <n v="1"/>
    <n v="1"/>
    <n v="1"/>
    <m/>
    <x v="0"/>
    <x v="0"/>
    <x v="0"/>
    <n v="1"/>
    <x v="0"/>
    <x v="0"/>
    <x v="0"/>
    <x v="1"/>
    <s v="Staff costs - in particular 'back-end'. Campaign to increase volunteerism and community group participation in many of above."/>
    <x v="1"/>
    <x v="1"/>
    <s v="YES"/>
    <s v="I believe Council should be about focussed on delivering 'essential' services first.  Non 'essential' services, of which there are many currently delivered could be prioritised (with community engagement) and only those for which funds are available will proceed. I also believe council needs a more flexible resourcing mix - particularly staff, to allow the CEO to better deliver a balanced budget. Finally the waste services over-charge must be returned to ratepayers in full."/>
  </r>
  <r>
    <s v="Alan Friday"/>
    <s v="Alan"/>
    <s v="Friday"/>
    <s v="14 Tower Avenue"/>
    <x v="7"/>
    <x v="3"/>
    <s v="VIC"/>
    <s v="alan.friday@bigpond.com"/>
    <s v="0422611444"/>
    <x v="0"/>
    <x v="0"/>
    <x v="0"/>
    <x v="0"/>
    <m/>
    <m/>
    <m/>
    <m/>
    <m/>
    <n v="1"/>
    <x v="0"/>
    <x v="1"/>
    <x v="0"/>
    <m/>
    <x v="0"/>
    <x v="0"/>
    <x v="0"/>
    <x v="0"/>
    <m/>
    <x v="0"/>
    <x v="1"/>
    <s v="YES"/>
    <s v="The council should only be making changes to its rating strategy (as it pertains to legislation) once the legislation has been passed.  At present, the strategy is being formulated on the basis of proposed legislation that may never become law."/>
  </r>
  <r>
    <s v="Rosemary Brennan"/>
    <s v="Rosemary"/>
    <s v="Brennan"/>
    <s v="Bartja, 101 Harpers Road"/>
    <x v="5"/>
    <x v="0"/>
    <s v="VIC"/>
    <s v="rosiejbrennan@gmail.com"/>
    <s v="+61357764379"/>
    <x v="0"/>
    <x v="0"/>
    <x v="0"/>
    <x v="0"/>
    <m/>
    <m/>
    <m/>
    <m/>
    <m/>
    <m/>
    <x v="0"/>
    <x v="1"/>
    <x v="1"/>
    <m/>
    <x v="0"/>
    <x v="1"/>
    <x v="0"/>
    <x v="0"/>
    <s v="Employment of external consultants - too many"/>
    <x v="1"/>
    <x v="1"/>
    <s v="NO"/>
    <m/>
  </r>
  <r>
    <s v="adam layfield"/>
    <s v="adam"/>
    <s v="layfield"/>
    <s v="8 elm st"/>
    <x v="1"/>
    <x v="1"/>
    <s v="VIC"/>
    <s v="adam@aplplumbing.com.au"/>
    <s v="0418898996"/>
    <x v="0"/>
    <x v="0"/>
    <x v="0"/>
    <x v="1"/>
    <m/>
    <m/>
    <m/>
    <n v="1"/>
    <m/>
    <m/>
    <x v="0"/>
    <x v="0"/>
    <x v="1"/>
    <m/>
    <x v="0"/>
    <x v="0"/>
    <x v="0"/>
    <x v="0"/>
    <m/>
    <x v="1"/>
    <x v="1"/>
    <s v="YES"/>
    <s v="the above list is unrealistic, i worked at the shire for 6 years full time in a senior roll and there is a number of areas that could have there budget reduced totalling the amount of 1."/>
  </r>
  <r>
    <s v="Elizabeth Bannister"/>
    <s v="Elizabeth"/>
    <s v="Bannister"/>
    <s v="45 Ailsa Street"/>
    <x v="1"/>
    <x v="4"/>
    <s v="VIC"/>
    <s v="bannister.elizabeth.h@edumail.vic.gov.au"/>
    <s v="+61427030510"/>
    <x v="0"/>
    <x v="0"/>
    <x v="0"/>
    <x v="0"/>
    <m/>
    <m/>
    <m/>
    <m/>
    <m/>
    <m/>
    <x v="0"/>
    <x v="0"/>
    <x v="1"/>
    <m/>
    <x v="0"/>
    <x v="0"/>
    <x v="0"/>
    <x v="0"/>
    <s v="DO NOT employ two new “Directors” in the shire to the cost of approx $500,00"/>
    <x v="1"/>
    <x v="1"/>
    <s v="YES"/>
    <s v="Please be more transparent in the future with regard to the percentage of ratepayer's money going towards waste management."/>
  </r>
  <r>
    <s v="James Bett"/>
    <s v="James"/>
    <s v="Bett"/>
    <s v="PO box 423"/>
    <x v="1"/>
    <x v="4"/>
    <s v="VIC"/>
    <s v="jstuartbett@gmail.com"/>
    <s v="0357752334"/>
    <x v="1"/>
    <x v="0"/>
    <x v="0"/>
    <x v="0"/>
    <m/>
    <m/>
    <m/>
    <m/>
    <m/>
    <m/>
    <x v="0"/>
    <x v="0"/>
    <x v="1"/>
    <m/>
    <x v="0"/>
    <x v="0"/>
    <x v="0"/>
    <x v="0"/>
    <s v="Reduce the number of Council employees and/or motor vehicles and expenses?  Further alternative cost cutting to some services?"/>
    <x v="1"/>
    <x v="1"/>
    <s v="NO"/>
    <m/>
  </r>
  <r>
    <s v="Garry Breadon"/>
    <s v="Garry"/>
    <s v="Breadon"/>
    <s v="2268 Long Lane"/>
    <x v="8"/>
    <x v="1"/>
    <s v="VIC"/>
    <s v="garrybreadon@live.com"/>
    <s v="+61457769577"/>
    <x v="0"/>
    <x v="0"/>
    <x v="0"/>
    <x v="0"/>
    <n v="1"/>
    <m/>
    <n v="1"/>
    <m/>
    <m/>
    <n v="1"/>
    <x v="0"/>
    <x v="1"/>
    <x v="0"/>
    <n v="1"/>
    <x v="0"/>
    <x v="1"/>
    <x v="0"/>
    <x v="0"/>
    <m/>
    <x v="1"/>
    <x v="1"/>
    <s v="YES"/>
    <s v="there is a cost shift to rural residents! the waste management over charge has been theft! the service cost choices above are limited! there is no money for assistant managers! one off rate variation my arse!"/>
  </r>
  <r>
    <s v="Joan Tehan"/>
    <s v="Joan"/>
    <s v="tehan"/>
    <s v="5092 Midland Highway"/>
    <x v="1"/>
    <x v="1"/>
    <s v="VIC"/>
    <s v="jatha1@bigpond.com"/>
    <s v="0357764247"/>
    <x v="0"/>
    <x v="0"/>
    <x v="0"/>
    <x v="0"/>
    <m/>
    <m/>
    <m/>
    <m/>
    <m/>
    <m/>
    <x v="0"/>
    <x v="0"/>
    <x v="1"/>
    <m/>
    <x v="0"/>
    <x v="0"/>
    <x v="0"/>
    <x v="0"/>
    <s v="Ratepayers without full knowledge or expertise  should not be asked to nominate cuts to services."/>
    <x v="1"/>
    <x v="1"/>
    <s v="YES"/>
    <s v="Comments sent via email as my comments which were well within the limit were cut off half way through. Maybe an error in the form."/>
  </r>
  <r>
    <s v="Chris Theodor"/>
    <s v="Chris"/>
    <s v="Theodor"/>
    <s v="2141 mt Buller Rd"/>
    <x v="2"/>
    <x v="4"/>
    <s v="VIC"/>
    <s v="chris@theodor.id.su"/>
    <s v="0431222485"/>
    <x v="0"/>
    <x v="0"/>
    <x v="0"/>
    <x v="1"/>
    <m/>
    <m/>
    <n v="1"/>
    <m/>
    <m/>
    <n v="1"/>
    <x v="0"/>
    <x v="0"/>
    <x v="0"/>
    <n v="1"/>
    <x v="0"/>
    <x v="1"/>
    <x v="0"/>
    <x v="0"/>
    <m/>
    <x v="0"/>
    <x v="1"/>
    <s v="NO"/>
    <m/>
  </r>
  <r>
    <s v="Mark Holcombe"/>
    <s v="Mark"/>
    <s v="Holcombe"/>
    <s v="225 O'hallorans rd"/>
    <x v="1"/>
    <x v="1"/>
    <s v="VIC"/>
    <m/>
    <m/>
    <x v="0"/>
    <x v="0"/>
    <x v="0"/>
    <x v="0"/>
    <m/>
    <m/>
    <m/>
    <m/>
    <m/>
    <m/>
    <x v="0"/>
    <x v="0"/>
    <x v="1"/>
    <m/>
    <x v="0"/>
    <x v="0"/>
    <x v="0"/>
    <x v="0"/>
    <s v="Staff levels; 10% off all services"/>
    <x v="1"/>
    <x v="1"/>
    <s v="NO"/>
    <m/>
  </r>
  <r>
    <s v="Shane Callahan"/>
    <s v="Shane"/>
    <s v="Callahan"/>
    <s v="350 Mansfield-Whitfield Road"/>
    <x v="1"/>
    <x v="1"/>
    <s v="VIC"/>
    <m/>
    <s v="0428 576799"/>
    <x v="0"/>
    <x v="0"/>
    <x v="0"/>
    <x v="0"/>
    <m/>
    <m/>
    <m/>
    <m/>
    <m/>
    <m/>
    <x v="0"/>
    <x v="0"/>
    <x v="1"/>
    <m/>
    <x v="0"/>
    <x v="0"/>
    <x v="0"/>
    <x v="0"/>
    <s v="What rubbish!! The design of this survey is crap, just scaremongering. Reductions in services has to be worked out by council."/>
    <x v="1"/>
    <x v="1"/>
    <s v="YES"/>
    <s v="It seems that councillors are openly admitting that council has been scamming ratepayers wth these excess waste charges for years now and have only come clean about it since the Victorian Ombudsman advised them to. This is rating by stealth, it's deplorable and can't be tolerated. Ratepayers shoule be receiving the benefit of any savings made on waste collection charges. Our Shire has to live within it's means or it won't continue to exist. Seems only 200 words fit not 500 as indicated!Shortcha"/>
  </r>
  <r>
    <s v="Sandra  Lovick"/>
    <s v="Sandra"/>
    <s v="Lovick"/>
    <s v="188 McCormack rd"/>
    <x v="2"/>
    <x v="0"/>
    <s v="VIC"/>
    <s v="sandralovick@bigpond.com"/>
    <s v="0408565923"/>
    <x v="0"/>
    <x v="0"/>
    <x v="0"/>
    <x v="0"/>
    <m/>
    <m/>
    <m/>
    <m/>
    <m/>
    <n v="1"/>
    <x v="0"/>
    <x v="1"/>
    <x v="0"/>
    <m/>
    <x v="0"/>
    <x v="0"/>
    <x v="0"/>
    <x v="0"/>
    <m/>
    <x v="1"/>
    <x v="1"/>
    <s v="YES"/>
    <s v="poor timing and process. I object to a higher level to farming properties."/>
  </r>
  <r>
    <s v="Tony  Lovick"/>
    <s v="Tony"/>
    <s v="Lovick"/>
    <s v="188  McCormack rd"/>
    <x v="2"/>
    <x v="0"/>
    <s v="VIC"/>
    <s v="tonylovick@outlook.com"/>
    <s v="0429101182"/>
    <x v="0"/>
    <x v="0"/>
    <x v="0"/>
    <x v="0"/>
    <m/>
    <m/>
    <m/>
    <m/>
    <m/>
    <n v="1"/>
    <x v="0"/>
    <x v="1"/>
    <x v="0"/>
    <m/>
    <x v="0"/>
    <x v="0"/>
    <x v="0"/>
    <x v="0"/>
    <m/>
    <x v="1"/>
    <x v="1"/>
    <s v="YES"/>
    <s v="object to higher increase for farming properties. adopt beneficiary pays principal for tourism, events etc"/>
  </r>
  <r>
    <s v="Brian Johnstone"/>
    <s v="Brian"/>
    <s v="Johnstone"/>
    <s v="50 Bankers Rise"/>
    <x v="0"/>
    <x v="0"/>
    <s v="VIC"/>
    <s v="auric@bigpond.com"/>
    <s v="0437-777-444"/>
    <x v="0"/>
    <x v="0"/>
    <x v="0"/>
    <x v="0"/>
    <m/>
    <n v="1"/>
    <n v="1"/>
    <m/>
    <m/>
    <n v="1"/>
    <x v="0"/>
    <x v="0"/>
    <x v="1"/>
    <n v="1"/>
    <x v="0"/>
    <x v="0"/>
    <x v="0"/>
    <x v="0"/>
    <s v="Across the board cost cutting, management and service improvements, focus on immediate cost/benefits, less studies"/>
    <x v="1"/>
    <x v="1"/>
    <s v="YES"/>
    <s v="Massive rate increases for Farmers, etc are a disgrace  - so much for the sales pitch that &quot;there will be no increases for the average ratepayer&quot; - CEO and Finance Manager, by secrecy, aim to avoid ratepayer concern and may well have avoided full briefing of Council - or maybe Council wants to shift costs to Farmers - Plus cutting Municipal Charge has not been legislated yet to Farmers' detriment that is the intention – Mountain Bay farm rates will be up about 10% or $1,300 (Councillor advice)"/>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8" cacheId="0"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location ref="A6:Q9" firstHeaderRow="0" firstDataRow="1" firstDataCol="1" rowPageCount="4" colPageCount="1"/>
  <pivotFields count="32">
    <pivotField showAll="0" defaultSubtotal="0"/>
    <pivotField showAll="0" defaultSubtotal="0"/>
    <pivotField showAll="0" defaultSubtotal="0"/>
    <pivotField showAll="0" defaultSubtotal="0"/>
    <pivotField axis="axisPage" multipleItemSelectionAllowed="1" showAll="0" defaultSubtotal="0">
      <items count="9">
        <item x="7"/>
        <item x="6"/>
        <item x="5"/>
        <item x="8"/>
        <item x="4"/>
        <item x="1"/>
        <item x="3"/>
        <item x="2"/>
        <item x="0"/>
      </items>
    </pivotField>
    <pivotField showAll="0" defaultSubtotal="0"/>
    <pivotField showAll="0" defaultSubtotal="0"/>
    <pivotField showAll="0" defaultSubtotal="0"/>
    <pivotField showAll="0" defaultSubtotal="0"/>
    <pivotField axis="axisPage" multipleItemSelectionAllowed="1" showAll="0">
      <items count="3">
        <item x="1"/>
        <item x="0"/>
        <item t="default"/>
      </items>
    </pivotField>
    <pivotField axis="axisPage" multipleItemSelectionAllowed="1" showAll="0">
      <items count="3">
        <item x="0"/>
        <item x="1"/>
        <item t="default"/>
      </items>
    </pivotField>
    <pivotField dataField="1" showAll="0">
      <items count="3">
        <item x="1"/>
        <item x="0"/>
        <item t="default"/>
      </items>
    </pivotField>
    <pivotField dataField="1" showAll="0">
      <items count="3">
        <item x="1"/>
        <item x="0"/>
        <item t="default"/>
      </items>
    </pivotField>
    <pivotField dataField="1" showAll="0"/>
    <pivotField dataField="1" showAll="0"/>
    <pivotField dataField="1" showAll="0"/>
    <pivotField dataField="1" showAll="0"/>
    <pivotField dataField="1" showAll="0"/>
    <pivotField dataField="1" showAll="0"/>
    <pivotField dataField="1" showAll="0">
      <items count="3">
        <item x="1"/>
        <item x="0"/>
        <item t="default"/>
      </items>
    </pivotField>
    <pivotField dataField="1" showAll="0"/>
    <pivotField dataField="1" showAll="0">
      <items count="3">
        <item x="0"/>
        <item x="1"/>
        <item t="default"/>
      </items>
    </pivotField>
    <pivotField dataField="1" showAll="0"/>
    <pivotField dataField="1" showAll="0">
      <items count="2">
        <item x="0"/>
        <item t="default"/>
      </items>
    </pivotField>
    <pivotField dataField="1" showAll="0">
      <items count="3">
        <item x="1"/>
        <item x="0"/>
        <item t="default"/>
      </items>
    </pivotField>
    <pivotField dataField="1" showAll="0">
      <items count="2">
        <item x="0"/>
        <item t="default"/>
      </items>
    </pivotField>
    <pivotField dataField="1" showAll="0">
      <items count="3">
        <item x="0"/>
        <item x="1"/>
        <item t="default"/>
      </items>
    </pivotField>
    <pivotField showAll="0"/>
    <pivotField axis="axisRow" showAll="0">
      <items count="3">
        <item x="0"/>
        <item x="1"/>
        <item t="default"/>
      </items>
    </pivotField>
    <pivotField axis="axisPage" multipleItemSelectionAllowed="1" showAll="0">
      <items count="3">
        <item x="0"/>
        <item x="1"/>
        <item t="default"/>
      </items>
    </pivotField>
    <pivotField showAll="0"/>
    <pivotField showAll="0" defaultSubtotal="0"/>
  </pivotFields>
  <rowFields count="1">
    <field x="28"/>
  </rowFields>
  <rowItems count="3">
    <i>
      <x/>
    </i>
    <i>
      <x v="1"/>
    </i>
    <i t="grand">
      <x/>
    </i>
  </rowItems>
  <colFields count="1">
    <field x="-2"/>
  </colFields>
  <colItems count="16">
    <i>
      <x/>
    </i>
    <i i="1">
      <x v="1"/>
    </i>
    <i i="2">
      <x v="2"/>
    </i>
    <i i="3">
      <x v="3"/>
    </i>
    <i i="4">
      <x v="4"/>
    </i>
    <i i="5">
      <x v="5"/>
    </i>
    <i i="6">
      <x v="6"/>
    </i>
    <i i="7">
      <x v="7"/>
    </i>
    <i i="8">
      <x v="8"/>
    </i>
    <i i="9">
      <x v="9"/>
    </i>
    <i i="10">
      <x v="10"/>
    </i>
    <i i="11">
      <x v="11"/>
    </i>
    <i i="12">
      <x v="12"/>
    </i>
    <i i="13">
      <x v="13"/>
    </i>
    <i i="14">
      <x v="14"/>
    </i>
    <i i="15">
      <x v="15"/>
    </i>
  </colItems>
  <pageFields count="4">
    <pageField fld="4" hier="-1"/>
    <pageField fld="9" hier="-1"/>
    <pageField fld="29" hier="-1"/>
    <pageField fld="10" hier="-1"/>
  </pageFields>
  <dataFields count="16">
    <dataField name="Count of Community grants program - $20,000" fld="22" subtotal="count" baseField="0" baseItem="0"/>
    <dataField name="Count of Tourism and industry development - $155,000" fld="20" subtotal="count" baseField="0" baseItem="0"/>
    <dataField name="Count of Visitor information centre - $120,000" fld="21" subtotal="count" baseField="0" baseItem="0"/>
    <dataField name="Count of Domestic waste collection and disposal - $2,000,000" fld="19" subtotal="count" baseField="0" baseItem="0"/>
    <dataField name="Count of Public toilet cleaning and maintenance - $170,000" fld="25" subtotal="count" baseField="0" baseItem="0"/>
    <dataField name="Count of School crossing supervision - $40,000" fld="23" subtotal="count" baseField="0" baseItem="0"/>
    <dataField name="Count of Australia Day and other civic ceremonies - $7,000" fld="24" subtotal="count" baseField="0" baseItem="0"/>
    <dataField name="Count of Council road maintenance and renewal - $2,640,000" fld="26" subtotal="count" baseField="0" baseItem="0"/>
    <dataField name="Count of Festivals and events - $168,000" fld="18" subtotal="count" baseField="0" baseItem="0"/>
    <dataField name="Count of Mansfield swimming pool - $128,000" fld="11" subtotal="count" baseField="0" baseItem="0"/>
    <dataField name="Count of Parks and gardens maintenance - $835,000" fld="17" subtotal="count" baseField="0" baseItem="0"/>
    <dataField name="Count of Mansfield library - $194,000" fld="12" subtotal="count" baseField="0" baseItem="0"/>
    <dataField name="Count of Mansfield youth centre (and associated youth programs) - $205,000" fld="13" subtotal="count" baseField="0" baseItem="0"/>
    <dataField name="Count of Home and community care - $29,000" fld="14" subtotal="count" baseField="0" baseItem="0"/>
    <dataField name="Count of Financial counselling - $20,000" fld="15" subtotal="count" baseField="0" baseItem="0"/>
    <dataField name="Count of Maintenance and renewal of Council buildings (including the Mansfield sporting complex, Mansfield community centre, Mansfield visitor information centre, Mansfield performing arts centre, Library) - $500,000" fld="16" subtotal="count" baseField="0" baseItem="0"/>
  </dataFields>
  <formats count="14">
    <format dxfId="47">
      <pivotArea field="28" type="button" dataOnly="0" labelOnly="1" outline="0" axis="axisRow" fieldPosition="0"/>
    </format>
    <format dxfId="46">
      <pivotArea dataOnly="0" labelOnly="1" outline="0" fieldPosition="0">
        <references count="1">
          <reference field="4294967294" count="2">
            <x v="9"/>
            <x v="11"/>
          </reference>
        </references>
      </pivotArea>
    </format>
    <format dxfId="45">
      <pivotArea field="28" type="button" dataOnly="0" labelOnly="1" outline="0" axis="axisRow" fieldPosition="0"/>
    </format>
    <format dxfId="44">
      <pivotArea dataOnly="0" labelOnly="1" outline="0" fieldPosition="0">
        <references count="1">
          <reference field="4294967294" count="16">
            <x v="0"/>
            <x v="1"/>
            <x v="2"/>
            <x v="3"/>
            <x v="4"/>
            <x v="5"/>
            <x v="6"/>
            <x v="7"/>
            <x v="8"/>
            <x v="9"/>
            <x v="10"/>
            <x v="11"/>
            <x v="12"/>
            <x v="13"/>
            <x v="14"/>
            <x v="15"/>
          </reference>
        </references>
      </pivotArea>
    </format>
    <format dxfId="43">
      <pivotArea field="28" type="button" dataOnly="0" labelOnly="1" outline="0" axis="axisRow" fieldPosition="0"/>
    </format>
    <format dxfId="42">
      <pivotArea dataOnly="0" labelOnly="1" outline="0" fieldPosition="0">
        <references count="1">
          <reference field="4294967294" count="16">
            <x v="0"/>
            <x v="1"/>
            <x v="2"/>
            <x v="3"/>
            <x v="4"/>
            <x v="5"/>
            <x v="6"/>
            <x v="7"/>
            <x v="8"/>
            <x v="9"/>
            <x v="10"/>
            <x v="11"/>
            <x v="12"/>
            <x v="13"/>
            <x v="14"/>
            <x v="15"/>
          </reference>
        </references>
      </pivotArea>
    </format>
    <format dxfId="41">
      <pivotArea type="all" dataOnly="0" outline="0" fieldPosition="0"/>
    </format>
    <format dxfId="40">
      <pivotArea outline="0" collapsedLevelsAreSubtotals="1" fieldPosition="0"/>
    </format>
    <format dxfId="39">
      <pivotArea field="28" type="button" dataOnly="0" labelOnly="1" outline="0" axis="axisRow" fieldPosition="0"/>
    </format>
    <format dxfId="38">
      <pivotArea dataOnly="0" labelOnly="1" fieldPosition="0">
        <references count="1">
          <reference field="28" count="0"/>
        </references>
      </pivotArea>
    </format>
    <format dxfId="37">
      <pivotArea dataOnly="0" labelOnly="1" grandRow="1" outline="0" fieldPosition="0"/>
    </format>
    <format dxfId="36">
      <pivotArea dataOnly="0" labelOnly="1" outline="0" fieldPosition="0">
        <references count="1">
          <reference field="4294967294" count="16">
            <x v="0"/>
            <x v="1"/>
            <x v="2"/>
            <x v="3"/>
            <x v="4"/>
            <x v="5"/>
            <x v="6"/>
            <x v="7"/>
            <x v="8"/>
            <x v="9"/>
            <x v="10"/>
            <x v="11"/>
            <x v="12"/>
            <x v="13"/>
            <x v="14"/>
            <x v="15"/>
          </reference>
        </references>
      </pivotArea>
    </format>
    <format dxfId="35">
      <pivotArea outline="0" collapsedLevelsAreSubtotals="1" fieldPosition="0"/>
    </format>
    <format dxfId="34">
      <pivotArea dataOnly="0" labelOnly="1" outline="0" fieldPosition="0">
        <references count="1">
          <reference field="4294967294" count="16">
            <x v="0"/>
            <x v="1"/>
            <x v="2"/>
            <x v="3"/>
            <x v="4"/>
            <x v="5"/>
            <x v="6"/>
            <x v="7"/>
            <x v="8"/>
            <x v="9"/>
            <x v="10"/>
            <x v="11"/>
            <x v="12"/>
            <x v="13"/>
            <x v="14"/>
            <x v="15"/>
          </reference>
        </references>
      </pivotArea>
    </format>
  </formats>
  <pivotTableStyleInfo name="PivotStyleMedium2"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2.xml><?xml version="1.0" encoding="utf-8"?>
<pivotTableDefinition xmlns="http://schemas.openxmlformats.org/spreadsheetml/2006/main" name="PivotTable9" cacheId="0" dataOnRows="1"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chartFormat="1">
  <location ref="A3:D17" firstHeaderRow="1" firstDataRow="2" firstDataCol="1"/>
  <pivotFields count="32">
    <pivotField showAll="0"/>
    <pivotField showAll="0"/>
    <pivotField showAll="0"/>
    <pivotField showAll="0"/>
    <pivotField showAll="0"/>
    <pivotField showAll="0">
      <items count="6">
        <item x="3"/>
        <item x="2"/>
        <item x="1"/>
        <item x="0"/>
        <item x="4"/>
        <item t="default"/>
      </items>
    </pivotField>
    <pivotField showAll="0"/>
    <pivotField showAll="0"/>
    <pivotField showAll="0"/>
    <pivotField showAll="0"/>
    <pivotField showAll="0"/>
    <pivotField showAll="0"/>
    <pivotField showAll="0"/>
    <pivotField showAll="0"/>
    <pivotField dataField="1" showAll="0"/>
    <pivotField dataField="1" showAll="0"/>
    <pivotField dataField="1" showAll="0"/>
    <pivotField dataField="1" showAll="0"/>
    <pivotField dataField="1" showAll="0"/>
    <pivotField dataField="1" showAll="0"/>
    <pivotField dataField="1" showAll="0"/>
    <pivotField dataField="1" showAll="0">
      <items count="3">
        <item x="0"/>
        <item x="1"/>
        <item t="default"/>
      </items>
    </pivotField>
    <pivotField dataField="1" showAll="0"/>
    <pivotField dataField="1" showAll="0"/>
    <pivotField dataField="1" showAll="0"/>
    <pivotField dataField="1" showAll="0"/>
    <pivotField dataField="1" showAll="0"/>
    <pivotField showAll="0"/>
    <pivotField axis="axisCol" showAll="0">
      <items count="3">
        <item x="0"/>
        <item x="1"/>
        <item t="default"/>
      </items>
    </pivotField>
    <pivotField showAll="0"/>
    <pivotField showAll="0"/>
    <pivotField showAll="0"/>
  </pivotFields>
  <rowFields count="1">
    <field x="-2"/>
  </rowFields>
  <rowItems count="13">
    <i>
      <x/>
    </i>
    <i i="1">
      <x v="1"/>
    </i>
    <i i="2">
      <x v="2"/>
    </i>
    <i i="3">
      <x v="3"/>
    </i>
    <i i="4">
      <x v="4"/>
    </i>
    <i i="5">
      <x v="5"/>
    </i>
    <i i="6">
      <x v="6"/>
    </i>
    <i i="7">
      <x v="7"/>
    </i>
    <i i="8">
      <x v="8"/>
    </i>
    <i i="9">
      <x v="9"/>
    </i>
    <i i="10">
      <x v="10"/>
    </i>
    <i i="11">
      <x v="11"/>
    </i>
    <i i="12">
      <x v="12"/>
    </i>
  </rowItems>
  <colFields count="1">
    <field x="28"/>
  </colFields>
  <colItems count="3">
    <i>
      <x/>
    </i>
    <i>
      <x v="1"/>
    </i>
    <i t="grand">
      <x/>
    </i>
  </colItems>
  <dataFields count="13">
    <dataField name="Count of Tourism and industry development - $155,000" fld="20" subtotal="count" baseField="28" baseItem="1" numFmtId="10">
      <extLst>
        <ext xmlns:x14="http://schemas.microsoft.com/office/spreadsheetml/2009/9/main" uri="{E15A36E0-9728-4e99-A89B-3F7291B0FE68}">
          <x14:dataField pivotShowAs="percentOfParent"/>
        </ext>
      </extLst>
    </dataField>
    <dataField name="Count of Council road maintenance and renewal - $2,640,000" fld="26" subtotal="count" showDataAs="percentOfCol" baseField="0" baseItem="0" numFmtId="10"/>
    <dataField name="Count of Australia Day and other civic ceremonies - $7,000" fld="24" subtotal="count" showDataAs="percentOfRow" baseField="0" baseItem="0" numFmtId="10"/>
    <dataField name="Count of Public toilet cleaning and maintenance - $170,000" fld="25" subtotal="count" showDataAs="percentOfRow" baseField="0" baseItem="0" numFmtId="10"/>
    <dataField name="Count of School crossing supervision - $40,000" fld="23" subtotal="count" showDataAs="percentOfRow" baseField="0" baseItem="0" numFmtId="10"/>
    <dataField name="Count of Community grants program - $20,000" fld="22" subtotal="count" showDataAs="percentOfRow" baseField="0" baseItem="0" numFmtId="10"/>
    <dataField name="Count of Domestic waste collection and disposal - $2,000,000" fld="19" subtotal="count" showDataAs="percentOfRow" baseField="0" baseItem="0" numFmtId="10"/>
    <dataField name="Count of Visitor information centre - $120,000" fld="21" subtotal="count" showDataAs="percentOfRow" baseField="0" baseItem="0" numFmtId="10"/>
    <dataField name="Count of Home and community care - $29,000" fld="14" subtotal="count" showDataAs="percentOfRow" baseField="0" baseItem="0" numFmtId="10"/>
    <dataField name="Count of Financial counselling - $20,000" fld="15" subtotal="count" showDataAs="percentOfRow" baseField="0" baseItem="0" numFmtId="10"/>
    <dataField name="Count of Maintenance and renewal of Council buildings (including the Mansfield sporting complex, Mansfield community centre, Mansfield visitor information centre, Mansfield performing arts centre, Library) - $500,000" fld="16" subtotal="count" showDataAs="percentOfRow" baseField="0" baseItem="0" numFmtId="10"/>
    <dataField name="Count of Parks and gardens maintenance - $835,000" fld="17" subtotal="count" showDataAs="percentOfRow" baseField="0" baseItem="0" numFmtId="10"/>
    <dataField name="Count of Festivals and events - $168,000" fld="18" subtotal="count" showDataAs="percentOfRow" baseField="0" baseItem="0" numFmtId="10"/>
  </dataFields>
  <formats count="25">
    <format dxfId="33">
      <pivotArea type="all" dataOnly="0" outline="0" fieldPosition="0"/>
    </format>
    <format dxfId="32">
      <pivotArea outline="0" collapsedLevelsAreSubtotals="1" fieldPosition="0"/>
    </format>
    <format dxfId="31">
      <pivotArea field="28" type="button" dataOnly="0" labelOnly="1" outline="0" axis="axisCol" fieldPosition="0"/>
    </format>
    <format dxfId="30">
      <pivotArea dataOnly="0" labelOnly="1" fieldPosition="0">
        <references count="1">
          <reference field="28" count="0"/>
        </references>
      </pivotArea>
    </format>
    <format dxfId="29">
      <pivotArea dataOnly="0" labelOnly="1" grandRow="1" outline="0" fieldPosition="0"/>
    </format>
    <format dxfId="28">
      <pivotArea dataOnly="0" labelOnly="1" outline="0" fieldPosition="0">
        <references count="1">
          <reference field="4294967294" count="13">
            <x v="0"/>
            <x v="1"/>
            <x v="2"/>
            <x v="3"/>
            <x v="4"/>
            <x v="5"/>
            <x v="6"/>
            <x v="7"/>
            <x v="8"/>
            <x v="9"/>
            <x v="10"/>
            <x v="11"/>
            <x v="12"/>
          </reference>
        </references>
      </pivotArea>
    </format>
    <format dxfId="27">
      <pivotArea type="all" dataOnly="0" outline="0" fieldPosition="0"/>
    </format>
    <format dxfId="26">
      <pivotArea outline="0" collapsedLevelsAreSubtotals="1" fieldPosition="0"/>
    </format>
    <format dxfId="25">
      <pivotArea field="28" type="button" dataOnly="0" labelOnly="1" outline="0" axis="axisCol" fieldPosition="0"/>
    </format>
    <format dxfId="24">
      <pivotArea dataOnly="0" labelOnly="1" fieldPosition="0">
        <references count="1">
          <reference field="28" count="0"/>
        </references>
      </pivotArea>
    </format>
    <format dxfId="23">
      <pivotArea dataOnly="0" labelOnly="1" grandRow="1" outline="0" fieldPosition="0"/>
    </format>
    <format dxfId="22">
      <pivotArea dataOnly="0" labelOnly="1" outline="0" fieldPosition="0">
        <references count="1">
          <reference field="4294967294" count="13">
            <x v="0"/>
            <x v="1"/>
            <x v="2"/>
            <x v="3"/>
            <x v="4"/>
            <x v="5"/>
            <x v="6"/>
            <x v="7"/>
            <x v="8"/>
            <x v="9"/>
            <x v="10"/>
            <x v="11"/>
            <x v="12"/>
          </reference>
        </references>
      </pivotArea>
    </format>
    <format dxfId="21">
      <pivotArea outline="0" fieldPosition="0">
        <references count="1">
          <reference field="4294967294" count="1">
            <x v="0"/>
          </reference>
        </references>
      </pivotArea>
    </format>
    <format dxfId="20">
      <pivotArea outline="0" fieldPosition="0">
        <references count="1">
          <reference field="4294967294" count="1">
            <x v="1"/>
          </reference>
        </references>
      </pivotArea>
    </format>
    <format dxfId="19">
      <pivotArea outline="0" fieldPosition="0">
        <references count="1">
          <reference field="4294967294" count="1">
            <x v="2"/>
          </reference>
        </references>
      </pivotArea>
    </format>
    <format dxfId="18">
      <pivotArea outline="0" fieldPosition="0">
        <references count="1">
          <reference field="4294967294" count="1">
            <x v="3"/>
          </reference>
        </references>
      </pivotArea>
    </format>
    <format dxfId="17">
      <pivotArea outline="0" fieldPosition="0">
        <references count="1">
          <reference field="4294967294" count="1">
            <x v="4"/>
          </reference>
        </references>
      </pivotArea>
    </format>
    <format dxfId="16">
      <pivotArea outline="0" fieldPosition="0">
        <references count="1">
          <reference field="4294967294" count="1">
            <x v="5"/>
          </reference>
        </references>
      </pivotArea>
    </format>
    <format dxfId="15">
      <pivotArea outline="0" fieldPosition="0">
        <references count="1">
          <reference field="4294967294" count="1">
            <x v="6"/>
          </reference>
        </references>
      </pivotArea>
    </format>
    <format dxfId="14">
      <pivotArea outline="0" fieldPosition="0">
        <references count="1">
          <reference field="4294967294" count="1">
            <x v="7"/>
          </reference>
        </references>
      </pivotArea>
    </format>
    <format dxfId="13">
      <pivotArea outline="0" fieldPosition="0">
        <references count="1">
          <reference field="4294967294" count="1">
            <x v="8"/>
          </reference>
        </references>
      </pivotArea>
    </format>
    <format dxfId="12">
      <pivotArea outline="0" fieldPosition="0">
        <references count="1">
          <reference field="4294967294" count="1">
            <x v="9"/>
          </reference>
        </references>
      </pivotArea>
    </format>
    <format dxfId="11">
      <pivotArea outline="0" fieldPosition="0">
        <references count="1">
          <reference field="4294967294" count="1">
            <x v="10"/>
          </reference>
        </references>
      </pivotArea>
    </format>
    <format dxfId="10">
      <pivotArea outline="0" fieldPosition="0">
        <references count="1">
          <reference field="4294967294" count="1">
            <x v="11"/>
          </reference>
        </references>
      </pivotArea>
    </format>
    <format dxfId="9">
      <pivotArea outline="0" fieldPosition="0">
        <references count="1">
          <reference field="4294967294" count="1">
            <x v="12"/>
          </reference>
        </references>
      </pivotArea>
    </format>
  </formats>
  <chartFormats count="13">
    <chartFormat chart="0" format="0" series="1">
      <pivotArea type="data" outline="0" fieldPosition="0">
        <references count="1">
          <reference field="4294967294" count="1" selected="0">
            <x v="8"/>
          </reference>
        </references>
      </pivotArea>
    </chartFormat>
    <chartFormat chart="0" format="1" series="1">
      <pivotArea type="data" outline="0" fieldPosition="0">
        <references count="1">
          <reference field="4294967294" count="1" selected="0">
            <x v="9"/>
          </reference>
        </references>
      </pivotArea>
    </chartFormat>
    <chartFormat chart="0" format="2" series="1">
      <pivotArea type="data" outline="0" fieldPosition="0">
        <references count="1">
          <reference field="4294967294" count="1" selected="0">
            <x v="10"/>
          </reference>
        </references>
      </pivotArea>
    </chartFormat>
    <chartFormat chart="0" format="3" series="1">
      <pivotArea type="data" outline="0" fieldPosition="0">
        <references count="1">
          <reference field="4294967294" count="1" selected="0">
            <x v="11"/>
          </reference>
        </references>
      </pivotArea>
    </chartFormat>
    <chartFormat chart="0" format="4" series="1">
      <pivotArea type="data" outline="0" fieldPosition="0">
        <references count="1">
          <reference field="4294967294" count="1" selected="0">
            <x v="12"/>
          </reference>
        </references>
      </pivotArea>
    </chartFormat>
    <chartFormat chart="0" format="5" series="1">
      <pivotArea type="data" outline="0" fieldPosition="0">
        <references count="1">
          <reference field="4294967294" count="1" selected="0">
            <x v="6"/>
          </reference>
        </references>
      </pivotArea>
    </chartFormat>
    <chartFormat chart="0" format="6" series="1">
      <pivotArea type="data" outline="0" fieldPosition="0">
        <references count="1">
          <reference field="4294967294" count="1" selected="0">
            <x v="0"/>
          </reference>
        </references>
      </pivotArea>
    </chartFormat>
    <chartFormat chart="0" format="7" series="1">
      <pivotArea type="data" outline="0" fieldPosition="0">
        <references count="1">
          <reference field="4294967294" count="1" selected="0">
            <x v="7"/>
          </reference>
        </references>
      </pivotArea>
    </chartFormat>
    <chartFormat chart="0" format="8" series="1">
      <pivotArea type="data" outline="0" fieldPosition="0">
        <references count="1">
          <reference field="4294967294" count="1" selected="0">
            <x v="5"/>
          </reference>
        </references>
      </pivotArea>
    </chartFormat>
    <chartFormat chart="0" format="9" series="1">
      <pivotArea type="data" outline="0" fieldPosition="0">
        <references count="1">
          <reference field="4294967294" count="1" selected="0">
            <x v="4"/>
          </reference>
        </references>
      </pivotArea>
    </chartFormat>
    <chartFormat chart="0" format="10" series="1">
      <pivotArea type="data" outline="0" fieldPosition="0">
        <references count="1">
          <reference field="4294967294" count="1" selected="0">
            <x v="2"/>
          </reference>
        </references>
      </pivotArea>
    </chartFormat>
    <chartFormat chart="0" format="11" series="1">
      <pivotArea type="data" outline="0" fieldPosition="0">
        <references count="1">
          <reference field="4294967294" count="1" selected="0">
            <x v="3"/>
          </reference>
        </references>
      </pivotArea>
    </chartFormat>
    <chartFormat chart="0" format="12" series="1">
      <pivotArea type="data" outline="0" fieldPosition="0">
        <references count="1">
          <reference field="4294967294" count="1" selected="0">
            <x v="1"/>
          </reference>
        </references>
      </pivotArea>
    </chartFormat>
  </chartFormats>
  <pivotTableStyleInfo name="PivotStyleMedium2"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ables/table1.xml><?xml version="1.0" encoding="utf-8"?>
<table xmlns="http://schemas.openxmlformats.org/spreadsheetml/2006/main" id="3" name="Table24" displayName="Table24" ref="A4:B22" headerRowCount="0" totalsRowShown="0">
  <tableColumns count="2">
    <tableColumn id="1" name="Column1" headerRowDxfId="8" dataDxfId="7">
      <calculatedColumnFormula>A4+1</calculatedColumnFormula>
    </tableColumn>
    <tableColumn id="2" name="Column2" headerRowDxfId="6" dataDxfId="5"/>
  </tableColumns>
  <tableStyleInfo name="TableStyleLight18" showFirstColumn="0" showLastColumn="0" showRowStripes="1" showColumnStripes="0"/>
</table>
</file>

<file path=xl/tables/table2.xml><?xml version="1.0" encoding="utf-8"?>
<table xmlns="http://schemas.openxmlformats.org/spreadsheetml/2006/main" id="2" name="Table2" displayName="Table2" ref="A5:C27" headerRowCount="0" totalsRowShown="0">
  <tableColumns count="3">
    <tableColumn id="1" name="Column1" headerRowDxfId="4" dataDxfId="3">
      <calculatedColumnFormula>A3+1</calculatedColumnFormula>
    </tableColumn>
    <tableColumn id="2" name="Column2" headerRowDxfId="2" dataDxfId="1"/>
    <tableColumn id="3" name="Column3" dataDxfId="0"/>
  </tableColumns>
  <tableStyleInfo name="TableStyleLight1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14.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ivotTable" Target="../pivotTables/pivotTable2.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
  <sheetViews>
    <sheetView workbookViewId="0">
      <selection activeCell="A34" sqref="A34"/>
    </sheetView>
  </sheetViews>
  <sheetFormatPr defaultRowHeight="10.5" x14ac:dyDescent="0.15"/>
  <cols>
    <col min="1" max="1" width="67.59765625" style="7" bestFit="1" customWidth="1"/>
    <col min="2" max="2" width="7.296875" style="7" customWidth="1"/>
    <col min="3" max="3" width="9" style="7" bestFit="1" customWidth="1"/>
    <col min="4" max="4" width="7.19921875" style="7" bestFit="1" customWidth="1"/>
    <col min="5" max="5" width="8.5" style="7" bestFit="1" customWidth="1"/>
    <col min="6" max="6" width="8.8984375" style="7" bestFit="1" customWidth="1"/>
    <col min="7" max="7" width="8.09765625" style="7" bestFit="1" customWidth="1"/>
    <col min="8" max="8" width="9.09765625" style="7" bestFit="1" customWidth="1"/>
    <col min="9" max="9" width="8.59765625" style="7" bestFit="1" customWidth="1"/>
    <col min="10" max="10" width="8.09765625" style="7" bestFit="1" customWidth="1"/>
    <col min="11" max="11" width="6.3984375" style="7" bestFit="1" customWidth="1"/>
    <col min="12" max="12" width="9.19921875" style="7" bestFit="1" customWidth="1"/>
    <col min="13" max="13" width="6" style="7" bestFit="1" customWidth="1"/>
    <col min="14" max="14" width="7.8984375" style="7" bestFit="1" customWidth="1"/>
    <col min="15" max="15" width="7" style="7" bestFit="1" customWidth="1"/>
    <col min="16" max="16" width="7.8984375" style="7" bestFit="1" customWidth="1"/>
    <col min="17" max="17" width="19.5" style="7" bestFit="1" customWidth="1"/>
    <col min="18" max="16384" width="8.796875" style="7"/>
  </cols>
  <sheetData>
    <row r="1" spans="1:17" x14ac:dyDescent="0.15">
      <c r="A1" s="12" t="s">
        <v>16</v>
      </c>
      <c r="B1" s="7" t="s">
        <v>396</v>
      </c>
    </row>
    <row r="2" spans="1:17" x14ac:dyDescent="0.15">
      <c r="A2" s="12" t="s">
        <v>21</v>
      </c>
      <c r="B2" s="7" t="s">
        <v>396</v>
      </c>
    </row>
    <row r="3" spans="1:17" s="6" customFormat="1" ht="14.25" x14ac:dyDescent="0.2">
      <c r="A3" s="12" t="s">
        <v>41</v>
      </c>
      <c r="B3" s="7" t="s">
        <v>396</v>
      </c>
      <c r="C3"/>
      <c r="D3"/>
      <c r="E3"/>
      <c r="F3"/>
      <c r="G3"/>
      <c r="H3"/>
      <c r="I3"/>
      <c r="J3"/>
      <c r="K3"/>
      <c r="L3"/>
      <c r="M3"/>
      <c r="N3"/>
      <c r="O3"/>
      <c r="P3"/>
      <c r="Q3"/>
    </row>
    <row r="4" spans="1:17" ht="14.25" x14ac:dyDescent="0.2">
      <c r="A4" s="12" t="s">
        <v>22</v>
      </c>
      <c r="B4" s="7" t="s">
        <v>396</v>
      </c>
      <c r="C4"/>
      <c r="D4"/>
      <c r="E4"/>
      <c r="F4"/>
      <c r="G4"/>
      <c r="H4"/>
      <c r="I4"/>
      <c r="J4"/>
      <c r="K4"/>
      <c r="L4"/>
      <c r="M4"/>
      <c r="N4"/>
      <c r="O4"/>
      <c r="P4"/>
      <c r="Q4"/>
    </row>
    <row r="5" spans="1:17" ht="14.25" x14ac:dyDescent="0.2">
      <c r="A5"/>
      <c r="B5"/>
      <c r="C5"/>
      <c r="D5"/>
      <c r="E5"/>
      <c r="F5"/>
      <c r="G5"/>
      <c r="H5"/>
      <c r="I5"/>
      <c r="J5"/>
      <c r="K5"/>
      <c r="L5"/>
      <c r="M5"/>
      <c r="N5"/>
      <c r="O5"/>
      <c r="P5"/>
      <c r="Q5"/>
    </row>
    <row r="6" spans="1:17" ht="84" x14ac:dyDescent="0.15">
      <c r="A6" s="8" t="s">
        <v>397</v>
      </c>
      <c r="B6" s="11" t="s">
        <v>412</v>
      </c>
      <c r="C6" s="11" t="s">
        <v>410</v>
      </c>
      <c r="D6" s="11" t="s">
        <v>411</v>
      </c>
      <c r="E6" s="11" t="s">
        <v>409</v>
      </c>
      <c r="F6" s="11" t="s">
        <v>415</v>
      </c>
      <c r="G6" s="11" t="s">
        <v>413</v>
      </c>
      <c r="H6" s="11" t="s">
        <v>414</v>
      </c>
      <c r="I6" s="11" t="s">
        <v>400</v>
      </c>
      <c r="J6" s="11" t="s">
        <v>408</v>
      </c>
      <c r="K6" s="11" t="s">
        <v>401</v>
      </c>
      <c r="L6" s="11" t="s">
        <v>407</v>
      </c>
      <c r="M6" s="11" t="s">
        <v>402</v>
      </c>
      <c r="N6" s="11" t="s">
        <v>403</v>
      </c>
      <c r="O6" s="11" t="s">
        <v>404</v>
      </c>
      <c r="P6" s="11" t="s">
        <v>405</v>
      </c>
      <c r="Q6" s="11" t="s">
        <v>406</v>
      </c>
    </row>
    <row r="7" spans="1:17" x14ac:dyDescent="0.15">
      <c r="A7" s="9" t="s">
        <v>74</v>
      </c>
      <c r="B7" s="10">
        <v>1</v>
      </c>
      <c r="C7" s="10">
        <v>1</v>
      </c>
      <c r="D7" s="10">
        <v>3</v>
      </c>
      <c r="E7" s="10"/>
      <c r="F7" s="10"/>
      <c r="G7" s="10"/>
      <c r="H7" s="10">
        <v>1</v>
      </c>
      <c r="I7" s="10"/>
      <c r="J7" s="10">
        <v>2</v>
      </c>
      <c r="K7" s="10"/>
      <c r="L7" s="10"/>
      <c r="M7" s="10">
        <v>1</v>
      </c>
      <c r="N7" s="10"/>
      <c r="O7" s="10"/>
      <c r="P7" s="10">
        <v>1</v>
      </c>
      <c r="Q7" s="10"/>
    </row>
    <row r="8" spans="1:17" x14ac:dyDescent="0.15">
      <c r="A8" s="9" t="s">
        <v>55</v>
      </c>
      <c r="B8" s="10">
        <v>5</v>
      </c>
      <c r="C8" s="10">
        <v>7</v>
      </c>
      <c r="D8" s="10">
        <v>6</v>
      </c>
      <c r="E8" s="10">
        <v>1</v>
      </c>
      <c r="F8" s="10"/>
      <c r="G8" s="10"/>
      <c r="H8" s="10">
        <v>3</v>
      </c>
      <c r="I8" s="10">
        <v>2</v>
      </c>
      <c r="J8" s="10">
        <v>7</v>
      </c>
      <c r="K8" s="10">
        <v>2</v>
      </c>
      <c r="L8" s="10">
        <v>2</v>
      </c>
      <c r="M8" s="10">
        <v>3</v>
      </c>
      <c r="N8" s="10">
        <v>3</v>
      </c>
      <c r="O8" s="10">
        <v>1</v>
      </c>
      <c r="P8" s="10">
        <v>6</v>
      </c>
      <c r="Q8" s="10">
        <v>5</v>
      </c>
    </row>
    <row r="9" spans="1:17" x14ac:dyDescent="0.15">
      <c r="A9" s="9" t="s">
        <v>398</v>
      </c>
      <c r="B9" s="10">
        <v>6</v>
      </c>
      <c r="C9" s="10">
        <v>8</v>
      </c>
      <c r="D9" s="10">
        <v>9</v>
      </c>
      <c r="E9" s="10">
        <v>1</v>
      </c>
      <c r="F9" s="10"/>
      <c r="G9" s="10"/>
      <c r="H9" s="10">
        <v>4</v>
      </c>
      <c r="I9" s="10">
        <v>2</v>
      </c>
      <c r="J9" s="10">
        <v>9</v>
      </c>
      <c r="K9" s="10">
        <v>2</v>
      </c>
      <c r="L9" s="10">
        <v>2</v>
      </c>
      <c r="M9" s="10">
        <v>4</v>
      </c>
      <c r="N9" s="10">
        <v>3</v>
      </c>
      <c r="O9" s="10">
        <v>1</v>
      </c>
      <c r="P9" s="10">
        <v>7</v>
      </c>
      <c r="Q9" s="10">
        <v>5</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G35" sqref="G35"/>
    </sheetView>
  </sheetViews>
  <sheetFormatPr defaultRowHeight="14.25" x14ac:dyDescent="0.2"/>
  <sheetData/>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topLeftCell="A7" workbookViewId="0">
      <selection activeCell="B35" sqref="B35"/>
    </sheetView>
  </sheetViews>
  <sheetFormatPr defaultRowHeight="15.75" x14ac:dyDescent="0.25"/>
  <cols>
    <col min="1" max="1" width="8.796875" style="19"/>
    <col min="2" max="2" width="125.69921875" style="16" customWidth="1"/>
    <col min="3" max="3" width="12.296875" style="15" bestFit="1" customWidth="1"/>
    <col min="4" max="16384" width="8.796875" style="15"/>
  </cols>
  <sheetData>
    <row r="1" spans="1:3" ht="18.75" x14ac:dyDescent="0.25">
      <c r="A1" s="17" t="s">
        <v>418</v>
      </c>
    </row>
    <row r="2" spans="1:3" ht="18.75" x14ac:dyDescent="0.25">
      <c r="A2" s="17"/>
    </row>
    <row r="3" spans="1:3" ht="18.75" x14ac:dyDescent="0.25">
      <c r="A3" s="17"/>
      <c r="B3" s="16" t="s">
        <v>437</v>
      </c>
      <c r="C3" s="15" t="s">
        <v>436</v>
      </c>
    </row>
    <row r="4" spans="1:3" x14ac:dyDescent="0.25">
      <c r="A4" s="18">
        <v>1</v>
      </c>
      <c r="B4" s="16" t="s">
        <v>73</v>
      </c>
    </row>
    <row r="5" spans="1:3" x14ac:dyDescent="0.25">
      <c r="A5" s="18">
        <f>A4+1</f>
        <v>2</v>
      </c>
      <c r="B5" s="16" t="s">
        <v>84</v>
      </c>
    </row>
    <row r="6" spans="1:3" x14ac:dyDescent="0.25">
      <c r="A6" s="18">
        <f t="shared" ref="A6:A22" si="0">A5+1</f>
        <v>3</v>
      </c>
      <c r="B6" s="16" t="s">
        <v>107</v>
      </c>
    </row>
    <row r="7" spans="1:3" x14ac:dyDescent="0.25">
      <c r="A7" s="18">
        <f t="shared" si="0"/>
        <v>4</v>
      </c>
      <c r="B7" s="16" t="s">
        <v>162</v>
      </c>
    </row>
    <row r="8" spans="1:3" x14ac:dyDescent="0.25">
      <c r="A8" s="18">
        <f t="shared" si="0"/>
        <v>5</v>
      </c>
      <c r="B8" s="16" t="s">
        <v>179</v>
      </c>
    </row>
    <row r="9" spans="1:3" x14ac:dyDescent="0.25">
      <c r="A9" s="18">
        <f t="shared" si="0"/>
        <v>6</v>
      </c>
      <c r="B9" s="16" t="s">
        <v>190</v>
      </c>
    </row>
    <row r="10" spans="1:3" x14ac:dyDescent="0.25">
      <c r="A10" s="18">
        <f t="shared" si="0"/>
        <v>7</v>
      </c>
      <c r="B10" s="16" t="s">
        <v>200</v>
      </c>
    </row>
    <row r="11" spans="1:3" x14ac:dyDescent="0.25">
      <c r="A11" s="18">
        <f t="shared" si="0"/>
        <v>8</v>
      </c>
      <c r="B11" s="16" t="s">
        <v>223</v>
      </c>
    </row>
    <row r="12" spans="1:3" x14ac:dyDescent="0.25">
      <c r="A12" s="18">
        <f t="shared" si="0"/>
        <v>9</v>
      </c>
      <c r="B12" s="16" t="s">
        <v>236</v>
      </c>
    </row>
    <row r="13" spans="1:3" x14ac:dyDescent="0.25">
      <c r="A13" s="18">
        <f t="shared" si="0"/>
        <v>10</v>
      </c>
      <c r="B13" s="16" t="s">
        <v>246</v>
      </c>
    </row>
    <row r="14" spans="1:3" x14ac:dyDescent="0.25">
      <c r="A14" s="18">
        <f t="shared" si="0"/>
        <v>11</v>
      </c>
      <c r="B14" s="16" t="s">
        <v>257</v>
      </c>
    </row>
    <row r="15" spans="1:3" x14ac:dyDescent="0.25">
      <c r="A15" s="18">
        <f t="shared" si="0"/>
        <v>12</v>
      </c>
      <c r="B15" s="16" t="s">
        <v>280</v>
      </c>
    </row>
    <row r="16" spans="1:3" x14ac:dyDescent="0.25">
      <c r="A16" s="18">
        <f t="shared" si="0"/>
        <v>13</v>
      </c>
      <c r="B16" s="16" t="s">
        <v>302</v>
      </c>
    </row>
    <row r="17" spans="1:2" x14ac:dyDescent="0.25">
      <c r="A17" s="18">
        <f t="shared" si="0"/>
        <v>14</v>
      </c>
      <c r="B17" s="16" t="s">
        <v>312</v>
      </c>
    </row>
    <row r="18" spans="1:2" x14ac:dyDescent="0.25">
      <c r="A18" s="18">
        <f t="shared" si="0"/>
        <v>15</v>
      </c>
      <c r="B18" s="16" t="s">
        <v>332</v>
      </c>
    </row>
    <row r="19" spans="1:2" x14ac:dyDescent="0.25">
      <c r="A19" s="18">
        <f t="shared" si="0"/>
        <v>16</v>
      </c>
      <c r="B19" s="16" t="s">
        <v>350</v>
      </c>
    </row>
    <row r="20" spans="1:2" x14ac:dyDescent="0.25">
      <c r="A20" s="18">
        <f t="shared" si="0"/>
        <v>17</v>
      </c>
      <c r="B20" s="16" t="s">
        <v>359</v>
      </c>
    </row>
    <row r="21" spans="1:2" x14ac:dyDescent="0.25">
      <c r="A21" s="18">
        <f t="shared" si="0"/>
        <v>18</v>
      </c>
      <c r="B21" s="16" t="s">
        <v>393</v>
      </c>
    </row>
    <row r="22" spans="1:2" x14ac:dyDescent="0.25">
      <c r="A22" s="18">
        <f t="shared" si="0"/>
        <v>19</v>
      </c>
      <c r="B22" s="29" t="str">
        <f>'modified data'!AE35</f>
        <v>Vacuum truck street cleaning in certain areas</v>
      </c>
    </row>
  </sheetData>
  <pageMargins left="0.7" right="0.7" top="0.75" bottom="0.75" header="0.3" footer="0.3"/>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G24" sqref="G24"/>
    </sheetView>
  </sheetViews>
  <sheetFormatPr defaultRowHeight="14.25" x14ac:dyDescent="0.2"/>
  <sheetData/>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E21" sqref="E21"/>
    </sheetView>
  </sheetViews>
  <sheetFormatPr defaultRowHeight="14.25" x14ac:dyDescent="0.2"/>
  <sheetData/>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topLeftCell="A22" workbookViewId="0">
      <selection activeCell="B17" sqref="B17"/>
    </sheetView>
  </sheetViews>
  <sheetFormatPr defaultRowHeight="15.75" x14ac:dyDescent="0.25"/>
  <cols>
    <col min="1" max="1" width="8.796875" style="19"/>
    <col min="2" max="3" width="125.69921875" style="16" customWidth="1"/>
    <col min="4" max="16384" width="8.796875" style="15"/>
  </cols>
  <sheetData>
    <row r="1" spans="1:3" ht="18.75" x14ac:dyDescent="0.25">
      <c r="A1" s="17" t="s">
        <v>417</v>
      </c>
    </row>
    <row r="2" spans="1:3" ht="18.75" x14ac:dyDescent="0.25">
      <c r="A2" s="17"/>
    </row>
    <row r="3" spans="1:3" x14ac:dyDescent="0.25">
      <c r="A3"/>
      <c r="B3" s="15"/>
      <c r="C3" s="4" t="s">
        <v>436</v>
      </c>
    </row>
    <row r="4" spans="1:3" x14ac:dyDescent="0.25">
      <c r="A4"/>
      <c r="B4" s="4" t="s">
        <v>438</v>
      </c>
      <c r="C4" s="4"/>
    </row>
    <row r="5" spans="1:3" x14ac:dyDescent="0.25">
      <c r="A5" s="18"/>
    </row>
    <row r="6" spans="1:3" ht="47.25" x14ac:dyDescent="0.25">
      <c r="A6" s="18">
        <v>1</v>
      </c>
      <c r="B6" s="16" t="s">
        <v>85</v>
      </c>
    </row>
    <row r="7" spans="1:3" ht="31.5" x14ac:dyDescent="0.25">
      <c r="A7" s="18">
        <f>A6+1</f>
        <v>2</v>
      </c>
      <c r="B7" s="16" t="s">
        <v>96</v>
      </c>
    </row>
    <row r="8" spans="1:3" ht="47.25" x14ac:dyDescent="0.25">
      <c r="A8" s="18">
        <f t="shared" ref="A8:A27" si="0">A7+1</f>
        <v>3</v>
      </c>
      <c r="B8" s="16" t="s">
        <v>108</v>
      </c>
    </row>
    <row r="9" spans="1:3" ht="47.25" x14ac:dyDescent="0.25">
      <c r="A9" s="18">
        <f t="shared" si="0"/>
        <v>4</v>
      </c>
      <c r="B9" s="16" t="s">
        <v>121</v>
      </c>
    </row>
    <row r="10" spans="1:3" x14ac:dyDescent="0.25">
      <c r="A10" s="18">
        <f t="shared" si="0"/>
        <v>5</v>
      </c>
      <c r="B10" s="16" t="s">
        <v>137</v>
      </c>
    </row>
    <row r="11" spans="1:3" x14ac:dyDescent="0.25">
      <c r="A11" s="18">
        <f t="shared" si="0"/>
        <v>6</v>
      </c>
      <c r="B11" s="16" t="s">
        <v>152</v>
      </c>
    </row>
    <row r="12" spans="1:3" ht="47.25" x14ac:dyDescent="0.25">
      <c r="A12" s="18">
        <f t="shared" si="0"/>
        <v>7</v>
      </c>
      <c r="B12" s="16" t="s">
        <v>180</v>
      </c>
    </row>
    <row r="13" spans="1:3" x14ac:dyDescent="0.25">
      <c r="A13" s="18">
        <f t="shared" si="0"/>
        <v>8</v>
      </c>
      <c r="B13" s="16" t="s">
        <v>191</v>
      </c>
    </row>
    <row r="14" spans="1:3" ht="31.5" x14ac:dyDescent="0.25">
      <c r="A14" s="18">
        <f t="shared" si="0"/>
        <v>9</v>
      </c>
      <c r="B14" s="16" t="s">
        <v>210</v>
      </c>
    </row>
    <row r="15" spans="1:3" x14ac:dyDescent="0.25">
      <c r="A15" s="18">
        <f t="shared" si="0"/>
        <v>10</v>
      </c>
      <c r="B15" s="16" t="s">
        <v>224</v>
      </c>
    </row>
    <row r="16" spans="1:3" x14ac:dyDescent="0.25">
      <c r="A16" s="18">
        <f t="shared" si="0"/>
        <v>11</v>
      </c>
      <c r="B16" s="16" t="s">
        <v>237</v>
      </c>
    </row>
    <row r="17" spans="1:3" ht="47.25" x14ac:dyDescent="0.25">
      <c r="A17" s="18">
        <f t="shared" si="0"/>
        <v>12</v>
      </c>
      <c r="B17" s="16" t="s">
        <v>258</v>
      </c>
    </row>
    <row r="18" spans="1:3" ht="31.5" x14ac:dyDescent="0.25">
      <c r="A18" s="18">
        <f t="shared" si="0"/>
        <v>13</v>
      </c>
      <c r="B18" s="16" t="s">
        <v>270</v>
      </c>
    </row>
    <row r="19" spans="1:3" x14ac:dyDescent="0.25">
      <c r="A19" s="18">
        <f t="shared" si="0"/>
        <v>14</v>
      </c>
      <c r="B19" s="16" t="s">
        <v>291</v>
      </c>
    </row>
    <row r="20" spans="1:3" x14ac:dyDescent="0.25">
      <c r="A20" s="18">
        <f t="shared" si="0"/>
        <v>15</v>
      </c>
      <c r="B20" s="16" t="s">
        <v>303</v>
      </c>
    </row>
    <row r="21" spans="1:3" ht="31.5" x14ac:dyDescent="0.25">
      <c r="A21" s="18">
        <f t="shared" si="0"/>
        <v>16</v>
      </c>
      <c r="B21" s="16" t="s">
        <v>323</v>
      </c>
    </row>
    <row r="22" spans="1:3" x14ac:dyDescent="0.25">
      <c r="A22" s="18">
        <f t="shared" si="0"/>
        <v>17</v>
      </c>
      <c r="B22" s="16" t="s">
        <v>333</v>
      </c>
    </row>
    <row r="23" spans="1:3" ht="47.25" x14ac:dyDescent="0.25">
      <c r="A23" s="18">
        <f t="shared" si="0"/>
        <v>18</v>
      </c>
      <c r="B23" s="16" t="s">
        <v>360</v>
      </c>
    </row>
    <row r="24" spans="1:3" x14ac:dyDescent="0.25">
      <c r="A24" s="18">
        <f t="shared" si="0"/>
        <v>19</v>
      </c>
      <c r="B24" s="16" t="s">
        <v>377</v>
      </c>
    </row>
    <row r="25" spans="1:3" x14ac:dyDescent="0.25">
      <c r="A25" s="18">
        <f t="shared" si="0"/>
        <v>20</v>
      </c>
      <c r="B25" s="16" t="s">
        <v>382</v>
      </c>
    </row>
    <row r="26" spans="1:3" ht="47.25" x14ac:dyDescent="0.25">
      <c r="A26" s="18">
        <f t="shared" si="0"/>
        <v>21</v>
      </c>
      <c r="B26" s="16" t="s">
        <v>394</v>
      </c>
    </row>
    <row r="27" spans="1:3" ht="47.25" x14ac:dyDescent="0.25">
      <c r="A27" s="18">
        <f t="shared" si="0"/>
        <v>22</v>
      </c>
      <c r="B27" s="16" t="str">
        <f>'modified data'!AM35</f>
        <v>Firstly it is most unfair and ill-conceived that council propose to increase the rate burden on farmland given that farmers are price takers not price setters with regard to their incomes.  Farmers are also struggling to content with a much changed climate and the prospect of even more rapid and damaging climate change ahead.  Any increase in the total cost of the council rates burden is not acceptable in these circumstances.  A greater proportion of the rate burden needs to be applied to comme</v>
      </c>
      <c r="C27" s="29"/>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N17"/>
  <sheetViews>
    <sheetView topLeftCell="A22" workbookViewId="0">
      <selection activeCell="E15" sqref="E15"/>
    </sheetView>
  </sheetViews>
  <sheetFormatPr defaultRowHeight="10.5" x14ac:dyDescent="0.2"/>
  <cols>
    <col min="1" max="1" width="21.69921875" style="11" customWidth="1"/>
    <col min="2" max="2" width="12.296875" style="11" bestFit="1" customWidth="1"/>
    <col min="3" max="3" width="9.8984375" style="11" bestFit="1" customWidth="1"/>
    <col min="4" max="4" width="7.3984375" style="11" bestFit="1" customWidth="1"/>
    <col min="5" max="14" width="13.59765625" style="11" customWidth="1"/>
    <col min="15" max="16384" width="8.796875" style="11"/>
  </cols>
  <sheetData>
    <row r="3" spans="1:14" ht="14.25" x14ac:dyDescent="0.2">
      <c r="B3" s="13" t="s">
        <v>399</v>
      </c>
      <c r="E3"/>
      <c r="F3"/>
      <c r="G3"/>
      <c r="H3"/>
      <c r="I3"/>
      <c r="J3"/>
      <c r="K3"/>
      <c r="L3"/>
      <c r="M3"/>
      <c r="N3"/>
    </row>
    <row r="4" spans="1:14" ht="21" x14ac:dyDescent="0.2">
      <c r="A4" s="13" t="s">
        <v>416</v>
      </c>
      <c r="B4" s="11" t="s">
        <v>74</v>
      </c>
      <c r="C4" s="11" t="s">
        <v>55</v>
      </c>
      <c r="D4" s="11" t="s">
        <v>398</v>
      </c>
      <c r="E4"/>
      <c r="F4"/>
      <c r="G4"/>
      <c r="H4"/>
      <c r="I4"/>
      <c r="J4"/>
      <c r="K4"/>
      <c r="L4"/>
      <c r="M4"/>
      <c r="N4"/>
    </row>
    <row r="5" spans="1:14" ht="21" x14ac:dyDescent="0.2">
      <c r="A5" s="11" t="s">
        <v>410</v>
      </c>
      <c r="B5" s="14">
        <v>1</v>
      </c>
      <c r="C5" s="14">
        <v>1</v>
      </c>
      <c r="D5" s="14"/>
      <c r="E5"/>
      <c r="F5"/>
      <c r="G5"/>
      <c r="H5"/>
      <c r="I5"/>
      <c r="J5"/>
      <c r="K5"/>
      <c r="L5"/>
      <c r="M5"/>
      <c r="N5"/>
    </row>
    <row r="6" spans="1:14" ht="21" x14ac:dyDescent="0.2">
      <c r="A6" s="11" t="s">
        <v>400</v>
      </c>
      <c r="B6" s="14" t="e">
        <v>#DIV/0!</v>
      </c>
      <c r="C6" s="14">
        <v>1</v>
      </c>
      <c r="D6" s="14">
        <v>1</v>
      </c>
      <c r="E6"/>
      <c r="F6"/>
      <c r="G6"/>
      <c r="H6"/>
      <c r="I6"/>
      <c r="J6"/>
      <c r="K6"/>
      <c r="L6"/>
      <c r="M6"/>
      <c r="N6"/>
    </row>
    <row r="7" spans="1:14" ht="21" x14ac:dyDescent="0.2">
      <c r="A7" s="11" t="s">
        <v>414</v>
      </c>
      <c r="B7" s="14">
        <v>0.25</v>
      </c>
      <c r="C7" s="14">
        <v>0.75</v>
      </c>
      <c r="D7" s="14">
        <v>1</v>
      </c>
    </row>
    <row r="8" spans="1:14" ht="21" x14ac:dyDescent="0.2">
      <c r="A8" s="11" t="s">
        <v>415</v>
      </c>
      <c r="B8" s="14" t="e">
        <v>#DIV/0!</v>
      </c>
      <c r="C8" s="14" t="e">
        <v>#DIV/0!</v>
      </c>
      <c r="D8" s="14" t="e">
        <v>#DIV/0!</v>
      </c>
    </row>
    <row r="9" spans="1:14" ht="21" x14ac:dyDescent="0.2">
      <c r="A9" s="11" t="s">
        <v>413</v>
      </c>
      <c r="B9" s="14" t="e">
        <v>#DIV/0!</v>
      </c>
      <c r="C9" s="14" t="e">
        <v>#DIV/0!</v>
      </c>
      <c r="D9" s="14" t="e">
        <v>#DIV/0!</v>
      </c>
    </row>
    <row r="10" spans="1:14" ht="21" x14ac:dyDescent="0.2">
      <c r="A10" s="11" t="s">
        <v>412</v>
      </c>
      <c r="B10" s="14">
        <v>0.16666666666666666</v>
      </c>
      <c r="C10" s="14">
        <v>0.83333333333333337</v>
      </c>
      <c r="D10" s="14">
        <v>1</v>
      </c>
    </row>
    <row r="11" spans="1:14" ht="21" x14ac:dyDescent="0.2">
      <c r="A11" s="11" t="s">
        <v>409</v>
      </c>
      <c r="B11" s="14">
        <v>0</v>
      </c>
      <c r="C11" s="14">
        <v>1</v>
      </c>
      <c r="D11" s="14">
        <v>1</v>
      </c>
    </row>
    <row r="12" spans="1:14" ht="21" x14ac:dyDescent="0.2">
      <c r="A12" s="11" t="s">
        <v>411</v>
      </c>
      <c r="B12" s="14">
        <v>0.33333333333333331</v>
      </c>
      <c r="C12" s="14">
        <v>0.66666666666666663</v>
      </c>
      <c r="D12" s="14">
        <v>1</v>
      </c>
    </row>
    <row r="13" spans="1:14" ht="21" x14ac:dyDescent="0.2">
      <c r="A13" s="11" t="s">
        <v>404</v>
      </c>
      <c r="B13" s="14">
        <v>0</v>
      </c>
      <c r="C13" s="14">
        <v>1</v>
      </c>
      <c r="D13" s="14">
        <v>1</v>
      </c>
    </row>
    <row r="14" spans="1:14" ht="21" x14ac:dyDescent="0.2">
      <c r="A14" s="11" t="s">
        <v>405</v>
      </c>
      <c r="B14" s="14">
        <v>0.14285714285714285</v>
      </c>
      <c r="C14" s="14">
        <v>0.8571428571428571</v>
      </c>
      <c r="D14" s="14">
        <v>1</v>
      </c>
    </row>
    <row r="15" spans="1:14" ht="73.5" x14ac:dyDescent="0.2">
      <c r="A15" s="11" t="s">
        <v>406</v>
      </c>
      <c r="B15" s="14">
        <v>0</v>
      </c>
      <c r="C15" s="14">
        <v>1</v>
      </c>
      <c r="D15" s="14">
        <v>1</v>
      </c>
    </row>
    <row r="16" spans="1:14" ht="21" x14ac:dyDescent="0.2">
      <c r="A16" s="11" t="s">
        <v>407</v>
      </c>
      <c r="B16" s="14">
        <v>0</v>
      </c>
      <c r="C16" s="14">
        <v>1</v>
      </c>
      <c r="D16" s="14">
        <v>1</v>
      </c>
    </row>
    <row r="17" spans="1:4" ht="21" x14ac:dyDescent="0.2">
      <c r="A17" s="11" t="s">
        <v>408</v>
      </c>
      <c r="B17" s="14">
        <v>0.22222222222222221</v>
      </c>
      <c r="C17" s="14">
        <v>0.77777777777777779</v>
      </c>
      <c r="D17" s="14">
        <v>1</v>
      </c>
    </row>
  </sheetData>
  <pageMargins left="0.7" right="0.7" top="0.75" bottom="0.75" header="0.3" footer="0.3"/>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34"/>
  <sheetViews>
    <sheetView topLeftCell="V1" workbookViewId="0">
      <selection activeCell="U5" sqref="U5"/>
    </sheetView>
  </sheetViews>
  <sheetFormatPr defaultRowHeight="14.25" x14ac:dyDescent="0.2"/>
  <cols>
    <col min="2" max="2" width="2" customWidth="1"/>
    <col min="3" max="3" width="15.59765625" bestFit="1" customWidth="1"/>
    <col min="4" max="4" width="4.296875" customWidth="1"/>
    <col min="5" max="5" width="3.09765625" customWidth="1"/>
    <col min="6" max="6" width="4.59765625" bestFit="1" customWidth="1"/>
    <col min="7" max="7" width="3.296875" customWidth="1"/>
    <col min="8" max="8" width="2.796875" customWidth="1"/>
    <col min="10" max="10" width="17.5" bestFit="1" customWidth="1"/>
  </cols>
  <sheetData>
    <row r="1" spans="1:41" x14ac:dyDescent="0.2">
      <c r="A1" t="s">
        <v>0</v>
      </c>
    </row>
    <row r="2" spans="1:41" x14ac:dyDescent="0.2">
      <c r="A2" t="s">
        <v>1</v>
      </c>
      <c r="U2" t="s">
        <v>2</v>
      </c>
    </row>
    <row r="3" spans="1:41" x14ac:dyDescent="0.2">
      <c r="A3" t="s">
        <v>3</v>
      </c>
      <c r="B3" t="s">
        <v>4</v>
      </c>
      <c r="C3" t="s">
        <v>5</v>
      </c>
      <c r="D3" t="s">
        <v>6</v>
      </c>
      <c r="E3" t="s">
        <v>7</v>
      </c>
      <c r="F3" t="s">
        <v>8</v>
      </c>
      <c r="G3" t="s">
        <v>9</v>
      </c>
      <c r="H3" t="s">
        <v>10</v>
      </c>
      <c r="I3" t="s">
        <v>11</v>
      </c>
      <c r="J3" t="s">
        <v>12</v>
      </c>
      <c r="K3" t="s">
        <v>13</v>
      </c>
      <c r="L3" t="s">
        <v>14</v>
      </c>
      <c r="M3" t="s">
        <v>15</v>
      </c>
      <c r="N3" t="s">
        <v>16</v>
      </c>
      <c r="O3" t="s">
        <v>17</v>
      </c>
      <c r="P3" t="s">
        <v>18</v>
      </c>
      <c r="Q3" t="s">
        <v>19</v>
      </c>
      <c r="R3" t="s">
        <v>20</v>
      </c>
      <c r="S3" t="s">
        <v>21</v>
      </c>
      <c r="T3" t="s">
        <v>22</v>
      </c>
      <c r="U3" t="s">
        <v>23</v>
      </c>
      <c r="V3" t="s">
        <v>24</v>
      </c>
      <c r="W3" t="s">
        <v>25</v>
      </c>
      <c r="X3" t="s">
        <v>26</v>
      </c>
      <c r="Y3" t="s">
        <v>27</v>
      </c>
      <c r="Z3" t="s">
        <v>28</v>
      </c>
      <c r="AA3" t="s">
        <v>29</v>
      </c>
      <c r="AB3" t="s">
        <v>30</v>
      </c>
      <c r="AC3" t="s">
        <v>31</v>
      </c>
      <c r="AD3" t="s">
        <v>32</v>
      </c>
      <c r="AE3" t="s">
        <v>33</v>
      </c>
      <c r="AF3" t="s">
        <v>34</v>
      </c>
      <c r="AG3" t="s">
        <v>35</v>
      </c>
      <c r="AH3" t="s">
        <v>36</v>
      </c>
      <c r="AI3" t="s">
        <v>37</v>
      </c>
      <c r="AJ3" t="s">
        <v>38</v>
      </c>
      <c r="AK3" t="s">
        <v>39</v>
      </c>
      <c r="AL3" t="s">
        <v>40</v>
      </c>
      <c r="AM3" t="s">
        <v>41</v>
      </c>
      <c r="AN3" t="s">
        <v>42</v>
      </c>
      <c r="AO3" t="s">
        <v>43</v>
      </c>
    </row>
    <row r="4" spans="1:41" x14ac:dyDescent="0.2">
      <c r="A4">
        <v>1</v>
      </c>
      <c r="B4" t="s">
        <v>63</v>
      </c>
      <c r="C4" s="1">
        <v>43435.584398147999</v>
      </c>
      <c r="D4" s="1">
        <v>43435.584398147999</v>
      </c>
      <c r="E4" s="1">
        <v>43435.584398147999</v>
      </c>
      <c r="F4" t="s">
        <v>46</v>
      </c>
      <c r="G4" t="s">
        <v>64</v>
      </c>
      <c r="H4" t="s">
        <v>46</v>
      </c>
      <c r="J4" t="s">
        <v>65</v>
      </c>
      <c r="K4" t="s">
        <v>66</v>
      </c>
      <c r="L4" t="s">
        <v>67</v>
      </c>
      <c r="M4" t="s">
        <v>68</v>
      </c>
      <c r="N4" t="s">
        <v>69</v>
      </c>
      <c r="O4" t="s">
        <v>70</v>
      </c>
      <c r="P4" t="s">
        <v>51</v>
      </c>
      <c r="Q4" t="s">
        <v>71</v>
      </c>
      <c r="R4" t="s">
        <v>72</v>
      </c>
      <c r="S4" t="s">
        <v>61</v>
      </c>
      <c r="T4" t="s">
        <v>52</v>
      </c>
      <c r="AE4">
        <v>1</v>
      </c>
      <c r="AK4" t="s">
        <v>73</v>
      </c>
      <c r="AL4" t="s">
        <v>74</v>
      </c>
      <c r="AM4" t="s">
        <v>56</v>
      </c>
      <c r="AN4" t="s">
        <v>56</v>
      </c>
    </row>
    <row r="5" spans="1:41" x14ac:dyDescent="0.2">
      <c r="A5">
        <f>A4+1</f>
        <v>2</v>
      </c>
      <c r="B5" t="s">
        <v>76</v>
      </c>
      <c r="C5" s="1">
        <v>43437.581585647997</v>
      </c>
      <c r="D5" s="1">
        <v>43437.581585647997</v>
      </c>
      <c r="E5" s="1">
        <v>43437.581585647997</v>
      </c>
      <c r="F5" t="s">
        <v>46</v>
      </c>
      <c r="G5" t="s">
        <v>77</v>
      </c>
      <c r="H5" t="s">
        <v>46</v>
      </c>
      <c r="J5" t="s">
        <v>78</v>
      </c>
      <c r="K5" t="s">
        <v>79</v>
      </c>
      <c r="L5" t="s">
        <v>80</v>
      </c>
      <c r="M5" t="s">
        <v>81</v>
      </c>
      <c r="N5" t="s">
        <v>49</v>
      </c>
      <c r="O5" t="s">
        <v>50</v>
      </c>
      <c r="P5" t="s">
        <v>51</v>
      </c>
      <c r="Q5" t="s">
        <v>82</v>
      </c>
      <c r="R5" t="s">
        <v>83</v>
      </c>
      <c r="S5" t="s">
        <v>61</v>
      </c>
      <c r="T5" t="s">
        <v>52</v>
      </c>
      <c r="AK5" t="s">
        <v>84</v>
      </c>
      <c r="AL5" t="s">
        <v>55</v>
      </c>
      <c r="AM5" t="s">
        <v>57</v>
      </c>
      <c r="AN5" t="s">
        <v>57</v>
      </c>
      <c r="AO5" t="s">
        <v>85</v>
      </c>
    </row>
    <row r="6" spans="1:41" x14ac:dyDescent="0.2">
      <c r="A6">
        <f t="shared" ref="A6:A34" si="0">A5+1</f>
        <v>3</v>
      </c>
      <c r="B6" t="s">
        <v>87</v>
      </c>
      <c r="C6" s="1">
        <v>43439.382233796001</v>
      </c>
      <c r="D6" s="1">
        <v>43439.382233796001</v>
      </c>
      <c r="E6" s="1">
        <v>43439.382233796001</v>
      </c>
      <c r="F6" t="s">
        <v>46</v>
      </c>
      <c r="G6" t="s">
        <v>88</v>
      </c>
      <c r="H6" t="s">
        <v>46</v>
      </c>
      <c r="J6" t="s">
        <v>89</v>
      </c>
      <c r="K6" t="s">
        <v>90</v>
      </c>
      <c r="L6" t="s">
        <v>91</v>
      </c>
      <c r="M6" t="s">
        <v>92</v>
      </c>
      <c r="N6" t="s">
        <v>93</v>
      </c>
      <c r="O6" t="s">
        <v>70</v>
      </c>
      <c r="P6" t="s">
        <v>51</v>
      </c>
      <c r="Q6" t="s">
        <v>94</v>
      </c>
      <c r="R6" t="s">
        <v>95</v>
      </c>
      <c r="S6" t="s">
        <v>61</v>
      </c>
      <c r="T6" t="s">
        <v>61</v>
      </c>
      <c r="AL6" t="s">
        <v>55</v>
      </c>
      <c r="AM6" t="s">
        <v>57</v>
      </c>
      <c r="AN6" t="s">
        <v>57</v>
      </c>
      <c r="AO6" t="s">
        <v>96</v>
      </c>
    </row>
    <row r="7" spans="1:41" x14ac:dyDescent="0.2">
      <c r="A7">
        <f t="shared" si="0"/>
        <v>4</v>
      </c>
      <c r="B7" t="s">
        <v>98</v>
      </c>
      <c r="C7" s="1">
        <v>43439.612766204002</v>
      </c>
      <c r="D7" s="1">
        <v>43439.612766204002</v>
      </c>
      <c r="E7" s="1">
        <v>43439.612766204002</v>
      </c>
      <c r="F7" t="s">
        <v>46</v>
      </c>
      <c r="G7" t="s">
        <v>99</v>
      </c>
      <c r="H7" t="s">
        <v>46</v>
      </c>
      <c r="J7" t="s">
        <v>100</v>
      </c>
      <c r="K7" t="s">
        <v>101</v>
      </c>
      <c r="L7" t="s">
        <v>102</v>
      </c>
      <c r="M7" t="s">
        <v>103</v>
      </c>
      <c r="N7" t="s">
        <v>104</v>
      </c>
      <c r="O7" t="s">
        <v>50</v>
      </c>
      <c r="P7" t="s">
        <v>51</v>
      </c>
      <c r="Q7" t="s">
        <v>105</v>
      </c>
      <c r="R7" t="s">
        <v>106</v>
      </c>
      <c r="S7" t="s">
        <v>61</v>
      </c>
      <c r="T7" t="s">
        <v>52</v>
      </c>
      <c r="V7">
        <v>1</v>
      </c>
      <c r="W7">
        <v>1</v>
      </c>
      <c r="Z7">
        <v>1</v>
      </c>
      <c r="AA7">
        <v>1</v>
      </c>
      <c r="AB7">
        <v>1</v>
      </c>
      <c r="AD7">
        <v>1</v>
      </c>
      <c r="AE7">
        <v>1</v>
      </c>
      <c r="AJ7">
        <v>1</v>
      </c>
      <c r="AK7" t="s">
        <v>107</v>
      </c>
      <c r="AL7" t="s">
        <v>55</v>
      </c>
      <c r="AM7" t="s">
        <v>57</v>
      </c>
      <c r="AN7" t="s">
        <v>57</v>
      </c>
      <c r="AO7" t="s">
        <v>108</v>
      </c>
    </row>
    <row r="8" spans="1:41" x14ac:dyDescent="0.2">
      <c r="A8">
        <f t="shared" si="0"/>
        <v>5</v>
      </c>
      <c r="B8" t="s">
        <v>113</v>
      </c>
      <c r="C8" s="1">
        <v>43440.646886574003</v>
      </c>
      <c r="D8" s="1">
        <v>43440.646886574003</v>
      </c>
      <c r="E8" s="1">
        <v>43440.646886574003</v>
      </c>
      <c r="F8" t="s">
        <v>46</v>
      </c>
      <c r="G8" t="s">
        <v>114</v>
      </c>
      <c r="H8" t="s">
        <v>46</v>
      </c>
      <c r="J8" t="s">
        <v>115</v>
      </c>
      <c r="K8" t="s">
        <v>116</v>
      </c>
      <c r="L8" t="s">
        <v>117</v>
      </c>
      <c r="M8" t="s">
        <v>118</v>
      </c>
      <c r="N8" t="s">
        <v>49</v>
      </c>
      <c r="O8" t="s">
        <v>50</v>
      </c>
      <c r="P8" t="s">
        <v>51</v>
      </c>
      <c r="Q8" t="s">
        <v>119</v>
      </c>
      <c r="R8" t="s">
        <v>120</v>
      </c>
      <c r="S8" t="s">
        <v>61</v>
      </c>
      <c r="T8" t="s">
        <v>61</v>
      </c>
      <c r="AL8" t="s">
        <v>55</v>
      </c>
      <c r="AM8" t="s">
        <v>57</v>
      </c>
      <c r="AN8" t="s">
        <v>57</v>
      </c>
      <c r="AO8" t="s">
        <v>121</v>
      </c>
    </row>
    <row r="9" spans="1:41" x14ac:dyDescent="0.2">
      <c r="A9">
        <f t="shared" si="0"/>
        <v>6</v>
      </c>
      <c r="B9" t="s">
        <v>136</v>
      </c>
      <c r="C9" s="1">
        <v>43443.60712963</v>
      </c>
      <c r="D9" s="1">
        <v>43443.60712963</v>
      </c>
      <c r="E9" s="1">
        <v>43443.60712963</v>
      </c>
      <c r="F9" t="s">
        <v>46</v>
      </c>
      <c r="G9" t="s">
        <v>124</v>
      </c>
      <c r="H9" t="s">
        <v>46</v>
      </c>
      <c r="J9" t="s">
        <v>125</v>
      </c>
      <c r="K9" t="s">
        <v>126</v>
      </c>
      <c r="L9" t="s">
        <v>127</v>
      </c>
      <c r="M9" t="s">
        <v>128</v>
      </c>
      <c r="N9" t="s">
        <v>104</v>
      </c>
      <c r="O9" t="s">
        <v>50</v>
      </c>
      <c r="P9" t="s">
        <v>51</v>
      </c>
      <c r="R9" t="s">
        <v>129</v>
      </c>
      <c r="S9" t="s">
        <v>61</v>
      </c>
      <c r="T9" t="s">
        <v>61</v>
      </c>
      <c r="AL9" t="s">
        <v>55</v>
      </c>
      <c r="AM9" t="s">
        <v>57</v>
      </c>
      <c r="AN9" t="s">
        <v>57</v>
      </c>
      <c r="AO9" t="s">
        <v>137</v>
      </c>
    </row>
    <row r="10" spans="1:41" x14ac:dyDescent="0.2">
      <c r="A10">
        <f t="shared" si="0"/>
        <v>7</v>
      </c>
      <c r="B10" t="s">
        <v>139</v>
      </c>
      <c r="C10" s="1">
        <v>43443.622210647998</v>
      </c>
      <c r="D10" s="1">
        <v>43443.622210647998</v>
      </c>
      <c r="E10" s="1">
        <v>43443.622210647998</v>
      </c>
      <c r="F10" t="s">
        <v>46</v>
      </c>
      <c r="G10" t="s">
        <v>124</v>
      </c>
      <c r="H10" t="s">
        <v>46</v>
      </c>
      <c r="J10" t="s">
        <v>140</v>
      </c>
      <c r="K10" t="s">
        <v>141</v>
      </c>
      <c r="L10" t="s">
        <v>127</v>
      </c>
      <c r="M10" t="s">
        <v>128</v>
      </c>
      <c r="N10" t="s">
        <v>104</v>
      </c>
      <c r="O10" t="s">
        <v>50</v>
      </c>
      <c r="P10" t="s">
        <v>51</v>
      </c>
      <c r="S10" t="s">
        <v>61</v>
      </c>
      <c r="T10" t="s">
        <v>61</v>
      </c>
      <c r="AL10" t="s">
        <v>55</v>
      </c>
      <c r="AM10" t="s">
        <v>57</v>
      </c>
      <c r="AN10" t="s">
        <v>56</v>
      </c>
    </row>
    <row r="11" spans="1:41" x14ac:dyDescent="0.2">
      <c r="A11">
        <f t="shared" si="0"/>
        <v>8</v>
      </c>
      <c r="B11" t="s">
        <v>143</v>
      </c>
      <c r="C11" s="1">
        <v>43444.664837962999</v>
      </c>
      <c r="D11" s="1">
        <v>43444.664837962999</v>
      </c>
      <c r="E11" s="1">
        <v>43444.664837962999</v>
      </c>
      <c r="F11" t="s">
        <v>46</v>
      </c>
      <c r="G11" t="s">
        <v>144</v>
      </c>
      <c r="H11" t="s">
        <v>46</v>
      </c>
      <c r="J11" t="s">
        <v>145</v>
      </c>
      <c r="K11" t="s">
        <v>146</v>
      </c>
      <c r="L11" t="s">
        <v>147</v>
      </c>
      <c r="M11" t="s">
        <v>148</v>
      </c>
      <c r="N11" t="s">
        <v>149</v>
      </c>
      <c r="O11" t="s">
        <v>50</v>
      </c>
      <c r="P11" t="s">
        <v>51</v>
      </c>
      <c r="Q11" t="s">
        <v>150</v>
      </c>
      <c r="R11" t="s">
        <v>151</v>
      </c>
      <c r="S11" t="s">
        <v>61</v>
      </c>
      <c r="T11" t="s">
        <v>61</v>
      </c>
      <c r="AL11" t="s">
        <v>55</v>
      </c>
      <c r="AM11" t="s">
        <v>57</v>
      </c>
      <c r="AN11" t="s">
        <v>57</v>
      </c>
      <c r="AO11" t="s">
        <v>152</v>
      </c>
    </row>
    <row r="12" spans="1:41" x14ac:dyDescent="0.2">
      <c r="A12">
        <f t="shared" si="0"/>
        <v>9</v>
      </c>
      <c r="B12" t="s">
        <v>154</v>
      </c>
      <c r="C12" s="1">
        <v>43457.570289351999</v>
      </c>
      <c r="D12" s="1">
        <v>43457.570289351999</v>
      </c>
      <c r="E12" s="1">
        <v>43457.570289351999</v>
      </c>
      <c r="F12" t="s">
        <v>46</v>
      </c>
      <c r="G12" t="s">
        <v>155</v>
      </c>
      <c r="H12" t="s">
        <v>46</v>
      </c>
      <c r="J12" t="s">
        <v>156</v>
      </c>
      <c r="K12" t="s">
        <v>157</v>
      </c>
      <c r="L12" t="s">
        <v>158</v>
      </c>
      <c r="M12" t="s">
        <v>159</v>
      </c>
      <c r="N12" t="s">
        <v>49</v>
      </c>
      <c r="O12" t="s">
        <v>50</v>
      </c>
      <c r="P12" t="s">
        <v>51</v>
      </c>
      <c r="Q12" t="s">
        <v>160</v>
      </c>
      <c r="R12" t="s">
        <v>161</v>
      </c>
      <c r="S12" t="s">
        <v>61</v>
      </c>
      <c r="T12" t="s">
        <v>52</v>
      </c>
      <c r="AK12" t="s">
        <v>162</v>
      </c>
      <c r="AL12" t="s">
        <v>55</v>
      </c>
      <c r="AM12" t="s">
        <v>57</v>
      </c>
      <c r="AN12" t="s">
        <v>56</v>
      </c>
    </row>
    <row r="13" spans="1:41" x14ac:dyDescent="0.2">
      <c r="A13">
        <f t="shared" si="0"/>
        <v>10</v>
      </c>
      <c r="B13" t="s">
        <v>164</v>
      </c>
      <c r="C13" s="1">
        <v>43460.726493055998</v>
      </c>
      <c r="D13" s="1">
        <v>43460.726493055998</v>
      </c>
      <c r="E13" s="1">
        <v>43460.726493055998</v>
      </c>
      <c r="F13" t="s">
        <v>46</v>
      </c>
      <c r="G13" t="s">
        <v>165</v>
      </c>
      <c r="H13" t="s">
        <v>46</v>
      </c>
      <c r="J13" t="s">
        <v>166</v>
      </c>
      <c r="K13" t="s">
        <v>167</v>
      </c>
      <c r="L13" t="s">
        <v>168</v>
      </c>
      <c r="M13" t="s">
        <v>169</v>
      </c>
      <c r="N13" t="s">
        <v>49</v>
      </c>
      <c r="O13" t="s">
        <v>50</v>
      </c>
      <c r="P13" t="s">
        <v>51</v>
      </c>
      <c r="S13" t="s">
        <v>61</v>
      </c>
      <c r="T13" t="s">
        <v>52</v>
      </c>
      <c r="Y13">
        <v>1</v>
      </c>
      <c r="AF13">
        <v>1</v>
      </c>
      <c r="AL13" t="s">
        <v>55</v>
      </c>
      <c r="AM13" t="s">
        <v>57</v>
      </c>
      <c r="AN13" t="s">
        <v>56</v>
      </c>
    </row>
    <row r="14" spans="1:41" x14ac:dyDescent="0.2">
      <c r="A14">
        <f t="shared" si="0"/>
        <v>11</v>
      </c>
      <c r="B14" t="s">
        <v>171</v>
      </c>
      <c r="C14" s="1">
        <v>43462.667407407003</v>
      </c>
      <c r="D14" s="1">
        <v>43462.667407407003</v>
      </c>
      <c r="E14" s="1">
        <v>43462.667407407003</v>
      </c>
      <c r="F14" t="s">
        <v>46</v>
      </c>
      <c r="G14" t="s">
        <v>172</v>
      </c>
      <c r="H14" t="s">
        <v>46</v>
      </c>
      <c r="J14" t="s">
        <v>173</v>
      </c>
      <c r="K14" t="s">
        <v>174</v>
      </c>
      <c r="L14" t="s">
        <v>175</v>
      </c>
      <c r="M14" t="s">
        <v>176</v>
      </c>
      <c r="N14" t="s">
        <v>49</v>
      </c>
      <c r="O14" t="s">
        <v>50</v>
      </c>
      <c r="P14" t="s">
        <v>51</v>
      </c>
      <c r="Q14" t="s">
        <v>177</v>
      </c>
      <c r="R14" t="s">
        <v>178</v>
      </c>
      <c r="S14" t="s">
        <v>61</v>
      </c>
      <c r="T14" t="s">
        <v>52</v>
      </c>
      <c r="AK14" t="s">
        <v>179</v>
      </c>
      <c r="AL14" t="s">
        <v>55</v>
      </c>
      <c r="AM14" t="s">
        <v>57</v>
      </c>
      <c r="AN14" t="s">
        <v>57</v>
      </c>
      <c r="AO14" t="s">
        <v>180</v>
      </c>
    </row>
    <row r="15" spans="1:41" x14ac:dyDescent="0.2">
      <c r="A15">
        <f t="shared" si="0"/>
        <v>12</v>
      </c>
      <c r="B15" t="s">
        <v>182</v>
      </c>
      <c r="C15" s="1">
        <v>43462.845486111</v>
      </c>
      <c r="D15" s="1">
        <v>43462.845486111</v>
      </c>
      <c r="E15" s="1">
        <v>43462.845486111</v>
      </c>
      <c r="F15" t="s">
        <v>46</v>
      </c>
      <c r="G15" t="s">
        <v>183</v>
      </c>
      <c r="H15" t="s">
        <v>46</v>
      </c>
      <c r="J15" t="s">
        <v>184</v>
      </c>
      <c r="K15" t="s">
        <v>185</v>
      </c>
      <c r="L15" t="s">
        <v>186</v>
      </c>
      <c r="M15" t="s">
        <v>187</v>
      </c>
      <c r="N15" t="s">
        <v>49</v>
      </c>
      <c r="O15" t="s">
        <v>50</v>
      </c>
      <c r="P15" t="s">
        <v>51</v>
      </c>
      <c r="Q15" t="s">
        <v>188</v>
      </c>
      <c r="R15" t="s">
        <v>189</v>
      </c>
      <c r="S15" t="s">
        <v>61</v>
      </c>
      <c r="T15" t="s">
        <v>52</v>
      </c>
      <c r="AC15">
        <v>1</v>
      </c>
      <c r="AK15" t="s">
        <v>190</v>
      </c>
      <c r="AL15" t="s">
        <v>55</v>
      </c>
      <c r="AM15" t="s">
        <v>57</v>
      </c>
      <c r="AN15" t="s">
        <v>57</v>
      </c>
      <c r="AO15" t="s">
        <v>191</v>
      </c>
    </row>
    <row r="16" spans="1:41" x14ac:dyDescent="0.2">
      <c r="A16">
        <f t="shared" si="0"/>
        <v>13</v>
      </c>
      <c r="B16" t="s">
        <v>193</v>
      </c>
      <c r="C16" s="1">
        <v>43464.497083333001</v>
      </c>
      <c r="D16" s="1">
        <v>43464.497083333001</v>
      </c>
      <c r="E16" s="1">
        <v>43464.497083333001</v>
      </c>
      <c r="F16" t="s">
        <v>46</v>
      </c>
      <c r="G16" t="s">
        <v>194</v>
      </c>
      <c r="H16" t="s">
        <v>46</v>
      </c>
      <c r="J16" t="s">
        <v>195</v>
      </c>
      <c r="K16" t="s">
        <v>196</v>
      </c>
      <c r="L16" t="s">
        <v>197</v>
      </c>
      <c r="M16" t="s">
        <v>198</v>
      </c>
      <c r="N16" t="s">
        <v>199</v>
      </c>
      <c r="O16" t="s">
        <v>70</v>
      </c>
      <c r="P16" t="s">
        <v>51</v>
      </c>
      <c r="S16" t="s">
        <v>61</v>
      </c>
      <c r="T16" t="s">
        <v>52</v>
      </c>
      <c r="AK16" t="s">
        <v>200</v>
      </c>
      <c r="AL16" t="s">
        <v>55</v>
      </c>
      <c r="AM16" t="s">
        <v>57</v>
      </c>
      <c r="AN16" t="s">
        <v>56</v>
      </c>
    </row>
    <row r="17" spans="1:41" x14ac:dyDescent="0.2">
      <c r="A17">
        <f t="shared" si="0"/>
        <v>14</v>
      </c>
      <c r="B17" t="s">
        <v>212</v>
      </c>
      <c r="C17" s="1">
        <v>43466.440567129997</v>
      </c>
      <c r="D17" s="1">
        <v>43466.440567129997</v>
      </c>
      <c r="E17" s="1">
        <v>43466.440567129997</v>
      </c>
      <c r="F17" t="s">
        <v>46</v>
      </c>
      <c r="G17" t="s">
        <v>203</v>
      </c>
      <c r="H17" t="s">
        <v>46</v>
      </c>
      <c r="J17" t="s">
        <v>204</v>
      </c>
      <c r="K17" t="s">
        <v>205</v>
      </c>
      <c r="L17" t="s">
        <v>206</v>
      </c>
      <c r="M17" t="s">
        <v>207</v>
      </c>
      <c r="N17" t="s">
        <v>49</v>
      </c>
      <c r="O17" t="s">
        <v>50</v>
      </c>
      <c r="P17" t="s">
        <v>51</v>
      </c>
      <c r="Q17" t="s">
        <v>208</v>
      </c>
      <c r="R17" t="s">
        <v>209</v>
      </c>
      <c r="S17" t="s">
        <v>61</v>
      </c>
      <c r="T17" t="s">
        <v>52</v>
      </c>
      <c r="Y17">
        <v>1</v>
      </c>
      <c r="AB17">
        <v>1</v>
      </c>
      <c r="AD17">
        <v>1</v>
      </c>
      <c r="AH17">
        <v>1</v>
      </c>
      <c r="AL17" t="s">
        <v>55</v>
      </c>
      <c r="AM17" t="s">
        <v>57</v>
      </c>
      <c r="AN17" t="s">
        <v>57</v>
      </c>
      <c r="AO17" t="s">
        <v>210</v>
      </c>
    </row>
    <row r="18" spans="1:41" x14ac:dyDescent="0.2">
      <c r="A18">
        <f t="shared" si="0"/>
        <v>15</v>
      </c>
      <c r="B18" t="s">
        <v>214</v>
      </c>
      <c r="C18" s="1">
        <v>43466.640115741</v>
      </c>
      <c r="D18" s="1">
        <v>43466.640115741</v>
      </c>
      <c r="E18" s="1">
        <v>43466.640115741</v>
      </c>
      <c r="F18" t="s">
        <v>46</v>
      </c>
      <c r="G18" t="s">
        <v>215</v>
      </c>
      <c r="H18" t="s">
        <v>46</v>
      </c>
      <c r="J18" t="s">
        <v>216</v>
      </c>
      <c r="K18" t="s">
        <v>217</v>
      </c>
      <c r="L18" t="s">
        <v>218</v>
      </c>
      <c r="M18" t="s">
        <v>219</v>
      </c>
      <c r="N18" t="s">
        <v>220</v>
      </c>
      <c r="O18" t="s">
        <v>70</v>
      </c>
      <c r="P18" t="s">
        <v>51</v>
      </c>
      <c r="Q18" t="s">
        <v>221</v>
      </c>
      <c r="R18" t="s">
        <v>222</v>
      </c>
      <c r="S18" t="s">
        <v>52</v>
      </c>
      <c r="T18" t="s">
        <v>52</v>
      </c>
      <c r="U18">
        <v>1</v>
      </c>
      <c r="W18">
        <v>1</v>
      </c>
      <c r="Y18">
        <v>1</v>
      </c>
      <c r="Z18">
        <v>1</v>
      </c>
      <c r="AB18">
        <v>1</v>
      </c>
      <c r="AD18">
        <v>1</v>
      </c>
      <c r="AE18">
        <v>1</v>
      </c>
      <c r="AF18">
        <v>1</v>
      </c>
      <c r="AK18" t="s">
        <v>223</v>
      </c>
      <c r="AL18" t="s">
        <v>55</v>
      </c>
      <c r="AM18" t="s">
        <v>57</v>
      </c>
      <c r="AN18" t="s">
        <v>57</v>
      </c>
      <c r="AO18" t="s">
        <v>224</v>
      </c>
    </row>
    <row r="19" spans="1:41" x14ac:dyDescent="0.2">
      <c r="A19">
        <f t="shared" si="0"/>
        <v>16</v>
      </c>
      <c r="B19" t="s">
        <v>226</v>
      </c>
      <c r="C19" s="1">
        <v>43466.751863425998</v>
      </c>
      <c r="D19" s="1">
        <v>43466.751863425998</v>
      </c>
      <c r="E19" s="1">
        <v>43466.751863425998</v>
      </c>
      <c r="F19" t="s">
        <v>46</v>
      </c>
      <c r="G19" t="s">
        <v>227</v>
      </c>
      <c r="H19" t="s">
        <v>46</v>
      </c>
      <c r="J19" t="s">
        <v>228</v>
      </c>
      <c r="K19" t="s">
        <v>229</v>
      </c>
      <c r="L19" t="s">
        <v>230</v>
      </c>
      <c r="M19" t="s">
        <v>231</v>
      </c>
      <c r="N19" t="s">
        <v>232</v>
      </c>
      <c r="O19" t="s">
        <v>233</v>
      </c>
      <c r="P19" t="s">
        <v>51</v>
      </c>
      <c r="Q19" t="s">
        <v>234</v>
      </c>
      <c r="R19" t="s">
        <v>235</v>
      </c>
      <c r="S19" t="s">
        <v>61</v>
      </c>
      <c r="T19" t="s">
        <v>52</v>
      </c>
      <c r="AK19" t="s">
        <v>236</v>
      </c>
      <c r="AL19" t="s">
        <v>55</v>
      </c>
      <c r="AM19" t="s">
        <v>57</v>
      </c>
      <c r="AN19" t="s">
        <v>57</v>
      </c>
      <c r="AO19" t="s">
        <v>237</v>
      </c>
    </row>
    <row r="20" spans="1:41" x14ac:dyDescent="0.2">
      <c r="A20">
        <f t="shared" si="0"/>
        <v>17</v>
      </c>
      <c r="B20" t="s">
        <v>239</v>
      </c>
      <c r="C20" s="1">
        <v>43467.378576388997</v>
      </c>
      <c r="D20" s="1">
        <v>43467.378576388997</v>
      </c>
      <c r="E20" s="1">
        <v>43467.378576388997</v>
      </c>
      <c r="F20" t="s">
        <v>46</v>
      </c>
      <c r="G20" t="s">
        <v>240</v>
      </c>
      <c r="H20" t="s">
        <v>46</v>
      </c>
      <c r="J20" t="s">
        <v>241</v>
      </c>
      <c r="K20" t="s">
        <v>242</v>
      </c>
      <c r="L20" t="s">
        <v>243</v>
      </c>
      <c r="M20" t="s">
        <v>244</v>
      </c>
      <c r="N20" t="s">
        <v>49</v>
      </c>
      <c r="O20" t="s">
        <v>50</v>
      </c>
      <c r="P20" t="s">
        <v>51</v>
      </c>
      <c r="Q20" t="s">
        <v>245</v>
      </c>
      <c r="S20" t="s">
        <v>61</v>
      </c>
      <c r="T20" t="s">
        <v>52</v>
      </c>
      <c r="V20">
        <v>1</v>
      </c>
      <c r="Z20">
        <v>1</v>
      </c>
      <c r="AK20" t="s">
        <v>246</v>
      </c>
      <c r="AL20" t="s">
        <v>55</v>
      </c>
      <c r="AM20" t="s">
        <v>57</v>
      </c>
      <c r="AN20" t="s">
        <v>56</v>
      </c>
    </row>
    <row r="21" spans="1:41" x14ac:dyDescent="0.2">
      <c r="A21">
        <f t="shared" si="0"/>
        <v>18</v>
      </c>
      <c r="B21" t="s">
        <v>248</v>
      </c>
      <c r="C21" s="1">
        <v>43467.425740740997</v>
      </c>
      <c r="D21" s="1">
        <v>43467.425740740997</v>
      </c>
      <c r="E21" s="1">
        <v>43467.425740740997</v>
      </c>
      <c r="F21" t="s">
        <v>46</v>
      </c>
      <c r="G21" t="s">
        <v>249</v>
      </c>
      <c r="H21" t="s">
        <v>46</v>
      </c>
      <c r="J21" t="s">
        <v>250</v>
      </c>
      <c r="K21" t="s">
        <v>251</v>
      </c>
      <c r="L21" t="s">
        <v>252</v>
      </c>
      <c r="M21" t="s">
        <v>253</v>
      </c>
      <c r="N21" t="s">
        <v>254</v>
      </c>
      <c r="O21" t="s">
        <v>70</v>
      </c>
      <c r="P21" t="s">
        <v>51</v>
      </c>
      <c r="Q21" t="s">
        <v>255</v>
      </c>
      <c r="R21" t="s">
        <v>256</v>
      </c>
      <c r="S21" t="s">
        <v>61</v>
      </c>
      <c r="T21" t="s">
        <v>52</v>
      </c>
      <c r="U21">
        <v>1</v>
      </c>
      <c r="Y21">
        <v>1</v>
      </c>
      <c r="Z21">
        <v>1</v>
      </c>
      <c r="AA21">
        <v>1</v>
      </c>
      <c r="AE21">
        <v>1</v>
      </c>
      <c r="AF21">
        <v>1</v>
      </c>
      <c r="AJ21">
        <v>1</v>
      </c>
      <c r="AK21" t="s">
        <v>257</v>
      </c>
      <c r="AL21" t="s">
        <v>55</v>
      </c>
      <c r="AM21" t="s">
        <v>57</v>
      </c>
      <c r="AN21" t="s">
        <v>57</v>
      </c>
      <c r="AO21" t="s">
        <v>258</v>
      </c>
    </row>
    <row r="22" spans="1:41" x14ac:dyDescent="0.2">
      <c r="A22">
        <f t="shared" si="0"/>
        <v>19</v>
      </c>
      <c r="B22" t="s">
        <v>260</v>
      </c>
      <c r="C22" s="1">
        <v>43467.653935185001</v>
      </c>
      <c r="D22" s="1">
        <v>43467.653935185001</v>
      </c>
      <c r="E22" s="1">
        <v>43467.653935185001</v>
      </c>
      <c r="F22" t="s">
        <v>46</v>
      </c>
      <c r="G22" t="s">
        <v>261</v>
      </c>
      <c r="H22" t="s">
        <v>46</v>
      </c>
      <c r="J22" t="s">
        <v>262</v>
      </c>
      <c r="K22" t="s">
        <v>263</v>
      </c>
      <c r="L22" t="s">
        <v>264</v>
      </c>
      <c r="M22" t="s">
        <v>265</v>
      </c>
      <c r="N22" t="s">
        <v>266</v>
      </c>
      <c r="O22" t="s">
        <v>267</v>
      </c>
      <c r="P22" t="s">
        <v>51</v>
      </c>
      <c r="Q22" t="s">
        <v>268</v>
      </c>
      <c r="R22" t="s">
        <v>269</v>
      </c>
      <c r="S22" t="s">
        <v>61</v>
      </c>
      <c r="T22" t="s">
        <v>52</v>
      </c>
      <c r="AB22">
        <v>1</v>
      </c>
      <c r="AD22">
        <v>1</v>
      </c>
      <c r="AE22">
        <v>1</v>
      </c>
      <c r="AL22" t="s">
        <v>74</v>
      </c>
      <c r="AM22" t="s">
        <v>57</v>
      </c>
      <c r="AN22" t="s">
        <v>57</v>
      </c>
      <c r="AO22" t="s">
        <v>270</v>
      </c>
    </row>
    <row r="23" spans="1:41" x14ac:dyDescent="0.2">
      <c r="A23">
        <f t="shared" si="0"/>
        <v>20</v>
      </c>
      <c r="B23" t="s">
        <v>272</v>
      </c>
      <c r="C23" s="1">
        <v>43468.472407407004</v>
      </c>
      <c r="D23" s="1">
        <v>43468.472407407004</v>
      </c>
      <c r="E23" s="1">
        <v>43468.472407407004</v>
      </c>
      <c r="F23" t="s">
        <v>46</v>
      </c>
      <c r="G23" t="s">
        <v>273</v>
      </c>
      <c r="H23" t="s">
        <v>46</v>
      </c>
      <c r="J23" t="s">
        <v>274</v>
      </c>
      <c r="K23" t="s">
        <v>275</v>
      </c>
      <c r="L23" t="s">
        <v>276</v>
      </c>
      <c r="M23" t="s">
        <v>277</v>
      </c>
      <c r="N23" t="s">
        <v>220</v>
      </c>
      <c r="O23" t="s">
        <v>70</v>
      </c>
      <c r="P23" t="s">
        <v>51</v>
      </c>
      <c r="Q23" t="s">
        <v>278</v>
      </c>
      <c r="R23" t="s">
        <v>279</v>
      </c>
      <c r="S23" t="s">
        <v>61</v>
      </c>
      <c r="T23" t="s">
        <v>52</v>
      </c>
      <c r="AD23">
        <v>1</v>
      </c>
      <c r="AH23">
        <v>1</v>
      </c>
      <c r="AK23" t="s">
        <v>280</v>
      </c>
      <c r="AL23" t="s">
        <v>55</v>
      </c>
      <c r="AM23" t="s">
        <v>57</v>
      </c>
      <c r="AN23" t="s">
        <v>56</v>
      </c>
    </row>
    <row r="24" spans="1:41" x14ac:dyDescent="0.2">
      <c r="A24">
        <f t="shared" si="0"/>
        <v>21</v>
      </c>
      <c r="B24" t="s">
        <v>282</v>
      </c>
      <c r="C24" s="1">
        <v>43468.486712963</v>
      </c>
      <c r="D24" s="1">
        <v>43468.486712963</v>
      </c>
      <c r="E24" s="1">
        <v>43468.486712963</v>
      </c>
      <c r="F24" t="s">
        <v>46</v>
      </c>
      <c r="G24" t="s">
        <v>283</v>
      </c>
      <c r="H24" t="s">
        <v>46</v>
      </c>
      <c r="J24" t="s">
        <v>284</v>
      </c>
      <c r="K24" t="s">
        <v>285</v>
      </c>
      <c r="L24" t="s">
        <v>286</v>
      </c>
      <c r="M24" t="s">
        <v>287</v>
      </c>
      <c r="N24" t="s">
        <v>288</v>
      </c>
      <c r="O24" t="s">
        <v>50</v>
      </c>
      <c r="P24" t="s">
        <v>51</v>
      </c>
      <c r="Q24" t="s">
        <v>289</v>
      </c>
      <c r="R24" t="s">
        <v>290</v>
      </c>
      <c r="S24" t="s">
        <v>61</v>
      </c>
      <c r="T24" t="s">
        <v>52</v>
      </c>
      <c r="V24">
        <v>1</v>
      </c>
      <c r="Z24">
        <v>1</v>
      </c>
      <c r="AL24" t="s">
        <v>55</v>
      </c>
      <c r="AM24" t="s">
        <v>57</v>
      </c>
      <c r="AN24" t="s">
        <v>57</v>
      </c>
      <c r="AO24" t="s">
        <v>291</v>
      </c>
    </row>
    <row r="25" spans="1:41" x14ac:dyDescent="0.2">
      <c r="A25">
        <f t="shared" si="0"/>
        <v>22</v>
      </c>
      <c r="B25" t="s">
        <v>293</v>
      </c>
      <c r="C25" s="1">
        <v>43468.734641203999</v>
      </c>
      <c r="D25" s="1">
        <v>43468.734641203999</v>
      </c>
      <c r="E25" s="1">
        <v>43468.734641203999</v>
      </c>
      <c r="F25" t="s">
        <v>46</v>
      </c>
      <c r="G25" t="s">
        <v>294</v>
      </c>
      <c r="H25" t="s">
        <v>46</v>
      </c>
      <c r="J25" t="s">
        <v>295</v>
      </c>
      <c r="K25" t="s">
        <v>296</v>
      </c>
      <c r="L25" t="s">
        <v>297</v>
      </c>
      <c r="M25" t="s">
        <v>298</v>
      </c>
      <c r="N25" t="s">
        <v>104</v>
      </c>
      <c r="O25" t="s">
        <v>299</v>
      </c>
      <c r="P25" t="s">
        <v>51</v>
      </c>
      <c r="Q25" t="s">
        <v>300</v>
      </c>
      <c r="R25" t="s">
        <v>301</v>
      </c>
      <c r="S25" t="s">
        <v>61</v>
      </c>
      <c r="T25" t="s">
        <v>52</v>
      </c>
      <c r="AK25" t="s">
        <v>302</v>
      </c>
      <c r="AL25" t="s">
        <v>55</v>
      </c>
      <c r="AM25" t="s">
        <v>57</v>
      </c>
      <c r="AN25" t="s">
        <v>57</v>
      </c>
      <c r="AO25" t="s">
        <v>303</v>
      </c>
    </row>
    <row r="26" spans="1:41" x14ac:dyDescent="0.2">
      <c r="A26">
        <f t="shared" si="0"/>
        <v>23</v>
      </c>
      <c r="B26" t="s">
        <v>305</v>
      </c>
      <c r="C26" s="1">
        <v>43472.618182869999</v>
      </c>
      <c r="D26" s="1">
        <v>43472.618182869999</v>
      </c>
      <c r="E26" s="1">
        <v>43472.618182869999</v>
      </c>
      <c r="F26" t="s">
        <v>46</v>
      </c>
      <c r="G26" t="s">
        <v>306</v>
      </c>
      <c r="H26" t="s">
        <v>46</v>
      </c>
      <c r="J26" t="s">
        <v>307</v>
      </c>
      <c r="K26" t="s">
        <v>174</v>
      </c>
      <c r="L26" t="s">
        <v>308</v>
      </c>
      <c r="M26" t="s">
        <v>309</v>
      </c>
      <c r="N26" t="s">
        <v>49</v>
      </c>
      <c r="O26" t="s">
        <v>299</v>
      </c>
      <c r="P26" t="s">
        <v>51</v>
      </c>
      <c r="Q26" t="s">
        <v>310</v>
      </c>
      <c r="R26" t="s">
        <v>311</v>
      </c>
      <c r="S26" t="s">
        <v>52</v>
      </c>
      <c r="T26" t="s">
        <v>52</v>
      </c>
      <c r="AK26" t="s">
        <v>312</v>
      </c>
      <c r="AL26" t="s">
        <v>55</v>
      </c>
      <c r="AM26" t="s">
        <v>57</v>
      </c>
      <c r="AN26" t="s">
        <v>56</v>
      </c>
    </row>
    <row r="27" spans="1:41" x14ac:dyDescent="0.2">
      <c r="A27">
        <f t="shared" si="0"/>
        <v>24</v>
      </c>
      <c r="B27" t="s">
        <v>314</v>
      </c>
      <c r="C27" s="1">
        <v>43473.561620369997</v>
      </c>
      <c r="D27" s="1">
        <v>43473.561620369997</v>
      </c>
      <c r="E27" s="1">
        <v>43473.561620369997</v>
      </c>
      <c r="F27" t="s">
        <v>46</v>
      </c>
      <c r="G27" t="s">
        <v>315</v>
      </c>
      <c r="H27" t="s">
        <v>46</v>
      </c>
      <c r="J27" t="s">
        <v>316</v>
      </c>
      <c r="K27" t="s">
        <v>317</v>
      </c>
      <c r="L27" t="s">
        <v>318</v>
      </c>
      <c r="M27" t="s">
        <v>319</v>
      </c>
      <c r="N27" t="s">
        <v>320</v>
      </c>
      <c r="O27" t="s">
        <v>50</v>
      </c>
      <c r="P27" t="s">
        <v>51</v>
      </c>
      <c r="Q27" t="s">
        <v>321</v>
      </c>
      <c r="R27" t="s">
        <v>322</v>
      </c>
      <c r="S27" t="s">
        <v>61</v>
      </c>
      <c r="T27" t="s">
        <v>52</v>
      </c>
      <c r="W27">
        <v>1</v>
      </c>
      <c r="Y27">
        <v>1</v>
      </c>
      <c r="AB27">
        <v>1</v>
      </c>
      <c r="AD27">
        <v>1</v>
      </c>
      <c r="AE27">
        <v>1</v>
      </c>
      <c r="AF27">
        <v>1</v>
      </c>
      <c r="AH27">
        <v>1</v>
      </c>
      <c r="AL27" t="s">
        <v>55</v>
      </c>
      <c r="AM27" t="s">
        <v>57</v>
      </c>
      <c r="AN27" t="s">
        <v>57</v>
      </c>
      <c r="AO27" t="s">
        <v>323</v>
      </c>
    </row>
    <row r="28" spans="1:41" x14ac:dyDescent="0.2">
      <c r="A28">
        <f t="shared" si="0"/>
        <v>25</v>
      </c>
      <c r="B28" t="s">
        <v>325</v>
      </c>
      <c r="C28" s="1">
        <v>43474.404351851997</v>
      </c>
      <c r="D28" s="1">
        <v>43474.404351851997</v>
      </c>
      <c r="E28" s="1">
        <v>43474.404351851997</v>
      </c>
      <c r="F28" t="s">
        <v>46</v>
      </c>
      <c r="G28" t="s">
        <v>326</v>
      </c>
      <c r="H28" t="s">
        <v>46</v>
      </c>
      <c r="J28" t="s">
        <v>327</v>
      </c>
      <c r="K28" t="s">
        <v>116</v>
      </c>
      <c r="L28" t="s">
        <v>328</v>
      </c>
      <c r="M28" t="s">
        <v>329</v>
      </c>
      <c r="N28" t="s">
        <v>49</v>
      </c>
      <c r="O28" t="s">
        <v>50</v>
      </c>
      <c r="P28" t="s">
        <v>51</v>
      </c>
      <c r="Q28" t="s">
        <v>330</v>
      </c>
      <c r="R28" t="s">
        <v>331</v>
      </c>
      <c r="S28" t="s">
        <v>61</v>
      </c>
      <c r="T28" t="s">
        <v>52</v>
      </c>
      <c r="AK28" t="s">
        <v>332</v>
      </c>
      <c r="AL28" t="s">
        <v>55</v>
      </c>
      <c r="AM28" t="s">
        <v>57</v>
      </c>
      <c r="AN28" t="s">
        <v>57</v>
      </c>
      <c r="AO28" t="s">
        <v>333</v>
      </c>
    </row>
    <row r="29" spans="1:41" x14ac:dyDescent="0.2">
      <c r="A29">
        <f t="shared" si="0"/>
        <v>26</v>
      </c>
      <c r="B29" t="s">
        <v>335</v>
      </c>
      <c r="C29" s="1">
        <v>43475.804432869998</v>
      </c>
      <c r="D29" s="1">
        <v>43475.804432869998</v>
      </c>
      <c r="E29" s="1">
        <v>43475.804432869998</v>
      </c>
      <c r="F29" t="s">
        <v>46</v>
      </c>
      <c r="G29" t="s">
        <v>336</v>
      </c>
      <c r="H29" t="s">
        <v>46</v>
      </c>
      <c r="J29" t="s">
        <v>337</v>
      </c>
      <c r="K29" t="s">
        <v>338</v>
      </c>
      <c r="L29" t="s">
        <v>339</v>
      </c>
      <c r="M29" t="s">
        <v>340</v>
      </c>
      <c r="N29" t="s">
        <v>254</v>
      </c>
      <c r="O29" t="s">
        <v>299</v>
      </c>
      <c r="P29" t="s">
        <v>51</v>
      </c>
      <c r="Q29" t="s">
        <v>341</v>
      </c>
      <c r="R29" t="s">
        <v>342</v>
      </c>
      <c r="S29" t="s">
        <v>61</v>
      </c>
      <c r="T29" t="s">
        <v>52</v>
      </c>
      <c r="V29">
        <v>1</v>
      </c>
      <c r="Y29">
        <v>1</v>
      </c>
      <c r="AB29">
        <v>1</v>
      </c>
      <c r="AE29">
        <v>1</v>
      </c>
      <c r="AF29">
        <v>1</v>
      </c>
      <c r="AH29">
        <v>1</v>
      </c>
      <c r="AL29" t="s">
        <v>74</v>
      </c>
      <c r="AM29" t="s">
        <v>57</v>
      </c>
      <c r="AN29" t="s">
        <v>56</v>
      </c>
    </row>
    <row r="30" spans="1:41" x14ac:dyDescent="0.2">
      <c r="A30">
        <f t="shared" si="0"/>
        <v>27</v>
      </c>
      <c r="B30" t="s">
        <v>344</v>
      </c>
      <c r="C30" s="1">
        <v>43477.514699074003</v>
      </c>
      <c r="D30" s="1">
        <v>43477.514699074003</v>
      </c>
      <c r="E30" s="1">
        <v>43477.514699074003</v>
      </c>
      <c r="F30" t="s">
        <v>46</v>
      </c>
      <c r="G30" t="s">
        <v>345</v>
      </c>
      <c r="H30" t="s">
        <v>46</v>
      </c>
      <c r="J30" t="s">
        <v>346</v>
      </c>
      <c r="K30" t="s">
        <v>347</v>
      </c>
      <c r="L30" t="s">
        <v>348</v>
      </c>
      <c r="M30" t="s">
        <v>349</v>
      </c>
      <c r="N30" t="s">
        <v>49</v>
      </c>
      <c r="O30" t="s">
        <v>50</v>
      </c>
      <c r="P30" t="s">
        <v>51</v>
      </c>
      <c r="S30" t="s">
        <v>61</v>
      </c>
      <c r="T30" t="s">
        <v>52</v>
      </c>
      <c r="AK30" t="s">
        <v>350</v>
      </c>
      <c r="AL30" t="s">
        <v>55</v>
      </c>
      <c r="AM30" t="s">
        <v>57</v>
      </c>
      <c r="AN30" t="s">
        <v>56</v>
      </c>
    </row>
    <row r="31" spans="1:41" x14ac:dyDescent="0.2">
      <c r="A31">
        <f t="shared" si="0"/>
        <v>28</v>
      </c>
      <c r="B31" t="s">
        <v>352</v>
      </c>
      <c r="C31" s="1">
        <v>43478.650625000002</v>
      </c>
      <c r="D31" s="1">
        <v>43478.650625000002</v>
      </c>
      <c r="E31" s="1">
        <v>43478.650625000002</v>
      </c>
      <c r="F31" t="s">
        <v>46</v>
      </c>
      <c r="G31" t="s">
        <v>353</v>
      </c>
      <c r="H31" t="s">
        <v>46</v>
      </c>
      <c r="J31" t="s">
        <v>354</v>
      </c>
      <c r="K31" t="s">
        <v>355</v>
      </c>
      <c r="L31" t="s">
        <v>356</v>
      </c>
      <c r="M31" t="s">
        <v>357</v>
      </c>
      <c r="N31" t="s">
        <v>49</v>
      </c>
      <c r="O31" t="s">
        <v>50</v>
      </c>
      <c r="P31" t="s">
        <v>51</v>
      </c>
      <c r="R31" t="s">
        <v>358</v>
      </c>
      <c r="S31" t="s">
        <v>61</v>
      </c>
      <c r="T31" t="s">
        <v>52</v>
      </c>
      <c r="AK31" t="s">
        <v>359</v>
      </c>
      <c r="AL31" t="s">
        <v>55</v>
      </c>
      <c r="AM31" t="s">
        <v>57</v>
      </c>
      <c r="AN31" t="s">
        <v>57</v>
      </c>
      <c r="AO31" t="s">
        <v>360</v>
      </c>
    </row>
    <row r="32" spans="1:41" x14ac:dyDescent="0.2">
      <c r="A32">
        <f t="shared" si="0"/>
        <v>29</v>
      </c>
      <c r="B32" t="s">
        <v>371</v>
      </c>
      <c r="C32" s="1">
        <v>43479.627951388997</v>
      </c>
      <c r="D32" s="1">
        <v>43479.627951388997</v>
      </c>
      <c r="E32" s="1">
        <v>43479.627951388997</v>
      </c>
      <c r="F32" t="s">
        <v>46</v>
      </c>
      <c r="G32" t="s">
        <v>363</v>
      </c>
      <c r="H32" t="s">
        <v>46</v>
      </c>
      <c r="J32" t="s">
        <v>372</v>
      </c>
      <c r="K32" t="s">
        <v>373</v>
      </c>
      <c r="L32" t="s">
        <v>365</v>
      </c>
      <c r="M32" t="s">
        <v>366</v>
      </c>
      <c r="N32" t="s">
        <v>374</v>
      </c>
      <c r="O32" t="s">
        <v>70</v>
      </c>
      <c r="P32" t="s">
        <v>51</v>
      </c>
      <c r="Q32" t="s">
        <v>375</v>
      </c>
      <c r="R32" t="s">
        <v>376</v>
      </c>
      <c r="S32" t="s">
        <v>61</v>
      </c>
      <c r="T32" t="s">
        <v>52</v>
      </c>
      <c r="AB32">
        <v>1</v>
      </c>
      <c r="AD32">
        <v>1</v>
      </c>
      <c r="AE32">
        <v>1</v>
      </c>
      <c r="AL32" t="s">
        <v>55</v>
      </c>
      <c r="AM32" t="s">
        <v>57</v>
      </c>
      <c r="AN32" t="s">
        <v>57</v>
      </c>
      <c r="AO32" t="s">
        <v>377</v>
      </c>
    </row>
    <row r="33" spans="1:41" x14ac:dyDescent="0.2">
      <c r="A33">
        <f t="shared" si="0"/>
        <v>30</v>
      </c>
      <c r="B33" t="s">
        <v>379</v>
      </c>
      <c r="C33" s="1">
        <v>43479.630960647999</v>
      </c>
      <c r="D33" s="1">
        <v>43479.630960647999</v>
      </c>
      <c r="E33" s="1">
        <v>43479.630960647999</v>
      </c>
      <c r="F33" t="s">
        <v>46</v>
      </c>
      <c r="G33" t="s">
        <v>363</v>
      </c>
      <c r="H33" t="s">
        <v>46</v>
      </c>
      <c r="J33" t="s">
        <v>364</v>
      </c>
      <c r="K33" t="s">
        <v>380</v>
      </c>
      <c r="L33" t="s">
        <v>365</v>
      </c>
      <c r="M33" t="s">
        <v>381</v>
      </c>
      <c r="N33" t="s">
        <v>254</v>
      </c>
      <c r="O33" t="s">
        <v>70</v>
      </c>
      <c r="P33" t="s">
        <v>51</v>
      </c>
      <c r="Q33" t="s">
        <v>367</v>
      </c>
      <c r="R33" t="s">
        <v>368</v>
      </c>
      <c r="S33" t="s">
        <v>61</v>
      </c>
      <c r="T33" t="s">
        <v>52</v>
      </c>
      <c r="AB33">
        <v>1</v>
      </c>
      <c r="AD33">
        <v>1</v>
      </c>
      <c r="AE33">
        <v>1</v>
      </c>
      <c r="AL33" t="s">
        <v>55</v>
      </c>
      <c r="AM33" t="s">
        <v>57</v>
      </c>
      <c r="AN33" t="s">
        <v>57</v>
      </c>
      <c r="AO33" t="s">
        <v>382</v>
      </c>
    </row>
    <row r="34" spans="1:41" x14ac:dyDescent="0.2">
      <c r="A34">
        <f t="shared" si="0"/>
        <v>31</v>
      </c>
      <c r="B34" t="s">
        <v>384</v>
      </c>
      <c r="C34" s="1">
        <v>43479.974004629999</v>
      </c>
      <c r="D34" s="1">
        <v>43479.974004629999</v>
      </c>
      <c r="E34" s="1">
        <v>43479.974004629999</v>
      </c>
      <c r="F34" t="s">
        <v>46</v>
      </c>
      <c r="G34" t="s">
        <v>385</v>
      </c>
      <c r="H34" t="s">
        <v>46</v>
      </c>
      <c r="J34" t="s">
        <v>386</v>
      </c>
      <c r="K34" t="s">
        <v>387</v>
      </c>
      <c r="L34" t="s">
        <v>388</v>
      </c>
      <c r="M34" t="s">
        <v>389</v>
      </c>
      <c r="N34" t="s">
        <v>390</v>
      </c>
      <c r="O34" t="s">
        <v>70</v>
      </c>
      <c r="P34" t="s">
        <v>51</v>
      </c>
      <c r="Q34" t="s">
        <v>391</v>
      </c>
      <c r="R34" t="s">
        <v>392</v>
      </c>
      <c r="S34" t="s">
        <v>61</v>
      </c>
      <c r="T34" t="s">
        <v>52</v>
      </c>
      <c r="X34">
        <v>1</v>
      </c>
      <c r="Y34">
        <v>1</v>
      </c>
      <c r="AB34">
        <v>1</v>
      </c>
      <c r="AF34">
        <v>1</v>
      </c>
      <c r="AK34" t="s">
        <v>393</v>
      </c>
      <c r="AL34" t="s">
        <v>55</v>
      </c>
      <c r="AM34" t="s">
        <v>57</v>
      </c>
      <c r="AN34" t="s">
        <v>57</v>
      </c>
      <c r="AO34" t="s">
        <v>394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42"/>
  <sheetViews>
    <sheetView workbookViewId="0">
      <selection activeCell="H4" sqref="H4"/>
    </sheetView>
  </sheetViews>
  <sheetFormatPr defaultRowHeight="14.25" x14ac:dyDescent="0.2"/>
  <cols>
    <col min="2" max="2" width="2" customWidth="1"/>
    <col min="3" max="3" width="15.59765625" bestFit="1" customWidth="1"/>
    <col min="4" max="4" width="4.296875" customWidth="1"/>
    <col min="5" max="5" width="3.09765625" customWidth="1"/>
    <col min="6" max="6" width="4.59765625" bestFit="1" customWidth="1"/>
    <col min="7" max="7" width="3.296875" customWidth="1"/>
    <col min="8" max="8" width="2.796875" customWidth="1"/>
    <col min="10" max="10" width="17.5" bestFit="1" customWidth="1"/>
  </cols>
  <sheetData>
    <row r="1" spans="1:41" x14ac:dyDescent="0.2">
      <c r="A1" t="s">
        <v>0</v>
      </c>
    </row>
    <row r="2" spans="1:41" x14ac:dyDescent="0.2">
      <c r="A2" t="s">
        <v>1</v>
      </c>
      <c r="U2" t="s">
        <v>2</v>
      </c>
    </row>
    <row r="3" spans="1:41" x14ac:dyDescent="0.2">
      <c r="A3" t="s">
        <v>3</v>
      </c>
      <c r="B3" t="s">
        <v>4</v>
      </c>
      <c r="C3" t="s">
        <v>5</v>
      </c>
      <c r="D3" t="s">
        <v>6</v>
      </c>
      <c r="E3" t="s">
        <v>7</v>
      </c>
      <c r="F3" t="s">
        <v>8</v>
      </c>
      <c r="G3" t="s">
        <v>9</v>
      </c>
      <c r="H3" t="s">
        <v>10</v>
      </c>
      <c r="I3" t="s">
        <v>11</v>
      </c>
      <c r="N3" t="s">
        <v>16</v>
      </c>
      <c r="O3" t="s">
        <v>17</v>
      </c>
      <c r="P3" t="s">
        <v>18</v>
      </c>
      <c r="S3" t="s">
        <v>21</v>
      </c>
      <c r="T3" t="s">
        <v>22</v>
      </c>
      <c r="U3" t="s">
        <v>23</v>
      </c>
      <c r="V3" t="s">
        <v>24</v>
      </c>
      <c r="W3" t="s">
        <v>25</v>
      </c>
      <c r="X3" t="s">
        <v>26</v>
      </c>
      <c r="Y3" t="s">
        <v>27</v>
      </c>
      <c r="Z3" t="s">
        <v>28</v>
      </c>
      <c r="AA3" t="s">
        <v>29</v>
      </c>
      <c r="AB3" t="s">
        <v>30</v>
      </c>
      <c r="AC3" t="s">
        <v>31</v>
      </c>
      <c r="AD3" t="s">
        <v>32</v>
      </c>
      <c r="AE3" t="s">
        <v>33</v>
      </c>
      <c r="AF3" t="s">
        <v>34</v>
      </c>
      <c r="AG3" t="s">
        <v>35</v>
      </c>
      <c r="AH3" t="s">
        <v>36</v>
      </c>
      <c r="AI3" t="s">
        <v>37</v>
      </c>
      <c r="AJ3" t="s">
        <v>38</v>
      </c>
      <c r="AK3" t="s">
        <v>39</v>
      </c>
      <c r="AL3" t="s">
        <v>40</v>
      </c>
      <c r="AM3" t="s">
        <v>41</v>
      </c>
      <c r="AN3" t="s">
        <v>42</v>
      </c>
      <c r="AO3" t="s">
        <v>43</v>
      </c>
    </row>
    <row r="4" spans="1:41" s="2" customFormat="1" x14ac:dyDescent="0.2">
      <c r="A4" s="2" t="s">
        <v>44</v>
      </c>
      <c r="B4" s="2" t="s">
        <v>45</v>
      </c>
      <c r="C4" s="3">
        <v>43434.530300926002</v>
      </c>
      <c r="D4" s="3">
        <v>43434.530300926002</v>
      </c>
      <c r="E4" s="3">
        <v>43434.530300926002</v>
      </c>
      <c r="F4" s="2" t="s">
        <v>46</v>
      </c>
      <c r="G4" s="2" t="s">
        <v>47</v>
      </c>
      <c r="H4" s="2" t="s">
        <v>48</v>
      </c>
      <c r="N4" s="2" t="s">
        <v>49</v>
      </c>
      <c r="O4" s="2" t="s">
        <v>50</v>
      </c>
      <c r="P4" s="2" t="s">
        <v>51</v>
      </c>
      <c r="S4" s="2" t="s">
        <v>52</v>
      </c>
      <c r="T4" s="2" t="s">
        <v>52</v>
      </c>
      <c r="AA4" s="2" t="s">
        <v>53</v>
      </c>
      <c r="AD4" s="2" t="s">
        <v>53</v>
      </c>
      <c r="AK4" s="2" t="s">
        <v>54</v>
      </c>
      <c r="AL4" s="2" t="s">
        <v>55</v>
      </c>
      <c r="AM4" s="2" t="s">
        <v>56</v>
      </c>
      <c r="AN4" s="2" t="s">
        <v>57</v>
      </c>
      <c r="AO4" s="2" t="s">
        <v>58</v>
      </c>
    </row>
    <row r="5" spans="1:41" s="2" customFormat="1" x14ac:dyDescent="0.2">
      <c r="A5" s="2" t="s">
        <v>59</v>
      </c>
      <c r="B5" s="2" t="s">
        <v>60</v>
      </c>
      <c r="C5" s="3">
        <v>43434.620451388997</v>
      </c>
      <c r="D5" s="3">
        <v>43434.620451388997</v>
      </c>
      <c r="E5" s="3">
        <v>43434.620451388997</v>
      </c>
      <c r="F5" s="2" t="s">
        <v>46</v>
      </c>
      <c r="G5" s="2" t="s">
        <v>47</v>
      </c>
      <c r="H5" s="2" t="s">
        <v>46</v>
      </c>
      <c r="N5" s="2" t="s">
        <v>49</v>
      </c>
      <c r="O5" s="2" t="s">
        <v>50</v>
      </c>
      <c r="P5" s="2" t="s">
        <v>51</v>
      </c>
      <c r="S5" s="2" t="s">
        <v>61</v>
      </c>
      <c r="T5" s="2" t="s">
        <v>61</v>
      </c>
      <c r="AL5" s="2" t="s">
        <v>55</v>
      </c>
      <c r="AM5" s="2" t="s">
        <v>57</v>
      </c>
      <c r="AN5" s="2" t="s">
        <v>56</v>
      </c>
    </row>
    <row r="6" spans="1:41" x14ac:dyDescent="0.2">
      <c r="A6" t="s">
        <v>62</v>
      </c>
      <c r="B6" t="s">
        <v>63</v>
      </c>
      <c r="C6" s="1">
        <v>43435.584398147999</v>
      </c>
      <c r="D6" s="1">
        <v>43435.584398147999</v>
      </c>
      <c r="E6" s="1">
        <v>43435.584398147999</v>
      </c>
      <c r="F6" t="s">
        <v>46</v>
      </c>
      <c r="G6" t="s">
        <v>64</v>
      </c>
      <c r="H6" t="s">
        <v>46</v>
      </c>
      <c r="N6" t="s">
        <v>69</v>
      </c>
      <c r="O6" t="s">
        <v>70</v>
      </c>
      <c r="P6" t="s">
        <v>51</v>
      </c>
      <c r="S6" t="s">
        <v>61</v>
      </c>
      <c r="T6" t="s">
        <v>52</v>
      </c>
      <c r="AE6" t="s">
        <v>53</v>
      </c>
      <c r="AK6" t="s">
        <v>73</v>
      </c>
      <c r="AL6" t="s">
        <v>74</v>
      </c>
      <c r="AM6" t="s">
        <v>56</v>
      </c>
      <c r="AN6" t="s">
        <v>56</v>
      </c>
    </row>
    <row r="7" spans="1:41" x14ac:dyDescent="0.2">
      <c r="A7" t="s">
        <v>75</v>
      </c>
      <c r="B7" t="s">
        <v>76</v>
      </c>
      <c r="C7" s="1">
        <v>43437.581585647997</v>
      </c>
      <c r="D7" s="1">
        <v>43437.581585647997</v>
      </c>
      <c r="E7" s="1">
        <v>43437.581585647997</v>
      </c>
      <c r="F7" t="s">
        <v>46</v>
      </c>
      <c r="G7" t="s">
        <v>77</v>
      </c>
      <c r="H7" t="s">
        <v>46</v>
      </c>
      <c r="N7" t="s">
        <v>49</v>
      </c>
      <c r="O7" t="s">
        <v>50</v>
      </c>
      <c r="P7" t="s">
        <v>51</v>
      </c>
      <c r="S7" t="s">
        <v>61</v>
      </c>
      <c r="T7" t="s">
        <v>52</v>
      </c>
      <c r="AK7" t="s">
        <v>84</v>
      </c>
      <c r="AL7" t="s">
        <v>55</v>
      </c>
      <c r="AM7" t="s">
        <v>57</v>
      </c>
      <c r="AN7" t="s">
        <v>57</v>
      </c>
      <c r="AO7" t="s">
        <v>85</v>
      </c>
    </row>
    <row r="8" spans="1:41" x14ac:dyDescent="0.2">
      <c r="A8" t="s">
        <v>86</v>
      </c>
      <c r="B8" t="s">
        <v>87</v>
      </c>
      <c r="C8" s="1">
        <v>43439.382233796001</v>
      </c>
      <c r="D8" s="1">
        <v>43439.382233796001</v>
      </c>
      <c r="E8" s="1">
        <v>43439.382233796001</v>
      </c>
      <c r="F8" t="s">
        <v>46</v>
      </c>
      <c r="G8" t="s">
        <v>88</v>
      </c>
      <c r="H8" t="s">
        <v>46</v>
      </c>
      <c r="N8" t="s">
        <v>93</v>
      </c>
      <c r="O8" t="s">
        <v>70</v>
      </c>
      <c r="P8" t="s">
        <v>51</v>
      </c>
      <c r="S8" t="s">
        <v>61</v>
      </c>
      <c r="T8" t="s">
        <v>61</v>
      </c>
      <c r="AL8" t="s">
        <v>55</v>
      </c>
      <c r="AM8" t="s">
        <v>57</v>
      </c>
      <c r="AN8" t="s">
        <v>57</v>
      </c>
      <c r="AO8" t="s">
        <v>96</v>
      </c>
    </row>
    <row r="9" spans="1:41" x14ac:dyDescent="0.2">
      <c r="A9" t="s">
        <v>97</v>
      </c>
      <c r="B9" t="s">
        <v>98</v>
      </c>
      <c r="C9" s="1">
        <v>43439.612766204002</v>
      </c>
      <c r="D9" s="1">
        <v>43439.612766204002</v>
      </c>
      <c r="E9" s="1">
        <v>43439.612766204002</v>
      </c>
      <c r="F9" t="s">
        <v>46</v>
      </c>
      <c r="G9" t="s">
        <v>99</v>
      </c>
      <c r="H9" t="s">
        <v>46</v>
      </c>
      <c r="N9" t="s">
        <v>104</v>
      </c>
      <c r="O9" t="s">
        <v>50</v>
      </c>
      <c r="P9" t="s">
        <v>51</v>
      </c>
      <c r="S9" t="s">
        <v>61</v>
      </c>
      <c r="T9" t="s">
        <v>52</v>
      </c>
      <c r="V9" t="s">
        <v>53</v>
      </c>
      <c r="W9" t="s">
        <v>53</v>
      </c>
      <c r="Z9" t="s">
        <v>53</v>
      </c>
      <c r="AA9" t="s">
        <v>53</v>
      </c>
      <c r="AB9" t="s">
        <v>53</v>
      </c>
      <c r="AD9" t="s">
        <v>53</v>
      </c>
      <c r="AE9" t="s">
        <v>53</v>
      </c>
      <c r="AJ9" t="s">
        <v>53</v>
      </c>
      <c r="AK9" t="s">
        <v>107</v>
      </c>
      <c r="AL9" t="s">
        <v>55</v>
      </c>
      <c r="AM9" t="s">
        <v>57</v>
      </c>
      <c r="AN9" t="s">
        <v>57</v>
      </c>
      <c r="AO9" t="s">
        <v>108</v>
      </c>
    </row>
    <row r="10" spans="1:41" s="2" customFormat="1" x14ac:dyDescent="0.2">
      <c r="A10" s="2" t="s">
        <v>109</v>
      </c>
      <c r="B10" s="2" t="s">
        <v>110</v>
      </c>
      <c r="C10" s="3">
        <v>43440.616365741</v>
      </c>
      <c r="D10" s="3">
        <v>43440.616365741</v>
      </c>
      <c r="E10" s="3">
        <v>43440.616365741</v>
      </c>
      <c r="F10" s="2" t="s">
        <v>46</v>
      </c>
      <c r="G10" s="2" t="s">
        <v>47</v>
      </c>
      <c r="H10" s="2" t="s">
        <v>46</v>
      </c>
      <c r="N10" s="2" t="s">
        <v>49</v>
      </c>
      <c r="O10" s="2" t="s">
        <v>50</v>
      </c>
      <c r="P10" s="2" t="s">
        <v>51</v>
      </c>
      <c r="S10" s="2" t="s">
        <v>61</v>
      </c>
      <c r="T10" s="2" t="s">
        <v>61</v>
      </c>
      <c r="AL10" s="2" t="s">
        <v>55</v>
      </c>
      <c r="AM10" s="2" t="s">
        <v>57</v>
      </c>
      <c r="AN10" s="2" t="s">
        <v>57</v>
      </c>
      <c r="AO10" s="2" t="s">
        <v>111</v>
      </c>
    </row>
    <row r="11" spans="1:41" x14ac:dyDescent="0.2">
      <c r="A11" t="s">
        <v>112</v>
      </c>
      <c r="B11" t="s">
        <v>113</v>
      </c>
      <c r="C11" s="1">
        <v>43440.646886574003</v>
      </c>
      <c r="D11" s="1">
        <v>43440.646886574003</v>
      </c>
      <c r="E11" s="1">
        <v>43440.646886574003</v>
      </c>
      <c r="F11" t="s">
        <v>46</v>
      </c>
      <c r="G11" t="s">
        <v>114</v>
      </c>
      <c r="H11" t="s">
        <v>46</v>
      </c>
      <c r="N11" t="s">
        <v>49</v>
      </c>
      <c r="O11" t="s">
        <v>50</v>
      </c>
      <c r="P11" t="s">
        <v>51</v>
      </c>
      <c r="S11" t="s">
        <v>61</v>
      </c>
      <c r="T11" t="s">
        <v>61</v>
      </c>
      <c r="AL11" t="s">
        <v>55</v>
      </c>
      <c r="AM11" t="s">
        <v>57</v>
      </c>
      <c r="AN11" t="s">
        <v>57</v>
      </c>
      <c r="AO11" t="s">
        <v>121</v>
      </c>
    </row>
    <row r="12" spans="1:41" x14ac:dyDescent="0.2">
      <c r="A12" t="s">
        <v>122</v>
      </c>
      <c r="B12" t="s">
        <v>123</v>
      </c>
      <c r="C12" s="1">
        <v>43443.605983795998</v>
      </c>
      <c r="D12" s="1">
        <v>43443.605983795998</v>
      </c>
      <c r="E12" s="1">
        <v>43443.605983795998</v>
      </c>
      <c r="F12" t="s">
        <v>46</v>
      </c>
      <c r="G12" t="s">
        <v>124</v>
      </c>
      <c r="H12" t="s">
        <v>46</v>
      </c>
      <c r="N12" t="s">
        <v>104</v>
      </c>
      <c r="O12" t="s">
        <v>50</v>
      </c>
      <c r="P12" t="s">
        <v>51</v>
      </c>
      <c r="S12" t="s">
        <v>61</v>
      </c>
      <c r="T12" t="s">
        <v>61</v>
      </c>
      <c r="AL12" t="s">
        <v>55</v>
      </c>
      <c r="AM12" t="s">
        <v>57</v>
      </c>
      <c r="AN12" t="s">
        <v>57</v>
      </c>
      <c r="AO12" t="s">
        <v>130</v>
      </c>
    </row>
    <row r="13" spans="1:41" x14ac:dyDescent="0.2">
      <c r="A13" t="s">
        <v>131</v>
      </c>
      <c r="B13" t="s">
        <v>132</v>
      </c>
      <c r="C13" s="1">
        <v>43443.606018519</v>
      </c>
      <c r="D13" s="1">
        <v>43443.606018519</v>
      </c>
      <c r="E13" s="1">
        <v>43443.606018519</v>
      </c>
      <c r="F13" t="s">
        <v>46</v>
      </c>
      <c r="G13" t="s">
        <v>124</v>
      </c>
      <c r="H13" t="s">
        <v>46</v>
      </c>
      <c r="N13" t="s">
        <v>104</v>
      </c>
      <c r="O13" t="s">
        <v>50</v>
      </c>
      <c r="P13" t="s">
        <v>51</v>
      </c>
      <c r="S13" t="s">
        <v>61</v>
      </c>
      <c r="T13" t="s">
        <v>61</v>
      </c>
      <c r="AL13" t="s">
        <v>55</v>
      </c>
      <c r="AM13" t="s">
        <v>57</v>
      </c>
      <c r="AN13" t="s">
        <v>57</v>
      </c>
      <c r="AO13" t="s">
        <v>130</v>
      </c>
    </row>
    <row r="14" spans="1:41" x14ac:dyDescent="0.2">
      <c r="A14" t="s">
        <v>133</v>
      </c>
      <c r="B14" t="s">
        <v>134</v>
      </c>
      <c r="C14" s="1">
        <v>43443.606041667001</v>
      </c>
      <c r="D14" s="1">
        <v>43443.606041667001</v>
      </c>
      <c r="E14" s="1">
        <v>43443.606041667001</v>
      </c>
      <c r="F14" t="s">
        <v>46</v>
      </c>
      <c r="G14" t="s">
        <v>124</v>
      </c>
      <c r="H14" t="s">
        <v>46</v>
      </c>
      <c r="N14" t="s">
        <v>104</v>
      </c>
      <c r="O14" t="s">
        <v>50</v>
      </c>
      <c r="P14" t="s">
        <v>51</v>
      </c>
      <c r="S14" t="s">
        <v>61</v>
      </c>
      <c r="T14" t="s">
        <v>61</v>
      </c>
      <c r="AL14" t="s">
        <v>55</v>
      </c>
      <c r="AM14" t="s">
        <v>57</v>
      </c>
      <c r="AN14" t="s">
        <v>57</v>
      </c>
      <c r="AO14" t="s">
        <v>130</v>
      </c>
    </row>
    <row r="15" spans="1:41" x14ac:dyDescent="0.2">
      <c r="A15" t="s">
        <v>135</v>
      </c>
      <c r="B15" t="s">
        <v>136</v>
      </c>
      <c r="C15" s="1">
        <v>43443.60712963</v>
      </c>
      <c r="D15" s="1">
        <v>43443.60712963</v>
      </c>
      <c r="E15" s="1">
        <v>43443.60712963</v>
      </c>
      <c r="F15" t="s">
        <v>46</v>
      </c>
      <c r="G15" t="s">
        <v>124</v>
      </c>
      <c r="H15" t="s">
        <v>46</v>
      </c>
      <c r="N15" t="s">
        <v>104</v>
      </c>
      <c r="O15" t="s">
        <v>50</v>
      </c>
      <c r="P15" t="s">
        <v>51</v>
      </c>
      <c r="S15" t="s">
        <v>61</v>
      </c>
      <c r="T15" t="s">
        <v>61</v>
      </c>
      <c r="AL15" t="s">
        <v>55</v>
      </c>
      <c r="AM15" t="s">
        <v>57</v>
      </c>
      <c r="AN15" t="s">
        <v>57</v>
      </c>
      <c r="AO15" t="s">
        <v>137</v>
      </c>
    </row>
    <row r="16" spans="1:41" x14ac:dyDescent="0.2">
      <c r="A16" t="s">
        <v>138</v>
      </c>
      <c r="B16" t="s">
        <v>139</v>
      </c>
      <c r="C16" s="1">
        <v>43443.622210647998</v>
      </c>
      <c r="D16" s="1">
        <v>43443.622210647998</v>
      </c>
      <c r="E16" s="1">
        <v>43443.622210647998</v>
      </c>
      <c r="F16" t="s">
        <v>46</v>
      </c>
      <c r="G16" t="s">
        <v>124</v>
      </c>
      <c r="H16" t="s">
        <v>46</v>
      </c>
      <c r="N16" t="s">
        <v>104</v>
      </c>
      <c r="O16" t="s">
        <v>50</v>
      </c>
      <c r="P16" t="s">
        <v>51</v>
      </c>
      <c r="S16" t="s">
        <v>61</v>
      </c>
      <c r="T16" t="s">
        <v>61</v>
      </c>
      <c r="AL16" t="s">
        <v>55</v>
      </c>
      <c r="AM16" t="s">
        <v>57</v>
      </c>
      <c r="AN16" t="s">
        <v>56</v>
      </c>
    </row>
    <row r="17" spans="1:41" x14ac:dyDescent="0.2">
      <c r="A17" t="s">
        <v>142</v>
      </c>
      <c r="B17" t="s">
        <v>143</v>
      </c>
      <c r="C17" s="1">
        <v>43444.664837962999</v>
      </c>
      <c r="D17" s="1">
        <v>43444.664837962999</v>
      </c>
      <c r="E17" s="1">
        <v>43444.664837962999</v>
      </c>
      <c r="F17" t="s">
        <v>46</v>
      </c>
      <c r="G17" t="s">
        <v>144</v>
      </c>
      <c r="H17" t="s">
        <v>46</v>
      </c>
      <c r="N17" t="s">
        <v>149</v>
      </c>
      <c r="O17" t="s">
        <v>50</v>
      </c>
      <c r="P17" t="s">
        <v>51</v>
      </c>
      <c r="S17" t="s">
        <v>61</v>
      </c>
      <c r="T17" t="s">
        <v>61</v>
      </c>
      <c r="AL17" t="s">
        <v>55</v>
      </c>
      <c r="AM17" t="s">
        <v>57</v>
      </c>
      <c r="AN17" t="s">
        <v>57</v>
      </c>
      <c r="AO17" t="s">
        <v>152</v>
      </c>
    </row>
    <row r="18" spans="1:41" x14ac:dyDescent="0.2">
      <c r="A18" t="s">
        <v>153</v>
      </c>
      <c r="B18" t="s">
        <v>154</v>
      </c>
      <c r="C18" s="1">
        <v>43457.570289351999</v>
      </c>
      <c r="D18" s="1">
        <v>43457.570289351999</v>
      </c>
      <c r="E18" s="1">
        <v>43457.570289351999</v>
      </c>
      <c r="F18" t="s">
        <v>46</v>
      </c>
      <c r="G18" t="s">
        <v>155</v>
      </c>
      <c r="H18" t="s">
        <v>46</v>
      </c>
      <c r="N18" t="s">
        <v>49</v>
      </c>
      <c r="O18" t="s">
        <v>50</v>
      </c>
      <c r="P18" t="s">
        <v>51</v>
      </c>
      <c r="S18" t="s">
        <v>61</v>
      </c>
      <c r="T18" t="s">
        <v>52</v>
      </c>
      <c r="AK18" t="s">
        <v>162</v>
      </c>
      <c r="AL18" t="s">
        <v>55</v>
      </c>
      <c r="AM18" t="s">
        <v>57</v>
      </c>
      <c r="AN18" t="s">
        <v>56</v>
      </c>
    </row>
    <row r="19" spans="1:41" x14ac:dyDescent="0.2">
      <c r="A19" t="s">
        <v>163</v>
      </c>
      <c r="B19" t="s">
        <v>164</v>
      </c>
      <c r="C19" s="1">
        <v>43460.726493055998</v>
      </c>
      <c r="D19" s="1">
        <v>43460.726493055998</v>
      </c>
      <c r="E19" s="1">
        <v>43460.726493055998</v>
      </c>
      <c r="F19" t="s">
        <v>46</v>
      </c>
      <c r="G19" t="s">
        <v>165</v>
      </c>
      <c r="H19" t="s">
        <v>46</v>
      </c>
      <c r="N19" t="s">
        <v>49</v>
      </c>
      <c r="O19" t="s">
        <v>50</v>
      </c>
      <c r="P19" t="s">
        <v>51</v>
      </c>
      <c r="S19" t="s">
        <v>61</v>
      </c>
      <c r="T19" t="s">
        <v>52</v>
      </c>
      <c r="Y19" t="s">
        <v>53</v>
      </c>
      <c r="AF19" t="s">
        <v>53</v>
      </c>
      <c r="AL19" t="s">
        <v>55</v>
      </c>
      <c r="AM19" t="s">
        <v>57</v>
      </c>
      <c r="AN19" t="s">
        <v>56</v>
      </c>
    </row>
    <row r="20" spans="1:41" x14ac:dyDescent="0.2">
      <c r="A20" t="s">
        <v>170</v>
      </c>
      <c r="B20" t="s">
        <v>171</v>
      </c>
      <c r="C20" s="1">
        <v>43462.667407407003</v>
      </c>
      <c r="D20" s="1">
        <v>43462.667407407003</v>
      </c>
      <c r="E20" s="1">
        <v>43462.667407407003</v>
      </c>
      <c r="F20" t="s">
        <v>46</v>
      </c>
      <c r="G20" t="s">
        <v>172</v>
      </c>
      <c r="H20" t="s">
        <v>46</v>
      </c>
      <c r="N20" t="s">
        <v>49</v>
      </c>
      <c r="O20" t="s">
        <v>50</v>
      </c>
      <c r="P20" t="s">
        <v>51</v>
      </c>
      <c r="S20" t="s">
        <v>61</v>
      </c>
      <c r="T20" t="s">
        <v>52</v>
      </c>
      <c r="AK20" t="s">
        <v>179</v>
      </c>
      <c r="AL20" t="s">
        <v>55</v>
      </c>
      <c r="AM20" t="s">
        <v>57</v>
      </c>
      <c r="AN20" t="s">
        <v>57</v>
      </c>
      <c r="AO20" t="s">
        <v>180</v>
      </c>
    </row>
    <row r="21" spans="1:41" x14ac:dyDescent="0.2">
      <c r="A21" t="s">
        <v>181</v>
      </c>
      <c r="B21" t="s">
        <v>182</v>
      </c>
      <c r="C21" s="1">
        <v>43462.845486111</v>
      </c>
      <c r="D21" s="1">
        <v>43462.845486111</v>
      </c>
      <c r="E21" s="1">
        <v>43462.845486111</v>
      </c>
      <c r="F21" t="s">
        <v>46</v>
      </c>
      <c r="G21" t="s">
        <v>183</v>
      </c>
      <c r="H21" t="s">
        <v>46</v>
      </c>
      <c r="N21" t="s">
        <v>49</v>
      </c>
      <c r="O21" t="s">
        <v>50</v>
      </c>
      <c r="P21" t="s">
        <v>51</v>
      </c>
      <c r="S21" t="s">
        <v>61</v>
      </c>
      <c r="T21" t="s">
        <v>52</v>
      </c>
      <c r="AC21" t="s">
        <v>53</v>
      </c>
      <c r="AK21" t="s">
        <v>190</v>
      </c>
      <c r="AL21" t="s">
        <v>55</v>
      </c>
      <c r="AM21" t="s">
        <v>57</v>
      </c>
      <c r="AN21" t="s">
        <v>57</v>
      </c>
      <c r="AO21" t="s">
        <v>191</v>
      </c>
    </row>
    <row r="22" spans="1:41" x14ac:dyDescent="0.2">
      <c r="A22" t="s">
        <v>192</v>
      </c>
      <c r="B22" t="s">
        <v>193</v>
      </c>
      <c r="C22" s="1">
        <v>43464.497083333001</v>
      </c>
      <c r="D22" s="1">
        <v>43464.497083333001</v>
      </c>
      <c r="E22" s="1">
        <v>43464.497083333001</v>
      </c>
      <c r="F22" t="s">
        <v>46</v>
      </c>
      <c r="G22" t="s">
        <v>194</v>
      </c>
      <c r="H22" t="s">
        <v>46</v>
      </c>
      <c r="N22" t="s">
        <v>199</v>
      </c>
      <c r="O22" t="s">
        <v>70</v>
      </c>
      <c r="P22" t="s">
        <v>51</v>
      </c>
      <c r="S22" t="s">
        <v>61</v>
      </c>
      <c r="T22" t="s">
        <v>52</v>
      </c>
      <c r="AK22" t="s">
        <v>200</v>
      </c>
      <c r="AL22" t="s">
        <v>55</v>
      </c>
      <c r="AM22" t="s">
        <v>57</v>
      </c>
      <c r="AN22" t="s">
        <v>56</v>
      </c>
    </row>
    <row r="23" spans="1:41" x14ac:dyDescent="0.2">
      <c r="A23" t="s">
        <v>201</v>
      </c>
      <c r="B23" t="s">
        <v>202</v>
      </c>
      <c r="C23" s="1">
        <v>43466.439513889003</v>
      </c>
      <c r="D23" s="1">
        <v>43466.439513889003</v>
      </c>
      <c r="E23" s="1">
        <v>43466.439513889003</v>
      </c>
      <c r="F23" t="s">
        <v>46</v>
      </c>
      <c r="G23" t="s">
        <v>203</v>
      </c>
      <c r="H23" t="s">
        <v>46</v>
      </c>
      <c r="N23" t="s">
        <v>49</v>
      </c>
      <c r="O23" t="s">
        <v>50</v>
      </c>
      <c r="P23" t="s">
        <v>51</v>
      </c>
      <c r="S23" t="s">
        <v>61</v>
      </c>
      <c r="T23" t="s">
        <v>52</v>
      </c>
      <c r="Y23" t="s">
        <v>53</v>
      </c>
      <c r="AB23" t="s">
        <v>53</v>
      </c>
      <c r="AD23" t="s">
        <v>53</v>
      </c>
      <c r="AH23" t="s">
        <v>53</v>
      </c>
      <c r="AL23" t="s">
        <v>55</v>
      </c>
      <c r="AM23" t="s">
        <v>57</v>
      </c>
      <c r="AN23" t="s">
        <v>57</v>
      </c>
      <c r="AO23" t="s">
        <v>210</v>
      </c>
    </row>
    <row r="24" spans="1:41" x14ac:dyDescent="0.2">
      <c r="A24" t="s">
        <v>211</v>
      </c>
      <c r="B24" t="s">
        <v>212</v>
      </c>
      <c r="C24" s="1">
        <v>43466.440567129997</v>
      </c>
      <c r="D24" s="1">
        <v>43466.440567129997</v>
      </c>
      <c r="E24" s="1">
        <v>43466.440567129997</v>
      </c>
      <c r="F24" t="s">
        <v>46</v>
      </c>
      <c r="G24" t="s">
        <v>203</v>
      </c>
      <c r="H24" t="s">
        <v>46</v>
      </c>
      <c r="N24" t="s">
        <v>49</v>
      </c>
      <c r="O24" t="s">
        <v>50</v>
      </c>
      <c r="P24" t="s">
        <v>51</v>
      </c>
      <c r="S24" t="s">
        <v>61</v>
      </c>
      <c r="T24" t="s">
        <v>52</v>
      </c>
      <c r="Y24" t="s">
        <v>53</v>
      </c>
      <c r="AB24" t="s">
        <v>53</v>
      </c>
      <c r="AD24" t="s">
        <v>53</v>
      </c>
      <c r="AH24" t="s">
        <v>53</v>
      </c>
      <c r="AL24" t="s">
        <v>55</v>
      </c>
      <c r="AM24" t="s">
        <v>57</v>
      </c>
      <c r="AN24" t="s">
        <v>57</v>
      </c>
      <c r="AO24" t="s">
        <v>210</v>
      </c>
    </row>
    <row r="25" spans="1:41" x14ac:dyDescent="0.2">
      <c r="A25" t="s">
        <v>213</v>
      </c>
      <c r="B25" t="s">
        <v>214</v>
      </c>
      <c r="C25" s="1">
        <v>43466.640115741</v>
      </c>
      <c r="D25" s="1">
        <v>43466.640115741</v>
      </c>
      <c r="E25" s="1">
        <v>43466.640115741</v>
      </c>
      <c r="F25" t="s">
        <v>46</v>
      </c>
      <c r="G25" t="s">
        <v>215</v>
      </c>
      <c r="H25" t="s">
        <v>46</v>
      </c>
      <c r="N25" t="s">
        <v>220</v>
      </c>
      <c r="O25" t="s">
        <v>70</v>
      </c>
      <c r="P25" t="s">
        <v>51</v>
      </c>
      <c r="S25" t="s">
        <v>52</v>
      </c>
      <c r="T25" t="s">
        <v>52</v>
      </c>
      <c r="U25" t="s">
        <v>53</v>
      </c>
      <c r="W25" t="s">
        <v>53</v>
      </c>
      <c r="Y25" t="s">
        <v>53</v>
      </c>
      <c r="Z25" t="s">
        <v>53</v>
      </c>
      <c r="AB25" t="s">
        <v>53</v>
      </c>
      <c r="AD25" t="s">
        <v>53</v>
      </c>
      <c r="AE25" t="s">
        <v>53</v>
      </c>
      <c r="AF25" t="s">
        <v>53</v>
      </c>
      <c r="AK25" t="s">
        <v>223</v>
      </c>
      <c r="AL25" t="s">
        <v>55</v>
      </c>
      <c r="AM25" t="s">
        <v>57</v>
      </c>
      <c r="AN25" t="s">
        <v>57</v>
      </c>
      <c r="AO25" t="s">
        <v>224</v>
      </c>
    </row>
    <row r="26" spans="1:41" x14ac:dyDescent="0.2">
      <c r="A26" t="s">
        <v>225</v>
      </c>
      <c r="B26" t="s">
        <v>226</v>
      </c>
      <c r="C26" s="1">
        <v>43466.751863425998</v>
      </c>
      <c r="D26" s="1">
        <v>43466.751863425998</v>
      </c>
      <c r="E26" s="1">
        <v>43466.751863425998</v>
      </c>
      <c r="F26" t="s">
        <v>46</v>
      </c>
      <c r="G26" t="s">
        <v>227</v>
      </c>
      <c r="H26" t="s">
        <v>46</v>
      </c>
      <c r="N26" t="s">
        <v>232</v>
      </c>
      <c r="O26" t="s">
        <v>233</v>
      </c>
      <c r="P26" t="s">
        <v>51</v>
      </c>
      <c r="S26" t="s">
        <v>61</v>
      </c>
      <c r="T26" t="s">
        <v>52</v>
      </c>
      <c r="AK26" t="s">
        <v>236</v>
      </c>
      <c r="AL26" t="s">
        <v>55</v>
      </c>
      <c r="AM26" t="s">
        <v>57</v>
      </c>
      <c r="AN26" t="s">
        <v>57</v>
      </c>
      <c r="AO26" t="s">
        <v>237</v>
      </c>
    </row>
    <row r="27" spans="1:41" x14ac:dyDescent="0.2">
      <c r="A27" t="s">
        <v>238</v>
      </c>
      <c r="B27" t="s">
        <v>239</v>
      </c>
      <c r="C27" s="1">
        <v>43467.378576388997</v>
      </c>
      <c r="D27" s="1">
        <v>43467.378576388997</v>
      </c>
      <c r="E27" s="1">
        <v>43467.378576388997</v>
      </c>
      <c r="F27" t="s">
        <v>46</v>
      </c>
      <c r="G27" t="s">
        <v>240</v>
      </c>
      <c r="H27" t="s">
        <v>46</v>
      </c>
      <c r="N27" t="s">
        <v>49</v>
      </c>
      <c r="O27" t="s">
        <v>50</v>
      </c>
      <c r="P27" t="s">
        <v>51</v>
      </c>
      <c r="S27" t="s">
        <v>61</v>
      </c>
      <c r="T27" t="s">
        <v>52</v>
      </c>
      <c r="V27" t="s">
        <v>53</v>
      </c>
      <c r="Z27" t="s">
        <v>53</v>
      </c>
      <c r="AK27" t="s">
        <v>246</v>
      </c>
      <c r="AL27" t="s">
        <v>55</v>
      </c>
      <c r="AM27" t="s">
        <v>57</v>
      </c>
      <c r="AN27" t="s">
        <v>56</v>
      </c>
    </row>
    <row r="28" spans="1:41" x14ac:dyDescent="0.2">
      <c r="A28" t="s">
        <v>247</v>
      </c>
      <c r="B28" t="s">
        <v>248</v>
      </c>
      <c r="C28" s="1">
        <v>43467.425740740997</v>
      </c>
      <c r="D28" s="1">
        <v>43467.425740740997</v>
      </c>
      <c r="E28" s="1">
        <v>43467.425740740997</v>
      </c>
      <c r="F28" t="s">
        <v>46</v>
      </c>
      <c r="G28" t="s">
        <v>249</v>
      </c>
      <c r="H28" t="s">
        <v>46</v>
      </c>
      <c r="N28" t="s">
        <v>254</v>
      </c>
      <c r="O28" t="s">
        <v>70</v>
      </c>
      <c r="P28" t="s">
        <v>51</v>
      </c>
      <c r="S28" t="s">
        <v>61</v>
      </c>
      <c r="T28" t="s">
        <v>52</v>
      </c>
      <c r="U28" t="s">
        <v>53</v>
      </c>
      <c r="Y28" t="s">
        <v>53</v>
      </c>
      <c r="Z28" t="s">
        <v>53</v>
      </c>
      <c r="AA28" t="s">
        <v>53</v>
      </c>
      <c r="AE28" t="s">
        <v>53</v>
      </c>
      <c r="AF28" t="s">
        <v>53</v>
      </c>
      <c r="AJ28" t="s">
        <v>53</v>
      </c>
      <c r="AK28" t="s">
        <v>257</v>
      </c>
      <c r="AL28" t="s">
        <v>55</v>
      </c>
      <c r="AM28" t="s">
        <v>57</v>
      </c>
      <c r="AN28" t="s">
        <v>57</v>
      </c>
      <c r="AO28" t="s">
        <v>258</v>
      </c>
    </row>
    <row r="29" spans="1:41" x14ac:dyDescent="0.2">
      <c r="A29" t="s">
        <v>259</v>
      </c>
      <c r="B29" t="s">
        <v>260</v>
      </c>
      <c r="C29" s="1">
        <v>43467.653935185001</v>
      </c>
      <c r="D29" s="1">
        <v>43467.653935185001</v>
      </c>
      <c r="E29" s="1">
        <v>43467.653935185001</v>
      </c>
      <c r="F29" t="s">
        <v>46</v>
      </c>
      <c r="G29" t="s">
        <v>261</v>
      </c>
      <c r="H29" t="s">
        <v>46</v>
      </c>
      <c r="N29" t="s">
        <v>266</v>
      </c>
      <c r="O29" t="s">
        <v>267</v>
      </c>
      <c r="P29" t="s">
        <v>51</v>
      </c>
      <c r="S29" t="s">
        <v>61</v>
      </c>
      <c r="T29" t="s">
        <v>52</v>
      </c>
      <c r="AB29" t="s">
        <v>53</v>
      </c>
      <c r="AD29" t="s">
        <v>53</v>
      </c>
      <c r="AE29" t="s">
        <v>53</v>
      </c>
      <c r="AL29" t="s">
        <v>74</v>
      </c>
      <c r="AM29" t="s">
        <v>57</v>
      </c>
      <c r="AN29" t="s">
        <v>57</v>
      </c>
      <c r="AO29" t="s">
        <v>270</v>
      </c>
    </row>
    <row r="30" spans="1:41" x14ac:dyDescent="0.2">
      <c r="A30" t="s">
        <v>271</v>
      </c>
      <c r="B30" t="s">
        <v>272</v>
      </c>
      <c r="C30" s="1">
        <v>43468.472407407004</v>
      </c>
      <c r="D30" s="1">
        <v>43468.472407407004</v>
      </c>
      <c r="E30" s="1">
        <v>43468.472407407004</v>
      </c>
      <c r="F30" t="s">
        <v>46</v>
      </c>
      <c r="G30" t="s">
        <v>273</v>
      </c>
      <c r="H30" t="s">
        <v>46</v>
      </c>
      <c r="N30" t="s">
        <v>220</v>
      </c>
      <c r="O30" t="s">
        <v>70</v>
      </c>
      <c r="P30" t="s">
        <v>51</v>
      </c>
      <c r="S30" t="s">
        <v>61</v>
      </c>
      <c r="T30" t="s">
        <v>52</v>
      </c>
      <c r="AD30" t="s">
        <v>53</v>
      </c>
      <c r="AH30" t="s">
        <v>53</v>
      </c>
      <c r="AK30" t="s">
        <v>280</v>
      </c>
      <c r="AL30" t="s">
        <v>55</v>
      </c>
      <c r="AM30" t="s">
        <v>57</v>
      </c>
      <c r="AN30" t="s">
        <v>56</v>
      </c>
    </row>
    <row r="31" spans="1:41" x14ac:dyDescent="0.2">
      <c r="A31" t="s">
        <v>281</v>
      </c>
      <c r="B31" t="s">
        <v>282</v>
      </c>
      <c r="C31" s="1">
        <v>43468.486712963</v>
      </c>
      <c r="D31" s="1">
        <v>43468.486712963</v>
      </c>
      <c r="E31" s="1">
        <v>43468.486712963</v>
      </c>
      <c r="F31" t="s">
        <v>46</v>
      </c>
      <c r="G31" t="s">
        <v>283</v>
      </c>
      <c r="H31" t="s">
        <v>46</v>
      </c>
      <c r="N31" t="s">
        <v>288</v>
      </c>
      <c r="O31" t="s">
        <v>50</v>
      </c>
      <c r="P31" t="s">
        <v>51</v>
      </c>
      <c r="S31" t="s">
        <v>61</v>
      </c>
      <c r="T31" t="s">
        <v>52</v>
      </c>
      <c r="V31" t="s">
        <v>53</v>
      </c>
      <c r="Z31" t="s">
        <v>53</v>
      </c>
      <c r="AL31" t="s">
        <v>55</v>
      </c>
      <c r="AM31" t="s">
        <v>57</v>
      </c>
      <c r="AN31" t="s">
        <v>57</v>
      </c>
      <c r="AO31" t="s">
        <v>291</v>
      </c>
    </row>
    <row r="32" spans="1:41" x14ac:dyDescent="0.2">
      <c r="A32" t="s">
        <v>292</v>
      </c>
      <c r="B32" t="s">
        <v>293</v>
      </c>
      <c r="C32" s="1">
        <v>43468.734641203999</v>
      </c>
      <c r="D32" s="1">
        <v>43468.734641203999</v>
      </c>
      <c r="E32" s="1">
        <v>43468.734641203999</v>
      </c>
      <c r="F32" t="s">
        <v>46</v>
      </c>
      <c r="G32" t="s">
        <v>294</v>
      </c>
      <c r="H32" t="s">
        <v>46</v>
      </c>
      <c r="N32" t="s">
        <v>104</v>
      </c>
      <c r="O32" t="s">
        <v>299</v>
      </c>
      <c r="P32" t="s">
        <v>51</v>
      </c>
      <c r="S32" t="s">
        <v>61</v>
      </c>
      <c r="T32" t="s">
        <v>52</v>
      </c>
      <c r="AK32" t="s">
        <v>302</v>
      </c>
      <c r="AL32" t="s">
        <v>55</v>
      </c>
      <c r="AM32" t="s">
        <v>57</v>
      </c>
      <c r="AN32" t="s">
        <v>57</v>
      </c>
      <c r="AO32" t="s">
        <v>303</v>
      </c>
    </row>
    <row r="33" spans="1:41" x14ac:dyDescent="0.2">
      <c r="A33" t="s">
        <v>304</v>
      </c>
      <c r="B33" t="s">
        <v>305</v>
      </c>
      <c r="C33" s="1">
        <v>43472.618182869999</v>
      </c>
      <c r="D33" s="1">
        <v>43472.618182869999</v>
      </c>
      <c r="E33" s="1">
        <v>43472.618182869999</v>
      </c>
      <c r="F33" t="s">
        <v>46</v>
      </c>
      <c r="G33" t="s">
        <v>306</v>
      </c>
      <c r="H33" t="s">
        <v>46</v>
      </c>
      <c r="N33" t="s">
        <v>49</v>
      </c>
      <c r="O33" t="s">
        <v>299</v>
      </c>
      <c r="P33" t="s">
        <v>51</v>
      </c>
      <c r="S33" t="s">
        <v>52</v>
      </c>
      <c r="T33" t="s">
        <v>52</v>
      </c>
      <c r="AK33" t="s">
        <v>312</v>
      </c>
      <c r="AL33" t="s">
        <v>55</v>
      </c>
      <c r="AM33" t="s">
        <v>57</v>
      </c>
      <c r="AN33" t="s">
        <v>56</v>
      </c>
    </row>
    <row r="34" spans="1:41" x14ac:dyDescent="0.2">
      <c r="A34" t="s">
        <v>313</v>
      </c>
      <c r="B34" t="s">
        <v>314</v>
      </c>
      <c r="C34" s="1">
        <v>43473.561620369997</v>
      </c>
      <c r="D34" s="1">
        <v>43473.561620369997</v>
      </c>
      <c r="E34" s="1">
        <v>43473.561620369997</v>
      </c>
      <c r="F34" t="s">
        <v>46</v>
      </c>
      <c r="G34" t="s">
        <v>315</v>
      </c>
      <c r="H34" t="s">
        <v>46</v>
      </c>
      <c r="N34" t="s">
        <v>320</v>
      </c>
      <c r="O34" t="s">
        <v>50</v>
      </c>
      <c r="P34" t="s">
        <v>51</v>
      </c>
      <c r="S34" t="s">
        <v>61</v>
      </c>
      <c r="T34" t="s">
        <v>52</v>
      </c>
      <c r="W34" t="s">
        <v>53</v>
      </c>
      <c r="Y34" t="s">
        <v>53</v>
      </c>
      <c r="AB34" t="s">
        <v>53</v>
      </c>
      <c r="AD34" t="s">
        <v>53</v>
      </c>
      <c r="AE34" t="s">
        <v>53</v>
      </c>
      <c r="AF34" t="s">
        <v>53</v>
      </c>
      <c r="AH34" t="s">
        <v>53</v>
      </c>
      <c r="AL34" t="s">
        <v>55</v>
      </c>
      <c r="AM34" t="s">
        <v>57</v>
      </c>
      <c r="AN34" t="s">
        <v>57</v>
      </c>
      <c r="AO34" t="s">
        <v>323</v>
      </c>
    </row>
    <row r="35" spans="1:41" x14ac:dyDescent="0.2">
      <c r="A35" t="s">
        <v>324</v>
      </c>
      <c r="B35" t="s">
        <v>325</v>
      </c>
      <c r="C35" s="1">
        <v>43474.404351851997</v>
      </c>
      <c r="D35" s="1">
        <v>43474.404351851997</v>
      </c>
      <c r="E35" s="1">
        <v>43474.404351851997</v>
      </c>
      <c r="F35" t="s">
        <v>46</v>
      </c>
      <c r="G35" t="s">
        <v>326</v>
      </c>
      <c r="H35" t="s">
        <v>46</v>
      </c>
      <c r="N35" t="s">
        <v>49</v>
      </c>
      <c r="O35" t="s">
        <v>50</v>
      </c>
      <c r="P35" t="s">
        <v>51</v>
      </c>
      <c r="S35" t="s">
        <v>61</v>
      </c>
      <c r="T35" t="s">
        <v>52</v>
      </c>
      <c r="AK35" t="s">
        <v>332</v>
      </c>
      <c r="AL35" t="s">
        <v>55</v>
      </c>
      <c r="AM35" t="s">
        <v>57</v>
      </c>
      <c r="AN35" t="s">
        <v>57</v>
      </c>
      <c r="AO35" t="s">
        <v>333</v>
      </c>
    </row>
    <row r="36" spans="1:41" x14ac:dyDescent="0.2">
      <c r="A36" t="s">
        <v>334</v>
      </c>
      <c r="B36" t="s">
        <v>335</v>
      </c>
      <c r="C36" s="1">
        <v>43475.804432869998</v>
      </c>
      <c r="D36" s="1">
        <v>43475.804432869998</v>
      </c>
      <c r="E36" s="1">
        <v>43475.804432869998</v>
      </c>
      <c r="F36" t="s">
        <v>46</v>
      </c>
      <c r="G36" t="s">
        <v>336</v>
      </c>
      <c r="H36" t="s">
        <v>46</v>
      </c>
      <c r="N36" t="s">
        <v>254</v>
      </c>
      <c r="O36" t="s">
        <v>299</v>
      </c>
      <c r="P36" t="s">
        <v>51</v>
      </c>
      <c r="S36" t="s">
        <v>61</v>
      </c>
      <c r="T36" t="s">
        <v>52</v>
      </c>
      <c r="V36" t="s">
        <v>53</v>
      </c>
      <c r="Y36" t="s">
        <v>53</v>
      </c>
      <c r="AB36" t="s">
        <v>53</v>
      </c>
      <c r="AE36" t="s">
        <v>53</v>
      </c>
      <c r="AF36" t="s">
        <v>53</v>
      </c>
      <c r="AH36" t="s">
        <v>53</v>
      </c>
      <c r="AL36" t="s">
        <v>74</v>
      </c>
      <c r="AM36" t="s">
        <v>57</v>
      </c>
      <c r="AN36" t="s">
        <v>56</v>
      </c>
    </row>
    <row r="37" spans="1:41" x14ac:dyDescent="0.2">
      <c r="A37" t="s">
        <v>343</v>
      </c>
      <c r="B37" t="s">
        <v>344</v>
      </c>
      <c r="C37" s="1">
        <v>43477.514699074003</v>
      </c>
      <c r="D37" s="1">
        <v>43477.514699074003</v>
      </c>
      <c r="E37" s="1">
        <v>43477.514699074003</v>
      </c>
      <c r="F37" t="s">
        <v>46</v>
      </c>
      <c r="G37" t="s">
        <v>345</v>
      </c>
      <c r="H37" t="s">
        <v>46</v>
      </c>
      <c r="N37" t="s">
        <v>49</v>
      </c>
      <c r="O37" t="s">
        <v>50</v>
      </c>
      <c r="P37" t="s">
        <v>51</v>
      </c>
      <c r="S37" t="s">
        <v>61</v>
      </c>
      <c r="T37" t="s">
        <v>52</v>
      </c>
      <c r="AK37" t="s">
        <v>350</v>
      </c>
      <c r="AL37" t="s">
        <v>55</v>
      </c>
      <c r="AM37" t="s">
        <v>57</v>
      </c>
      <c r="AN37" t="s">
        <v>56</v>
      </c>
    </row>
    <row r="38" spans="1:41" x14ac:dyDescent="0.2">
      <c r="A38" t="s">
        <v>351</v>
      </c>
      <c r="B38" t="s">
        <v>352</v>
      </c>
      <c r="C38" s="1">
        <v>43478.650625000002</v>
      </c>
      <c r="D38" s="1">
        <v>43478.650625000002</v>
      </c>
      <c r="E38" s="1">
        <v>43478.650625000002</v>
      </c>
      <c r="F38" t="s">
        <v>46</v>
      </c>
      <c r="G38" t="s">
        <v>353</v>
      </c>
      <c r="H38" t="s">
        <v>46</v>
      </c>
      <c r="N38" t="s">
        <v>49</v>
      </c>
      <c r="O38" t="s">
        <v>50</v>
      </c>
      <c r="P38" t="s">
        <v>51</v>
      </c>
      <c r="S38" t="s">
        <v>61</v>
      </c>
      <c r="T38" t="s">
        <v>52</v>
      </c>
      <c r="AK38" t="s">
        <v>359</v>
      </c>
      <c r="AL38" t="s">
        <v>55</v>
      </c>
      <c r="AM38" t="s">
        <v>57</v>
      </c>
      <c r="AN38" t="s">
        <v>57</v>
      </c>
      <c r="AO38" t="s">
        <v>360</v>
      </c>
    </row>
    <row r="39" spans="1:41" x14ac:dyDescent="0.2">
      <c r="A39" t="s">
        <v>361</v>
      </c>
      <c r="B39" t="s">
        <v>362</v>
      </c>
      <c r="C39" s="1">
        <v>43479.617870369999</v>
      </c>
      <c r="D39" s="1">
        <v>43479.617870369999</v>
      </c>
      <c r="E39" s="1">
        <v>43479.617870369999</v>
      </c>
      <c r="F39" t="s">
        <v>46</v>
      </c>
      <c r="G39" t="s">
        <v>363</v>
      </c>
      <c r="H39" t="s">
        <v>46</v>
      </c>
      <c r="N39" t="s">
        <v>254</v>
      </c>
      <c r="O39" t="s">
        <v>70</v>
      </c>
      <c r="P39" t="s">
        <v>51</v>
      </c>
      <c r="S39" t="s">
        <v>61</v>
      </c>
      <c r="T39" t="s">
        <v>61</v>
      </c>
      <c r="AL39" t="s">
        <v>55</v>
      </c>
      <c r="AM39" t="s">
        <v>57</v>
      </c>
      <c r="AN39" t="s">
        <v>57</v>
      </c>
      <c r="AO39" t="s">
        <v>369</v>
      </c>
    </row>
    <row r="40" spans="1:41" x14ac:dyDescent="0.2">
      <c r="A40" t="s">
        <v>370</v>
      </c>
      <c r="B40" t="s">
        <v>371</v>
      </c>
      <c r="C40" s="1">
        <v>43479.627951388997</v>
      </c>
      <c r="D40" s="1">
        <v>43479.627951388997</v>
      </c>
      <c r="E40" s="1">
        <v>43479.627951388997</v>
      </c>
      <c r="F40" t="s">
        <v>46</v>
      </c>
      <c r="G40" t="s">
        <v>363</v>
      </c>
      <c r="H40" t="s">
        <v>46</v>
      </c>
      <c r="N40" t="s">
        <v>374</v>
      </c>
      <c r="O40" t="s">
        <v>70</v>
      </c>
      <c r="P40" t="s">
        <v>51</v>
      </c>
      <c r="S40" t="s">
        <v>61</v>
      </c>
      <c r="T40" t="s">
        <v>52</v>
      </c>
      <c r="AB40" t="s">
        <v>53</v>
      </c>
      <c r="AD40" t="s">
        <v>53</v>
      </c>
      <c r="AE40" t="s">
        <v>53</v>
      </c>
      <c r="AL40" t="s">
        <v>55</v>
      </c>
      <c r="AM40" t="s">
        <v>57</v>
      </c>
      <c r="AN40" t="s">
        <v>57</v>
      </c>
      <c r="AO40" t="s">
        <v>377</v>
      </c>
    </row>
    <row r="41" spans="1:41" x14ac:dyDescent="0.2">
      <c r="A41" t="s">
        <v>378</v>
      </c>
      <c r="B41" t="s">
        <v>379</v>
      </c>
      <c r="C41" s="1">
        <v>43479.630960647999</v>
      </c>
      <c r="D41" s="1">
        <v>43479.630960647999</v>
      </c>
      <c r="E41" s="1">
        <v>43479.630960647999</v>
      </c>
      <c r="F41" t="s">
        <v>46</v>
      </c>
      <c r="G41" t="s">
        <v>363</v>
      </c>
      <c r="H41" t="s">
        <v>46</v>
      </c>
      <c r="N41" t="s">
        <v>254</v>
      </c>
      <c r="O41" t="s">
        <v>70</v>
      </c>
      <c r="P41" t="s">
        <v>51</v>
      </c>
      <c r="S41" t="s">
        <v>61</v>
      </c>
      <c r="T41" t="s">
        <v>52</v>
      </c>
      <c r="AB41" t="s">
        <v>53</v>
      </c>
      <c r="AD41" t="s">
        <v>53</v>
      </c>
      <c r="AE41" t="s">
        <v>53</v>
      </c>
      <c r="AL41" t="s">
        <v>55</v>
      </c>
      <c r="AM41" t="s">
        <v>57</v>
      </c>
      <c r="AN41" t="s">
        <v>57</v>
      </c>
      <c r="AO41" t="s">
        <v>382</v>
      </c>
    </row>
    <row r="42" spans="1:41" x14ac:dyDescent="0.2">
      <c r="A42" t="s">
        <v>383</v>
      </c>
      <c r="B42" t="s">
        <v>384</v>
      </c>
      <c r="C42" s="1">
        <v>43479.974004629999</v>
      </c>
      <c r="D42" s="1">
        <v>43479.974004629999</v>
      </c>
      <c r="E42" s="1">
        <v>43479.974004629999</v>
      </c>
      <c r="F42" t="s">
        <v>46</v>
      </c>
      <c r="G42" t="s">
        <v>385</v>
      </c>
      <c r="H42" t="s">
        <v>46</v>
      </c>
      <c r="N42" t="s">
        <v>390</v>
      </c>
      <c r="O42" t="s">
        <v>70</v>
      </c>
      <c r="P42" t="s">
        <v>51</v>
      </c>
      <c r="S42" t="s">
        <v>61</v>
      </c>
      <c r="T42" t="s">
        <v>52</v>
      </c>
      <c r="X42" t="s">
        <v>53</v>
      </c>
      <c r="Y42" t="s">
        <v>53</v>
      </c>
      <c r="AB42" t="s">
        <v>53</v>
      </c>
      <c r="AF42" t="s">
        <v>53</v>
      </c>
      <c r="AK42" t="s">
        <v>393</v>
      </c>
      <c r="AL42" t="s">
        <v>55</v>
      </c>
      <c r="AM42" t="s">
        <v>57</v>
      </c>
      <c r="AN42" t="s">
        <v>57</v>
      </c>
      <c r="AO42" t="s">
        <v>394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43"/>
  <sheetViews>
    <sheetView workbookViewId="0">
      <pane xSplit="3" ySplit="3" topLeftCell="D4" activePane="bottomRight" state="frozen"/>
      <selection pane="topRight" activeCell="D1" sqref="D1"/>
      <selection pane="bottomLeft" activeCell="A4" sqref="A4"/>
      <selection pane="bottomRight" activeCell="A5" sqref="A5"/>
    </sheetView>
  </sheetViews>
  <sheetFormatPr defaultRowHeight="15" x14ac:dyDescent="0.25"/>
  <cols>
    <col min="4" max="4" width="22.69921875" bestFit="1" customWidth="1"/>
    <col min="5" max="5" width="11" bestFit="1" customWidth="1"/>
    <col min="6" max="7" width="8.796875" style="20"/>
    <col min="10" max="11" width="8.796875" hidden="1" customWidth="1"/>
    <col min="13" max="13" width="8.796875" hidden="1" customWidth="1"/>
    <col min="14" max="14" width="8.796875" customWidth="1"/>
    <col min="34" max="35" width="0" hidden="1" customWidth="1"/>
    <col min="37" max="38" width="0" hidden="1" customWidth="1"/>
  </cols>
  <sheetData>
    <row r="1" spans="1:39" x14ac:dyDescent="0.25">
      <c r="A1" t="s">
        <v>0</v>
      </c>
    </row>
    <row r="2" spans="1:39" x14ac:dyDescent="0.25">
      <c r="A2" t="s">
        <v>1</v>
      </c>
      <c r="O2" s="4" t="s">
        <v>2</v>
      </c>
    </row>
    <row r="3" spans="1:39" x14ac:dyDescent="0.25">
      <c r="A3" t="s">
        <v>3</v>
      </c>
      <c r="B3" t="s">
        <v>13</v>
      </c>
      <c r="C3" t="s">
        <v>14</v>
      </c>
      <c r="D3" t="s">
        <v>15</v>
      </c>
      <c r="E3" t="s">
        <v>16</v>
      </c>
      <c r="F3" s="20" t="s">
        <v>419</v>
      </c>
      <c r="G3" s="20" t="s">
        <v>420</v>
      </c>
      <c r="H3" t="s">
        <v>17</v>
      </c>
      <c r="I3" s="4" t="s">
        <v>21</v>
      </c>
      <c r="L3" t="s">
        <v>22</v>
      </c>
      <c r="O3" t="s">
        <v>23</v>
      </c>
      <c r="P3" t="s">
        <v>24</v>
      </c>
      <c r="Q3" t="s">
        <v>25</v>
      </c>
      <c r="R3" t="s">
        <v>26</v>
      </c>
      <c r="S3" t="s">
        <v>27</v>
      </c>
      <c r="T3" t="s">
        <v>28</v>
      </c>
      <c r="U3" t="s">
        <v>29</v>
      </c>
      <c r="V3" t="s">
        <v>30</v>
      </c>
      <c r="W3" t="s">
        <v>31</v>
      </c>
      <c r="X3" t="s">
        <v>32</v>
      </c>
      <c r="Y3" t="s">
        <v>33</v>
      </c>
      <c r="Z3" t="s">
        <v>34</v>
      </c>
      <c r="AA3" t="s">
        <v>35</v>
      </c>
      <c r="AB3" t="s">
        <v>36</v>
      </c>
      <c r="AC3" t="s">
        <v>37</v>
      </c>
      <c r="AD3" t="s">
        <v>38</v>
      </c>
      <c r="AE3" t="s">
        <v>39</v>
      </c>
      <c r="AF3" t="s">
        <v>40</v>
      </c>
      <c r="AG3" s="4" t="s">
        <v>41</v>
      </c>
      <c r="AJ3" s="4" t="s">
        <v>42</v>
      </c>
      <c r="AM3" t="s">
        <v>43</v>
      </c>
    </row>
    <row r="4" spans="1:39" x14ac:dyDescent="0.25">
      <c r="A4">
        <v>1</v>
      </c>
      <c r="E4" t="s">
        <v>69</v>
      </c>
      <c r="G4" s="20" t="s">
        <v>421</v>
      </c>
      <c r="H4" t="s">
        <v>70</v>
      </c>
      <c r="I4">
        <v>1</v>
      </c>
      <c r="J4">
        <f>IF(I4=1,9)</f>
        <v>9</v>
      </c>
      <c r="K4" t="b">
        <f>IF(I4=2,9)</f>
        <v>0</v>
      </c>
      <c r="L4">
        <v>2</v>
      </c>
      <c r="M4" t="b">
        <f>IF(L4=1,9)</f>
        <v>0</v>
      </c>
      <c r="N4">
        <f>IF(L4=2,9)</f>
        <v>9</v>
      </c>
      <c r="Y4">
        <v>9</v>
      </c>
      <c r="AE4" t="s">
        <v>73</v>
      </c>
      <c r="AF4" t="s">
        <v>74</v>
      </c>
      <c r="AG4">
        <v>2</v>
      </c>
      <c r="AH4" t="b">
        <f>IF(AG4=1,9)</f>
        <v>0</v>
      </c>
      <c r="AI4">
        <f>IF(AG4=2,9)</f>
        <v>9</v>
      </c>
      <c r="AJ4">
        <v>2</v>
      </c>
      <c r="AK4" t="b">
        <f>IF(AJ4=1,9)</f>
        <v>0</v>
      </c>
      <c r="AL4">
        <f>IF(AJ4=2,9)</f>
        <v>9</v>
      </c>
    </row>
    <row r="5" spans="1:39" x14ac:dyDescent="0.25">
      <c r="A5">
        <f>A4+1</f>
        <v>2</v>
      </c>
      <c r="E5" t="s">
        <v>49</v>
      </c>
      <c r="G5" s="20" t="s">
        <v>422</v>
      </c>
      <c r="H5" t="s">
        <v>50</v>
      </c>
      <c r="I5">
        <v>1</v>
      </c>
      <c r="J5">
        <f t="shared" ref="J5:J33" si="0">IF(I5=1,9)</f>
        <v>9</v>
      </c>
      <c r="K5" t="b">
        <f t="shared" ref="K5:K33" si="1">IF(I5=2,9)</f>
        <v>0</v>
      </c>
      <c r="L5">
        <v>2</v>
      </c>
      <c r="M5" t="b">
        <f t="shared" ref="M5:M33" si="2">IF(L5=1,9)</f>
        <v>0</v>
      </c>
      <c r="N5">
        <f t="shared" ref="N5:N33" si="3">IF(L5=2,9)</f>
        <v>9</v>
      </c>
      <c r="AE5" t="s">
        <v>84</v>
      </c>
      <c r="AF5" t="s">
        <v>55</v>
      </c>
      <c r="AG5">
        <v>1</v>
      </c>
      <c r="AH5">
        <f t="shared" ref="AH5:AH33" si="4">IF(AG5=1,9)</f>
        <v>9</v>
      </c>
      <c r="AI5" t="b">
        <f t="shared" ref="AI5:AI33" si="5">IF(AG5=2,9)</f>
        <v>0</v>
      </c>
      <c r="AJ5">
        <v>1</v>
      </c>
      <c r="AK5">
        <f t="shared" ref="AK5:AK33" si="6">IF(AJ5=1,9)</f>
        <v>9</v>
      </c>
      <c r="AL5" t="b">
        <f t="shared" ref="AL5:AL33" si="7">IF(AJ5=2,9)</f>
        <v>0</v>
      </c>
      <c r="AM5" t="s">
        <v>85</v>
      </c>
    </row>
    <row r="6" spans="1:39" x14ac:dyDescent="0.25">
      <c r="A6">
        <f t="shared" ref="A6:A33" si="8">A5+1</f>
        <v>3</v>
      </c>
      <c r="E6" t="s">
        <v>93</v>
      </c>
      <c r="G6" s="20" t="s">
        <v>422</v>
      </c>
      <c r="H6" t="s">
        <v>70</v>
      </c>
      <c r="I6">
        <v>1</v>
      </c>
      <c r="J6">
        <f t="shared" si="0"/>
        <v>9</v>
      </c>
      <c r="K6" t="b">
        <f t="shared" si="1"/>
        <v>0</v>
      </c>
      <c r="L6">
        <v>1</v>
      </c>
      <c r="M6">
        <f t="shared" si="2"/>
        <v>9</v>
      </c>
      <c r="N6" t="b">
        <f t="shared" si="3"/>
        <v>0</v>
      </c>
      <c r="AF6" t="s">
        <v>55</v>
      </c>
      <c r="AG6">
        <v>1</v>
      </c>
      <c r="AH6">
        <f t="shared" si="4"/>
        <v>9</v>
      </c>
      <c r="AI6" t="b">
        <f t="shared" si="5"/>
        <v>0</v>
      </c>
      <c r="AJ6">
        <v>1</v>
      </c>
      <c r="AK6">
        <f t="shared" si="6"/>
        <v>9</v>
      </c>
      <c r="AL6" t="b">
        <f t="shared" si="7"/>
        <v>0</v>
      </c>
      <c r="AM6" t="s">
        <v>96</v>
      </c>
    </row>
    <row r="7" spans="1:39" x14ac:dyDescent="0.25">
      <c r="A7">
        <f t="shared" si="8"/>
        <v>4</v>
      </c>
      <c r="E7" t="s">
        <v>104</v>
      </c>
      <c r="G7" s="20" t="s">
        <v>421</v>
      </c>
      <c r="H7" t="s">
        <v>50</v>
      </c>
      <c r="I7">
        <v>1</v>
      </c>
      <c r="J7">
        <f t="shared" si="0"/>
        <v>9</v>
      </c>
      <c r="K7" t="b">
        <f t="shared" si="1"/>
        <v>0</v>
      </c>
      <c r="L7">
        <v>2</v>
      </c>
      <c r="M7" t="b">
        <f t="shared" si="2"/>
        <v>0</v>
      </c>
      <c r="N7">
        <f t="shared" si="3"/>
        <v>9</v>
      </c>
      <c r="P7">
        <v>9</v>
      </c>
      <c r="Q7">
        <v>9</v>
      </c>
      <c r="T7">
        <v>9</v>
      </c>
      <c r="U7">
        <v>9</v>
      </c>
      <c r="V7">
        <v>9</v>
      </c>
      <c r="X7">
        <v>9</v>
      </c>
      <c r="Y7">
        <v>9</v>
      </c>
      <c r="AD7">
        <v>9</v>
      </c>
      <c r="AE7" t="s">
        <v>107</v>
      </c>
      <c r="AF7" t="s">
        <v>55</v>
      </c>
      <c r="AG7">
        <v>1</v>
      </c>
      <c r="AH7">
        <f t="shared" si="4"/>
        <v>9</v>
      </c>
      <c r="AI7" t="b">
        <f t="shared" si="5"/>
        <v>0</v>
      </c>
      <c r="AJ7">
        <v>1</v>
      </c>
      <c r="AK7">
        <f t="shared" si="6"/>
        <v>9</v>
      </c>
      <c r="AL7" t="b">
        <f t="shared" si="7"/>
        <v>0</v>
      </c>
      <c r="AM7" t="s">
        <v>108</v>
      </c>
    </row>
    <row r="8" spans="1:39" x14ac:dyDescent="0.25">
      <c r="A8">
        <f t="shared" si="8"/>
        <v>5</v>
      </c>
      <c r="E8" t="s">
        <v>49</v>
      </c>
      <c r="G8" s="20" t="s">
        <v>421</v>
      </c>
      <c r="H8" t="s">
        <v>50</v>
      </c>
      <c r="I8">
        <v>1</v>
      </c>
      <c r="J8">
        <f t="shared" si="0"/>
        <v>9</v>
      </c>
      <c r="K8" t="b">
        <f t="shared" si="1"/>
        <v>0</v>
      </c>
      <c r="L8">
        <v>1</v>
      </c>
      <c r="M8">
        <f t="shared" si="2"/>
        <v>9</v>
      </c>
      <c r="N8" t="b">
        <f t="shared" si="3"/>
        <v>0</v>
      </c>
      <c r="AF8" t="s">
        <v>55</v>
      </c>
      <c r="AG8">
        <v>1</v>
      </c>
      <c r="AH8">
        <f t="shared" si="4"/>
        <v>9</v>
      </c>
      <c r="AI8" t="b">
        <f t="shared" si="5"/>
        <v>0</v>
      </c>
      <c r="AJ8">
        <v>1</v>
      </c>
      <c r="AK8">
        <f t="shared" si="6"/>
        <v>9</v>
      </c>
      <c r="AL8" t="b">
        <f t="shared" si="7"/>
        <v>0</v>
      </c>
      <c r="AM8" t="s">
        <v>121</v>
      </c>
    </row>
    <row r="9" spans="1:39" x14ac:dyDescent="0.25">
      <c r="A9">
        <f>A8+1</f>
        <v>6</v>
      </c>
      <c r="E9" t="s">
        <v>104</v>
      </c>
      <c r="G9" s="20" t="s">
        <v>424</v>
      </c>
      <c r="H9" t="s">
        <v>50</v>
      </c>
      <c r="I9">
        <v>1</v>
      </c>
      <c r="J9">
        <f t="shared" si="0"/>
        <v>9</v>
      </c>
      <c r="K9" t="b">
        <f t="shared" si="1"/>
        <v>0</v>
      </c>
      <c r="L9">
        <v>1</v>
      </c>
      <c r="M9">
        <f t="shared" si="2"/>
        <v>9</v>
      </c>
      <c r="N9" t="b">
        <f t="shared" si="3"/>
        <v>0</v>
      </c>
      <c r="AF9" t="s">
        <v>55</v>
      </c>
      <c r="AG9">
        <v>1</v>
      </c>
      <c r="AH9">
        <f t="shared" si="4"/>
        <v>9</v>
      </c>
      <c r="AI9" t="b">
        <f t="shared" si="5"/>
        <v>0</v>
      </c>
      <c r="AJ9">
        <v>1</v>
      </c>
      <c r="AK9">
        <f t="shared" si="6"/>
        <v>9</v>
      </c>
      <c r="AL9" t="b">
        <f t="shared" si="7"/>
        <v>0</v>
      </c>
      <c r="AM9" t="s">
        <v>137</v>
      </c>
    </row>
    <row r="10" spans="1:39" x14ac:dyDescent="0.25">
      <c r="A10">
        <f t="shared" si="8"/>
        <v>7</v>
      </c>
      <c r="E10" t="s">
        <v>104</v>
      </c>
      <c r="G10" s="20" t="s">
        <v>423</v>
      </c>
      <c r="H10" t="s">
        <v>50</v>
      </c>
      <c r="I10">
        <v>1</v>
      </c>
      <c r="J10">
        <f t="shared" si="0"/>
        <v>9</v>
      </c>
      <c r="K10" t="b">
        <f t="shared" si="1"/>
        <v>0</v>
      </c>
      <c r="L10">
        <v>1</v>
      </c>
      <c r="M10">
        <f t="shared" si="2"/>
        <v>9</v>
      </c>
      <c r="N10" t="b">
        <f t="shared" si="3"/>
        <v>0</v>
      </c>
      <c r="AF10" t="s">
        <v>55</v>
      </c>
      <c r="AG10">
        <v>1</v>
      </c>
      <c r="AH10">
        <f t="shared" si="4"/>
        <v>9</v>
      </c>
      <c r="AI10" t="b">
        <f t="shared" si="5"/>
        <v>0</v>
      </c>
      <c r="AJ10">
        <v>2</v>
      </c>
      <c r="AK10" t="b">
        <f t="shared" si="6"/>
        <v>0</v>
      </c>
      <c r="AL10">
        <f t="shared" si="7"/>
        <v>9</v>
      </c>
    </row>
    <row r="11" spans="1:39" x14ac:dyDescent="0.25">
      <c r="A11">
        <f t="shared" si="8"/>
        <v>8</v>
      </c>
      <c r="E11" t="s">
        <v>149</v>
      </c>
      <c r="G11" s="20" t="s">
        <v>422</v>
      </c>
      <c r="H11" t="s">
        <v>50</v>
      </c>
      <c r="I11">
        <v>1</v>
      </c>
      <c r="J11">
        <f t="shared" si="0"/>
        <v>9</v>
      </c>
      <c r="K11" t="b">
        <f t="shared" si="1"/>
        <v>0</v>
      </c>
      <c r="L11">
        <v>1</v>
      </c>
      <c r="M11">
        <f t="shared" si="2"/>
        <v>9</v>
      </c>
      <c r="N11" t="b">
        <f t="shared" si="3"/>
        <v>0</v>
      </c>
      <c r="AF11" t="s">
        <v>55</v>
      </c>
      <c r="AG11">
        <v>1</v>
      </c>
      <c r="AH11">
        <f t="shared" si="4"/>
        <v>9</v>
      </c>
      <c r="AI11" t="b">
        <f t="shared" si="5"/>
        <v>0</v>
      </c>
      <c r="AJ11">
        <v>1</v>
      </c>
      <c r="AK11">
        <f t="shared" si="6"/>
        <v>9</v>
      </c>
      <c r="AL11" t="b">
        <f t="shared" si="7"/>
        <v>0</v>
      </c>
      <c r="AM11" t="s">
        <v>152</v>
      </c>
    </row>
    <row r="12" spans="1:39" x14ac:dyDescent="0.25">
      <c r="A12">
        <f t="shared" si="8"/>
        <v>9</v>
      </c>
      <c r="E12" t="s">
        <v>49</v>
      </c>
      <c r="G12" s="20" t="s">
        <v>421</v>
      </c>
      <c r="H12" t="s">
        <v>50</v>
      </c>
      <c r="I12">
        <v>1</v>
      </c>
      <c r="J12">
        <f t="shared" si="0"/>
        <v>9</v>
      </c>
      <c r="K12" t="b">
        <f t="shared" si="1"/>
        <v>0</v>
      </c>
      <c r="L12">
        <v>2</v>
      </c>
      <c r="M12" t="b">
        <f t="shared" si="2"/>
        <v>0</v>
      </c>
      <c r="N12">
        <f t="shared" si="3"/>
        <v>9</v>
      </c>
      <c r="AE12" t="s">
        <v>162</v>
      </c>
      <c r="AF12" t="s">
        <v>55</v>
      </c>
      <c r="AG12">
        <v>1</v>
      </c>
      <c r="AH12">
        <f t="shared" si="4"/>
        <v>9</v>
      </c>
      <c r="AI12" t="b">
        <f t="shared" si="5"/>
        <v>0</v>
      </c>
      <c r="AJ12">
        <v>2</v>
      </c>
      <c r="AK12" t="b">
        <f t="shared" si="6"/>
        <v>0</v>
      </c>
      <c r="AL12">
        <f t="shared" si="7"/>
        <v>9</v>
      </c>
    </row>
    <row r="13" spans="1:39" x14ac:dyDescent="0.25">
      <c r="A13">
        <f t="shared" si="8"/>
        <v>10</v>
      </c>
      <c r="E13" t="s">
        <v>49</v>
      </c>
      <c r="G13" s="20" t="s">
        <v>421</v>
      </c>
      <c r="H13" t="s">
        <v>50</v>
      </c>
      <c r="I13">
        <v>1</v>
      </c>
      <c r="J13">
        <f t="shared" si="0"/>
        <v>9</v>
      </c>
      <c r="K13" t="b">
        <f t="shared" si="1"/>
        <v>0</v>
      </c>
      <c r="L13">
        <v>2</v>
      </c>
      <c r="M13" t="b">
        <f t="shared" si="2"/>
        <v>0</v>
      </c>
      <c r="N13">
        <f t="shared" si="3"/>
        <v>9</v>
      </c>
      <c r="S13">
        <v>9</v>
      </c>
      <c r="Z13">
        <v>9</v>
      </c>
      <c r="AF13" t="s">
        <v>55</v>
      </c>
      <c r="AG13">
        <v>1</v>
      </c>
      <c r="AH13">
        <f t="shared" si="4"/>
        <v>9</v>
      </c>
      <c r="AI13" t="b">
        <f t="shared" si="5"/>
        <v>0</v>
      </c>
      <c r="AJ13">
        <v>2</v>
      </c>
      <c r="AK13" t="b">
        <f t="shared" si="6"/>
        <v>0</v>
      </c>
      <c r="AL13">
        <f t="shared" si="7"/>
        <v>9</v>
      </c>
    </row>
    <row r="14" spans="1:39" x14ac:dyDescent="0.25">
      <c r="A14">
        <f t="shared" si="8"/>
        <v>11</v>
      </c>
      <c r="E14" t="s">
        <v>49</v>
      </c>
      <c r="G14" s="20" t="s">
        <v>422</v>
      </c>
      <c r="H14" t="s">
        <v>50</v>
      </c>
      <c r="I14">
        <v>1</v>
      </c>
      <c r="J14">
        <f t="shared" si="0"/>
        <v>9</v>
      </c>
      <c r="K14" t="b">
        <f t="shared" si="1"/>
        <v>0</v>
      </c>
      <c r="L14">
        <v>2</v>
      </c>
      <c r="M14" t="b">
        <f t="shared" si="2"/>
        <v>0</v>
      </c>
      <c r="N14">
        <f t="shared" si="3"/>
        <v>9</v>
      </c>
      <c r="AE14" t="s">
        <v>179</v>
      </c>
      <c r="AF14" t="s">
        <v>55</v>
      </c>
      <c r="AG14">
        <v>1</v>
      </c>
      <c r="AH14">
        <f t="shared" si="4"/>
        <v>9</v>
      </c>
      <c r="AI14" t="b">
        <f t="shared" si="5"/>
        <v>0</v>
      </c>
      <c r="AJ14">
        <v>1</v>
      </c>
      <c r="AK14">
        <f t="shared" si="6"/>
        <v>9</v>
      </c>
      <c r="AL14" t="b">
        <f t="shared" si="7"/>
        <v>0</v>
      </c>
      <c r="AM14" t="s">
        <v>180</v>
      </c>
    </row>
    <row r="15" spans="1:39" x14ac:dyDescent="0.25">
      <c r="A15">
        <f t="shared" si="8"/>
        <v>12</v>
      </c>
      <c r="E15" t="s">
        <v>49</v>
      </c>
      <c r="G15" s="20" t="s">
        <v>422</v>
      </c>
      <c r="H15" t="s">
        <v>50</v>
      </c>
      <c r="I15">
        <v>1</v>
      </c>
      <c r="J15">
        <f t="shared" si="0"/>
        <v>9</v>
      </c>
      <c r="K15" t="b">
        <f t="shared" si="1"/>
        <v>0</v>
      </c>
      <c r="L15">
        <v>2</v>
      </c>
      <c r="M15" t="b">
        <f t="shared" si="2"/>
        <v>0</v>
      </c>
      <c r="N15">
        <f t="shared" si="3"/>
        <v>9</v>
      </c>
      <c r="W15">
        <v>9</v>
      </c>
      <c r="AE15" t="s">
        <v>190</v>
      </c>
      <c r="AF15" t="s">
        <v>55</v>
      </c>
      <c r="AG15">
        <v>1</v>
      </c>
      <c r="AH15">
        <f t="shared" si="4"/>
        <v>9</v>
      </c>
      <c r="AI15" t="b">
        <f t="shared" si="5"/>
        <v>0</v>
      </c>
      <c r="AJ15">
        <v>1</v>
      </c>
      <c r="AK15">
        <f t="shared" si="6"/>
        <v>9</v>
      </c>
      <c r="AL15" t="b">
        <f t="shared" si="7"/>
        <v>0</v>
      </c>
      <c r="AM15" t="s">
        <v>191</v>
      </c>
    </row>
    <row r="16" spans="1:39" x14ac:dyDescent="0.25">
      <c r="A16">
        <f t="shared" si="8"/>
        <v>13</v>
      </c>
      <c r="E16" t="s">
        <v>199</v>
      </c>
      <c r="G16" s="20" t="s">
        <v>422</v>
      </c>
      <c r="H16" t="s">
        <v>70</v>
      </c>
      <c r="I16">
        <v>1</v>
      </c>
      <c r="J16">
        <f t="shared" si="0"/>
        <v>9</v>
      </c>
      <c r="K16" t="b">
        <f t="shared" si="1"/>
        <v>0</v>
      </c>
      <c r="L16">
        <v>2</v>
      </c>
      <c r="M16" t="b">
        <f t="shared" si="2"/>
        <v>0</v>
      </c>
      <c r="N16">
        <f t="shared" si="3"/>
        <v>9</v>
      </c>
      <c r="AE16" t="s">
        <v>200</v>
      </c>
      <c r="AF16" t="s">
        <v>55</v>
      </c>
      <c r="AG16">
        <v>1</v>
      </c>
      <c r="AH16">
        <f t="shared" si="4"/>
        <v>9</v>
      </c>
      <c r="AI16" t="b">
        <f t="shared" si="5"/>
        <v>0</v>
      </c>
      <c r="AJ16">
        <v>2</v>
      </c>
      <c r="AK16" t="b">
        <f t="shared" si="6"/>
        <v>0</v>
      </c>
      <c r="AL16">
        <f t="shared" si="7"/>
        <v>9</v>
      </c>
    </row>
    <row r="17" spans="1:39" x14ac:dyDescent="0.25">
      <c r="A17">
        <f>A16+1</f>
        <v>14</v>
      </c>
      <c r="E17" t="s">
        <v>49</v>
      </c>
      <c r="G17" s="20" t="s">
        <v>422</v>
      </c>
      <c r="H17" t="s">
        <v>50</v>
      </c>
      <c r="I17">
        <v>1</v>
      </c>
      <c r="J17">
        <f t="shared" si="0"/>
        <v>9</v>
      </c>
      <c r="K17" t="b">
        <f t="shared" si="1"/>
        <v>0</v>
      </c>
      <c r="L17">
        <v>2</v>
      </c>
      <c r="M17" t="b">
        <f t="shared" si="2"/>
        <v>0</v>
      </c>
      <c r="N17">
        <f t="shared" si="3"/>
        <v>9</v>
      </c>
      <c r="S17">
        <v>9</v>
      </c>
      <c r="V17">
        <v>9</v>
      </c>
      <c r="X17">
        <v>9</v>
      </c>
      <c r="AB17">
        <v>9</v>
      </c>
      <c r="AF17" t="s">
        <v>55</v>
      </c>
      <c r="AG17">
        <v>1</v>
      </c>
      <c r="AH17">
        <f t="shared" si="4"/>
        <v>9</v>
      </c>
      <c r="AI17" t="b">
        <f t="shared" si="5"/>
        <v>0</v>
      </c>
      <c r="AJ17">
        <v>1</v>
      </c>
      <c r="AK17">
        <f t="shared" si="6"/>
        <v>9</v>
      </c>
      <c r="AL17" t="b">
        <f t="shared" si="7"/>
        <v>0</v>
      </c>
      <c r="AM17" t="s">
        <v>210</v>
      </c>
    </row>
    <row r="18" spans="1:39" x14ac:dyDescent="0.25">
      <c r="A18">
        <f t="shared" si="8"/>
        <v>15</v>
      </c>
      <c r="E18" t="s">
        <v>220</v>
      </c>
      <c r="G18" s="20" t="s">
        <v>422</v>
      </c>
      <c r="H18" t="s">
        <v>70</v>
      </c>
      <c r="I18">
        <v>2</v>
      </c>
      <c r="J18" t="b">
        <f t="shared" si="0"/>
        <v>0</v>
      </c>
      <c r="K18">
        <f t="shared" si="1"/>
        <v>9</v>
      </c>
      <c r="L18">
        <v>2</v>
      </c>
      <c r="M18" t="b">
        <f t="shared" si="2"/>
        <v>0</v>
      </c>
      <c r="N18">
        <f t="shared" si="3"/>
        <v>9</v>
      </c>
      <c r="O18">
        <v>9</v>
      </c>
      <c r="Q18">
        <v>9</v>
      </c>
      <c r="S18">
        <v>9</v>
      </c>
      <c r="T18">
        <v>9</v>
      </c>
      <c r="V18">
        <v>9</v>
      </c>
      <c r="X18">
        <v>9</v>
      </c>
      <c r="Y18">
        <v>9</v>
      </c>
      <c r="Z18">
        <v>9</v>
      </c>
      <c r="AE18" t="s">
        <v>223</v>
      </c>
      <c r="AF18" t="s">
        <v>55</v>
      </c>
      <c r="AG18">
        <v>1</v>
      </c>
      <c r="AH18">
        <f t="shared" si="4"/>
        <v>9</v>
      </c>
      <c r="AI18" t="b">
        <f t="shared" si="5"/>
        <v>0</v>
      </c>
      <c r="AJ18">
        <v>1</v>
      </c>
      <c r="AK18">
        <f t="shared" si="6"/>
        <v>9</v>
      </c>
      <c r="AL18" t="b">
        <f t="shared" si="7"/>
        <v>0</v>
      </c>
      <c r="AM18" t="s">
        <v>224</v>
      </c>
    </row>
    <row r="19" spans="1:39" x14ac:dyDescent="0.25">
      <c r="A19">
        <f t="shared" si="8"/>
        <v>16</v>
      </c>
      <c r="E19" t="s">
        <v>232</v>
      </c>
      <c r="G19" s="20" t="s">
        <v>422</v>
      </c>
      <c r="H19" t="s">
        <v>233</v>
      </c>
      <c r="I19">
        <v>1</v>
      </c>
      <c r="J19">
        <f t="shared" si="0"/>
        <v>9</v>
      </c>
      <c r="K19" t="b">
        <f t="shared" si="1"/>
        <v>0</v>
      </c>
      <c r="L19">
        <v>2</v>
      </c>
      <c r="M19" t="b">
        <f t="shared" si="2"/>
        <v>0</v>
      </c>
      <c r="N19">
        <f t="shared" si="3"/>
        <v>9</v>
      </c>
      <c r="AE19" t="s">
        <v>236</v>
      </c>
      <c r="AF19" t="s">
        <v>55</v>
      </c>
      <c r="AG19">
        <v>1</v>
      </c>
      <c r="AH19">
        <f t="shared" si="4"/>
        <v>9</v>
      </c>
      <c r="AI19" t="b">
        <f t="shared" si="5"/>
        <v>0</v>
      </c>
      <c r="AJ19">
        <v>1</v>
      </c>
      <c r="AK19">
        <f t="shared" si="6"/>
        <v>9</v>
      </c>
      <c r="AL19" t="b">
        <f t="shared" si="7"/>
        <v>0</v>
      </c>
      <c r="AM19" t="s">
        <v>237</v>
      </c>
    </row>
    <row r="20" spans="1:39" x14ac:dyDescent="0.25">
      <c r="A20">
        <f t="shared" si="8"/>
        <v>17</v>
      </c>
      <c r="E20" t="s">
        <v>49</v>
      </c>
      <c r="G20" s="20" t="s">
        <v>421</v>
      </c>
      <c r="H20" t="s">
        <v>50</v>
      </c>
      <c r="I20">
        <v>1</v>
      </c>
      <c r="J20">
        <f t="shared" si="0"/>
        <v>9</v>
      </c>
      <c r="K20" t="b">
        <f t="shared" si="1"/>
        <v>0</v>
      </c>
      <c r="L20">
        <v>2</v>
      </c>
      <c r="M20" t="b">
        <f t="shared" si="2"/>
        <v>0</v>
      </c>
      <c r="N20">
        <f t="shared" si="3"/>
        <v>9</v>
      </c>
      <c r="P20">
        <v>9</v>
      </c>
      <c r="T20">
        <v>9</v>
      </c>
      <c r="AE20" t="s">
        <v>246</v>
      </c>
      <c r="AF20" t="s">
        <v>55</v>
      </c>
      <c r="AG20">
        <v>1</v>
      </c>
      <c r="AH20">
        <f t="shared" si="4"/>
        <v>9</v>
      </c>
      <c r="AI20" t="b">
        <f t="shared" si="5"/>
        <v>0</v>
      </c>
      <c r="AJ20">
        <v>2</v>
      </c>
      <c r="AK20" t="b">
        <f t="shared" si="6"/>
        <v>0</v>
      </c>
      <c r="AL20">
        <f t="shared" si="7"/>
        <v>9</v>
      </c>
    </row>
    <row r="21" spans="1:39" x14ac:dyDescent="0.25">
      <c r="A21">
        <f t="shared" si="8"/>
        <v>18</v>
      </c>
      <c r="E21" t="s">
        <v>254</v>
      </c>
      <c r="G21" s="20" t="s">
        <v>422</v>
      </c>
      <c r="H21" t="s">
        <v>70</v>
      </c>
      <c r="I21">
        <v>1</v>
      </c>
      <c r="J21">
        <f t="shared" si="0"/>
        <v>9</v>
      </c>
      <c r="K21" t="b">
        <f t="shared" si="1"/>
        <v>0</v>
      </c>
      <c r="L21">
        <v>2</v>
      </c>
      <c r="M21" t="b">
        <f t="shared" si="2"/>
        <v>0</v>
      </c>
      <c r="N21">
        <f t="shared" si="3"/>
        <v>9</v>
      </c>
      <c r="O21">
        <v>9</v>
      </c>
      <c r="S21">
        <v>9</v>
      </c>
      <c r="T21">
        <v>9</v>
      </c>
      <c r="U21">
        <v>9</v>
      </c>
      <c r="Y21">
        <v>9</v>
      </c>
      <c r="Z21">
        <v>9</v>
      </c>
      <c r="AD21">
        <v>9</v>
      </c>
      <c r="AE21" t="s">
        <v>257</v>
      </c>
      <c r="AF21" t="s">
        <v>55</v>
      </c>
      <c r="AG21">
        <v>1</v>
      </c>
      <c r="AH21">
        <f t="shared" si="4"/>
        <v>9</v>
      </c>
      <c r="AI21" t="b">
        <f t="shared" si="5"/>
        <v>0</v>
      </c>
      <c r="AJ21">
        <v>1</v>
      </c>
      <c r="AK21">
        <f t="shared" si="6"/>
        <v>9</v>
      </c>
      <c r="AL21" t="b">
        <f t="shared" si="7"/>
        <v>0</v>
      </c>
      <c r="AM21" t="s">
        <v>258</v>
      </c>
    </row>
    <row r="22" spans="1:39" x14ac:dyDescent="0.25">
      <c r="A22">
        <f t="shared" si="8"/>
        <v>19</v>
      </c>
      <c r="E22" t="s">
        <v>266</v>
      </c>
      <c r="G22" s="20" t="s">
        <v>422</v>
      </c>
      <c r="H22" t="s">
        <v>267</v>
      </c>
      <c r="I22">
        <v>1</v>
      </c>
      <c r="J22">
        <f t="shared" si="0"/>
        <v>9</v>
      </c>
      <c r="K22" t="b">
        <f t="shared" si="1"/>
        <v>0</v>
      </c>
      <c r="L22">
        <v>2</v>
      </c>
      <c r="M22" t="b">
        <f t="shared" si="2"/>
        <v>0</v>
      </c>
      <c r="N22">
        <f t="shared" si="3"/>
        <v>9</v>
      </c>
      <c r="V22">
        <v>9</v>
      </c>
      <c r="X22" s="4">
        <v>9</v>
      </c>
      <c r="Y22">
        <v>9</v>
      </c>
      <c r="AF22" t="s">
        <v>74</v>
      </c>
      <c r="AG22">
        <v>1</v>
      </c>
      <c r="AH22">
        <f t="shared" si="4"/>
        <v>9</v>
      </c>
      <c r="AI22" t="b">
        <f t="shared" si="5"/>
        <v>0</v>
      </c>
      <c r="AJ22">
        <v>1</v>
      </c>
      <c r="AK22">
        <f t="shared" si="6"/>
        <v>9</v>
      </c>
      <c r="AL22" t="b">
        <f t="shared" si="7"/>
        <v>0</v>
      </c>
      <c r="AM22" t="s">
        <v>270</v>
      </c>
    </row>
    <row r="23" spans="1:39" x14ac:dyDescent="0.25">
      <c r="A23">
        <f t="shared" si="8"/>
        <v>20</v>
      </c>
      <c r="E23" t="s">
        <v>220</v>
      </c>
      <c r="G23" s="20" t="s">
        <v>423</v>
      </c>
      <c r="H23" t="s">
        <v>70</v>
      </c>
      <c r="I23">
        <v>1</v>
      </c>
      <c r="J23">
        <f t="shared" si="0"/>
        <v>9</v>
      </c>
      <c r="K23" t="b">
        <f t="shared" si="1"/>
        <v>0</v>
      </c>
      <c r="L23">
        <v>2</v>
      </c>
      <c r="M23" t="b">
        <f t="shared" si="2"/>
        <v>0</v>
      </c>
      <c r="N23">
        <f t="shared" si="3"/>
        <v>9</v>
      </c>
      <c r="X23">
        <v>9</v>
      </c>
      <c r="AB23">
        <v>9</v>
      </c>
      <c r="AE23" t="s">
        <v>280</v>
      </c>
      <c r="AF23" t="s">
        <v>55</v>
      </c>
      <c r="AG23">
        <v>1</v>
      </c>
      <c r="AH23">
        <f t="shared" si="4"/>
        <v>9</v>
      </c>
      <c r="AI23" t="b">
        <f t="shared" si="5"/>
        <v>0</v>
      </c>
      <c r="AJ23">
        <v>2</v>
      </c>
      <c r="AK23" t="b">
        <f t="shared" si="6"/>
        <v>0</v>
      </c>
      <c r="AL23">
        <f t="shared" si="7"/>
        <v>9</v>
      </c>
    </row>
    <row r="24" spans="1:39" x14ac:dyDescent="0.25">
      <c r="A24">
        <f t="shared" si="8"/>
        <v>21</v>
      </c>
      <c r="E24" t="s">
        <v>288</v>
      </c>
      <c r="G24" s="20" t="s">
        <v>425</v>
      </c>
      <c r="H24" t="s">
        <v>50</v>
      </c>
      <c r="I24">
        <v>1</v>
      </c>
      <c r="J24">
        <f t="shared" si="0"/>
        <v>9</v>
      </c>
      <c r="K24" t="b">
        <f t="shared" si="1"/>
        <v>0</v>
      </c>
      <c r="L24">
        <v>2</v>
      </c>
      <c r="M24" t="b">
        <f t="shared" si="2"/>
        <v>0</v>
      </c>
      <c r="N24">
        <f t="shared" si="3"/>
        <v>9</v>
      </c>
      <c r="P24">
        <v>9</v>
      </c>
      <c r="T24">
        <v>9</v>
      </c>
      <c r="AF24" t="s">
        <v>55</v>
      </c>
      <c r="AG24">
        <v>1</v>
      </c>
      <c r="AH24">
        <f t="shared" si="4"/>
        <v>9</v>
      </c>
      <c r="AI24" t="b">
        <f t="shared" si="5"/>
        <v>0</v>
      </c>
      <c r="AJ24">
        <v>1</v>
      </c>
      <c r="AK24">
        <f t="shared" si="6"/>
        <v>9</v>
      </c>
      <c r="AL24" t="b">
        <f t="shared" si="7"/>
        <v>0</v>
      </c>
      <c r="AM24" t="s">
        <v>291</v>
      </c>
    </row>
    <row r="25" spans="1:39" x14ac:dyDescent="0.25">
      <c r="A25">
        <f t="shared" si="8"/>
        <v>22</v>
      </c>
      <c r="E25" t="s">
        <v>104</v>
      </c>
      <c r="G25" s="20" t="s">
        <v>421</v>
      </c>
      <c r="H25" t="s">
        <v>299</v>
      </c>
      <c r="I25">
        <v>1</v>
      </c>
      <c r="J25">
        <f t="shared" si="0"/>
        <v>9</v>
      </c>
      <c r="K25" t="b">
        <f t="shared" si="1"/>
        <v>0</v>
      </c>
      <c r="L25">
        <v>2</v>
      </c>
      <c r="M25" t="b">
        <f t="shared" si="2"/>
        <v>0</v>
      </c>
      <c r="N25">
        <f t="shared" si="3"/>
        <v>9</v>
      </c>
      <c r="AE25" t="s">
        <v>302</v>
      </c>
      <c r="AF25" t="s">
        <v>55</v>
      </c>
      <c r="AG25">
        <v>1</v>
      </c>
      <c r="AH25">
        <f t="shared" si="4"/>
        <v>9</v>
      </c>
      <c r="AI25" t="b">
        <f t="shared" si="5"/>
        <v>0</v>
      </c>
      <c r="AJ25">
        <v>1</v>
      </c>
      <c r="AK25">
        <f t="shared" si="6"/>
        <v>9</v>
      </c>
      <c r="AL25" t="b">
        <f t="shared" si="7"/>
        <v>0</v>
      </c>
      <c r="AM25" t="s">
        <v>303</v>
      </c>
    </row>
    <row r="26" spans="1:39" x14ac:dyDescent="0.25">
      <c r="A26">
        <f t="shared" si="8"/>
        <v>23</v>
      </c>
      <c r="E26" t="s">
        <v>49</v>
      </c>
      <c r="G26" s="20" t="s">
        <v>424</v>
      </c>
      <c r="H26" t="s">
        <v>299</v>
      </c>
      <c r="I26">
        <v>2</v>
      </c>
      <c r="J26" t="b">
        <f t="shared" si="0"/>
        <v>0</v>
      </c>
      <c r="K26">
        <f t="shared" si="1"/>
        <v>9</v>
      </c>
      <c r="L26">
        <v>2</v>
      </c>
      <c r="M26" t="b">
        <f t="shared" si="2"/>
        <v>0</v>
      </c>
      <c r="N26">
        <f t="shared" si="3"/>
        <v>9</v>
      </c>
      <c r="AE26" t="s">
        <v>312</v>
      </c>
      <c r="AF26" t="s">
        <v>55</v>
      </c>
      <c r="AG26">
        <v>1</v>
      </c>
      <c r="AH26">
        <f t="shared" si="4"/>
        <v>9</v>
      </c>
      <c r="AI26" t="b">
        <f t="shared" si="5"/>
        <v>0</v>
      </c>
      <c r="AJ26">
        <v>2</v>
      </c>
      <c r="AK26" t="b">
        <f t="shared" si="6"/>
        <v>0</v>
      </c>
      <c r="AL26">
        <f t="shared" si="7"/>
        <v>9</v>
      </c>
    </row>
    <row r="27" spans="1:39" x14ac:dyDescent="0.25">
      <c r="A27">
        <f t="shared" si="8"/>
        <v>24</v>
      </c>
      <c r="E27" t="s">
        <v>320</v>
      </c>
      <c r="G27" s="20" t="s">
        <v>422</v>
      </c>
      <c r="H27" t="s">
        <v>50</v>
      </c>
      <c r="I27">
        <v>1</v>
      </c>
      <c r="J27">
        <f t="shared" si="0"/>
        <v>9</v>
      </c>
      <c r="K27" t="b">
        <f t="shared" si="1"/>
        <v>0</v>
      </c>
      <c r="L27">
        <v>2</v>
      </c>
      <c r="M27" t="b">
        <f t="shared" si="2"/>
        <v>0</v>
      </c>
      <c r="N27">
        <f t="shared" si="3"/>
        <v>9</v>
      </c>
      <c r="Q27">
        <v>9</v>
      </c>
      <c r="S27">
        <v>9</v>
      </c>
      <c r="V27">
        <v>9</v>
      </c>
      <c r="X27">
        <v>9</v>
      </c>
      <c r="Y27">
        <v>9</v>
      </c>
      <c r="Z27">
        <v>9</v>
      </c>
      <c r="AB27">
        <v>9</v>
      </c>
      <c r="AF27" t="s">
        <v>55</v>
      </c>
      <c r="AG27">
        <v>1</v>
      </c>
      <c r="AH27">
        <f t="shared" si="4"/>
        <v>9</v>
      </c>
      <c r="AI27" t="b">
        <f t="shared" si="5"/>
        <v>0</v>
      </c>
      <c r="AJ27">
        <v>1</v>
      </c>
      <c r="AK27">
        <f t="shared" si="6"/>
        <v>9</v>
      </c>
      <c r="AL27" t="b">
        <f t="shared" si="7"/>
        <v>0</v>
      </c>
      <c r="AM27" t="s">
        <v>323</v>
      </c>
    </row>
    <row r="28" spans="1:39" x14ac:dyDescent="0.25">
      <c r="A28">
        <f t="shared" si="8"/>
        <v>25</v>
      </c>
      <c r="E28" t="s">
        <v>49</v>
      </c>
      <c r="G28" s="20" t="s">
        <v>422</v>
      </c>
      <c r="H28" t="s">
        <v>50</v>
      </c>
      <c r="I28">
        <v>1</v>
      </c>
      <c r="J28">
        <f t="shared" si="0"/>
        <v>9</v>
      </c>
      <c r="K28" t="b">
        <f t="shared" si="1"/>
        <v>0</v>
      </c>
      <c r="L28">
        <v>2</v>
      </c>
      <c r="M28" t="b">
        <f t="shared" si="2"/>
        <v>0</v>
      </c>
      <c r="N28">
        <f t="shared" si="3"/>
        <v>9</v>
      </c>
      <c r="AE28" t="s">
        <v>332</v>
      </c>
      <c r="AF28" t="s">
        <v>55</v>
      </c>
      <c r="AG28">
        <v>1</v>
      </c>
      <c r="AH28">
        <f t="shared" si="4"/>
        <v>9</v>
      </c>
      <c r="AI28" t="b">
        <f t="shared" si="5"/>
        <v>0</v>
      </c>
      <c r="AJ28">
        <v>1</v>
      </c>
      <c r="AK28">
        <f t="shared" si="6"/>
        <v>9</v>
      </c>
      <c r="AL28" t="b">
        <f t="shared" si="7"/>
        <v>0</v>
      </c>
      <c r="AM28" t="s">
        <v>333</v>
      </c>
    </row>
    <row r="29" spans="1:39" x14ac:dyDescent="0.25">
      <c r="A29">
        <f t="shared" si="8"/>
        <v>26</v>
      </c>
      <c r="E29" t="s">
        <v>254</v>
      </c>
      <c r="G29" s="20" t="s">
        <v>421</v>
      </c>
      <c r="H29" t="s">
        <v>299</v>
      </c>
      <c r="I29">
        <v>1</v>
      </c>
      <c r="J29">
        <f t="shared" si="0"/>
        <v>9</v>
      </c>
      <c r="K29" t="b">
        <f t="shared" si="1"/>
        <v>0</v>
      </c>
      <c r="L29">
        <v>2</v>
      </c>
      <c r="M29" t="b">
        <f t="shared" si="2"/>
        <v>0</v>
      </c>
      <c r="N29">
        <f t="shared" si="3"/>
        <v>9</v>
      </c>
      <c r="P29">
        <v>9</v>
      </c>
      <c r="S29">
        <v>9</v>
      </c>
      <c r="V29">
        <v>9</v>
      </c>
      <c r="Y29">
        <v>9</v>
      </c>
      <c r="Z29">
        <v>9</v>
      </c>
      <c r="AB29">
        <v>9</v>
      </c>
      <c r="AF29" t="s">
        <v>74</v>
      </c>
      <c r="AG29">
        <v>1</v>
      </c>
      <c r="AH29">
        <f t="shared" si="4"/>
        <v>9</v>
      </c>
      <c r="AI29" t="b">
        <f t="shared" si="5"/>
        <v>0</v>
      </c>
      <c r="AJ29">
        <v>2</v>
      </c>
      <c r="AK29" t="b">
        <f t="shared" si="6"/>
        <v>0</v>
      </c>
      <c r="AL29">
        <f t="shared" si="7"/>
        <v>9</v>
      </c>
    </row>
    <row r="30" spans="1:39" x14ac:dyDescent="0.25">
      <c r="A30">
        <f t="shared" si="8"/>
        <v>27</v>
      </c>
      <c r="E30" t="s">
        <v>49</v>
      </c>
      <c r="G30" s="20" t="s">
        <v>422</v>
      </c>
      <c r="H30" t="s">
        <v>50</v>
      </c>
      <c r="I30">
        <v>1</v>
      </c>
      <c r="J30">
        <f t="shared" si="0"/>
        <v>9</v>
      </c>
      <c r="K30" t="b">
        <f t="shared" si="1"/>
        <v>0</v>
      </c>
      <c r="L30">
        <v>2</v>
      </c>
      <c r="M30" t="b">
        <f t="shared" si="2"/>
        <v>0</v>
      </c>
      <c r="N30">
        <f t="shared" si="3"/>
        <v>9</v>
      </c>
      <c r="AE30" t="s">
        <v>350</v>
      </c>
      <c r="AF30" t="s">
        <v>55</v>
      </c>
      <c r="AG30">
        <v>1</v>
      </c>
      <c r="AH30">
        <f t="shared" si="4"/>
        <v>9</v>
      </c>
      <c r="AI30" t="b">
        <f t="shared" si="5"/>
        <v>0</v>
      </c>
      <c r="AJ30">
        <v>2</v>
      </c>
      <c r="AK30" t="b">
        <f t="shared" si="6"/>
        <v>0</v>
      </c>
      <c r="AL30">
        <f t="shared" si="7"/>
        <v>9</v>
      </c>
    </row>
    <row r="31" spans="1:39" x14ac:dyDescent="0.25">
      <c r="A31">
        <f t="shared" si="8"/>
        <v>28</v>
      </c>
      <c r="E31" t="s">
        <v>49</v>
      </c>
      <c r="G31" s="20" t="s">
        <v>422</v>
      </c>
      <c r="H31" t="s">
        <v>50</v>
      </c>
      <c r="I31">
        <v>1</v>
      </c>
      <c r="J31">
        <f t="shared" si="0"/>
        <v>9</v>
      </c>
      <c r="K31" t="b">
        <f t="shared" si="1"/>
        <v>0</v>
      </c>
      <c r="L31">
        <v>2</v>
      </c>
      <c r="M31" t="b">
        <f t="shared" si="2"/>
        <v>0</v>
      </c>
      <c r="N31">
        <f t="shared" si="3"/>
        <v>9</v>
      </c>
      <c r="AE31" t="s">
        <v>359</v>
      </c>
      <c r="AF31" t="s">
        <v>55</v>
      </c>
      <c r="AG31">
        <v>1</v>
      </c>
      <c r="AH31">
        <f t="shared" si="4"/>
        <v>9</v>
      </c>
      <c r="AI31" t="b">
        <f t="shared" si="5"/>
        <v>0</v>
      </c>
      <c r="AJ31">
        <v>1</v>
      </c>
      <c r="AK31">
        <f t="shared" si="6"/>
        <v>9</v>
      </c>
      <c r="AL31" t="b">
        <f t="shared" si="7"/>
        <v>0</v>
      </c>
      <c r="AM31" t="s">
        <v>360</v>
      </c>
    </row>
    <row r="32" spans="1:39" x14ac:dyDescent="0.25">
      <c r="A32">
        <f>A31+1</f>
        <v>29</v>
      </c>
      <c r="E32" t="s">
        <v>374</v>
      </c>
      <c r="G32" s="20" t="s">
        <v>422</v>
      </c>
      <c r="H32" t="s">
        <v>70</v>
      </c>
      <c r="I32">
        <v>1</v>
      </c>
      <c r="J32">
        <f t="shared" si="0"/>
        <v>9</v>
      </c>
      <c r="K32" t="b">
        <f t="shared" si="1"/>
        <v>0</v>
      </c>
      <c r="L32">
        <v>2</v>
      </c>
      <c r="M32" t="b">
        <f t="shared" si="2"/>
        <v>0</v>
      </c>
      <c r="N32">
        <f t="shared" si="3"/>
        <v>9</v>
      </c>
      <c r="V32">
        <v>9</v>
      </c>
      <c r="X32">
        <v>9</v>
      </c>
      <c r="Y32">
        <v>9</v>
      </c>
      <c r="AF32" t="s">
        <v>55</v>
      </c>
      <c r="AG32">
        <v>1</v>
      </c>
      <c r="AH32">
        <f t="shared" si="4"/>
        <v>9</v>
      </c>
      <c r="AI32" t="b">
        <f t="shared" si="5"/>
        <v>0</v>
      </c>
      <c r="AJ32">
        <v>1</v>
      </c>
      <c r="AK32">
        <f t="shared" si="6"/>
        <v>9</v>
      </c>
      <c r="AL32" t="b">
        <f t="shared" si="7"/>
        <v>0</v>
      </c>
      <c r="AM32" t="s">
        <v>377</v>
      </c>
    </row>
    <row r="33" spans="1:39" x14ac:dyDescent="0.25">
      <c r="A33">
        <f t="shared" si="8"/>
        <v>30</v>
      </c>
      <c r="E33" t="s">
        <v>254</v>
      </c>
      <c r="G33" s="20" t="s">
        <v>422</v>
      </c>
      <c r="H33" t="s">
        <v>70</v>
      </c>
      <c r="I33">
        <v>1</v>
      </c>
      <c r="J33">
        <f t="shared" si="0"/>
        <v>9</v>
      </c>
      <c r="K33" t="b">
        <f t="shared" si="1"/>
        <v>0</v>
      </c>
      <c r="L33">
        <v>2</v>
      </c>
      <c r="M33" t="b">
        <f t="shared" si="2"/>
        <v>0</v>
      </c>
      <c r="N33">
        <f t="shared" si="3"/>
        <v>9</v>
      </c>
      <c r="V33">
        <v>9</v>
      </c>
      <c r="X33">
        <v>9</v>
      </c>
      <c r="Y33">
        <v>9</v>
      </c>
      <c r="AF33" t="s">
        <v>55</v>
      </c>
      <c r="AG33">
        <v>1</v>
      </c>
      <c r="AH33">
        <f t="shared" si="4"/>
        <v>9</v>
      </c>
      <c r="AI33" t="b">
        <f t="shared" si="5"/>
        <v>0</v>
      </c>
      <c r="AJ33">
        <v>1</v>
      </c>
      <c r="AK33">
        <f t="shared" si="6"/>
        <v>9</v>
      </c>
      <c r="AL33" t="b">
        <f t="shared" si="7"/>
        <v>0</v>
      </c>
      <c r="AM33" t="s">
        <v>382</v>
      </c>
    </row>
    <row r="34" spans="1:39" x14ac:dyDescent="0.25">
      <c r="A34">
        <f>A33+1</f>
        <v>31</v>
      </c>
      <c r="E34" t="s">
        <v>390</v>
      </c>
      <c r="G34" s="20" t="s">
        <v>422</v>
      </c>
      <c r="H34" t="s">
        <v>70</v>
      </c>
      <c r="I34">
        <v>1</v>
      </c>
      <c r="J34">
        <f t="shared" ref="J34:J35" si="9">IF(I34=1,9)</f>
        <v>9</v>
      </c>
      <c r="K34" t="b">
        <f t="shared" ref="K34:K35" si="10">IF(I34=2,9)</f>
        <v>0</v>
      </c>
      <c r="L34">
        <v>2</v>
      </c>
      <c r="M34" t="b">
        <f t="shared" ref="M34:M35" si="11">IF(L34=1,9)</f>
        <v>0</v>
      </c>
      <c r="N34">
        <f t="shared" ref="N34:N35" si="12">IF(L34=2,9)</f>
        <v>9</v>
      </c>
      <c r="R34">
        <v>9</v>
      </c>
      <c r="S34">
        <v>9</v>
      </c>
      <c r="V34">
        <v>9</v>
      </c>
      <c r="Z34">
        <v>9</v>
      </c>
      <c r="AE34" t="s">
        <v>393</v>
      </c>
      <c r="AF34" t="s">
        <v>55</v>
      </c>
      <c r="AG34">
        <v>1</v>
      </c>
      <c r="AH34">
        <f t="shared" ref="AH34:AH35" si="13">IF(AG34=1,9)</f>
        <v>9</v>
      </c>
      <c r="AI34" t="b">
        <f t="shared" ref="AI34:AI35" si="14">IF(AG34=2,9)</f>
        <v>0</v>
      </c>
      <c r="AJ34">
        <v>1</v>
      </c>
      <c r="AK34">
        <f t="shared" ref="AK34:AK35" si="15">IF(AJ34=1,9)</f>
        <v>9</v>
      </c>
      <c r="AL34" t="b">
        <f t="shared" ref="AL34:AL35" si="16">IF(AJ34=2,9)</f>
        <v>0</v>
      </c>
      <c r="AM34" t="s">
        <v>394</v>
      </c>
    </row>
    <row r="35" spans="1:39" x14ac:dyDescent="0.25">
      <c r="A35">
        <f t="shared" ref="A35:A36" si="17">A34+1</f>
        <v>32</v>
      </c>
      <c r="E35" t="s">
        <v>439</v>
      </c>
      <c r="H35">
        <v>3720</v>
      </c>
      <c r="I35">
        <v>1</v>
      </c>
      <c r="J35">
        <f t="shared" si="9"/>
        <v>9</v>
      </c>
      <c r="K35" t="b">
        <f t="shared" si="10"/>
        <v>0</v>
      </c>
      <c r="L35">
        <v>2</v>
      </c>
      <c r="M35" t="b">
        <f t="shared" si="11"/>
        <v>0</v>
      </c>
      <c r="N35">
        <f t="shared" si="12"/>
        <v>9</v>
      </c>
      <c r="V35">
        <v>9</v>
      </c>
      <c r="X35">
        <v>9</v>
      </c>
      <c r="Y35">
        <v>9</v>
      </c>
      <c r="AA35">
        <v>9</v>
      </c>
      <c r="AD35">
        <v>9</v>
      </c>
      <c r="AE35" t="s">
        <v>440</v>
      </c>
      <c r="AF35" t="s">
        <v>55</v>
      </c>
      <c r="AG35">
        <v>1</v>
      </c>
      <c r="AH35">
        <f t="shared" si="13"/>
        <v>9</v>
      </c>
      <c r="AI35" t="b">
        <f t="shared" si="14"/>
        <v>0</v>
      </c>
      <c r="AJ35">
        <v>1</v>
      </c>
      <c r="AK35">
        <f t="shared" si="15"/>
        <v>9</v>
      </c>
      <c r="AL35" t="b">
        <f t="shared" si="16"/>
        <v>0</v>
      </c>
      <c r="AM35" t="s">
        <v>442</v>
      </c>
    </row>
    <row r="36" spans="1:39" x14ac:dyDescent="0.25">
      <c r="A36">
        <f t="shared" si="17"/>
        <v>33</v>
      </c>
      <c r="G36" s="20" t="s">
        <v>422</v>
      </c>
      <c r="AM36" t="s">
        <v>441</v>
      </c>
    </row>
    <row r="38" spans="1:39" x14ac:dyDescent="0.25">
      <c r="O38">
        <f>COUNT(O4:O36)</f>
        <v>2</v>
      </c>
      <c r="P38">
        <f t="shared" ref="P38:AD38" si="18">COUNT(P4:P36)</f>
        <v>4</v>
      </c>
      <c r="Q38">
        <f t="shared" si="18"/>
        <v>3</v>
      </c>
      <c r="R38">
        <f t="shared" si="18"/>
        <v>1</v>
      </c>
      <c r="S38">
        <f t="shared" si="18"/>
        <v>7</v>
      </c>
      <c r="T38">
        <f t="shared" si="18"/>
        <v>5</v>
      </c>
      <c r="U38">
        <f t="shared" si="18"/>
        <v>2</v>
      </c>
      <c r="V38">
        <f t="shared" si="18"/>
        <v>10</v>
      </c>
      <c r="W38">
        <f t="shared" si="18"/>
        <v>1</v>
      </c>
      <c r="X38">
        <f t="shared" si="18"/>
        <v>9</v>
      </c>
      <c r="Y38">
        <f t="shared" si="18"/>
        <v>10</v>
      </c>
      <c r="Z38">
        <f t="shared" si="18"/>
        <v>6</v>
      </c>
      <c r="AA38">
        <f t="shared" si="18"/>
        <v>1</v>
      </c>
      <c r="AB38">
        <f t="shared" si="18"/>
        <v>4</v>
      </c>
      <c r="AC38">
        <f t="shared" si="18"/>
        <v>0</v>
      </c>
      <c r="AD38">
        <f t="shared" si="18"/>
        <v>3</v>
      </c>
    </row>
    <row r="40" spans="1:39" x14ac:dyDescent="0.25">
      <c r="H40" s="4" t="s">
        <v>61</v>
      </c>
      <c r="I40">
        <f>COUNT(J4:J36)</f>
        <v>30</v>
      </c>
      <c r="L40">
        <f>COUNT(M4:M36)</f>
        <v>5</v>
      </c>
      <c r="AG40">
        <f>COUNT(AH4:AH36)</f>
        <v>31</v>
      </c>
      <c r="AJ40">
        <f>COUNT(AK4:AK36)</f>
        <v>22</v>
      </c>
    </row>
    <row r="41" spans="1:39" x14ac:dyDescent="0.25">
      <c r="H41" s="4" t="s">
        <v>52</v>
      </c>
      <c r="I41">
        <f>COUNT(K4:K36)</f>
        <v>2</v>
      </c>
      <c r="L41">
        <f>COUNT(N4:N36)</f>
        <v>27</v>
      </c>
      <c r="AG41">
        <f>COUNT(AI4:AI36)</f>
        <v>1</v>
      </c>
      <c r="AJ41">
        <f>COUNT(AL4:AL36)</f>
        <v>10</v>
      </c>
    </row>
    <row r="42" spans="1:39" x14ac:dyDescent="0.25">
      <c r="H42" s="4" t="s">
        <v>395</v>
      </c>
      <c r="I42">
        <f>SUM(I40:I41)</f>
        <v>32</v>
      </c>
      <c r="L42">
        <f>SUM(L40:L41)</f>
        <v>32</v>
      </c>
      <c r="AG42">
        <f>SUM(AG40:AG41)</f>
        <v>32</v>
      </c>
      <c r="AJ42">
        <f>SUM(AJ40:AJ41)</f>
        <v>32</v>
      </c>
    </row>
    <row r="43" spans="1:39" x14ac:dyDescent="0.25">
      <c r="I43" s="5" t="str">
        <f>IF(I42=33,"OK","ERROR")</f>
        <v>ERROR</v>
      </c>
      <c r="L43" s="5" t="str">
        <f>IF(L42=33,"OK","ERROR")</f>
        <v>ERROR</v>
      </c>
      <c r="AG43" s="5" t="str">
        <f>IF(AG42=33,"OK","ERROR")</f>
        <v>ERROR</v>
      </c>
      <c r="AJ43" s="5" t="str">
        <f>IF(AJ42=33,"OK","ERROR")</f>
        <v>ERROR</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tabSelected="1" workbookViewId="0">
      <selection activeCell="B34" sqref="B34"/>
    </sheetView>
  </sheetViews>
  <sheetFormatPr defaultRowHeight="14.25" x14ac:dyDescent="0.2"/>
  <cols>
    <col min="1" max="1" width="36.296875" bestFit="1" customWidth="1"/>
    <col min="2" max="4" width="10.69921875" customWidth="1"/>
    <col min="5" max="5" width="11.5" customWidth="1"/>
  </cols>
  <sheetData>
    <row r="1" spans="1:5" x14ac:dyDescent="0.2">
      <c r="A1" t="s">
        <v>426</v>
      </c>
      <c r="B1">
        <v>7712</v>
      </c>
    </row>
    <row r="2" spans="1:5" x14ac:dyDescent="0.2">
      <c r="A2" t="s">
        <v>427</v>
      </c>
      <c r="B2">
        <f>'modified data'!A36</f>
        <v>33</v>
      </c>
    </row>
    <row r="3" spans="1:5" ht="23.25" x14ac:dyDescent="0.35">
      <c r="A3" s="27" t="s">
        <v>428</v>
      </c>
      <c r="B3" s="28">
        <f>B2/B1</f>
        <v>4.2790456431535274E-3</v>
      </c>
      <c r="C3" s="21"/>
    </row>
    <row r="5" spans="1:5" s="24" customFormat="1" ht="57" x14ac:dyDescent="0.2">
      <c r="A5" s="24" t="s">
        <v>429</v>
      </c>
      <c r="B5" s="25" t="s">
        <v>434</v>
      </c>
      <c r="C5" s="24" t="s">
        <v>431</v>
      </c>
      <c r="D5" s="25" t="s">
        <v>435</v>
      </c>
      <c r="E5" s="24" t="s">
        <v>432</v>
      </c>
    </row>
    <row r="6" spans="1:5" x14ac:dyDescent="0.2">
      <c r="A6" t="s">
        <v>422</v>
      </c>
      <c r="B6">
        <v>20</v>
      </c>
      <c r="C6" s="21">
        <f>B6/$B$2</f>
        <v>0.60606060606060608</v>
      </c>
      <c r="D6">
        <v>787</v>
      </c>
      <c r="E6" s="22">
        <f>B6/D6</f>
        <v>2.5412960609911054E-2</v>
      </c>
    </row>
    <row r="7" spans="1:5" x14ac:dyDescent="0.2">
      <c r="A7" t="s">
        <v>421</v>
      </c>
      <c r="B7">
        <v>8</v>
      </c>
      <c r="C7" s="21">
        <f t="shared" ref="C7:C10" si="0">B7/$B$2</f>
        <v>0.24242424242424243</v>
      </c>
      <c r="D7">
        <v>3607</v>
      </c>
      <c r="E7" s="22">
        <f t="shared" ref="E7:E10" si="1">B7/D7</f>
        <v>2.2179096201829776E-3</v>
      </c>
    </row>
    <row r="8" spans="1:5" x14ac:dyDescent="0.2">
      <c r="A8" t="s">
        <v>430</v>
      </c>
      <c r="B8">
        <v>2</v>
      </c>
      <c r="C8" s="21">
        <f t="shared" si="0"/>
        <v>6.0606060606060608E-2</v>
      </c>
      <c r="D8">
        <v>2373</v>
      </c>
      <c r="E8" s="22">
        <f t="shared" si="1"/>
        <v>8.4281500210703754E-4</v>
      </c>
    </row>
    <row r="9" spans="1:5" x14ac:dyDescent="0.2">
      <c r="A9" t="s">
        <v>424</v>
      </c>
      <c r="B9">
        <v>2</v>
      </c>
      <c r="C9" s="21">
        <f t="shared" si="0"/>
        <v>6.0606060606060608E-2</v>
      </c>
      <c r="D9">
        <v>362</v>
      </c>
      <c r="E9" s="22">
        <f t="shared" si="1"/>
        <v>5.5248618784530384E-3</v>
      </c>
    </row>
    <row r="10" spans="1:5" x14ac:dyDescent="0.2">
      <c r="A10" t="s">
        <v>425</v>
      </c>
      <c r="B10">
        <v>1</v>
      </c>
      <c r="C10" s="21">
        <f t="shared" si="0"/>
        <v>3.0303030303030304E-2</v>
      </c>
      <c r="D10">
        <v>583</v>
      </c>
      <c r="E10" s="22">
        <f t="shared" si="1"/>
        <v>1.7152658662092624E-3</v>
      </c>
    </row>
    <row r="11" spans="1:5" x14ac:dyDescent="0.2">
      <c r="A11" s="4" t="s">
        <v>433</v>
      </c>
      <c r="B11">
        <f>SUM(B6:B10)</f>
        <v>33</v>
      </c>
      <c r="C11" s="21">
        <f>SUM(C6:C10)</f>
        <v>1</v>
      </c>
      <c r="D11">
        <f>SUM(D6:D10)</f>
        <v>7712</v>
      </c>
      <c r="E11" s="26"/>
    </row>
    <row r="12" spans="1:5" x14ac:dyDescent="0.2">
      <c r="A12" s="23" t="s">
        <v>395</v>
      </c>
      <c r="B12" s="23">
        <f>B11-B2</f>
        <v>0</v>
      </c>
    </row>
  </sheetData>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K29" sqref="K29"/>
    </sheetView>
  </sheetViews>
  <sheetFormatPr defaultRowHeight="14.25" x14ac:dyDescent="0.2"/>
  <sheetData/>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E30" sqref="E30"/>
    </sheetView>
  </sheetViews>
  <sheetFormatPr defaultRowHeight="14.25" x14ac:dyDescent="0.2"/>
  <sheetData/>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I22" sqref="I22"/>
    </sheetView>
  </sheetViews>
  <sheetFormatPr defaultRowHeight="14.25" x14ac:dyDescent="0.2"/>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pivot table</vt:lpstr>
      <vt:lpstr>Sheet11</vt:lpstr>
      <vt:lpstr>pivot data</vt:lpstr>
      <vt:lpstr>Raw data</vt:lpstr>
      <vt:lpstr>modified data</vt:lpstr>
      <vt:lpstr>Respondee statistics</vt:lpstr>
      <vt:lpstr>Sheet2</vt:lpstr>
      <vt:lpstr>Qn1</vt:lpstr>
      <vt:lpstr>Qn 2</vt:lpstr>
      <vt:lpstr>Qn 3</vt:lpstr>
      <vt:lpstr>Qn 3a</vt:lpstr>
      <vt:lpstr>Qn 4</vt:lpstr>
      <vt:lpstr>Qn 5</vt:lpstr>
      <vt:lpstr>Qn 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Mandy Kynnersley</dc:creator>
  <cp:lastModifiedBy>Robyn Keely</cp:lastModifiedBy>
  <dcterms:created xsi:type="dcterms:W3CDTF">2019-01-18T02:58:04Z</dcterms:created>
  <dcterms:modified xsi:type="dcterms:W3CDTF">2019-04-05T02:33:38Z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