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codeName="ThisWorkbook" autoCompressPictures="0" defaultThemeVersion="124226"/>
  <mc:AlternateContent xmlns:mc="http://schemas.openxmlformats.org/markup-compatibility/2006">
    <mc:Choice Requires="x15">
      <x15ac:absPath xmlns:x15ac="http://schemas.microsoft.com/office/spreadsheetml/2010/11/ac" url="J:\Local Government\Reporting Requirements\Annual Compliance Information\2023-24 Compliance\"/>
    </mc:Choice>
  </mc:AlternateContent>
  <xr:revisionPtr revIDLastSave="0" documentId="13_ncr:1_{26F542F7-5C79-4991-8349-1C2BA9435E2E}" xr6:coauthVersionLast="47" xr6:coauthVersionMax="47" xr10:uidLastSave="{00000000-0000-0000-0000-000000000000}"/>
  <workbookProtection workbookAlgorithmName="SHA-512" workbookHashValue="HuTZL1k9R1yPBiGwuBJwqtY/fkAIdAk/8XW+Dk2FWkciJi0NAj6tc9AkaF1oq0R+4oR6SR83lPeU/hSw34jb5g==" workbookSaltValue="Bh8+iPEOMS5aEwiQWjUj3Q==" workbookSpinCount="100000" lockStructure="1"/>
  <bookViews>
    <workbookView xWindow="19090" yWindow="-10760" windowWidth="38620" windowHeight="21220" tabRatio="929" xr2:uid="{00000000-000D-0000-FFFF-FFFF00000000}"/>
  </bookViews>
  <sheets>
    <sheet name="Coversheet_and_Instructions" sheetId="41" r:id="rId1"/>
    <sheet name="Compliance_Information" sheetId="34" r:id="rId2"/>
    <sheet name="Waste_Monitoring" sheetId="39" r:id="rId3"/>
    <sheet name="Notes" sheetId="35" r:id="rId4"/>
    <sheet name="GEN_A" sheetId="38" state="hidden" r:id="rId5"/>
    <sheet name="Change_log" sheetId="40" state="hidden" r:id="rId6"/>
    <sheet name="Certification_Statement" sheetId="18" state="hidden" r:id="rId7"/>
    <sheet name="Better_Practice_Checklist" sheetId="46" state="hidden" r:id="rId8"/>
  </sheets>
  <definedNames>
    <definedName name="MC">GEN_A!$E$92</definedName>
    <definedName name="MdlTtl">GEN_A!$E$11</definedName>
    <definedName name="NA">GEN_A!$E$67</definedName>
    <definedName name="One">GEN_A!$E$41</definedName>
    <definedName name="period">GEN_A!$E$17</definedName>
    <definedName name="_xlnm.Print_Area" localSheetId="1">Compliance_Information!$A$1:$G$115</definedName>
    <definedName name="_xlnm.Print_Area" localSheetId="0">Coversheet_and_Instructions!$A:$Q</definedName>
    <definedName name="_xlnm.Print_Area" localSheetId="2">Waste_Monitoring!$A$1:$G$25</definedName>
    <definedName name="Sbsxn">GEN_A!$E$48</definedName>
    <definedName name="Sht">GEN_A!$E$46</definedName>
    <definedName name="Sxn">GEN_A!$E$47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5" i="38" l="1"/>
  <c r="E4" i="34"/>
  <c r="E4" i="39" l="1"/>
  <c r="D4" i="39"/>
  <c r="A2" i="38" l="1"/>
  <c r="A1" i="38"/>
  <c r="B4" i="35" l="1"/>
  <c r="B3" i="35"/>
  <c r="B4" i="39"/>
  <c r="B3" i="39"/>
  <c r="B4" i="34"/>
  <c r="E29" i="38"/>
  <c r="H109" i="34" s="1"/>
  <c r="B3" i="34" l="1"/>
  <c r="C4" i="41"/>
  <c r="A2" i="41"/>
  <c r="A1" i="41"/>
  <c r="A7" i="41" l="1"/>
  <c r="C109" i="34"/>
  <c r="A7" i="38"/>
  <c r="A9" i="38" s="1"/>
  <c r="A11" i="41" l="1"/>
  <c r="A18" i="41" s="1"/>
  <c r="A24" i="41" s="1"/>
  <c r="A13" i="38"/>
  <c r="A15" i="38" s="1"/>
  <c r="A19" i="38" s="1"/>
  <c r="A26" i="41" l="1"/>
  <c r="A21" i="38"/>
  <c r="A27" i="38" s="1"/>
  <c r="A47" i="41" l="1"/>
  <c r="A31" i="38"/>
  <c r="A105" i="41" l="1"/>
  <c r="A37" i="38"/>
  <c r="A39" i="38" l="1"/>
  <c r="A50" i="38" l="1"/>
  <c r="A65" i="38" l="1"/>
  <c r="A69" i="38" l="1"/>
  <c r="A84" i="38" s="1"/>
  <c r="A86" i="38" s="1"/>
  <c r="A105" i="38" s="1"/>
  <c r="F13" i="40" l="1"/>
  <c r="E13" i="40"/>
  <c r="F12" i="40"/>
  <c r="E12" i="40"/>
  <c r="F11" i="40"/>
  <c r="E11" i="40"/>
  <c r="A2" i="40"/>
  <c r="A7" i="40" s="1"/>
  <c r="A1" i="40"/>
  <c r="A1" i="34"/>
  <c r="A1" i="39"/>
  <c r="A1" i="35"/>
  <c r="A2" i="35"/>
  <c r="F4" i="39"/>
  <c r="D13" i="39"/>
  <c r="E13" i="39"/>
  <c r="F13" i="39"/>
  <c r="F24" i="39"/>
  <c r="E24" i="39"/>
  <c r="D24" i="39"/>
  <c r="F3" i="39"/>
  <c r="D3" i="39"/>
  <c r="A2" i="39"/>
  <c r="A7" i="39" s="1"/>
  <c r="F4" i="34"/>
  <c r="D4" i="34"/>
  <c r="B109" i="34"/>
  <c r="F3" i="34"/>
  <c r="D3" i="34"/>
  <c r="A2" i="34"/>
  <c r="A7" i="34" s="1"/>
  <c r="A9" i="34" s="1"/>
  <c r="A29" i="34" l="1"/>
  <c r="E89" i="34"/>
  <c r="E103" i="34" l="1"/>
  <c r="E95" i="34"/>
  <c r="E94" i="34"/>
  <c r="E85" i="34"/>
  <c r="F79" i="34"/>
  <c r="F78" i="34"/>
  <c r="D79" i="34"/>
  <c r="D78" i="34"/>
  <c r="D80" i="34" s="1"/>
  <c r="F80" i="34" l="1"/>
  <c r="E86" i="34"/>
  <c r="E87" i="34"/>
  <c r="E88" i="34"/>
  <c r="E90" i="34"/>
  <c r="E91" i="34"/>
  <c r="E92" i="34"/>
  <c r="E93" i="34"/>
  <c r="E96" i="34"/>
  <c r="E97" i="34"/>
  <c r="E98" i="34"/>
  <c r="E99" i="34"/>
  <c r="E100" i="34"/>
  <c r="B62" i="34"/>
  <c r="B92" i="34" s="1"/>
  <c r="B63" i="34"/>
  <c r="B93" i="34" s="1"/>
  <c r="B64" i="34"/>
  <c r="B94" i="34" s="1"/>
  <c r="B65" i="34"/>
  <c r="B95" i="34" s="1"/>
  <c r="B66" i="34"/>
  <c r="B96" i="34" s="1"/>
  <c r="B67" i="34"/>
  <c r="B97" i="34" s="1"/>
  <c r="B68" i="34"/>
  <c r="B98" i="34" s="1"/>
  <c r="B69" i="34"/>
  <c r="B99" i="34" s="1"/>
  <c r="B70" i="34"/>
  <c r="B100" i="34" s="1"/>
  <c r="B39" i="34"/>
  <c r="B40" i="34"/>
  <c r="B41" i="34"/>
  <c r="B42" i="34"/>
  <c r="B43" i="34"/>
  <c r="B44" i="34"/>
  <c r="B45" i="34"/>
  <c r="B46" i="34"/>
  <c r="D71" i="34" l="1"/>
  <c r="E71" i="34"/>
  <c r="F71" i="34"/>
  <c r="C111" i="34" s="1"/>
  <c r="B56" i="34" l="1"/>
  <c r="B57" i="34"/>
  <c r="B58" i="34"/>
  <c r="B59" i="34"/>
  <c r="B60" i="34"/>
  <c r="B61" i="34"/>
  <c r="B55" i="34"/>
  <c r="F27" i="34" l="1"/>
  <c r="D27" i="34" l="1"/>
  <c r="E27" i="34"/>
  <c r="B91" i="34"/>
  <c r="B90" i="34"/>
  <c r="B89" i="34"/>
  <c r="B88" i="34"/>
  <c r="B87" i="34"/>
  <c r="B86" i="34"/>
  <c r="B85" i="34"/>
  <c r="B38" i="34"/>
  <c r="B37" i="34"/>
  <c r="B36" i="34"/>
  <c r="B35" i="34"/>
  <c r="B34" i="34"/>
  <c r="B33" i="34"/>
  <c r="B32" i="34"/>
  <c r="B31" i="34"/>
  <c r="E101" i="34" l="1"/>
  <c r="E105" i="34" l="1"/>
  <c r="C110" i="34" s="1"/>
  <c r="C112" i="34" s="1"/>
  <c r="A48" i="34" l="1"/>
  <c r="A53" i="34" l="1"/>
  <c r="A74" i="34" l="1"/>
  <c r="A76" i="34" s="1"/>
  <c r="A82" i="34" l="1"/>
  <c r="A107" i="34" s="1"/>
</calcChain>
</file>

<file path=xl/sharedStrings.xml><?xml version="1.0" encoding="utf-8"?>
<sst xmlns="http://schemas.openxmlformats.org/spreadsheetml/2006/main" count="383" uniqueCount="341">
  <si>
    <t>Local Government</t>
  </si>
  <si>
    <t>[Select Council]</t>
  </si>
  <si>
    <t>User fees</t>
  </si>
  <si>
    <t>Grants</t>
  </si>
  <si>
    <t>Total</t>
  </si>
  <si>
    <t>Other</t>
  </si>
  <si>
    <t>Statutory fees and fines</t>
  </si>
  <si>
    <t>Service rates and charges</t>
  </si>
  <si>
    <t>[insert class name]</t>
  </si>
  <si>
    <t>ESSENTIAL SERVICES COMMISSION</t>
  </si>
  <si>
    <t>General rates</t>
  </si>
  <si>
    <t>How much landfill levy was/will be paid?</t>
  </si>
  <si>
    <t>CERTIFICATION STATEMENT</t>
  </si>
  <si>
    <t>Signed:</t>
  </si>
  <si>
    <t>[NAME OF CHIEF EXECUTIVE OFFICER]</t>
  </si>
  <si>
    <t>[DATE]</t>
  </si>
  <si>
    <t>Phone number</t>
  </si>
  <si>
    <t>Email</t>
  </si>
  <si>
    <t>Campaspe</t>
  </si>
  <si>
    <t>Alpine</t>
  </si>
  <si>
    <t>Ararat</t>
  </si>
  <si>
    <t>Ballarat</t>
  </si>
  <si>
    <t>Banyule</t>
  </si>
  <si>
    <t>Bass Coast</t>
  </si>
  <si>
    <t>Baw Baw</t>
  </si>
  <si>
    <t>Bayside</t>
  </si>
  <si>
    <t>Benalla</t>
  </si>
  <si>
    <t>Boroondara</t>
  </si>
  <si>
    <t>Brimbank</t>
  </si>
  <si>
    <t>Buloke</t>
  </si>
  <si>
    <t>Cardinia</t>
  </si>
  <si>
    <t>Casey</t>
  </si>
  <si>
    <t>Central Goldfields</t>
  </si>
  <si>
    <t>Colac Otway</t>
  </si>
  <si>
    <t>Corangamite</t>
  </si>
  <si>
    <t>Darebin</t>
  </si>
  <si>
    <t>East Gippsland</t>
  </si>
  <si>
    <t>Frankston</t>
  </si>
  <si>
    <t>Gannawarra</t>
  </si>
  <si>
    <t>Glen Eira</t>
  </si>
  <si>
    <t>Glenelg</t>
  </si>
  <si>
    <t>Golden Plains</t>
  </si>
  <si>
    <t>Greater Bendigo</t>
  </si>
  <si>
    <t>Greater Dandenong</t>
  </si>
  <si>
    <t>Greater Geelong</t>
  </si>
  <si>
    <t>Greater Shepparton</t>
  </si>
  <si>
    <t>Hepburn</t>
  </si>
  <si>
    <t>Hindmarsh</t>
  </si>
  <si>
    <t>Hobsons Bay</t>
  </si>
  <si>
    <t>Horsham</t>
  </si>
  <si>
    <t>Hume</t>
  </si>
  <si>
    <t>Indigo</t>
  </si>
  <si>
    <t>Kingston</t>
  </si>
  <si>
    <t>Knox</t>
  </si>
  <si>
    <t>Latrobe</t>
  </si>
  <si>
    <t>Loddon</t>
  </si>
  <si>
    <t>Macedon Ranges</t>
  </si>
  <si>
    <t>Manningham</t>
  </si>
  <si>
    <t>Mansfield</t>
  </si>
  <si>
    <t>Maribyrnong</t>
  </si>
  <si>
    <t>Maroondah</t>
  </si>
  <si>
    <t>Melbourne</t>
  </si>
  <si>
    <t>Melton</t>
  </si>
  <si>
    <t>Mildura</t>
  </si>
  <si>
    <t>Mitchell</t>
  </si>
  <si>
    <t>Moira</t>
  </si>
  <si>
    <t>Monash</t>
  </si>
  <si>
    <t>Moonee Valley</t>
  </si>
  <si>
    <t>Moorabool</t>
  </si>
  <si>
    <t>Moreland</t>
  </si>
  <si>
    <t>Mornington Peninsula</t>
  </si>
  <si>
    <t>Mount Alexander</t>
  </si>
  <si>
    <t>Moyne</t>
  </si>
  <si>
    <t>Murrindindi</t>
  </si>
  <si>
    <t>Nillumbik</t>
  </si>
  <si>
    <t>Northern Grampians</t>
  </si>
  <si>
    <t>Port Phillip</t>
  </si>
  <si>
    <t>Pyrenees</t>
  </si>
  <si>
    <t>Queenscliffe</t>
  </si>
  <si>
    <t>South Gippsland</t>
  </si>
  <si>
    <t>Southern Grampians</t>
  </si>
  <si>
    <t>Stonnington</t>
  </si>
  <si>
    <t>Strathbogie</t>
  </si>
  <si>
    <t>Surf Coast</t>
  </si>
  <si>
    <t>Swan Hill</t>
  </si>
  <si>
    <t>Towong</t>
  </si>
  <si>
    <t>Wangaratta</t>
  </si>
  <si>
    <t>Warrnambool</t>
  </si>
  <si>
    <t>Wellington</t>
  </si>
  <si>
    <t>West Wimmera</t>
  </si>
  <si>
    <t>Whitehorse</t>
  </si>
  <si>
    <t>Whittlesea</t>
  </si>
  <si>
    <t>Wodonga</t>
  </si>
  <si>
    <t>Wyndham</t>
  </si>
  <si>
    <t>Yarra</t>
  </si>
  <si>
    <t>Yarra Ranges</t>
  </si>
  <si>
    <t>Yarriambiack</t>
  </si>
  <si>
    <t>Position title</t>
  </si>
  <si>
    <t>Contact name</t>
  </si>
  <si>
    <t xml:space="preserve">Base average rate </t>
  </si>
  <si>
    <t>Number of rateable properties</t>
  </si>
  <si>
    <t>Capped average rate</t>
  </si>
  <si>
    <t>Operating expenditure</t>
  </si>
  <si>
    <t>Capital expenditure</t>
  </si>
  <si>
    <t>I confirm that this data represents fairly the financial position of our council for the period specified.</t>
  </si>
  <si>
    <t>Average rate increase</t>
  </si>
  <si>
    <t>General rates and municipal charges</t>
  </si>
  <si>
    <t>Municipal charge per property</t>
  </si>
  <si>
    <t>Rates in the dollar</t>
  </si>
  <si>
    <t>Municipal charges</t>
  </si>
  <si>
    <t>What is council's total waste related expenditure?</t>
  </si>
  <si>
    <t>What is the revenue council uses to fund waste related expenditure?</t>
  </si>
  <si>
    <t>Value of land</t>
  </si>
  <si>
    <t>I confirm that this is public data, and that I have no objection to the Essential Services Commission using and publishing this data for the purposes of the Fair Go Rates system.</t>
  </si>
  <si>
    <t>Number of rateable properties on which municipal charge is leviable</t>
  </si>
  <si>
    <t>GENERAL ASSUMPTIONS</t>
  </si>
  <si>
    <t>Contains general assumptions and constants and data lists used for information purposes within assumption and calculation worksheets</t>
  </si>
  <si>
    <t>Project Details</t>
  </si>
  <si>
    <t>Project Title</t>
  </si>
  <si>
    <t>Title</t>
  </si>
  <si>
    <t>Annual Compliance Information Template</t>
  </si>
  <si>
    <t>[MdlTtl]</t>
  </si>
  <si>
    <t>Period Selection</t>
  </si>
  <si>
    <t>Project Selection</t>
  </si>
  <si>
    <t>Period in use</t>
  </si>
  <si>
    <t>selection</t>
  </si>
  <si>
    <t>[period]</t>
  </si>
  <si>
    <t>Model Details</t>
  </si>
  <si>
    <t>Model details</t>
  </si>
  <si>
    <t>Model Status</t>
  </si>
  <si>
    <t>Final</t>
  </si>
  <si>
    <t>Entity Name</t>
  </si>
  <si>
    <t>Essential Service Commission</t>
  </si>
  <si>
    <t>File Name</t>
  </si>
  <si>
    <t>Model timing</t>
  </si>
  <si>
    <t>Model year</t>
  </si>
  <si>
    <t>Units</t>
  </si>
  <si>
    <t>Financial units</t>
  </si>
  <si>
    <t>AUD</t>
  </si>
  <si>
    <t>Financial year end month number</t>
  </si>
  <si>
    <t>Constants</t>
  </si>
  <si>
    <t>Numbers</t>
  </si>
  <si>
    <t>One</t>
  </si>
  <si>
    <t>[One]</t>
  </si>
  <si>
    <t>Zero</t>
  </si>
  <si>
    <t>[Zero]</t>
  </si>
  <si>
    <t>Hundred</t>
  </si>
  <si>
    <t>[Hundred]</t>
  </si>
  <si>
    <t>Thousand</t>
  </si>
  <si>
    <t>[Thousand]</t>
  </si>
  <si>
    <t>Million</t>
  </si>
  <si>
    <t>[Million]</t>
  </si>
  <si>
    <t>Sheet units</t>
  </si>
  <si>
    <t>[Sht]</t>
  </si>
  <si>
    <t>Section units</t>
  </si>
  <si>
    <t>[Sxn]</t>
  </si>
  <si>
    <t>Sub-section units</t>
  </si>
  <si>
    <t>[Sbsxn]</t>
  </si>
  <si>
    <t>Time</t>
  </si>
  <si>
    <t>Number of days in a year</t>
  </si>
  <si>
    <t>[DiY]</t>
  </si>
  <si>
    <t>Number of months in a year</t>
  </si>
  <si>
    <t>[MiY]</t>
  </si>
  <si>
    <t>Number of months in a quarter year</t>
  </si>
  <si>
    <t>[MiQ]</t>
  </si>
  <si>
    <t>Months in a period</t>
  </si>
  <si>
    <t>[MiP]</t>
  </si>
  <si>
    <t>Weeks in a year</t>
  </si>
  <si>
    <t>[WiY]</t>
  </si>
  <si>
    <t>Months in a period (drop-down list)</t>
  </si>
  <si>
    <t>Others</t>
  </si>
  <si>
    <t>Not applicable</t>
  </si>
  <si>
    <t>n.a.</t>
  </si>
  <si>
    <t>[NA]</t>
  </si>
  <si>
    <t>Period Selection drop-down list</t>
  </si>
  <si>
    <t>Technical</t>
  </si>
  <si>
    <t>Council</t>
  </si>
  <si>
    <t>END</t>
  </si>
  <si>
    <t>COMPLIANCE INFORMATION</t>
  </si>
  <si>
    <t>Inputs</t>
  </si>
  <si>
    <t>Annualised supplementary general rates and municipal charges</t>
  </si>
  <si>
    <t>Annualised supplementary general rates</t>
  </si>
  <si>
    <t>Annualised supplementary municipal charges</t>
  </si>
  <si>
    <t>Kerbside waste revenue and expenditure information</t>
  </si>
  <si>
    <t>WASTE MONITORING</t>
  </si>
  <si>
    <t>NOTES</t>
  </si>
  <si>
    <t>CHANGE LOG</t>
  </si>
  <si>
    <t>Changes</t>
  </si>
  <si>
    <t>Number</t>
  </si>
  <si>
    <t>Date</t>
  </si>
  <si>
    <t>Sheet reference</t>
  </si>
  <si>
    <t>Section</t>
  </si>
  <si>
    <t>Cell reference</t>
  </si>
  <si>
    <t>Change</t>
  </si>
  <si>
    <t>Structure</t>
  </si>
  <si>
    <t>Changed structure and format of workbook to align with commission's new excel standards. Waste monitoring and compliance monitoring information seperated into two different sheets. Added sections to worksheets</t>
  </si>
  <si>
    <t>References</t>
  </si>
  <si>
    <t>Added general assumptions sheets that collated al references and lookups and removed hardcoding from the other worksheets.</t>
  </si>
  <si>
    <t>Compliance monitoring</t>
  </si>
  <si>
    <t>Reordered cells so outputs &gt; inputs</t>
  </si>
  <si>
    <t>Compliance_information</t>
  </si>
  <si>
    <t>row 112</t>
  </si>
  <si>
    <t>Removed maximum capped average rate cell as this does not align with the commission's approach to assessing compliance (average rate increase rounded to 2 d.p.)</t>
  </si>
  <si>
    <t>Waste_Monitoring</t>
  </si>
  <si>
    <t>row 14</t>
  </si>
  <si>
    <t>Added total to waste expenditure sheet</t>
  </si>
  <si>
    <t>row 80</t>
  </si>
  <si>
    <t>Added total that sums general rates and municipal charges</t>
  </si>
  <si>
    <t>row 105</t>
  </si>
  <si>
    <t>Added total to annualised supplementary rates and charges</t>
  </si>
  <si>
    <t>C110 and C111</t>
  </si>
  <si>
    <t>Changed average rate formula to references totals</t>
  </si>
  <si>
    <t>Calculations and outputs</t>
  </si>
  <si>
    <t>Contact information</t>
  </si>
  <si>
    <t>Input</t>
  </si>
  <si>
    <t>Council data input cells. Unlocked on worksheet protection - Black font, light blue background</t>
  </si>
  <si>
    <t>Calculations and labels</t>
  </si>
  <si>
    <t>Comments, guidance</t>
  </si>
  <si>
    <t>Guidance comments and explanations - Light blue text, white background</t>
  </si>
  <si>
    <t>User guide</t>
  </si>
  <si>
    <t>All councils are required to complete this template</t>
  </si>
  <si>
    <t>• Before starting ensure you select your council in the drop down above and complete the contact information.</t>
  </si>
  <si>
    <t>• Please use the instructions below to assist in completing the template.</t>
  </si>
  <si>
    <t>• Return the completed template as an excel file (do not provide a pdf or screenshot).</t>
  </si>
  <si>
    <t>If you have any feedback or questions, please email them to: localgovernment@esc.vic.gov.au.</t>
  </si>
  <si>
    <t>COMPLIANCE MONITORING INSTRUCTIONS</t>
  </si>
  <si>
    <t>How it works</t>
  </si>
  <si>
    <t>• Note that compliance is tested on gross revenue (not net of rebate revenue).</t>
  </si>
  <si>
    <t xml:space="preserve">• All numbers should be supported by councils rating system reports. </t>
  </si>
  <si>
    <t xml:space="preserve">• For the waste monitoring sheet you will need to input all relevant information (rows 11 to 23). </t>
  </si>
  <si>
    <t>What you need to do</t>
  </si>
  <si>
    <t xml:space="preserve">Enter the information in section 2.01 and confirm that the calculations and outputs in section 2.02 are correct. </t>
  </si>
  <si>
    <t>INPUTS (2.01)</t>
  </si>
  <si>
    <t>Valuations and rates in the dollar (2.01.01 and 2.01.02)</t>
  </si>
  <si>
    <t xml:space="preserve">The purpose of section 2.01.01 and 2.01.02 (rows 11 to 46) is to calculate general rates revenue and annualised supplementary general rates revenue. Only valuations and rates in the dollar related to general rates should be input here. </t>
  </si>
  <si>
    <r>
      <t xml:space="preserve">• Input total valuations by class of land in </t>
    </r>
    <r>
      <rPr>
        <b/>
        <sz val="10"/>
        <color rgb="FF4986A0"/>
        <rFont val="Verdana"/>
        <family val="2"/>
      </rPr>
      <t>rows 11 to 26</t>
    </r>
    <r>
      <rPr>
        <sz val="10"/>
        <color theme="1"/>
        <rFont val="Verdana"/>
        <family val="2"/>
      </rPr>
      <t xml:space="preserve"> (exclude cultural and recreational land and revenue in lieu of rates). </t>
    </r>
  </si>
  <si>
    <t xml:space="preserve"> - Enter valuations in dollars (not thousands of dollars). </t>
  </si>
  <si>
    <t xml:space="preserve"> - These figures should be reconcilable to council's rating system.  </t>
  </si>
  <si>
    <r>
      <t xml:space="preserve">• Input rates in the dollar by class of land in </t>
    </r>
    <r>
      <rPr>
        <b/>
        <sz val="10"/>
        <color rgb="FF4986A0"/>
        <rFont val="Verdana"/>
        <family val="2"/>
      </rPr>
      <t>rows 31 to 46</t>
    </r>
    <r>
      <rPr>
        <sz val="10"/>
        <color theme="1"/>
        <rFont val="Verdana"/>
        <family val="2"/>
      </rPr>
      <t xml:space="preserve"> (exclude cultural and recreational land). </t>
    </r>
  </si>
  <si>
    <t xml:space="preserve"> - These figures should be reconcilable to council's rating system.</t>
  </si>
  <si>
    <t>Municipal charges (2.01.03)</t>
  </si>
  <si>
    <t>The purpose of section 2.01.03 is to calculate the total revenue leviable from municipal charges.</t>
  </si>
  <si>
    <t>Number of rateable properties (2.01.04)</t>
  </si>
  <si>
    <r>
      <t xml:space="preserve">• Input the number of rateable properties by class of land in </t>
    </r>
    <r>
      <rPr>
        <b/>
        <sz val="10"/>
        <color rgb="FF4986A0"/>
        <rFont val="Verdana"/>
        <family val="2"/>
      </rPr>
      <t>rows 56 to 71</t>
    </r>
    <r>
      <rPr>
        <sz val="10"/>
        <color theme="1"/>
        <rFont val="Verdana"/>
        <family val="2"/>
      </rPr>
      <t xml:space="preserve"> (exclude cultural and recreational land and revenue in lieu of rates). </t>
    </r>
  </si>
  <si>
    <t>CALCULATIONS AND OUTPUTS (2.02)</t>
  </si>
  <si>
    <t>Section 2.02 calculates the numbers used to assess compliance.</t>
  </si>
  <si>
    <t>General rates and municipal charges (2.02.01)</t>
  </si>
  <si>
    <t>Annualised supplementary general rates and municipal charges (2.02.02)</t>
  </si>
  <si>
    <t>Compliance with the rate cap (2.02.03)</t>
  </si>
  <si>
    <t xml:space="preserve">Section 2.02.03 calculates the base average rate, capped average rate and average rate increase from the above information.  </t>
  </si>
  <si>
    <t xml:space="preserve">When returning the completed template, please attach a scanned copy of: </t>
  </si>
  <si>
    <t>• the signed certification statement.</t>
  </si>
  <si>
    <t>Rate cap (minister's cap)</t>
  </si>
  <si>
    <t>The point in time compliance is assessed (beginning of the capped year)</t>
  </si>
  <si>
    <t>IMPORTANT INFORMATION</t>
  </si>
  <si>
    <r>
      <rPr>
        <b/>
        <sz val="10"/>
        <color rgb="FF4986A0"/>
        <rFont val="Verdana"/>
        <family val="2"/>
      </rPr>
      <t xml:space="preserve">Note: </t>
    </r>
    <r>
      <rPr>
        <sz val="10"/>
        <color rgb="FF4986A0"/>
        <rFont val="Verdana"/>
        <family val="2"/>
      </rPr>
      <t>exclude valuations related to cultural &amp; recreational land, and revenue in lieu of rates.</t>
    </r>
  </si>
  <si>
    <r>
      <rPr>
        <b/>
        <sz val="10"/>
        <color rgb="FF4986A0"/>
        <rFont val="Verdana"/>
        <family val="2"/>
      </rPr>
      <t xml:space="preserve">Note: </t>
    </r>
    <r>
      <rPr>
        <sz val="10"/>
        <color rgb="FF4986A0"/>
        <rFont val="Verdana"/>
        <family val="2"/>
      </rPr>
      <t>exclude rates in the dollar related to cultural &amp; recreational land.</t>
    </r>
  </si>
  <si>
    <r>
      <rPr>
        <b/>
        <sz val="10"/>
        <color rgb="FF4986A0"/>
        <rFont val="Verdana"/>
        <family val="2"/>
      </rPr>
      <t xml:space="preserve">Note: </t>
    </r>
    <r>
      <rPr>
        <sz val="10"/>
        <color rgb="FF4986A0"/>
        <rFont val="Verdana"/>
        <family val="2"/>
      </rPr>
      <t>exclude rateable properties related to cultural &amp; recreational land.</t>
    </r>
  </si>
  <si>
    <t xml:space="preserve">Alternatively, you can contact the commission on 03 9032 1300 to discuss any issues. </t>
  </si>
  <si>
    <t>• Note the model key that councils should follow to know what cells need to be populated throughout the template.</t>
  </si>
  <si>
    <t>Section 2.01 collates all the council data input cells needed to calculate the base average and capped average rates.</t>
  </si>
  <si>
    <t>The purpose of section 2.01.04 is to collect the information needed to calculate the denominators in the base average rate and capped average rate.</t>
  </si>
  <si>
    <t>• General rates revenue in row 78 will be calculated from the figures input in rows 11 to 46. It is equal to the sum of each class of land’s total valuation multiplied by the respective rate in the dollar.</t>
  </si>
  <si>
    <t>• Municipal charges revenue in row 79 will be calculated from the figures input in rows 50 to 51. It is equal to the municipal charge per property multiplied by the number of properties on which the municipal charge is leviable.</t>
  </si>
  <si>
    <t>• The template will calculate council's average rate increase rounded to two decimal places in cell C112.</t>
  </si>
  <si>
    <t xml:space="preserve">• The average rate increase should not be greater than the applicable rate cap, therefore C112 should not be greater than cell C109 (rounded to two decimal places).  </t>
  </si>
  <si>
    <t xml:space="preserve">• This template collects information from council to calculate its base average rate and capped average rate. </t>
  </si>
  <si>
    <t xml:space="preserve">• For the compliance information sheet you will need to input information in section 2.01 (rows 7 to 73) relating to valuations, rates in the dollar, number of rateable properties, and municipal charges (the blue cells). </t>
  </si>
  <si>
    <t>***hide sheet</t>
  </si>
  <si>
    <t>Total annualised supplementary general rates and municipal charges</t>
  </si>
  <si>
    <t>Labels or formulae. Locked on worksheet protection - Black font, white background</t>
  </si>
  <si>
    <t>Model key</t>
  </si>
  <si>
    <t>GEN_A</t>
  </si>
  <si>
    <t>E92:F93</t>
  </si>
  <si>
    <t xml:space="preserve">Updated rate caps </t>
  </si>
  <si>
    <t>5.05.01</t>
  </si>
  <si>
    <t>5.02.01</t>
  </si>
  <si>
    <t>H11</t>
  </si>
  <si>
    <t>Changed instructions in response to feedback from councils</t>
  </si>
  <si>
    <t>Better Practice Property &amp; Rates Database Checklist</t>
  </si>
  <si>
    <t>Completed by:</t>
  </si>
  <si>
    <t>Version:</t>
  </si>
  <si>
    <t>Property &amp; rates database software:</t>
  </si>
  <si>
    <t>Council name:</t>
  </si>
  <si>
    <t>Yes</t>
  </si>
  <si>
    <t>No</t>
  </si>
  <si>
    <t>Does your council have the following controls operating?</t>
  </si>
  <si>
    <t>Is segregation of duties maintained between finance and rates staff? </t>
  </si>
  <si>
    <t xml:space="preserve">Are effective general IT controls in place? </t>
  </si>
  <si>
    <t>(use this section to provide any commentray about compliance, waste monitoring or the Rates and Property better practice checklist. Alternatively, you may provide this as a separate word document)</t>
  </si>
  <si>
    <t>I confirm that the required information has been provided, including:</t>
  </si>
  <si>
    <t xml:space="preserve">        compliance template</t>
  </si>
  <si>
    <t xml:space="preserve">        rating system reports or equivalent</t>
  </si>
  <si>
    <t xml:space="preserve">        completed better practice: property rate database checklist</t>
  </si>
  <si>
    <t xml:space="preserve"> - Do you follow documented procedures for: Database access and updating; Supplementary valuation processing;  VGV reconciliations; Rate capping compliance submission? </t>
  </si>
  <si>
    <t>Has Internal Audit reviewed the Property &amp; Rates database controls in the last three years?  </t>
  </si>
  <si>
    <t xml:space="preserve"> - Can only rates staff make masterfile changes?  Do finance staff regularly review reconciliations to VGV data &amp; masterfile-change / audit-trail reports?</t>
  </si>
  <si>
    <t xml:space="preserve"> - Do IT controls ensure timely updating of antivirus / anti-malware software, firewalls, code patching and general cyber-security measures?</t>
  </si>
  <si>
    <t>Does the council’s Business Continuity Plan / IT Disaster Recovery Plan specifically address the Property &amp; Rates database? </t>
  </si>
  <si>
    <t>- Has any test of such contingency plans been conducted?</t>
  </si>
  <si>
    <t>Where any of the above conventional controls is not employed, does the council use compensating controls to ensure processing is complete, accurate and authorised?</t>
  </si>
  <si>
    <t>Is formal management and CEO approval of the compliance process recorded?</t>
  </si>
  <si>
    <t>Yes/No</t>
  </si>
  <si>
    <t>- Please briefly describe the controls used and the records that are retained in either the 'notes' worksheet or in a separate document. </t>
  </si>
  <si>
    <t xml:space="preserve">If your answer to any of the following questions is not a simple "Yes", then please add an explanation in the 'notes' worksheet or in a separate document. </t>
  </si>
  <si>
    <t>[INSERT COUNCIL NAME]</t>
  </si>
  <si>
    <t>I certify that I have reviewed the Annual Compliance Information and understand that it will be used by the Essential Services Commission to assess compliance with the rate cap.</t>
  </si>
  <si>
    <r>
      <rPr>
        <b/>
        <sz val="11"/>
        <color rgb="FF000000"/>
        <rFont val="Arial"/>
        <family val="2"/>
      </rPr>
      <t>Are there effective access controls over the IT system and  Property &amp; Rates database apps?</t>
    </r>
    <r>
      <rPr>
        <sz val="11"/>
        <color rgb="FF000000"/>
        <rFont val="Arial"/>
        <family val="2"/>
      </rPr>
      <t xml:space="preserve">  
</t>
    </r>
    <r>
      <rPr>
        <i/>
        <sz val="11"/>
        <color rgb="FF000000"/>
        <rFont val="Arial"/>
        <family val="2"/>
      </rPr>
      <t xml:space="preserve"> - </t>
    </r>
    <r>
      <rPr>
        <sz val="11"/>
        <color rgb="FF000000"/>
        <rFont val="Arial"/>
        <family val="2"/>
      </rPr>
      <t>Are passwords managed by IT and do they require regular changing? </t>
    </r>
  </si>
  <si>
    <r>
      <rPr>
        <b/>
        <sz val="11"/>
        <color rgb="FF000000"/>
        <rFont val="Arial"/>
        <family val="2"/>
      </rPr>
      <t xml:space="preserve">For Supplementary rate batches, and for 30 June and 1 July, are masterfile-change / audit-trail reports prepared and independently reviewed? </t>
    </r>
    <r>
      <rPr>
        <sz val="11"/>
        <color rgb="FF000000"/>
        <rFont val="Arial"/>
        <family val="2"/>
      </rPr>
      <t xml:space="preserve">
 - Are all material changes are supported by documentation?</t>
    </r>
  </si>
  <si>
    <t>Do effective documented procedures exist for Property &amp; Rates procedures?</t>
  </si>
  <si>
    <t>RATING SYSTEM REPORTS, CERTIFICATION STATEMENT AND BETTER PRACTICE CHECKLIST</t>
  </si>
  <si>
    <t>- Have all relevant and significant  audit findings been addressed?</t>
  </si>
  <si>
    <t>- Please ensure the Certification Statement in the submission is complete and signed.</t>
  </si>
  <si>
    <t>Date (last update):</t>
  </si>
  <si>
    <r>
      <rPr>
        <b/>
        <sz val="11"/>
        <rFont val="Arial"/>
        <family val="2"/>
      </rPr>
      <t>For Supplementary rate batches, and for 30 June and 1 July, are Property &amp; Rates database summaries reconciled to the VGV's Report of general valuation?</t>
    </r>
    <r>
      <rPr>
        <sz val="11"/>
        <rFont val="Arial"/>
        <family val="2"/>
      </rPr>
      <t xml:space="preserve"> 
- Are the reconciliations independently reviewed?  </t>
    </r>
  </si>
  <si>
    <t>MC</t>
  </si>
  <si>
    <t>• Upon completion, this template should be provided to the commission along with the required supporting documentation. This includes:</t>
  </si>
  <si>
    <t>- CEO certification statement</t>
  </si>
  <si>
    <t>- Completed Better Practice Property &amp; Rates Database Checklist</t>
  </si>
  <si>
    <t>Councils must submit all compliance information by 30 September 2022</t>
  </si>
  <si>
    <t>https://www.esc.vic.gov.au/local-government/council-compliance-rate-caps/guidance-help-councils-comply-rate-caps#tabs-container2</t>
  </si>
  <si>
    <t>• The above documents are available on our website at:</t>
  </si>
  <si>
    <r>
      <rPr>
        <b/>
        <sz val="10"/>
        <color rgb="FF4986A0"/>
        <rFont val="Verdana"/>
        <family val="2"/>
      </rPr>
      <t>Note:</t>
    </r>
    <r>
      <rPr>
        <sz val="10"/>
        <color rgb="FF4986A0"/>
        <rFont val="Verdana"/>
        <family val="2"/>
      </rPr>
      <t xml:space="preserve"> include direct and indirect costs and revenue related to your council’s waste services. We previously asked for information related to kerbside waste only. However, if your council’s waste services also include community waste, or other household waste services, please include this information and outline what is included in the notes section.</t>
    </r>
  </si>
  <si>
    <t>Cover_and_instructions</t>
  </si>
  <si>
    <t>User guide updated to reflect changes to supporting documentation (better practice checklist and CEO certification)</t>
  </si>
  <si>
    <r>
      <t xml:space="preserve">• </t>
    </r>
    <r>
      <rPr>
        <i/>
        <sz val="10"/>
        <color theme="1"/>
        <rFont val="Verdana"/>
        <family val="2"/>
      </rPr>
      <t>The Fair Go Rates System - compliance monitoring and reporting, guidance for councils 2023–24</t>
    </r>
    <r>
      <rPr>
        <sz val="10"/>
        <color theme="1"/>
        <rFont val="Verdana"/>
        <family val="2"/>
      </rPr>
      <t xml:space="preserve"> provides information on how we test compliance, what information councils must provide to us, and how we report on compliance. </t>
    </r>
  </si>
  <si>
    <t>- Rating system reports as at 30 June 2023 and 1 July 2023</t>
  </si>
  <si>
    <t xml:space="preserve"> - Council must report on valuations as at 1 July 2022, 30 June 2023 and 1 July 2023. </t>
  </si>
  <si>
    <t xml:space="preserve"> - Council must report on rates in the dollar for 2022–23 and 2023–24.</t>
  </si>
  <si>
    <r>
      <t xml:space="preserve">• Input the municipal charge per property for 2022–23 in </t>
    </r>
    <r>
      <rPr>
        <b/>
        <sz val="10"/>
        <color rgb="FF4986A0"/>
        <rFont val="Verdana"/>
        <family val="2"/>
      </rPr>
      <t>cell D50</t>
    </r>
    <r>
      <rPr>
        <sz val="10"/>
        <color theme="1"/>
        <rFont val="Verdana"/>
        <family val="2"/>
      </rPr>
      <t xml:space="preserve"> and for 2023–24 in </t>
    </r>
    <r>
      <rPr>
        <b/>
        <sz val="10"/>
        <color rgb="FF4986A0"/>
        <rFont val="Verdana"/>
        <family val="2"/>
      </rPr>
      <t>cell F50</t>
    </r>
    <r>
      <rPr>
        <sz val="10"/>
        <color theme="1"/>
        <rFont val="Verdana"/>
        <family val="2"/>
      </rPr>
      <t>.</t>
    </r>
  </si>
  <si>
    <r>
      <t xml:space="preserve">• Input the number of properties on which the municipal charge is leviable in </t>
    </r>
    <r>
      <rPr>
        <b/>
        <sz val="10"/>
        <color rgb="FF4986A0"/>
        <rFont val="Verdana"/>
        <family val="2"/>
      </rPr>
      <t>row 51</t>
    </r>
    <r>
      <rPr>
        <sz val="10"/>
        <color theme="1"/>
        <rFont val="Verdana"/>
        <family val="2"/>
      </rPr>
      <t xml:space="preserve"> as at 1 July 2022, 30 June 2023 and 1 July 2023. </t>
    </r>
  </si>
  <si>
    <t xml:space="preserve"> - Council must report on the number of rateable properties as at 1 July 2022, 30 June 2023 and 1 July 2023. </t>
  </si>
  <si>
    <t>• The template will calculate annualised supplementary general rates revenue based on the change in total valuations by class of land from 1 July 2022 to 30 June 2023 (D11 to E26) multiplied by the respective rate in the dollar in rows 31 to 46.</t>
  </si>
  <si>
    <t>• The template will calculate annualised supplementary municipal charges revenue based on the number of new rateable properties (row 51) from 1 July 2022 to 30 June 2023 multiplied by the municipal charge per property in cell D50.</t>
  </si>
  <si>
    <r>
      <t xml:space="preserve">• The minister's cap for the 2023–24 rating year is 1.75 per cent. If a higher cap was approved for council for the 2023–24 rating year, overwrite the prefilled minister's cap and input the approved higher cap for 2023–24 in </t>
    </r>
    <r>
      <rPr>
        <b/>
        <sz val="10"/>
        <color rgb="FF4986A0"/>
        <rFont val="Verdana"/>
        <family val="2"/>
      </rPr>
      <t>cell C109</t>
    </r>
    <r>
      <rPr>
        <sz val="10"/>
        <color theme="1"/>
        <rFont val="Verdana"/>
        <family val="2"/>
      </rPr>
      <t>.</t>
    </r>
  </si>
  <si>
    <t xml:space="preserve">• The template will calculate council's base average rate in cell C110. This is calculated on figures from council's rating system as at 1 July 2022 and 30 June 2023. </t>
  </si>
  <si>
    <t xml:space="preserve"> - Note that the base average rate is based on general rates/municipal charges as at 1 July 2022 plus annualised supplementary rates/charges as at 30 June 2023. This is different from the actual supplementary rates/charges council receives over the course of the financial year. </t>
  </si>
  <si>
    <t xml:space="preserve">• The template will calculate council's capped average rate in cell C111. This is calculated on figures from council's rating system as at 1 July 2023. </t>
  </si>
  <si>
    <t>• rating system reports as at 30 June 2023 and 1 July 2023. The rating system reports do not need to show data for individual properties, rather a summary of the data as provided in the annual compliance information template. The rating system reports should include all figures in section 2.01 (the blue cells).</t>
  </si>
  <si>
    <t>• the better practice property &amp; rates database checklist (for information about this checklist, refer to the The Fair Go Rates System - compliance monitoring and reporting, guidance for councils 2023–24).</t>
  </si>
  <si>
    <t>• From this information, the template will automatically calculate the total revenue leviable from general rates and municipal charges for 2022–23 and 2023–24, annualised supplementary revenue for 2022–23, the base average rate and the capped average rate (the white cells). This information appears in section 2.02 (rows 74 to 113).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</si>
</sst>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0_-;\-* #,##0_-;_-* &quot;-&quot;_-;_-@_-"/>
    <numFmt numFmtId="43" formatCode="_-* #,##0.00_-;\-* #,##0.00_-;_-* &quot;-&quot;??_-;_-@_-"/>
    <numFmt numFmtId="164" formatCode="_(* #,##0_);_(* \(#,##0\);_(* &quot;-&quot;_);_(@_)"/>
    <numFmt numFmtId="165" formatCode="_(#,##0.0_);\(#,##0.0\);_(&quot;-&quot;_)"/>
    <numFmt numFmtId="166" formatCode="_(&quot;$&quot;#,##0.0_);\(&quot;$&quot;#,##0.0\);_(&quot;-&quot;_)"/>
    <numFmt numFmtId="167" formatCode="_(#,##0.0\x_);\(#,##0.0\x\);_(&quot;-&quot;_)"/>
    <numFmt numFmtId="168" formatCode="_(#,##0.0%_);\(#,##0.0%\);_(&quot;-&quot;_)"/>
    <numFmt numFmtId="169" formatCode="_(###0_);\(###0\);_(###0_)"/>
    <numFmt numFmtId="170" formatCode="_)d\-mmm\-yy_)"/>
    <numFmt numFmtId="171" formatCode="_(#,##0_);\(#,##0\);_(&quot;-&quot;_)"/>
    <numFmt numFmtId="172" formatCode="_-* #,##0_-;\-* #,##0_-;_-* &quot;-&quot;??_-;_-@_-"/>
    <numFmt numFmtId="173" formatCode="_(&quot;$&quot;* #,##0_);_(&quot;$&quot;* \(#,##0\);_(&quot;$&quot;* &quot;-&quot;??_);_(@_)"/>
    <numFmt numFmtId="174" formatCode="[$$-C09]#,##0.00;[Red]&quot;-&quot;[$$-C09]#,##0.00"/>
    <numFmt numFmtId="175" formatCode="_-* #,##0.00000_-;\-* #,##0.00000_-;_-* &quot;-&quot;??_-;_-@_-"/>
    <numFmt numFmtId="176" formatCode="_-* #,##0.0000000000_-;\-* #,##0.0000000000_-;_-* &quot;-&quot;??_-;_-@_-"/>
    <numFmt numFmtId="177" formatCode="_(\ #,##0.0_);_(\ \(#,##0.0\);_(* &quot;-&quot;??_);_(@_)"/>
    <numFmt numFmtId="178" formatCode="#&quot;.&quot;##"/>
    <numFmt numFmtId="179" formatCode="#&quot;.&quot;##.00"/>
    <numFmt numFmtId="180" formatCode="d\ mmm\ yy"/>
  </numFmts>
  <fonts count="84">
    <font>
      <sz val="8"/>
      <name val="Arial"/>
      <family val="2"/>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4"/>
      <name val="Arial"/>
      <family val="2"/>
    </font>
    <font>
      <b/>
      <sz val="12"/>
      <name val="Arial"/>
      <family val="2"/>
    </font>
    <font>
      <b/>
      <u/>
      <sz val="8"/>
      <color indexed="56"/>
      <name val="Arial"/>
      <family val="2"/>
    </font>
    <font>
      <b/>
      <sz val="10"/>
      <color indexed="56"/>
      <name val="Wingdings"/>
      <charset val="2"/>
    </font>
    <font>
      <b/>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3"/>
      <name val="Arial"/>
      <family val="2"/>
    </font>
    <font>
      <sz val="10"/>
      <color indexed="8"/>
      <name val="Arial"/>
      <family val="2"/>
    </font>
    <font>
      <b/>
      <sz val="18"/>
      <color indexed="56"/>
      <name val="Cambria"/>
      <family val="2"/>
    </font>
    <font>
      <b/>
      <u/>
      <sz val="9.5"/>
      <color indexed="56"/>
      <name val="Arial"/>
      <family val="2"/>
    </font>
    <font>
      <b/>
      <u/>
      <sz val="9"/>
      <color indexed="56"/>
      <name val="Arial"/>
      <family val="2"/>
    </font>
    <font>
      <b/>
      <u/>
      <sz val="7.5"/>
      <color indexed="56"/>
      <name val="Arial"/>
      <family val="2"/>
    </font>
    <font>
      <b/>
      <sz val="11"/>
      <color indexed="8"/>
      <name val="Calibri"/>
      <family val="2"/>
    </font>
    <font>
      <sz val="11"/>
      <color indexed="10"/>
      <name val="Calibri"/>
      <family val="2"/>
    </font>
    <font>
      <b/>
      <sz val="14"/>
      <color theme="4" tint="-0.249977111117893"/>
      <name val="Verdana"/>
      <family val="2"/>
    </font>
    <font>
      <sz val="10"/>
      <name val="Verdana"/>
      <family val="2"/>
    </font>
    <font>
      <sz val="10"/>
      <color indexed="9"/>
      <name val="Verdana"/>
      <family val="2"/>
    </font>
    <font>
      <b/>
      <sz val="10"/>
      <name val="Verdana"/>
      <family val="2"/>
    </font>
    <font>
      <b/>
      <i/>
      <sz val="16"/>
      <color theme="1"/>
      <name val="Arial"/>
      <family val="2"/>
    </font>
    <font>
      <b/>
      <i/>
      <sz val="16"/>
      <color rgb="FF000000"/>
      <name val="Arial"/>
      <family val="2"/>
    </font>
    <font>
      <b/>
      <i/>
      <u/>
      <sz val="10"/>
      <color rgb="FF000000"/>
      <name val="Arial"/>
      <family val="2"/>
    </font>
    <font>
      <b/>
      <i/>
      <u/>
      <sz val="10"/>
      <color theme="1"/>
      <name val="Arial"/>
      <family val="2"/>
    </font>
    <font>
      <sz val="11"/>
      <name val="Arial"/>
      <family val="2"/>
    </font>
    <font>
      <sz val="11.5"/>
      <color indexed="8"/>
      <name val="Arial Narrow"/>
      <family val="2"/>
    </font>
    <font>
      <u/>
      <sz val="8"/>
      <color theme="10"/>
      <name val="Arial"/>
      <family val="2"/>
    </font>
    <font>
      <u/>
      <sz val="8"/>
      <color theme="11"/>
      <name val="Arial"/>
      <family val="2"/>
    </font>
    <font>
      <sz val="8"/>
      <name val="Calibri"/>
      <family val="2"/>
      <scheme val="minor"/>
    </font>
    <font>
      <sz val="9"/>
      <name val="Calibri"/>
      <family val="2"/>
      <scheme val="minor"/>
    </font>
    <font>
      <sz val="11"/>
      <name val="Calibri"/>
      <family val="2"/>
      <scheme val="minor"/>
    </font>
    <font>
      <sz val="10"/>
      <name val="Arial"/>
      <family val="2"/>
    </font>
    <font>
      <b/>
      <sz val="10"/>
      <name val="Arial"/>
      <family val="2"/>
    </font>
    <font>
      <b/>
      <sz val="11"/>
      <name val="Arial"/>
      <family val="2"/>
    </font>
    <font>
      <b/>
      <sz val="11.5"/>
      <name val="Arial"/>
      <family val="2"/>
    </font>
    <font>
      <sz val="11"/>
      <name val="Verdana"/>
      <family val="2"/>
    </font>
    <font>
      <b/>
      <sz val="12"/>
      <color theme="4"/>
      <name val="Arial"/>
      <family val="2"/>
    </font>
    <font>
      <sz val="14"/>
      <color theme="0"/>
      <name val="Verdana"/>
      <family val="2"/>
    </font>
    <font>
      <b/>
      <sz val="12"/>
      <color indexed="9"/>
      <name val="Verdana"/>
      <family val="2"/>
    </font>
    <font>
      <sz val="12"/>
      <color indexed="9"/>
      <name val="Verdana"/>
      <family val="2"/>
    </font>
    <font>
      <b/>
      <sz val="11"/>
      <color theme="0"/>
      <name val="Verdana"/>
      <family val="2"/>
    </font>
    <font>
      <b/>
      <sz val="11"/>
      <color indexed="8"/>
      <name val="Verdana"/>
      <family val="2"/>
    </font>
    <font>
      <sz val="10"/>
      <color theme="0" tint="-0.499984740745262"/>
      <name val="Verdana"/>
      <family val="2"/>
    </font>
    <font>
      <sz val="8"/>
      <color theme="0" tint="-0.499984740745262"/>
      <name val="Verdana"/>
      <family val="2"/>
    </font>
    <font>
      <b/>
      <sz val="10"/>
      <color indexed="8"/>
      <name val="Verdana"/>
      <family val="2"/>
    </font>
    <font>
      <b/>
      <sz val="11"/>
      <color rgb="FF236192"/>
      <name val="Verdana"/>
      <family val="2"/>
    </font>
    <font>
      <sz val="10"/>
      <color rgb="FF4986A0"/>
      <name val="Arial"/>
      <family val="2"/>
    </font>
    <font>
      <sz val="11"/>
      <color theme="0"/>
      <name val="Verdana"/>
      <family val="2"/>
    </font>
    <font>
      <b/>
      <sz val="12"/>
      <color rgb="FFFFFFFF"/>
      <name val="Verdana"/>
      <family val="2"/>
    </font>
    <font>
      <sz val="10"/>
      <color theme="1"/>
      <name val="Verdana"/>
      <family val="2"/>
    </font>
    <font>
      <sz val="10"/>
      <color rgb="FF4986A0"/>
      <name val="Verdana"/>
      <family val="2"/>
    </font>
    <font>
      <i/>
      <sz val="10"/>
      <color theme="1"/>
      <name val="Verdana"/>
      <family val="2"/>
    </font>
    <font>
      <b/>
      <sz val="11"/>
      <color theme="1"/>
      <name val="Verdana"/>
      <family val="2"/>
    </font>
    <font>
      <b/>
      <sz val="10"/>
      <color rgb="FF236192"/>
      <name val="Verdana"/>
      <family val="2"/>
    </font>
    <font>
      <b/>
      <sz val="10"/>
      <color rgb="FF75787B"/>
      <name val="Verdana"/>
      <family val="2"/>
    </font>
    <font>
      <b/>
      <sz val="10"/>
      <color rgb="FF4986A0"/>
      <name val="Verdana"/>
      <family val="2"/>
    </font>
    <font>
      <b/>
      <sz val="13"/>
      <color theme="1"/>
      <name val="Tahoma"/>
      <family val="2"/>
    </font>
    <font>
      <i/>
      <sz val="10"/>
      <color rgb="FF000000"/>
      <name val="Arial"/>
      <family val="2"/>
    </font>
    <font>
      <sz val="10"/>
      <name val="Calibri"/>
      <family val="2"/>
      <scheme val="minor"/>
    </font>
    <font>
      <b/>
      <sz val="10"/>
      <color rgb="FF000000"/>
      <name val="Arial"/>
      <family val="2"/>
    </font>
    <font>
      <i/>
      <sz val="11"/>
      <name val="Arial"/>
      <family val="2"/>
    </font>
    <font>
      <sz val="11"/>
      <color theme="1"/>
      <name val="Arial"/>
      <family val="2"/>
    </font>
    <font>
      <b/>
      <sz val="16"/>
      <color theme="1"/>
      <name val="Tahoma"/>
      <family val="2"/>
    </font>
    <font>
      <b/>
      <sz val="11"/>
      <color rgb="FF000000"/>
      <name val="Arial"/>
      <family val="2"/>
    </font>
    <font>
      <sz val="11"/>
      <color rgb="FF000000"/>
      <name val="Arial"/>
      <family val="2"/>
    </font>
    <font>
      <i/>
      <sz val="11"/>
      <color rgb="FF000000"/>
      <name val="Arial"/>
      <family val="2"/>
    </font>
    <font>
      <b/>
      <sz val="12"/>
      <color theme="0"/>
      <name val="Arial"/>
      <family val="2"/>
    </font>
    <font>
      <u/>
      <sz val="10"/>
      <color theme="10"/>
      <name val="Verdana"/>
      <family val="2"/>
    </font>
  </fonts>
  <fills count="3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19"/>
        <bgColor indexed="26"/>
      </patternFill>
    </fill>
    <fill>
      <patternFill patternType="gray0625"/>
    </fill>
    <fill>
      <patternFill patternType="lightGray"/>
    </fill>
    <fill>
      <patternFill patternType="solid">
        <fgColor rgb="FF236192"/>
        <bgColor rgb="FF236192"/>
      </patternFill>
    </fill>
    <fill>
      <patternFill patternType="solid">
        <fgColor rgb="FF236192"/>
        <bgColor rgb="FF00A1DE"/>
      </patternFill>
    </fill>
    <fill>
      <patternFill patternType="solid">
        <fgColor rgb="FF236192"/>
        <bgColor indexed="64"/>
      </patternFill>
    </fill>
    <fill>
      <patternFill patternType="solid">
        <fgColor rgb="FFAFCDDB"/>
        <bgColor indexed="64"/>
      </patternFill>
    </fill>
    <fill>
      <patternFill patternType="solid">
        <fgColor theme="0" tint="-0.249977111117893"/>
        <bgColor indexed="64"/>
      </patternFill>
    </fill>
    <fill>
      <patternFill patternType="solid">
        <fgColor rgb="FF4986A0"/>
        <bgColor indexed="64"/>
      </patternFill>
    </fill>
    <fill>
      <patternFill patternType="solid">
        <fgColor rgb="FFF2F2F2"/>
        <bgColor indexed="64"/>
      </patternFill>
    </fill>
    <fill>
      <patternFill patternType="solid">
        <fgColor rgb="FFE3E3E4"/>
        <bgColor indexed="64"/>
      </patternFill>
    </fill>
  </fills>
  <borders count="53">
    <border>
      <left/>
      <right/>
      <top/>
      <bottom/>
      <diagonal/>
    </border>
    <border>
      <left/>
      <right/>
      <top/>
      <bottom style="thin">
        <color auto="1"/>
      </bottom>
      <diagonal/>
    </border>
    <border>
      <left style="medium">
        <color auto="1"/>
      </left>
      <right/>
      <top/>
      <bottom/>
      <diagonal/>
    </border>
    <border>
      <left/>
      <right style="medium">
        <color auto="1"/>
      </right>
      <top/>
      <bottom/>
      <diagonal/>
    </border>
    <border>
      <left style="medium">
        <color indexed="18"/>
      </left>
      <right style="medium">
        <color indexed="18"/>
      </right>
      <top style="medium">
        <color indexed="18"/>
      </top>
      <bottom style="medium">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medium">
        <color auto="1"/>
      </left>
      <right/>
      <top/>
      <bottom style="medium">
        <color indexed="64"/>
      </bottom>
      <diagonal/>
    </border>
    <border>
      <left/>
      <right/>
      <top/>
      <bottom style="medium">
        <color indexed="64"/>
      </bottom>
      <diagonal/>
    </border>
    <border>
      <left/>
      <right style="medium">
        <color auto="1"/>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CE0058"/>
      </bottom>
      <diagonal/>
    </border>
    <border>
      <left style="dotted">
        <color theme="9"/>
      </left>
      <right style="dotted">
        <color theme="9"/>
      </right>
      <top style="dotted">
        <color theme="9"/>
      </top>
      <bottom style="dotted">
        <color theme="9"/>
      </bottom>
      <diagonal/>
    </border>
    <border>
      <left style="dotted">
        <color theme="0" tint="-0.249977111117893"/>
      </left>
      <right/>
      <top style="dotted">
        <color theme="0" tint="-0.249977111117893"/>
      </top>
      <bottom style="dotted">
        <color theme="0" tint="-0.249977111117893"/>
      </bottom>
      <diagonal/>
    </border>
    <border>
      <left/>
      <right/>
      <top style="dotted">
        <color theme="0" tint="-0.249977111117893"/>
      </top>
      <bottom style="dotted">
        <color theme="0" tint="-0.249977111117893"/>
      </bottom>
      <diagonal/>
    </border>
    <border>
      <left/>
      <right style="dotted">
        <color theme="0" tint="-0.249977111117893"/>
      </right>
      <top style="dotted">
        <color theme="0" tint="-0.249977111117893"/>
      </top>
      <bottom style="dotted">
        <color theme="0" tint="-0.249977111117893"/>
      </bottom>
      <diagonal/>
    </border>
    <border>
      <left style="dotted">
        <color theme="0" tint="-0.249977111117893"/>
      </left>
      <right style="dotted">
        <color theme="0" tint="-0.249977111117893"/>
      </right>
      <top style="dotted">
        <color theme="0" tint="-0.249977111117893"/>
      </top>
      <bottom style="dotted">
        <color theme="0" tint="-0.249977111117893"/>
      </bottom>
      <diagonal/>
    </border>
    <border>
      <left style="thin">
        <color theme="0"/>
      </left>
      <right style="thin">
        <color theme="0"/>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dashed">
        <color theme="0" tint="-0.249977111117893"/>
      </left>
      <right style="dashed">
        <color theme="0" tint="-0.249977111117893"/>
      </right>
      <top style="dashed">
        <color theme="0" tint="-0.249977111117893"/>
      </top>
      <bottom style="dashed">
        <color theme="0" tint="-0.249977111117893"/>
      </bottom>
      <diagonal/>
    </border>
    <border>
      <left style="dotted">
        <color theme="0" tint="-0.249977111117893"/>
      </left>
      <right style="dotted">
        <color theme="0" tint="-0.249977111117893"/>
      </right>
      <top style="dotted">
        <color theme="0" tint="-0.249977111117893"/>
      </top>
      <bottom/>
      <diagonal/>
    </border>
    <border>
      <left style="dashed">
        <color theme="0" tint="-0.249977111117893"/>
      </left>
      <right/>
      <top style="dashed">
        <color theme="0" tint="-0.249977111117893"/>
      </top>
      <bottom style="dashed">
        <color theme="0" tint="-0.249977111117893"/>
      </bottom>
      <diagonal/>
    </border>
    <border>
      <left/>
      <right/>
      <top style="dashed">
        <color theme="0" tint="-0.249977111117893"/>
      </top>
      <bottom style="dashed">
        <color theme="0" tint="-0.249977111117893"/>
      </bottom>
      <diagonal/>
    </border>
    <border>
      <left/>
      <right style="dashed">
        <color theme="0" tint="-0.249977111117893"/>
      </right>
      <top style="dashed">
        <color theme="0" tint="-0.249977111117893"/>
      </top>
      <bottom style="dashed">
        <color theme="0" tint="-0.249977111117893"/>
      </bottom>
      <diagonal/>
    </border>
    <border>
      <left/>
      <right/>
      <top/>
      <bottom style="thin">
        <color theme="0"/>
      </bottom>
      <diagonal/>
    </border>
    <border>
      <left/>
      <right style="dotted">
        <color theme="0" tint="-0.249977111117893"/>
      </right>
      <top/>
      <bottom/>
      <diagonal/>
    </border>
    <border>
      <left/>
      <right/>
      <top style="thin">
        <color theme="0" tint="-0.249977111117893"/>
      </top>
      <bottom style="thin">
        <color theme="0" tint="-0.249977111117893"/>
      </bottom>
      <diagonal/>
    </border>
    <border>
      <left style="thin">
        <color indexed="64"/>
      </left>
      <right/>
      <top/>
      <bottom/>
      <diagonal/>
    </border>
    <border>
      <left style="thin">
        <color indexed="64"/>
      </left>
      <right/>
      <top/>
      <bottom style="thin">
        <color indexed="64"/>
      </bottom>
      <diagonal/>
    </border>
    <border>
      <left/>
      <right/>
      <top style="thin">
        <color auto="1"/>
      </top>
      <bottom style="thin">
        <color auto="1"/>
      </bottom>
      <diagonal/>
    </border>
    <border>
      <left/>
      <right/>
      <top style="thin">
        <color indexed="64"/>
      </top>
      <bottom/>
      <diagonal/>
    </border>
    <border>
      <left style="thin">
        <color indexed="64"/>
      </left>
      <right/>
      <top style="thin">
        <color indexed="64"/>
      </top>
      <bottom/>
      <diagonal/>
    </border>
    <border>
      <left style="dotted">
        <color indexed="64"/>
      </left>
      <right style="thin">
        <color indexed="64"/>
      </right>
      <top/>
      <bottom style="thin">
        <color indexed="64"/>
      </bottom>
      <diagonal/>
    </border>
    <border>
      <left style="dotted">
        <color indexed="64"/>
      </left>
      <right style="thin">
        <color indexed="64"/>
      </right>
      <top/>
      <bottom/>
      <diagonal/>
    </border>
    <border>
      <left style="dotted">
        <color indexed="64"/>
      </left>
      <right style="thin">
        <color indexed="64"/>
      </right>
      <top style="thin">
        <color indexed="64"/>
      </top>
      <bottom/>
      <diagonal/>
    </border>
    <border>
      <left/>
      <right style="dotted">
        <color indexed="64"/>
      </right>
      <top style="thin">
        <color indexed="64"/>
      </top>
      <bottom/>
      <diagonal/>
    </border>
    <border>
      <left/>
      <right style="dotted">
        <color indexed="64"/>
      </right>
      <top/>
      <bottom/>
      <diagonal/>
    </border>
  </borders>
  <cellStyleXfs count="199">
    <xf numFmtId="0" fontId="0" fillId="0" borderId="0"/>
    <xf numFmtId="0" fontId="5" fillId="0" borderId="0" applyFill="0" applyBorder="0">
      <alignment horizontal="left" vertical="center"/>
    </xf>
    <xf numFmtId="0" fontId="6" fillId="0" borderId="0" applyFill="0" applyBorder="0">
      <alignment horizontal="left" vertical="center"/>
    </xf>
    <xf numFmtId="0" fontId="7" fillId="0" borderId="0" applyFill="0" applyBorder="0">
      <alignment horizontal="left" vertical="center"/>
      <protection locked="0"/>
    </xf>
    <xf numFmtId="0" fontId="8" fillId="0" borderId="0" applyFill="0" applyBorder="0">
      <alignment horizontal="center" vertical="center"/>
      <protection locked="0"/>
    </xf>
    <xf numFmtId="0" fontId="9" fillId="0" borderId="0" applyFill="0" applyBorder="0">
      <alignment vertical="center"/>
    </xf>
    <xf numFmtId="170" fontId="4" fillId="0" borderId="0" applyFill="0" applyBorder="0">
      <alignment horizontal="right" vertical="center"/>
    </xf>
    <xf numFmtId="170" fontId="4" fillId="0" borderId="0" applyFill="0" applyBorder="0">
      <alignment horizontal="right" vertical="center"/>
    </xf>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6"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1" fillId="13"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20" borderId="0" applyNumberFormat="0" applyBorder="0" applyAlignment="0" applyProtection="0"/>
    <xf numFmtId="166" fontId="4" fillId="0" borderId="4">
      <alignment horizontal="center" vertical="center"/>
      <protection locked="0"/>
    </xf>
    <xf numFmtId="166" fontId="4" fillId="0" borderId="4">
      <alignment horizontal="center" vertical="center"/>
      <protection locked="0"/>
    </xf>
    <xf numFmtId="15" fontId="4" fillId="0" borderId="4">
      <alignment horizontal="center" vertical="center"/>
      <protection locked="0"/>
    </xf>
    <xf numFmtId="15" fontId="4" fillId="0" borderId="4">
      <alignment horizontal="center" vertical="center"/>
      <protection locked="0"/>
    </xf>
    <xf numFmtId="167" fontId="4" fillId="0" borderId="4">
      <alignment horizontal="center" vertical="center"/>
      <protection locked="0"/>
    </xf>
    <xf numFmtId="167" fontId="4" fillId="0" borderId="4">
      <alignment horizontal="center" vertical="center"/>
      <protection locked="0"/>
    </xf>
    <xf numFmtId="165" fontId="4" fillId="0" borderId="4">
      <alignment horizontal="center" vertical="center"/>
      <protection locked="0"/>
    </xf>
    <xf numFmtId="165" fontId="4" fillId="0" borderId="4">
      <alignment horizontal="center" vertical="center"/>
      <protection locked="0"/>
    </xf>
    <xf numFmtId="168" fontId="4" fillId="0" borderId="4">
      <alignment horizontal="center" vertical="center"/>
      <protection locked="0"/>
    </xf>
    <xf numFmtId="168" fontId="4" fillId="0" borderId="4">
      <alignment horizontal="center" vertical="center"/>
      <protection locked="0"/>
    </xf>
    <xf numFmtId="169" fontId="4" fillId="0" borderId="4">
      <alignment horizontal="center" vertical="center"/>
      <protection locked="0"/>
    </xf>
    <xf numFmtId="169" fontId="4" fillId="0" borderId="4">
      <alignment horizontal="center" vertical="center"/>
      <protection locked="0"/>
    </xf>
    <xf numFmtId="0" fontId="4" fillId="0" borderId="4">
      <alignment vertical="center"/>
      <protection locked="0"/>
    </xf>
    <xf numFmtId="0" fontId="4" fillId="0" borderId="4">
      <alignment vertical="center"/>
      <protection locked="0"/>
    </xf>
    <xf numFmtId="166" fontId="4" fillId="0" borderId="4">
      <alignment horizontal="right" vertical="center"/>
      <protection locked="0"/>
    </xf>
    <xf numFmtId="166" fontId="4" fillId="0" borderId="4">
      <alignment horizontal="right" vertical="center"/>
      <protection locked="0"/>
    </xf>
    <xf numFmtId="170" fontId="4" fillId="0" borderId="4">
      <alignment horizontal="right" vertical="center"/>
      <protection locked="0"/>
    </xf>
    <xf numFmtId="170" fontId="4" fillId="0" borderId="4">
      <alignment horizontal="right" vertical="center"/>
      <protection locked="0"/>
    </xf>
    <xf numFmtId="167" fontId="4" fillId="0" borderId="4">
      <alignment horizontal="right" vertical="center"/>
      <protection locked="0"/>
    </xf>
    <xf numFmtId="167" fontId="4" fillId="0" borderId="4">
      <alignment horizontal="right" vertical="center"/>
      <protection locked="0"/>
    </xf>
    <xf numFmtId="165" fontId="4" fillId="0" borderId="4">
      <alignment horizontal="right" vertical="center"/>
      <protection locked="0"/>
    </xf>
    <xf numFmtId="165" fontId="4" fillId="0" borderId="4">
      <alignment horizontal="right" vertical="center"/>
      <protection locked="0"/>
    </xf>
    <xf numFmtId="168" fontId="4" fillId="0" borderId="4">
      <alignment horizontal="right" vertical="center"/>
      <protection locked="0"/>
    </xf>
    <xf numFmtId="168" fontId="4" fillId="0" borderId="4">
      <alignment horizontal="right" vertical="center"/>
      <protection locked="0"/>
    </xf>
    <xf numFmtId="169" fontId="4" fillId="0" borderId="4">
      <alignment horizontal="right" vertical="center"/>
      <protection locked="0"/>
    </xf>
    <xf numFmtId="169" fontId="4" fillId="0" borderId="4">
      <alignment horizontal="right" vertical="center"/>
      <protection locked="0"/>
    </xf>
    <xf numFmtId="0" fontId="12" fillId="4" borderId="0" applyNumberFormat="0" applyBorder="0" applyAlignment="0" applyProtection="0"/>
    <xf numFmtId="0" fontId="13" fillId="21" borderId="5" applyNumberFormat="0" applyAlignment="0" applyProtection="0"/>
    <xf numFmtId="0" fontId="4" fillId="0" borderId="0" applyNumberFormat="0" applyFont="0" applyFill="0" applyBorder="0">
      <alignment horizontal="center" vertical="center"/>
      <protection locked="0"/>
    </xf>
    <xf numFmtId="0" fontId="4" fillId="0" borderId="0" applyNumberFormat="0" applyFont="0" applyFill="0" applyBorder="0">
      <alignment horizontal="center" vertical="center"/>
      <protection locked="0"/>
    </xf>
    <xf numFmtId="166" fontId="4" fillId="0" borderId="0" applyFill="0" applyBorder="0">
      <alignment horizontal="center" vertical="center"/>
    </xf>
    <xf numFmtId="166" fontId="4" fillId="0" borderId="0" applyFill="0" applyBorder="0">
      <alignment horizontal="center" vertical="center"/>
    </xf>
    <xf numFmtId="15" fontId="4" fillId="0" borderId="0" applyFill="0" applyBorder="0">
      <alignment horizontal="center" vertical="center"/>
    </xf>
    <xf numFmtId="15" fontId="4" fillId="0" borderId="0" applyFill="0" applyBorder="0">
      <alignment horizontal="center" vertical="center"/>
    </xf>
    <xf numFmtId="167" fontId="4" fillId="0" borderId="0" applyFill="0" applyBorder="0">
      <alignment horizontal="center" vertical="center"/>
    </xf>
    <xf numFmtId="167" fontId="4" fillId="0" borderId="0" applyFill="0" applyBorder="0">
      <alignment horizontal="center" vertical="center"/>
    </xf>
    <xf numFmtId="165" fontId="4" fillId="0" borderId="0" applyFill="0" applyBorder="0">
      <alignment horizontal="center" vertical="center"/>
    </xf>
    <xf numFmtId="165" fontId="4" fillId="0" borderId="0" applyFill="0" applyBorder="0">
      <alignment horizontal="center" vertical="center"/>
    </xf>
    <xf numFmtId="168" fontId="4" fillId="0" borderId="0" applyFill="0" applyBorder="0">
      <alignment horizontal="center" vertical="center"/>
    </xf>
    <xf numFmtId="168" fontId="4" fillId="0" borderId="0" applyFill="0" applyBorder="0">
      <alignment horizontal="center" vertical="center"/>
    </xf>
    <xf numFmtId="169" fontId="4" fillId="0" borderId="0" applyFill="0" applyBorder="0">
      <alignment horizontal="center" vertical="center"/>
    </xf>
    <xf numFmtId="169" fontId="4" fillId="0" borderId="0" applyFill="0" applyBorder="0">
      <alignment horizontal="center" vertical="center"/>
    </xf>
    <xf numFmtId="0" fontId="14" fillId="22" borderId="6" applyNumberFormat="0" applyAlignment="0" applyProtection="0"/>
    <xf numFmtId="0" fontId="15" fillId="0" borderId="0" applyNumberFormat="0" applyFill="0" applyBorder="0" applyAlignment="0" applyProtection="0"/>
    <xf numFmtId="0" fontId="16" fillId="5" borderId="0" applyNumberFormat="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8" fillId="0" borderId="0" applyFill="0" applyBorder="0">
      <alignment horizontal="center" vertical="center"/>
      <protection locked="0"/>
    </xf>
    <xf numFmtId="0" fontId="7" fillId="0" borderId="0" applyFill="0" applyBorder="0">
      <alignment horizontal="left" vertical="center"/>
      <protection locked="0"/>
    </xf>
    <xf numFmtId="0" fontId="7" fillId="0" borderId="0" applyFill="0" applyBorder="0">
      <alignment horizontal="left" vertical="center"/>
      <protection locked="0"/>
    </xf>
    <xf numFmtId="0" fontId="20" fillId="8" borderId="5" applyNumberFormat="0" applyAlignment="0" applyProtection="0"/>
    <xf numFmtId="0" fontId="21" fillId="0" borderId="10" applyNumberFormat="0" applyFill="0" applyAlignment="0" applyProtection="0"/>
    <xf numFmtId="0" fontId="9" fillId="0" borderId="11" applyFill="0">
      <alignment horizontal="center" vertical="center"/>
    </xf>
    <xf numFmtId="0" fontId="9" fillId="0" borderId="11" applyFill="0">
      <alignment horizontal="center" vertical="center"/>
    </xf>
    <xf numFmtId="0" fontId="4" fillId="0" borderId="11" applyFill="0">
      <alignment horizontal="center" vertical="center"/>
    </xf>
    <xf numFmtId="0" fontId="4" fillId="0" borderId="11" applyFill="0">
      <alignment horizontal="center" vertical="center"/>
    </xf>
    <xf numFmtId="171" fontId="4" fillId="0" borderId="11" applyFill="0">
      <alignment horizontal="center" vertical="center"/>
    </xf>
    <xf numFmtId="171" fontId="4" fillId="0" borderId="11" applyFill="0">
      <alignment horizontal="center" vertical="center"/>
    </xf>
    <xf numFmtId="0" fontId="6" fillId="0" borderId="0" applyFill="0" applyBorder="0">
      <alignment horizontal="left" vertical="center"/>
    </xf>
    <xf numFmtId="0" fontId="6" fillId="0" borderId="0" applyFill="0" applyBorder="0">
      <alignment horizontal="left" vertical="center"/>
    </xf>
    <xf numFmtId="0" fontId="22" fillId="23" borderId="0" applyNumberFormat="0" applyBorder="0" applyAlignment="0" applyProtection="0"/>
    <xf numFmtId="0" fontId="4" fillId="0" borderId="0"/>
    <xf numFmtId="0" fontId="4" fillId="0" borderId="0"/>
    <xf numFmtId="0" fontId="10" fillId="24" borderId="12" applyNumberFormat="0" applyFont="0" applyAlignment="0" applyProtection="0"/>
    <xf numFmtId="0" fontId="23" fillId="21" borderId="13" applyNumberFormat="0" applyAlignment="0" applyProtection="0"/>
    <xf numFmtId="9" fontId="4" fillId="0" borderId="0" applyFont="0" applyFill="0" applyBorder="0" applyAlignment="0" applyProtection="0"/>
    <xf numFmtId="0" fontId="9" fillId="0" borderId="0" applyFill="0" applyBorder="0">
      <alignment vertical="center"/>
    </xf>
    <xf numFmtId="166" fontId="4" fillId="0" borderId="0" applyFill="0" applyBorder="0">
      <alignment horizontal="right" vertical="center"/>
    </xf>
    <xf numFmtId="166" fontId="4" fillId="0" borderId="0" applyFill="0" applyBorder="0">
      <alignment horizontal="right" vertical="center"/>
    </xf>
    <xf numFmtId="170" fontId="4" fillId="0" borderId="0" applyFill="0" applyBorder="0">
      <alignment horizontal="right" vertical="center"/>
    </xf>
    <xf numFmtId="170" fontId="4" fillId="0" borderId="0" applyFill="0" applyBorder="0">
      <alignment horizontal="right" vertical="center"/>
    </xf>
    <xf numFmtId="167" fontId="4" fillId="0" borderId="0" applyFill="0" applyBorder="0">
      <alignment horizontal="right" vertical="center"/>
    </xf>
    <xf numFmtId="167" fontId="4" fillId="0" borderId="0" applyFill="0" applyBorder="0">
      <alignment horizontal="right" vertical="center"/>
    </xf>
    <xf numFmtId="165" fontId="4" fillId="0" borderId="0" applyFill="0" applyBorder="0">
      <alignment horizontal="right" vertical="center"/>
    </xf>
    <xf numFmtId="165" fontId="4" fillId="0" borderId="0" applyFill="0" applyBorder="0">
      <alignment horizontal="right" vertical="center"/>
    </xf>
    <xf numFmtId="168" fontId="4" fillId="0" borderId="0" applyFill="0" applyBorder="0">
      <alignment horizontal="right" vertical="center"/>
    </xf>
    <xf numFmtId="168" fontId="4" fillId="0" borderId="0" applyFill="0" applyBorder="0">
      <alignment horizontal="right" vertical="center"/>
    </xf>
    <xf numFmtId="169" fontId="4" fillId="0" borderId="0" applyFill="0" applyBorder="0">
      <alignment horizontal="right" vertical="center"/>
    </xf>
    <xf numFmtId="169" fontId="4" fillId="0" borderId="0" applyFill="0" applyBorder="0">
      <alignment horizontal="right" vertical="center"/>
    </xf>
    <xf numFmtId="0" fontId="24" fillId="0" borderId="0" applyFill="0" applyBorder="0">
      <alignment horizontal="left" vertical="center"/>
    </xf>
    <xf numFmtId="0" fontId="24" fillId="0" borderId="0" applyFill="0" applyBorder="0">
      <alignment horizontal="left" vertical="center"/>
    </xf>
    <xf numFmtId="0" fontId="5" fillId="0" borderId="0" applyFill="0" applyBorder="0">
      <alignment horizontal="left" vertical="center"/>
    </xf>
    <xf numFmtId="0" fontId="5" fillId="0" borderId="0" applyFill="0" applyBorder="0">
      <alignment horizontal="left" vertical="center"/>
    </xf>
    <xf numFmtId="0" fontId="25" fillId="0" borderId="0">
      <alignment vertical="top"/>
    </xf>
    <xf numFmtId="0" fontId="26" fillId="0" borderId="0" applyNumberFormat="0" applyFill="0" applyBorder="0" applyAlignment="0" applyProtection="0"/>
    <xf numFmtId="0" fontId="27" fillId="0" borderId="0" applyFill="0" applyBorder="0">
      <alignment horizontal="left" vertical="center"/>
      <protection locked="0"/>
    </xf>
    <xf numFmtId="0" fontId="27" fillId="0" borderId="0" applyFill="0" applyBorder="0">
      <alignment horizontal="left" vertical="center"/>
      <protection locked="0"/>
    </xf>
    <xf numFmtId="0" fontId="28" fillId="0" borderId="0" applyFill="0" applyBorder="0">
      <alignment horizontal="left" vertical="center"/>
      <protection locked="0"/>
    </xf>
    <xf numFmtId="0" fontId="28" fillId="0" borderId="0" applyFill="0" applyBorder="0">
      <alignment horizontal="left" vertical="center"/>
      <protection locked="0"/>
    </xf>
    <xf numFmtId="0" fontId="7" fillId="0" borderId="0" applyFill="0" applyBorder="0">
      <alignment horizontal="left" vertical="center"/>
      <protection locked="0"/>
    </xf>
    <xf numFmtId="0" fontId="7" fillId="0" borderId="0" applyFill="0" applyBorder="0">
      <alignment horizontal="left" vertical="center"/>
      <protection locked="0"/>
    </xf>
    <xf numFmtId="0" fontId="29" fillId="0" borderId="0" applyFill="0" applyBorder="0">
      <alignment horizontal="left" vertical="center"/>
      <protection locked="0"/>
    </xf>
    <xf numFmtId="0" fontId="29" fillId="0" borderId="0" applyFill="0" applyBorder="0">
      <alignment horizontal="left" vertical="center"/>
      <protection locked="0"/>
    </xf>
    <xf numFmtId="0" fontId="30" fillId="0" borderId="14" applyNumberFormat="0" applyFill="0" applyAlignment="0" applyProtection="0"/>
    <xf numFmtId="0" fontId="31" fillId="0" borderId="0" applyNumberFormat="0" applyFill="0" applyBorder="0" applyAlignment="0" applyProtection="0"/>
    <xf numFmtId="43" fontId="4" fillId="0" borderId="0" applyFont="0" applyFill="0" applyBorder="0" applyAlignment="0" applyProtection="0"/>
    <xf numFmtId="0" fontId="3" fillId="0" borderId="0"/>
    <xf numFmtId="164" fontId="6" fillId="0" borderId="0" applyFill="0" applyBorder="0">
      <protection locked="0"/>
    </xf>
    <xf numFmtId="41" fontId="6" fillId="0" borderId="0" applyFill="0" applyBorder="0">
      <protection locked="0"/>
    </xf>
    <xf numFmtId="164" fontId="6" fillId="25" borderId="0" applyBorder="0"/>
    <xf numFmtId="0" fontId="6" fillId="25" borderId="0" applyFill="0" applyBorder="0">
      <alignment horizontal="left"/>
    </xf>
    <xf numFmtId="0" fontId="6" fillId="26" borderId="0" applyBorder="0"/>
    <xf numFmtId="0" fontId="36" fillId="0" borderId="0">
      <alignment horizontal="center"/>
    </xf>
    <xf numFmtId="0" fontId="37" fillId="0" borderId="0" applyNumberFormat="0" applyFill="0" applyBorder="0" applyProtection="0">
      <alignment horizontal="center"/>
    </xf>
    <xf numFmtId="0" fontId="37" fillId="0" borderId="0" applyNumberFormat="0" applyFill="0" applyBorder="0" applyProtection="0">
      <alignment horizontal="center" textRotation="90"/>
    </xf>
    <xf numFmtId="0" fontId="36" fillId="0" borderId="0">
      <alignment horizontal="center" textRotation="90"/>
    </xf>
    <xf numFmtId="173" fontId="6" fillId="27" borderId="0"/>
    <xf numFmtId="0" fontId="38" fillId="0" borderId="0" applyNumberFormat="0" applyFill="0" applyBorder="0" applyAlignment="0" applyProtection="0"/>
    <xf numFmtId="0" fontId="39" fillId="0" borderId="0"/>
    <xf numFmtId="174" fontId="38" fillId="0" borderId="0" applyFill="0" applyBorder="0" applyAlignment="0" applyProtection="0"/>
    <xf numFmtId="174" fontId="39" fillId="0" borderId="0"/>
    <xf numFmtId="0" fontId="40" fillId="0" borderId="0"/>
    <xf numFmtId="43" fontId="40" fillId="0" borderId="0" applyFont="0" applyFill="0" applyBorder="0" applyAlignment="0" applyProtection="0"/>
    <xf numFmtId="0" fontId="41" fillId="0" borderId="0">
      <alignment horizontal="justify" vertical="top" wrapText="1"/>
    </xf>
    <xf numFmtId="0" fontId="42" fillId="0" borderId="0" applyNumberFormat="0" applyFill="0" applyBorder="0" applyAlignment="0" applyProtection="0"/>
    <xf numFmtId="0" fontId="43"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13" fillId="21" borderId="5" applyNumberFormat="0" applyAlignment="0" applyProtection="0"/>
    <xf numFmtId="0" fontId="13" fillId="21" borderId="5" applyNumberFormat="0" applyAlignment="0" applyProtection="0"/>
    <xf numFmtId="0" fontId="20" fillId="8" borderId="5" applyNumberFormat="0" applyAlignment="0" applyProtection="0"/>
    <xf numFmtId="0" fontId="20" fillId="8" borderId="5" applyNumberFormat="0" applyAlignment="0" applyProtection="0"/>
    <xf numFmtId="0" fontId="9" fillId="0" borderId="15" applyFill="0">
      <alignment horizontal="center" vertical="center"/>
    </xf>
    <xf numFmtId="0" fontId="9" fillId="0" borderId="15" applyFill="0">
      <alignment horizontal="center" vertical="center"/>
    </xf>
    <xf numFmtId="0" fontId="9" fillId="0" borderId="15" applyFill="0">
      <alignment horizontal="center" vertical="center"/>
    </xf>
    <xf numFmtId="0" fontId="9" fillId="0" borderId="15" applyFill="0">
      <alignment horizontal="center" vertical="center"/>
    </xf>
    <xf numFmtId="0" fontId="4" fillId="0" borderId="15" applyFill="0">
      <alignment horizontal="center" vertical="center"/>
    </xf>
    <xf numFmtId="0" fontId="4" fillId="0" borderId="15" applyFill="0">
      <alignment horizontal="center" vertical="center"/>
    </xf>
    <xf numFmtId="0" fontId="4" fillId="0" borderId="15" applyFill="0">
      <alignment horizontal="center" vertical="center"/>
    </xf>
    <xf numFmtId="0" fontId="4" fillId="0" borderId="15" applyFill="0">
      <alignment horizontal="center" vertical="center"/>
    </xf>
    <xf numFmtId="171" fontId="4" fillId="0" borderId="15" applyFill="0">
      <alignment horizontal="center" vertical="center"/>
    </xf>
    <xf numFmtId="171" fontId="4" fillId="0" borderId="15" applyFill="0">
      <alignment horizontal="center" vertical="center"/>
    </xf>
    <xf numFmtId="171" fontId="4" fillId="0" borderId="15" applyFill="0">
      <alignment horizontal="center" vertical="center"/>
    </xf>
    <xf numFmtId="171" fontId="4" fillId="0" borderId="15" applyFill="0">
      <alignment horizontal="center" vertical="center"/>
    </xf>
    <xf numFmtId="0" fontId="10" fillId="24" borderId="12" applyNumberFormat="0" applyFont="0" applyAlignment="0" applyProtection="0"/>
    <xf numFmtId="0" fontId="10" fillId="24" borderId="12" applyNumberFormat="0" applyFont="0" applyAlignment="0" applyProtection="0"/>
    <xf numFmtId="0" fontId="23" fillId="21" borderId="13" applyNumberFormat="0" applyAlignment="0" applyProtection="0"/>
    <xf numFmtId="0" fontId="23" fillId="21" borderId="13" applyNumberFormat="0" applyAlignment="0" applyProtection="0"/>
    <xf numFmtId="0" fontId="30" fillId="0" borderId="14" applyNumberFormat="0" applyFill="0" applyAlignment="0" applyProtection="0"/>
    <xf numFmtId="0" fontId="30" fillId="0" borderId="14" applyNumberFormat="0" applyFill="0" applyAlignment="0" applyProtection="0"/>
    <xf numFmtId="9" fontId="4" fillId="0" borderId="0" applyFont="0" applyFill="0" applyBorder="0" applyAlignment="0" applyProtection="0"/>
    <xf numFmtId="0" fontId="53" fillId="28" borderId="25" applyNumberFormat="0" applyBorder="0">
      <alignment horizontal="left" vertical="center"/>
    </xf>
    <xf numFmtId="0" fontId="54" fillId="29" borderId="25" applyNumberFormat="0" applyBorder="0">
      <alignment horizontal="left" vertical="center"/>
    </xf>
    <xf numFmtId="0" fontId="34" fillId="29" borderId="25" applyBorder="0">
      <alignment horizontal="left" vertical="center"/>
    </xf>
    <xf numFmtId="178" fontId="56" fillId="30" borderId="0">
      <alignment horizontal="left" vertical="center"/>
    </xf>
    <xf numFmtId="179" fontId="57" fillId="0" borderId="26" applyFill="0">
      <alignment horizontal="left" vertical="center"/>
    </xf>
    <xf numFmtId="0" fontId="33" fillId="31" borderId="27">
      <alignment horizontal="left" vertical="center" indent="1"/>
      <protection locked="0"/>
    </xf>
    <xf numFmtId="179" fontId="61" fillId="0" borderId="25" applyFill="0" applyBorder="0">
      <alignment horizontal="left" vertical="center"/>
    </xf>
    <xf numFmtId="0" fontId="53" fillId="28" borderId="25" applyNumberFormat="0" applyBorder="0">
      <alignment horizontal="left" vertical="center"/>
    </xf>
    <xf numFmtId="0" fontId="54" fillId="29" borderId="25" applyNumberFormat="0" applyBorder="0">
      <alignment horizontal="left" vertical="center"/>
    </xf>
    <xf numFmtId="0" fontId="34" fillId="29" borderId="25" applyBorder="0">
      <alignment horizontal="left" vertical="center"/>
    </xf>
    <xf numFmtId="0" fontId="53" fillId="28" borderId="15" applyNumberFormat="0" applyBorder="0">
      <alignment horizontal="left" vertical="center"/>
    </xf>
    <xf numFmtId="0" fontId="34" fillId="29" borderId="15" applyBorder="0">
      <alignment horizontal="left" vertical="center"/>
    </xf>
    <xf numFmtId="0" fontId="2" fillId="0" borderId="0"/>
    <xf numFmtId="0" fontId="54" fillId="29" borderId="15" applyNumberFormat="0" applyBorder="0">
      <alignment horizontal="left" vertical="center"/>
    </xf>
    <xf numFmtId="0" fontId="1" fillId="0" borderId="0"/>
    <xf numFmtId="0" fontId="42" fillId="0" borderId="0" applyNumberFormat="0" applyFill="0" applyBorder="0" applyAlignment="0" applyProtection="0"/>
  </cellStyleXfs>
  <cellXfs count="231">
    <xf numFmtId="0" fontId="0" fillId="0" borderId="0" xfId="0"/>
    <xf numFmtId="0" fontId="32" fillId="2" borderId="0" xfId="1" applyFont="1" applyFill="1">
      <alignment horizontal="left" vertical="center"/>
    </xf>
    <xf numFmtId="0" fontId="44" fillId="2" borderId="0" xfId="0" applyFont="1" applyFill="1"/>
    <xf numFmtId="0" fontId="45" fillId="2" borderId="0" xfId="0" applyFont="1" applyFill="1"/>
    <xf numFmtId="0" fontId="46" fillId="2" borderId="0" xfId="0" applyFont="1" applyFill="1"/>
    <xf numFmtId="0" fontId="40" fillId="0" borderId="0" xfId="0" applyFont="1" applyFill="1" applyBorder="1" applyAlignment="1">
      <alignment horizontal="left" vertical="center" wrapText="1"/>
    </xf>
    <xf numFmtId="0" fontId="40" fillId="0" borderId="0" xfId="145" applyFont="1" applyFill="1" applyBorder="1" applyAlignment="1">
      <alignment horizontal="left" vertical="center" wrapText="1"/>
    </xf>
    <xf numFmtId="175" fontId="40" fillId="0" borderId="0" xfId="129" applyNumberFormat="1" applyFont="1" applyFill="1" applyBorder="1" applyAlignment="1">
      <alignment horizontal="center" vertical="center" wrapText="1"/>
    </xf>
    <xf numFmtId="172" fontId="40" fillId="0" borderId="0" xfId="129" applyNumberFormat="1" applyFont="1" applyFill="1" applyBorder="1" applyAlignment="1">
      <alignment horizontal="center" vertical="center" wrapText="1"/>
    </xf>
    <xf numFmtId="0" fontId="0" fillId="2" borderId="0" xfId="0" applyFill="1"/>
    <xf numFmtId="177" fontId="53" fillId="28" borderId="0" xfId="183" applyNumberFormat="1" applyBorder="1">
      <alignment horizontal="left" vertical="center"/>
    </xf>
    <xf numFmtId="0" fontId="54" fillId="29" borderId="0" xfId="184" applyBorder="1">
      <alignment horizontal="left" vertical="center"/>
    </xf>
    <xf numFmtId="177" fontId="54" fillId="29" borderId="0" xfId="184" applyNumberFormat="1" applyBorder="1">
      <alignment horizontal="left" vertical="center"/>
    </xf>
    <xf numFmtId="0" fontId="34" fillId="29" borderId="0" xfId="185" applyBorder="1">
      <alignment horizontal="left" vertical="center"/>
    </xf>
    <xf numFmtId="177" fontId="55" fillId="29" borderId="0" xfId="184" applyNumberFormat="1" applyFont="1" applyBorder="1" applyAlignment="1">
      <alignment vertical="center"/>
    </xf>
    <xf numFmtId="177" fontId="55" fillId="29" borderId="0" xfId="184" applyNumberFormat="1" applyFont="1" applyBorder="1" applyAlignment="1">
      <alignment horizontal="center" vertical="center"/>
    </xf>
    <xf numFmtId="0" fontId="34" fillId="29" borderId="0" xfId="185" applyBorder="1" applyAlignment="1">
      <alignment horizontal="center" vertical="center" wrapText="1"/>
    </xf>
    <xf numFmtId="178" fontId="56" fillId="30" borderId="0" xfId="186">
      <alignment horizontal="left" vertical="center"/>
    </xf>
    <xf numFmtId="179" fontId="57" fillId="0" borderId="26" xfId="187">
      <alignment horizontal="left" vertical="center"/>
    </xf>
    <xf numFmtId="0" fontId="33" fillId="0" borderId="0" xfId="0" applyFont="1"/>
    <xf numFmtId="0" fontId="58" fillId="0" borderId="0" xfId="0" applyFont="1"/>
    <xf numFmtId="180" fontId="33" fillId="31" borderId="31" xfId="188" applyNumberFormat="1" applyBorder="1" applyAlignment="1">
      <alignment horizontal="right" indent="1"/>
      <protection locked="0"/>
    </xf>
    <xf numFmtId="172" fontId="33" fillId="31" borderId="31" xfId="188" applyNumberFormat="1" applyBorder="1" applyAlignment="1">
      <alignment horizontal="right"/>
      <protection locked="0"/>
    </xf>
    <xf numFmtId="172" fontId="33" fillId="31" borderId="31" xfId="188" applyNumberFormat="1" applyBorder="1" applyAlignment="1">
      <alignment horizontal="left"/>
      <protection locked="0"/>
    </xf>
    <xf numFmtId="10" fontId="33" fillId="31" borderId="31" xfId="182" applyNumberFormat="1" applyFont="1" applyFill="1" applyBorder="1" applyAlignment="1" applyProtection="1">
      <alignment horizontal="right"/>
      <protection locked="0"/>
    </xf>
    <xf numFmtId="180" fontId="33" fillId="0" borderId="31" xfId="188" applyNumberFormat="1" applyFill="1" applyBorder="1" applyAlignment="1">
      <alignment horizontal="right" indent="1"/>
      <protection locked="0"/>
    </xf>
    <xf numFmtId="172" fontId="33" fillId="31" borderId="28" xfId="188" applyNumberFormat="1" applyBorder="1" applyAlignment="1">
      <alignment horizontal="left"/>
      <protection locked="0"/>
    </xf>
    <xf numFmtId="0" fontId="59" fillId="0" borderId="0" xfId="0" applyFont="1"/>
    <xf numFmtId="0" fontId="33" fillId="0" borderId="0" xfId="0" applyFont="1" applyFill="1"/>
    <xf numFmtId="0" fontId="33" fillId="0" borderId="0" xfId="0" applyFont="1" applyFill="1" applyAlignment="1">
      <alignment horizontal="left" vertical="center"/>
    </xf>
    <xf numFmtId="0" fontId="33" fillId="0" borderId="0" xfId="0" applyFont="1" applyFill="1" applyAlignment="1">
      <alignment horizontal="center" vertical="center" wrapText="1"/>
    </xf>
    <xf numFmtId="0" fontId="33" fillId="0" borderId="0" xfId="0" applyFont="1" applyFill="1" applyProtection="1"/>
    <xf numFmtId="0" fontId="33" fillId="0" borderId="0" xfId="0" applyFont="1" applyFill="1" applyBorder="1" applyAlignment="1">
      <alignment horizontal="center" vertical="center" wrapText="1"/>
    </xf>
    <xf numFmtId="0" fontId="52" fillId="0" borderId="0" xfId="0" applyFont="1" applyFill="1" applyBorder="1" applyAlignment="1">
      <alignment horizontal="left" vertical="top"/>
    </xf>
    <xf numFmtId="0" fontId="47" fillId="0" borderId="0" xfId="0" applyFont="1" applyFill="1" applyBorder="1" applyAlignment="1">
      <alignment horizontal="center" vertical="center" wrapText="1"/>
    </xf>
    <xf numFmtId="0" fontId="47" fillId="0" borderId="0" xfId="0" applyFont="1" applyFill="1" applyAlignment="1" applyProtection="1">
      <alignment vertical="center"/>
    </xf>
    <xf numFmtId="0" fontId="40" fillId="0" borderId="0" xfId="0" applyFont="1" applyFill="1" applyBorder="1" applyAlignment="1">
      <alignment horizontal="center" vertical="center" wrapText="1"/>
    </xf>
    <xf numFmtId="0" fontId="47" fillId="0" borderId="0" xfId="0" applyFont="1" applyFill="1" applyBorder="1" applyAlignment="1" applyProtection="1">
      <alignment vertical="center" wrapText="1"/>
    </xf>
    <xf numFmtId="0" fontId="47" fillId="0" borderId="0" xfId="0" applyFont="1" applyFill="1" applyBorder="1" applyAlignment="1" applyProtection="1">
      <alignment vertical="top" wrapText="1"/>
    </xf>
    <xf numFmtId="0" fontId="50" fillId="0" borderId="0" xfId="145" applyFont="1" applyFill="1" applyBorder="1" applyAlignment="1" applyProtection="1">
      <alignment vertical="center"/>
    </xf>
    <xf numFmtId="0" fontId="47" fillId="0" borderId="0" xfId="0" applyFont="1" applyFill="1" applyBorder="1" applyAlignment="1" applyProtection="1">
      <alignment vertical="center"/>
    </xf>
    <xf numFmtId="0" fontId="49" fillId="0" borderId="0" xfId="0" applyFont="1" applyFill="1" applyBorder="1" applyAlignment="1">
      <alignment horizontal="left" vertical="center" wrapText="1"/>
    </xf>
    <xf numFmtId="0" fontId="47" fillId="0" borderId="0" xfId="0" applyFont="1" applyFill="1" applyBorder="1" applyAlignment="1" applyProtection="1">
      <alignment horizontal="left" vertical="top" wrapText="1"/>
    </xf>
    <xf numFmtId="0" fontId="49" fillId="0" borderId="0" xfId="0" applyFont="1" applyFill="1" applyBorder="1" applyAlignment="1">
      <alignment horizontal="left" vertical="center"/>
    </xf>
    <xf numFmtId="0" fontId="47" fillId="0" borderId="0" xfId="0" applyFont="1" applyFill="1" applyBorder="1" applyAlignment="1">
      <alignment horizontal="left" vertical="center" wrapText="1"/>
    </xf>
    <xf numFmtId="0" fontId="47" fillId="0" borderId="0" xfId="0" applyFont="1" applyFill="1" applyBorder="1" applyAlignment="1">
      <alignment horizontal="center" vertical="center"/>
    </xf>
    <xf numFmtId="0" fontId="47" fillId="0" borderId="0" xfId="0" applyFont="1" applyFill="1" applyProtection="1"/>
    <xf numFmtId="0" fontId="33" fillId="0" borderId="0" xfId="0" applyFont="1" applyFill="1" applyBorder="1"/>
    <xf numFmtId="0" fontId="48" fillId="0" borderId="0" xfId="0" applyFont="1" applyFill="1" applyBorder="1" applyAlignment="1">
      <alignment horizontal="center" vertical="center" wrapText="1"/>
    </xf>
    <xf numFmtId="0" fontId="40" fillId="0" borderId="0" xfId="0" applyFont="1" applyFill="1" applyBorder="1"/>
    <xf numFmtId="0" fontId="40" fillId="0" borderId="0" xfId="0" applyFont="1" applyFill="1" applyBorder="1" applyAlignment="1">
      <alignment wrapText="1"/>
    </xf>
    <xf numFmtId="0" fontId="51" fillId="0" borderId="0" xfId="0" applyFont="1" applyFill="1" applyBorder="1" applyAlignment="1">
      <alignment horizontal="center" vertical="center" wrapText="1"/>
    </xf>
    <xf numFmtId="0" fontId="33" fillId="0" borderId="0" xfId="0" applyFont="1" applyFill="1" applyAlignment="1">
      <alignment horizontal="center" vertical="center"/>
    </xf>
    <xf numFmtId="0" fontId="48" fillId="0" borderId="17" xfId="145" applyFont="1" applyFill="1" applyBorder="1" applyAlignment="1">
      <alignment horizontal="left" vertical="center" wrapText="1"/>
    </xf>
    <xf numFmtId="0" fontId="47" fillId="0" borderId="32" xfId="0" applyFont="1" applyFill="1" applyBorder="1" applyAlignment="1">
      <alignment horizontal="center" vertical="center" wrapText="1"/>
    </xf>
    <xf numFmtId="0" fontId="33" fillId="0" borderId="0" xfId="0" applyFont="1" applyFill="1" applyBorder="1" applyProtection="1"/>
    <xf numFmtId="0" fontId="33" fillId="0" borderId="0" xfId="0" applyNumberFormat="1" applyFont="1" applyFill="1" applyBorder="1" applyAlignment="1" applyProtection="1">
      <alignment horizontal="center" vertical="center" wrapText="1"/>
    </xf>
    <xf numFmtId="172" fontId="47" fillId="0" borderId="0" xfId="129" applyNumberFormat="1" applyFont="1" applyFill="1" applyBorder="1" applyAlignment="1">
      <alignment horizontal="center" vertical="center" wrapText="1"/>
    </xf>
    <xf numFmtId="0" fontId="47" fillId="0" borderId="0" xfId="0" applyFont="1" applyFill="1" applyBorder="1" applyProtection="1"/>
    <xf numFmtId="0" fontId="35" fillId="0" borderId="0" xfId="0" applyFont="1" applyFill="1" applyBorder="1" applyAlignment="1">
      <alignment horizontal="center" vertical="center" wrapText="1"/>
    </xf>
    <xf numFmtId="177" fontId="55" fillId="29" borderId="16" xfId="184" applyNumberFormat="1" applyFont="1" applyBorder="1" applyAlignment="1">
      <alignment horizontal="center" vertical="center"/>
    </xf>
    <xf numFmtId="0" fontId="34" fillId="29" borderId="16" xfId="185" applyBorder="1" applyAlignment="1">
      <alignment horizontal="center" vertical="center" wrapText="1"/>
    </xf>
    <xf numFmtId="172" fontId="33" fillId="31" borderId="31" xfId="188" applyNumberFormat="1" applyBorder="1" applyAlignment="1">
      <alignment horizontal="right" indent="1"/>
      <protection locked="0"/>
    </xf>
    <xf numFmtId="172" fontId="35" fillId="0" borderId="0" xfId="129" applyNumberFormat="1" applyFont="1"/>
    <xf numFmtId="0" fontId="60" fillId="0" borderId="0" xfId="0" applyFont="1" applyAlignment="1">
      <alignment horizontal="left" vertical="center"/>
    </xf>
    <xf numFmtId="0" fontId="40" fillId="0" borderId="0" xfId="0" applyFont="1" applyAlignment="1">
      <alignment horizontal="left" vertical="center" wrapText="1"/>
    </xf>
    <xf numFmtId="0" fontId="40" fillId="0" borderId="0" xfId="0" applyFont="1" applyAlignment="1">
      <alignment horizontal="center" vertical="center" wrapText="1"/>
    </xf>
    <xf numFmtId="179" fontId="61" fillId="0" borderId="0" xfId="189" applyBorder="1">
      <alignment horizontal="left" vertical="center"/>
    </xf>
    <xf numFmtId="10" fontId="40" fillId="0" borderId="0" xfId="182" applyNumberFormat="1" applyFont="1" applyFill="1" applyBorder="1" applyAlignment="1">
      <alignment horizontal="center" vertical="center"/>
    </xf>
    <xf numFmtId="10" fontId="33" fillId="31" borderId="36" xfId="188" applyNumberFormat="1" applyBorder="1" applyAlignment="1">
      <alignment horizontal="right" indent="1"/>
      <protection locked="0"/>
    </xf>
    <xf numFmtId="43" fontId="33" fillId="2" borderId="35" xfId="188" applyNumberFormat="1" applyFill="1" applyBorder="1" applyAlignment="1" applyProtection="1">
      <alignment horizontal="right" indent="1"/>
    </xf>
    <xf numFmtId="10" fontId="33" fillId="2" borderId="35" xfId="182" applyNumberFormat="1" applyFont="1" applyFill="1" applyBorder="1" applyAlignment="1">
      <alignment horizontal="right" indent="1"/>
    </xf>
    <xf numFmtId="0" fontId="48" fillId="0" borderId="32" xfId="145" applyFont="1" applyFill="1" applyBorder="1" applyAlignment="1">
      <alignment horizontal="left" vertical="center" wrapText="1"/>
    </xf>
    <xf numFmtId="0" fontId="33" fillId="0" borderId="0" xfId="0" applyFont="1" applyAlignment="1">
      <alignment horizontal="left" indent="1"/>
    </xf>
    <xf numFmtId="0" fontId="0" fillId="0" borderId="0" xfId="0" applyFill="1"/>
    <xf numFmtId="0" fontId="0" fillId="0" borderId="24" xfId="0" applyFill="1" applyBorder="1"/>
    <xf numFmtId="177" fontId="53" fillId="28" borderId="0" xfId="190" applyNumberFormat="1" applyBorder="1">
      <alignment horizontal="left" vertical="center"/>
    </xf>
    <xf numFmtId="177" fontId="63" fillId="28" borderId="0" xfId="190" applyNumberFormat="1" applyFont="1" applyBorder="1">
      <alignment horizontal="left" vertical="center"/>
    </xf>
    <xf numFmtId="0" fontId="54" fillId="29" borderId="0" xfId="191" applyBorder="1">
      <alignment horizontal="left" vertical="center"/>
    </xf>
    <xf numFmtId="177" fontId="54" fillId="29" borderId="0" xfId="191" applyNumberFormat="1" applyBorder="1">
      <alignment horizontal="left" vertical="center"/>
    </xf>
    <xf numFmtId="0" fontId="34" fillId="29" borderId="0" xfId="192" applyBorder="1">
      <alignment horizontal="left" vertical="center"/>
    </xf>
    <xf numFmtId="177" fontId="55" fillId="29" borderId="0" xfId="184" applyNumberFormat="1" applyFont="1" applyBorder="1">
      <alignment horizontal="left" vertical="center"/>
    </xf>
    <xf numFmtId="0" fontId="64" fillId="29" borderId="0" xfId="184" applyFont="1" applyBorder="1">
      <alignment horizontal="left" vertical="center"/>
    </xf>
    <xf numFmtId="15" fontId="33" fillId="31" borderId="31" xfId="188" applyNumberFormat="1" applyBorder="1" applyAlignment="1">
      <alignment horizontal="right" indent="1"/>
      <protection locked="0"/>
    </xf>
    <xf numFmtId="172" fontId="33" fillId="31" borderId="31" xfId="188" applyNumberFormat="1" applyBorder="1" applyAlignment="1">
      <alignment horizontal="left" indent="1"/>
      <protection locked="0"/>
    </xf>
    <xf numFmtId="179" fontId="33" fillId="31" borderId="31" xfId="188" applyNumberFormat="1" applyBorder="1" applyAlignment="1">
      <alignment horizontal="right" indent="1"/>
      <protection locked="0"/>
    </xf>
    <xf numFmtId="0" fontId="33" fillId="31" borderId="31" xfId="188" applyBorder="1" applyAlignment="1">
      <alignment horizontal="left" wrapText="1" indent="1"/>
      <protection locked="0"/>
    </xf>
    <xf numFmtId="10" fontId="33" fillId="32" borderId="31" xfId="182" applyNumberFormat="1" applyFont="1" applyFill="1" applyBorder="1" applyAlignment="1" applyProtection="1">
      <alignment horizontal="right"/>
      <protection locked="0"/>
    </xf>
    <xf numFmtId="177" fontId="53" fillId="28" borderId="0" xfId="193" applyNumberFormat="1" applyBorder="1">
      <alignment horizontal="left" vertical="center"/>
    </xf>
    <xf numFmtId="177" fontId="63" fillId="28" borderId="0" xfId="193" applyNumberFormat="1" applyFont="1" applyBorder="1">
      <alignment horizontal="left" vertical="center"/>
    </xf>
    <xf numFmtId="0" fontId="34" fillId="29" borderId="0" xfId="194" applyBorder="1">
      <alignment horizontal="left" vertical="center"/>
    </xf>
    <xf numFmtId="0" fontId="2" fillId="0" borderId="0" xfId="195"/>
    <xf numFmtId="0" fontId="54" fillId="29" borderId="0" xfId="196" applyBorder="1">
      <alignment horizontal="left" vertical="center"/>
    </xf>
    <xf numFmtId="177" fontId="54" fillId="29" borderId="0" xfId="196" applyNumberFormat="1" applyBorder="1">
      <alignment horizontal="left" vertical="center"/>
    </xf>
    <xf numFmtId="0" fontId="65" fillId="0" borderId="0" xfId="195" applyFont="1"/>
    <xf numFmtId="0" fontId="2" fillId="0" borderId="0" xfId="195" applyAlignment="1">
      <alignment horizontal="left"/>
    </xf>
    <xf numFmtId="0" fontId="68" fillId="0" borderId="0" xfId="195" applyFont="1"/>
    <xf numFmtId="0" fontId="69" fillId="0" borderId="0" xfId="195" applyFont="1"/>
    <xf numFmtId="0" fontId="70" fillId="0" borderId="0" xfId="195" applyFont="1"/>
    <xf numFmtId="0" fontId="66" fillId="0" borderId="0" xfId="0" applyFont="1"/>
    <xf numFmtId="0" fontId="66" fillId="0" borderId="0" xfId="195" applyFont="1" applyBorder="1" applyAlignment="1"/>
    <xf numFmtId="0" fontId="54" fillId="29" borderId="0" xfId="184" applyNumberFormat="1" applyBorder="1" applyAlignment="1">
      <alignment horizontal="left" vertical="top"/>
    </xf>
    <xf numFmtId="0" fontId="55" fillId="29" borderId="0" xfId="184" applyNumberFormat="1" applyFont="1" applyBorder="1" applyAlignment="1">
      <alignment horizontal="left" vertical="top"/>
    </xf>
    <xf numFmtId="172" fontId="33" fillId="31" borderId="31" xfId="188" applyNumberFormat="1" applyBorder="1" applyAlignment="1" applyProtection="1">
      <alignment horizontal="right" indent="1"/>
      <protection locked="0"/>
    </xf>
    <xf numFmtId="0" fontId="33" fillId="0" borderId="0" xfId="0" applyFont="1" applyFill="1" applyBorder="1" applyAlignment="1" applyProtection="1">
      <alignment vertical="center"/>
    </xf>
    <xf numFmtId="0" fontId="33" fillId="32" borderId="31" xfId="188" applyFill="1" applyBorder="1" applyAlignment="1" applyProtection="1">
      <alignment horizontal="left" indent="1"/>
    </xf>
    <xf numFmtId="172" fontId="33" fillId="32" borderId="31" xfId="188" applyNumberFormat="1" applyFill="1" applyBorder="1" applyAlignment="1" applyProtection="1">
      <alignment horizontal="left"/>
    </xf>
    <xf numFmtId="43" fontId="33" fillId="32" borderId="31" xfId="188" applyNumberFormat="1" applyFill="1" applyBorder="1" applyAlignment="1" applyProtection="1">
      <alignment horizontal="left"/>
    </xf>
    <xf numFmtId="0" fontId="0" fillId="0" borderId="0" xfId="0" applyProtection="1"/>
    <xf numFmtId="179" fontId="57" fillId="0" borderId="26" xfId="187" applyProtection="1">
      <alignment horizontal="left" vertical="center"/>
    </xf>
    <xf numFmtId="180" fontId="33" fillId="0" borderId="31" xfId="188" applyNumberFormat="1" applyFill="1" applyBorder="1" applyAlignment="1" applyProtection="1">
      <alignment horizontal="right" indent="1"/>
    </xf>
    <xf numFmtId="172" fontId="33" fillId="32" borderId="31" xfId="188" applyNumberFormat="1" applyFill="1" applyBorder="1" applyAlignment="1" applyProtection="1">
      <alignment horizontal="right"/>
    </xf>
    <xf numFmtId="0" fontId="40" fillId="0" borderId="40" xfId="0" applyFont="1" applyFill="1" applyBorder="1" applyAlignment="1">
      <alignment horizontal="center" vertical="center" wrapText="1"/>
    </xf>
    <xf numFmtId="176" fontId="33" fillId="31" borderId="31" xfId="188" applyNumberFormat="1" applyBorder="1" applyAlignment="1">
      <alignment horizontal="right" indent="1"/>
      <protection locked="0"/>
    </xf>
    <xf numFmtId="43" fontId="33" fillId="31" borderId="31" xfId="188" applyNumberFormat="1" applyBorder="1" applyAlignment="1">
      <alignment horizontal="right" indent="1"/>
      <protection locked="0"/>
    </xf>
    <xf numFmtId="172" fontId="33" fillId="2" borderId="31" xfId="188" applyNumberFormat="1" applyFill="1" applyBorder="1" applyAlignment="1" applyProtection="1">
      <alignment horizontal="right" indent="1"/>
    </xf>
    <xf numFmtId="0" fontId="40" fillId="0" borderId="41" xfId="0" applyFont="1" applyFill="1" applyBorder="1" applyAlignment="1">
      <alignment horizontal="center" vertical="center" wrapText="1"/>
    </xf>
    <xf numFmtId="172" fontId="35" fillId="2" borderId="42" xfId="188" applyNumberFormat="1" applyFont="1" applyFill="1" applyBorder="1" applyAlignment="1" applyProtection="1">
      <alignment horizontal="right" indent="1"/>
    </xf>
    <xf numFmtId="0" fontId="40" fillId="2" borderId="0" xfId="0" applyFont="1" applyFill="1"/>
    <xf numFmtId="0" fontId="72" fillId="2" borderId="0" xfId="0" applyFont="1" applyFill="1"/>
    <xf numFmtId="0" fontId="40" fillId="2" borderId="1" xfId="0" applyFont="1" applyFill="1" applyBorder="1"/>
    <xf numFmtId="0" fontId="73" fillId="0" borderId="0" xfId="0" applyFont="1"/>
    <xf numFmtId="0" fontId="47" fillId="2" borderId="0" xfId="0" applyFont="1" applyFill="1"/>
    <xf numFmtId="0" fontId="74" fillId="2" borderId="0" xfId="0" applyFont="1" applyFill="1"/>
    <xf numFmtId="0" fontId="47" fillId="2" borderId="0" xfId="0" applyFont="1" applyFill="1" applyAlignment="1">
      <alignment horizontal="left"/>
    </xf>
    <xf numFmtId="0" fontId="75" fillId="0" borderId="0" xfId="0" applyFont="1"/>
    <xf numFmtId="0" fontId="40" fillId="2" borderId="0" xfId="0" applyFont="1" applyFill="1" applyBorder="1"/>
    <xf numFmtId="0" fontId="44" fillId="2" borderId="0" xfId="0" applyFont="1" applyFill="1" applyAlignment="1"/>
    <xf numFmtId="0" fontId="40" fillId="2" borderId="0" xfId="0" applyFont="1" applyFill="1" applyBorder="1" applyAlignment="1">
      <alignment horizontal="center"/>
    </xf>
    <xf numFmtId="0" fontId="40" fillId="2" borderId="0" xfId="0" applyFont="1" applyFill="1" applyAlignment="1">
      <alignment horizontal="left" vertical="top" wrapText="1"/>
    </xf>
    <xf numFmtId="0" fontId="40" fillId="2" borderId="0" xfId="0" applyFont="1" applyFill="1" applyAlignment="1">
      <alignment horizontal="left" vertical="top"/>
    </xf>
    <xf numFmtId="0" fontId="40" fillId="2" borderId="0" xfId="0" quotePrefix="1" applyFont="1" applyFill="1" applyAlignment="1">
      <alignment horizontal="left" vertical="top"/>
    </xf>
    <xf numFmtId="0" fontId="44" fillId="2" borderId="1" xfId="0" applyFont="1" applyFill="1" applyBorder="1"/>
    <xf numFmtId="0" fontId="49" fillId="2" borderId="1" xfId="197" applyFont="1" applyFill="1" applyBorder="1"/>
    <xf numFmtId="0" fontId="78" fillId="2" borderId="0" xfId="0" applyFont="1" applyFill="1"/>
    <xf numFmtId="0" fontId="40" fillId="35" borderId="43" xfId="0" applyFont="1" applyFill="1" applyBorder="1" applyAlignment="1">
      <alignment horizontal="left" vertical="top" wrapText="1"/>
    </xf>
    <xf numFmtId="0" fontId="40" fillId="35" borderId="43" xfId="0" applyFont="1" applyFill="1" applyBorder="1" applyAlignment="1">
      <alignment vertical="top" wrapText="1"/>
    </xf>
    <xf numFmtId="0" fontId="40" fillId="34" borderId="43" xfId="0" applyFont="1" applyFill="1" applyBorder="1" applyAlignment="1">
      <alignment horizontal="left" vertical="top" wrapText="1"/>
    </xf>
    <xf numFmtId="0" fontId="40" fillId="2" borderId="0" xfId="0" applyFont="1" applyFill="1" applyBorder="1" applyAlignment="1"/>
    <xf numFmtId="0" fontId="40" fillId="35" borderId="49" xfId="0" applyFont="1" applyFill="1" applyBorder="1" applyAlignment="1">
      <alignment wrapText="1"/>
    </xf>
    <xf numFmtId="0" fontId="40" fillId="34" borderId="49" xfId="0" applyFont="1" applyFill="1" applyBorder="1" applyAlignment="1">
      <alignment wrapText="1"/>
    </xf>
    <xf numFmtId="0" fontId="40" fillId="35" borderId="49" xfId="0" applyFont="1" applyFill="1" applyBorder="1" applyAlignment="1">
      <alignment vertical="center" wrapText="1"/>
    </xf>
    <xf numFmtId="0" fontId="65" fillId="0" borderId="0" xfId="195" quotePrefix="1" applyFont="1"/>
    <xf numFmtId="0" fontId="66" fillId="0" borderId="0" xfId="0" applyFont="1" applyFill="1" applyBorder="1" applyAlignment="1" applyProtection="1">
      <alignment vertical="top" wrapText="1"/>
    </xf>
    <xf numFmtId="0" fontId="33" fillId="31" borderId="31" xfId="188" applyNumberFormat="1" applyBorder="1" applyAlignment="1">
      <alignment horizontal="right" indent="1"/>
      <protection locked="0"/>
    </xf>
    <xf numFmtId="0" fontId="65" fillId="0" borderId="0" xfId="195" applyFont="1" applyAlignment="1">
      <alignment horizontal="left" wrapText="1"/>
    </xf>
    <xf numFmtId="0" fontId="83" fillId="0" borderId="0" xfId="198" applyFont="1" applyAlignment="1">
      <alignment horizontal="left" vertical="center" indent="3"/>
    </xf>
    <xf numFmtId="0" fontId="65" fillId="0" borderId="0" xfId="195" applyFont="1" applyFill="1" applyAlignment="1">
      <alignment horizontal="left" vertical="center" wrapText="1"/>
    </xf>
    <xf numFmtId="0" fontId="65" fillId="0" borderId="0" xfId="195" applyFont="1" applyAlignment="1">
      <alignment horizontal="left" vertical="top" wrapText="1"/>
    </xf>
    <xf numFmtId="0" fontId="65" fillId="31" borderId="35" xfId="195" applyFont="1" applyFill="1" applyBorder="1" applyAlignment="1">
      <alignment horizontal="left"/>
    </xf>
    <xf numFmtId="0" fontId="35" fillId="31" borderId="37" xfId="95" applyFont="1" applyFill="1" applyBorder="1" applyAlignment="1" applyProtection="1">
      <alignment horizontal="center"/>
      <protection locked="0"/>
    </xf>
    <xf numFmtId="0" fontId="35" fillId="31" borderId="38" xfId="95" applyFont="1" applyFill="1" applyBorder="1" applyAlignment="1" applyProtection="1">
      <alignment horizontal="center"/>
      <protection locked="0"/>
    </xf>
    <xf numFmtId="0" fontId="35" fillId="31" borderId="39" xfId="95" applyFont="1" applyFill="1" applyBorder="1" applyAlignment="1" applyProtection="1">
      <alignment horizontal="center"/>
      <protection locked="0"/>
    </xf>
    <xf numFmtId="0" fontId="33" fillId="31" borderId="37" xfId="95" applyFont="1" applyFill="1" applyBorder="1" applyAlignment="1" applyProtection="1">
      <alignment horizontal="left"/>
      <protection locked="0"/>
    </xf>
    <xf numFmtId="0" fontId="33" fillId="31" borderId="38" xfId="95" applyFont="1" applyFill="1" applyBorder="1" applyAlignment="1" applyProtection="1">
      <alignment horizontal="left"/>
      <protection locked="0"/>
    </xf>
    <xf numFmtId="0" fontId="65" fillId="0" borderId="35" xfId="195" applyFont="1" applyBorder="1" applyAlignment="1">
      <alignment horizontal="left"/>
    </xf>
    <xf numFmtId="0" fontId="66" fillId="0" borderId="35" xfId="195" applyFont="1" applyBorder="1" applyAlignment="1">
      <alignment horizontal="left"/>
    </xf>
    <xf numFmtId="0" fontId="62" fillId="0" borderId="0" xfId="0" applyFont="1" applyFill="1" applyBorder="1" applyAlignment="1" applyProtection="1">
      <alignment horizontal="left" vertical="top" wrapText="1"/>
    </xf>
    <xf numFmtId="0" fontId="66" fillId="0" borderId="0" xfId="0" applyFont="1" applyFill="1" applyBorder="1" applyAlignment="1" applyProtection="1">
      <alignment horizontal="left" vertical="center" wrapText="1"/>
    </xf>
    <xf numFmtId="0" fontId="66" fillId="0" borderId="0" xfId="0" applyFont="1" applyFill="1" applyBorder="1" applyAlignment="1" applyProtection="1">
      <alignment horizontal="left" vertical="top" wrapText="1"/>
    </xf>
    <xf numFmtId="177" fontId="55" fillId="29" borderId="33" xfId="184" applyNumberFormat="1" applyFont="1" applyBorder="1" applyAlignment="1">
      <alignment horizontal="center" vertical="center"/>
    </xf>
    <xf numFmtId="177" fontId="55" fillId="29" borderId="34" xfId="184" applyNumberFormat="1" applyFont="1" applyBorder="1" applyAlignment="1">
      <alignment horizontal="center" vertical="center"/>
    </xf>
    <xf numFmtId="0" fontId="62" fillId="0" borderId="0" xfId="0" applyFont="1" applyFill="1" applyBorder="1" applyAlignment="1" applyProtection="1">
      <alignment horizontal="left" vertical="center" wrapText="1"/>
    </xf>
    <xf numFmtId="0" fontId="65" fillId="2" borderId="21" xfId="0" applyFont="1" applyFill="1" applyBorder="1" applyAlignment="1" applyProtection="1">
      <alignment horizontal="left" vertical="top" wrapText="1"/>
      <protection locked="0"/>
    </xf>
    <xf numFmtId="0" fontId="33" fillId="2" borderId="22" xfId="0" applyFont="1" applyFill="1" applyBorder="1" applyAlignment="1" applyProtection="1">
      <alignment horizontal="left" vertical="top" wrapText="1"/>
      <protection locked="0"/>
    </xf>
    <xf numFmtId="0" fontId="33" fillId="2" borderId="23" xfId="0" applyFont="1" applyFill="1" applyBorder="1" applyAlignment="1" applyProtection="1">
      <alignment horizontal="left" vertical="top" wrapText="1"/>
      <protection locked="0"/>
    </xf>
    <xf numFmtId="0" fontId="33" fillId="2" borderId="2" xfId="0" applyFont="1" applyFill="1" applyBorder="1" applyAlignment="1" applyProtection="1">
      <alignment horizontal="left" vertical="top" wrapText="1"/>
      <protection locked="0"/>
    </xf>
    <xf numFmtId="0" fontId="33" fillId="2" borderId="0" xfId="0" applyFont="1" applyFill="1" applyBorder="1" applyAlignment="1" applyProtection="1">
      <alignment horizontal="left" vertical="top" wrapText="1"/>
      <protection locked="0"/>
    </xf>
    <xf numFmtId="0" fontId="33" fillId="2" borderId="3" xfId="0" applyFont="1" applyFill="1" applyBorder="1" applyAlignment="1" applyProtection="1">
      <alignment horizontal="left" vertical="top" wrapText="1"/>
      <protection locked="0"/>
    </xf>
    <xf numFmtId="0" fontId="33" fillId="2" borderId="18" xfId="0" applyFont="1" applyFill="1" applyBorder="1" applyAlignment="1" applyProtection="1">
      <alignment horizontal="left" vertical="top" wrapText="1"/>
      <protection locked="0"/>
    </xf>
    <xf numFmtId="0" fontId="33" fillId="2" borderId="19" xfId="0" applyFont="1" applyFill="1" applyBorder="1" applyAlignment="1" applyProtection="1">
      <alignment horizontal="left" vertical="top" wrapText="1"/>
      <protection locked="0"/>
    </xf>
    <xf numFmtId="0" fontId="33" fillId="2" borderId="20" xfId="0" applyFont="1" applyFill="1" applyBorder="1" applyAlignment="1" applyProtection="1">
      <alignment horizontal="left" vertical="top" wrapText="1"/>
      <protection locked="0"/>
    </xf>
    <xf numFmtId="172" fontId="33" fillId="31" borderId="28" xfId="188" applyNumberFormat="1" applyBorder="1" applyAlignment="1">
      <alignment horizontal="left"/>
      <protection locked="0"/>
    </xf>
    <xf numFmtId="172" fontId="33" fillId="31" borderId="29" xfId="188" applyNumberFormat="1" applyBorder="1" applyAlignment="1">
      <alignment horizontal="left"/>
      <protection locked="0"/>
    </xf>
    <xf numFmtId="172" fontId="33" fillId="31" borderId="30" xfId="188" applyNumberFormat="1" applyBorder="1" applyAlignment="1">
      <alignment horizontal="left"/>
      <protection locked="0"/>
    </xf>
    <xf numFmtId="172" fontId="33" fillId="0" borderId="28" xfId="188" applyNumberFormat="1" applyFill="1" applyBorder="1" applyAlignment="1" applyProtection="1">
      <alignment horizontal="left"/>
    </xf>
    <xf numFmtId="172" fontId="33" fillId="0" borderId="29" xfId="188" applyNumberFormat="1" applyFill="1" applyBorder="1" applyAlignment="1" applyProtection="1">
      <alignment horizontal="left"/>
    </xf>
    <xf numFmtId="172" fontId="33" fillId="0" borderId="30" xfId="188" applyNumberFormat="1" applyFill="1" applyBorder="1" applyAlignment="1" applyProtection="1">
      <alignment horizontal="left"/>
    </xf>
    <xf numFmtId="0" fontId="40" fillId="2" borderId="0" xfId="0" applyFont="1" applyFill="1" applyAlignment="1">
      <alignment horizontal="left" vertical="top" wrapText="1"/>
    </xf>
    <xf numFmtId="0" fontId="40" fillId="2" borderId="0" xfId="0" applyFont="1" applyFill="1" applyAlignment="1">
      <alignment horizontal="left" wrapText="1"/>
    </xf>
    <xf numFmtId="0" fontId="40" fillId="2" borderId="0" xfId="0" applyFont="1" applyFill="1" applyAlignment="1">
      <alignment horizontal="left" vertical="center" wrapText="1"/>
    </xf>
    <xf numFmtId="0" fontId="80" fillId="35" borderId="1" xfId="0" quotePrefix="1" applyFont="1" applyFill="1" applyBorder="1" applyAlignment="1">
      <alignment horizontal="left" vertical="center" wrapText="1"/>
    </xf>
    <xf numFmtId="0" fontId="76" fillId="2" borderId="0" xfId="0" applyFont="1" applyFill="1" applyAlignment="1">
      <alignment horizontal="left" vertical="top" wrapText="1"/>
    </xf>
    <xf numFmtId="0" fontId="40" fillId="35" borderId="43" xfId="0" applyFont="1" applyFill="1" applyBorder="1" applyAlignment="1">
      <alignment horizontal="left" vertical="top"/>
    </xf>
    <xf numFmtId="0" fontId="40" fillId="35" borderId="44" xfId="0" applyFont="1" applyFill="1" applyBorder="1" applyAlignment="1">
      <alignment horizontal="left" vertical="top"/>
    </xf>
    <xf numFmtId="0" fontId="40" fillId="2" borderId="45" xfId="0" applyFont="1" applyFill="1" applyBorder="1" applyAlignment="1">
      <alignment horizontal="left"/>
    </xf>
    <xf numFmtId="0" fontId="40" fillId="2" borderId="1" xfId="0" applyFont="1" applyFill="1" applyBorder="1" applyAlignment="1">
      <alignment horizontal="left"/>
    </xf>
    <xf numFmtId="0" fontId="82" fillId="33" borderId="47" xfId="0" applyFont="1" applyFill="1" applyBorder="1" applyAlignment="1">
      <alignment horizontal="left" vertical="center" wrapText="1"/>
    </xf>
    <xf numFmtId="0" fontId="82" fillId="33" borderId="46" xfId="0" applyFont="1" applyFill="1" applyBorder="1" applyAlignment="1">
      <alignment horizontal="left" vertical="center" wrapText="1"/>
    </xf>
    <xf numFmtId="0" fontId="82" fillId="33" borderId="51" xfId="0" applyFont="1" applyFill="1" applyBorder="1" applyAlignment="1">
      <alignment horizontal="left" vertical="center" wrapText="1"/>
    </xf>
    <xf numFmtId="0" fontId="82" fillId="33" borderId="43" xfId="0" applyFont="1" applyFill="1" applyBorder="1" applyAlignment="1">
      <alignment horizontal="left" vertical="center" wrapText="1"/>
    </xf>
    <xf numFmtId="0" fontId="82" fillId="33" borderId="0" xfId="0" applyFont="1" applyFill="1" applyBorder="1" applyAlignment="1">
      <alignment horizontal="left" vertical="center" wrapText="1"/>
    </xf>
    <xf numFmtId="0" fontId="82" fillId="33" borderId="52" xfId="0" applyFont="1" applyFill="1" applyBorder="1" applyAlignment="1">
      <alignment horizontal="left" vertical="center" wrapText="1"/>
    </xf>
    <xf numFmtId="0" fontId="40" fillId="34" borderId="0" xfId="0" quotePrefix="1" applyFont="1" applyFill="1" applyAlignment="1">
      <alignment horizontal="left" wrapText="1"/>
    </xf>
    <xf numFmtId="0" fontId="40" fillId="34" borderId="0" xfId="0" quotePrefix="1" applyFont="1" applyFill="1" applyBorder="1" applyAlignment="1">
      <alignment horizontal="left" wrapText="1"/>
    </xf>
    <xf numFmtId="0" fontId="49" fillId="35" borderId="0" xfId="0" applyFont="1" applyFill="1" applyAlignment="1">
      <alignment horizontal="left" vertical="center" wrapText="1"/>
    </xf>
    <xf numFmtId="0" fontId="49" fillId="35" borderId="0" xfId="0" applyFont="1" applyFill="1" applyBorder="1" applyAlignment="1">
      <alignment horizontal="left" vertical="center" wrapText="1"/>
    </xf>
    <xf numFmtId="0" fontId="40" fillId="35" borderId="0" xfId="0" quotePrefix="1" applyFont="1" applyFill="1" applyAlignment="1">
      <alignment horizontal="left" wrapText="1"/>
    </xf>
    <xf numFmtId="0" fontId="40" fillId="35" borderId="0" xfId="0" quotePrefix="1" applyFont="1" applyFill="1" applyBorder="1" applyAlignment="1">
      <alignment horizontal="left" wrapText="1"/>
    </xf>
    <xf numFmtId="0" fontId="49" fillId="34" borderId="0" xfId="0" applyFont="1" applyFill="1" applyAlignment="1">
      <alignment horizontal="left" vertical="top" wrapText="1"/>
    </xf>
    <xf numFmtId="0" fontId="49" fillId="34" borderId="0" xfId="0" applyFont="1" applyFill="1" applyBorder="1" applyAlignment="1">
      <alignment horizontal="left" vertical="top" wrapText="1"/>
    </xf>
    <xf numFmtId="0" fontId="79" fillId="35" borderId="0" xfId="0" applyFont="1" applyFill="1" applyBorder="1" applyAlignment="1">
      <alignment horizontal="left" vertical="top" wrapText="1"/>
    </xf>
    <xf numFmtId="0" fontId="46" fillId="35" borderId="49" xfId="0" applyFont="1" applyFill="1" applyBorder="1" applyAlignment="1">
      <alignment horizontal="center"/>
    </xf>
    <xf numFmtId="0" fontId="46" fillId="35" borderId="48" xfId="0" applyFont="1" applyFill="1" applyBorder="1" applyAlignment="1">
      <alignment horizontal="center"/>
    </xf>
    <xf numFmtId="0" fontId="79" fillId="34" borderId="0" xfId="0" applyFont="1" applyFill="1" applyBorder="1" applyAlignment="1">
      <alignment horizontal="left" vertical="top" wrapText="1"/>
    </xf>
    <xf numFmtId="0" fontId="80" fillId="34" borderId="0" xfId="0" applyFont="1" applyFill="1" applyAlignment="1">
      <alignment horizontal="left" wrapText="1"/>
    </xf>
    <xf numFmtId="0" fontId="80" fillId="34" borderId="0" xfId="0" applyFont="1" applyFill="1" applyBorder="1" applyAlignment="1">
      <alignment horizontal="left" wrapText="1"/>
    </xf>
    <xf numFmtId="0" fontId="80" fillId="35" borderId="0" xfId="0" applyFont="1" applyFill="1" applyAlignment="1">
      <alignment horizontal="left" vertical="top" wrapText="1"/>
    </xf>
    <xf numFmtId="0" fontId="80" fillId="35" borderId="0" xfId="0" applyFont="1" applyFill="1" applyBorder="1" applyAlignment="1">
      <alignment horizontal="left" vertical="top" wrapText="1"/>
    </xf>
    <xf numFmtId="0" fontId="79" fillId="34" borderId="0" xfId="0" applyFont="1" applyFill="1" applyAlignment="1">
      <alignment horizontal="left" vertical="top" wrapText="1"/>
    </xf>
    <xf numFmtId="0" fontId="77" fillId="34" borderId="0" xfId="0" applyFont="1" applyFill="1" applyAlignment="1">
      <alignment horizontal="left" wrapText="1"/>
    </xf>
    <xf numFmtId="0" fontId="77" fillId="34" borderId="0" xfId="0" applyFont="1" applyFill="1" applyBorder="1" applyAlignment="1">
      <alignment horizontal="left" wrapText="1"/>
    </xf>
    <xf numFmtId="0" fontId="79" fillId="35" borderId="0" xfId="0" applyFont="1" applyFill="1" applyAlignment="1">
      <alignment horizontal="left" vertical="center" wrapText="1"/>
    </xf>
    <xf numFmtId="0" fontId="79" fillId="35" borderId="0" xfId="0" applyFont="1" applyFill="1" applyBorder="1" applyAlignment="1">
      <alignment horizontal="left" vertical="center" wrapText="1"/>
    </xf>
    <xf numFmtId="0" fontId="40" fillId="34" borderId="43" xfId="0" applyFont="1" applyFill="1" applyBorder="1" applyAlignment="1">
      <alignment horizontal="left" vertical="top" wrapText="1"/>
    </xf>
    <xf numFmtId="0" fontId="40" fillId="34" borderId="49" xfId="0" applyFont="1" applyFill="1" applyBorder="1" applyAlignment="1">
      <alignment horizontal="center" wrapText="1"/>
    </xf>
    <xf numFmtId="0" fontId="40" fillId="35" borderId="49" xfId="0" applyFont="1" applyFill="1" applyBorder="1" applyAlignment="1">
      <alignment horizontal="center" wrapText="1"/>
    </xf>
    <xf numFmtId="0" fontId="80" fillId="35" borderId="0" xfId="0" applyFont="1" applyFill="1" applyAlignment="1">
      <alignment horizontal="left" wrapText="1"/>
    </xf>
    <xf numFmtId="0" fontId="80" fillId="35" borderId="0" xfId="0" applyFont="1" applyFill="1" applyBorder="1" applyAlignment="1">
      <alignment horizontal="left" wrapText="1"/>
    </xf>
    <xf numFmtId="0" fontId="40" fillId="34" borderId="43" xfId="0" applyFont="1" applyFill="1" applyBorder="1" applyAlignment="1">
      <alignment horizontal="left" vertical="top"/>
    </xf>
    <xf numFmtId="0" fontId="46" fillId="34" borderId="49" xfId="0" applyFont="1" applyFill="1" applyBorder="1" applyAlignment="1">
      <alignment horizontal="center"/>
    </xf>
    <xf numFmtId="0" fontId="40" fillId="34" borderId="49" xfId="0" applyFont="1" applyFill="1" applyBorder="1" applyAlignment="1">
      <alignment horizontal="center" vertical="center" wrapText="1"/>
    </xf>
    <xf numFmtId="0" fontId="80" fillId="34" borderId="0" xfId="0" applyFont="1" applyFill="1" applyAlignment="1">
      <alignment horizontal="left" vertical="center" wrapText="1"/>
    </xf>
    <xf numFmtId="0" fontId="80" fillId="34" borderId="0" xfId="0" applyFont="1" applyFill="1" applyBorder="1" applyAlignment="1">
      <alignment horizontal="left" vertical="center" wrapText="1"/>
    </xf>
    <xf numFmtId="0" fontId="40" fillId="35" borderId="0" xfId="0" applyFont="1" applyFill="1" applyAlignment="1">
      <alignment horizontal="left" vertical="center" wrapText="1"/>
    </xf>
    <xf numFmtId="0" fontId="40" fillId="35" borderId="0" xfId="0" applyFont="1" applyFill="1" applyBorder="1" applyAlignment="1">
      <alignment horizontal="left" vertical="center" wrapText="1"/>
    </xf>
    <xf numFmtId="0" fontId="49" fillId="34" borderId="0" xfId="0" applyFont="1" applyFill="1" applyAlignment="1">
      <alignment horizontal="left" vertical="center" wrapText="1"/>
    </xf>
    <xf numFmtId="0" fontId="49" fillId="34" borderId="0" xfId="0" applyFont="1" applyFill="1" applyBorder="1" applyAlignment="1">
      <alignment horizontal="left" vertical="center" wrapText="1"/>
    </xf>
    <xf numFmtId="0" fontId="82" fillId="33" borderId="50" xfId="0" applyFont="1" applyFill="1" applyBorder="1" applyAlignment="1">
      <alignment horizontal="center" vertical="center" wrapText="1"/>
    </xf>
    <xf numFmtId="0" fontId="82" fillId="33" borderId="49" xfId="0" applyFont="1" applyFill="1" applyBorder="1" applyAlignment="1">
      <alignment horizontal="center" vertical="center" wrapText="1"/>
    </xf>
    <xf numFmtId="0" fontId="40" fillId="2" borderId="46" xfId="0" applyFont="1" applyFill="1" applyBorder="1" applyAlignment="1">
      <alignment horizontal="left"/>
    </xf>
  </cellXfs>
  <cellStyles count="199">
    <cellStyle name="20% - Accent1 2" xfId="8" xr:uid="{00000000-0005-0000-0000-000000000000}"/>
    <cellStyle name="20% - Accent2 2" xfId="9" xr:uid="{00000000-0005-0000-0000-000001000000}"/>
    <cellStyle name="20% - Accent3 2" xfId="10" xr:uid="{00000000-0005-0000-0000-000002000000}"/>
    <cellStyle name="20% - Accent4 2" xfId="11" xr:uid="{00000000-0005-0000-0000-000003000000}"/>
    <cellStyle name="20% - Accent5 2" xfId="12" xr:uid="{00000000-0005-0000-0000-000004000000}"/>
    <cellStyle name="20% - Accent6 2" xfId="13" xr:uid="{00000000-0005-0000-0000-000005000000}"/>
    <cellStyle name="40% - Accent1 2" xfId="14" xr:uid="{00000000-0005-0000-0000-000006000000}"/>
    <cellStyle name="40% - Accent2 2" xfId="15" xr:uid="{00000000-0005-0000-0000-000007000000}"/>
    <cellStyle name="40% - Accent3 2" xfId="16" xr:uid="{00000000-0005-0000-0000-000008000000}"/>
    <cellStyle name="40% - Accent4 2" xfId="17" xr:uid="{00000000-0005-0000-0000-000009000000}"/>
    <cellStyle name="40% - Accent5 2" xfId="18" xr:uid="{00000000-0005-0000-0000-00000A000000}"/>
    <cellStyle name="40% - Accent6 2" xfId="19" xr:uid="{00000000-0005-0000-0000-00000B000000}"/>
    <cellStyle name="60% - Accent1 2" xfId="20" xr:uid="{00000000-0005-0000-0000-00000C000000}"/>
    <cellStyle name="60% - Accent2 2" xfId="21" xr:uid="{00000000-0005-0000-0000-00000D000000}"/>
    <cellStyle name="60% - Accent3 2" xfId="22" xr:uid="{00000000-0005-0000-0000-00000E000000}"/>
    <cellStyle name="60% - Accent4 2" xfId="23" xr:uid="{00000000-0005-0000-0000-00000F000000}"/>
    <cellStyle name="60% - Accent5 2" xfId="24" xr:uid="{00000000-0005-0000-0000-000010000000}"/>
    <cellStyle name="60% - Accent6 2" xfId="25" xr:uid="{00000000-0005-0000-0000-000011000000}"/>
    <cellStyle name="Accent1 2" xfId="26" xr:uid="{00000000-0005-0000-0000-000012000000}"/>
    <cellStyle name="Accent2 2" xfId="27" xr:uid="{00000000-0005-0000-0000-000013000000}"/>
    <cellStyle name="Accent3 2" xfId="28" xr:uid="{00000000-0005-0000-0000-000014000000}"/>
    <cellStyle name="Accent4 2" xfId="29" xr:uid="{00000000-0005-0000-0000-000015000000}"/>
    <cellStyle name="Accent5 2" xfId="30" xr:uid="{00000000-0005-0000-0000-000016000000}"/>
    <cellStyle name="Accent6 2" xfId="31" xr:uid="{00000000-0005-0000-0000-000017000000}"/>
    <cellStyle name="Assumptions Center Currency" xfId="32" xr:uid="{00000000-0005-0000-0000-000018000000}"/>
    <cellStyle name="Assumptions Center Currency 2" xfId="33" xr:uid="{00000000-0005-0000-0000-000019000000}"/>
    <cellStyle name="Assumptions Center Date" xfId="34" xr:uid="{00000000-0005-0000-0000-00001A000000}"/>
    <cellStyle name="Assumptions Center Date 2" xfId="35" xr:uid="{00000000-0005-0000-0000-00001B000000}"/>
    <cellStyle name="Assumptions Center Multiple" xfId="36" xr:uid="{00000000-0005-0000-0000-00001C000000}"/>
    <cellStyle name="Assumptions Center Multiple 2" xfId="37" xr:uid="{00000000-0005-0000-0000-00001D000000}"/>
    <cellStyle name="Assumptions Center Number" xfId="38" xr:uid="{00000000-0005-0000-0000-00001E000000}"/>
    <cellStyle name="Assumptions Center Number 2" xfId="39" xr:uid="{00000000-0005-0000-0000-00001F000000}"/>
    <cellStyle name="Assumptions Center Percentage" xfId="40" xr:uid="{00000000-0005-0000-0000-000020000000}"/>
    <cellStyle name="Assumptions Center Percentage 2" xfId="41" xr:uid="{00000000-0005-0000-0000-000021000000}"/>
    <cellStyle name="Assumptions Center Year" xfId="42" xr:uid="{00000000-0005-0000-0000-000022000000}"/>
    <cellStyle name="Assumptions Center Year 2" xfId="43" xr:uid="{00000000-0005-0000-0000-000023000000}"/>
    <cellStyle name="Assumptions Heading" xfId="44" xr:uid="{00000000-0005-0000-0000-000024000000}"/>
    <cellStyle name="Assumptions Heading 2" xfId="45" xr:uid="{00000000-0005-0000-0000-000025000000}"/>
    <cellStyle name="Assumptions Right Currency" xfId="46" xr:uid="{00000000-0005-0000-0000-000026000000}"/>
    <cellStyle name="Assumptions Right Currency 2" xfId="47" xr:uid="{00000000-0005-0000-0000-000027000000}"/>
    <cellStyle name="Assumptions Right Date" xfId="48" xr:uid="{00000000-0005-0000-0000-000028000000}"/>
    <cellStyle name="Assumptions Right Date 2" xfId="49" xr:uid="{00000000-0005-0000-0000-000029000000}"/>
    <cellStyle name="Assumptions Right Multiple" xfId="50" xr:uid="{00000000-0005-0000-0000-00002A000000}"/>
    <cellStyle name="Assumptions Right Multiple 2" xfId="51" xr:uid="{00000000-0005-0000-0000-00002B000000}"/>
    <cellStyle name="Assumptions Right Number" xfId="52" xr:uid="{00000000-0005-0000-0000-00002C000000}"/>
    <cellStyle name="Assumptions Right Number 2" xfId="53" xr:uid="{00000000-0005-0000-0000-00002D000000}"/>
    <cellStyle name="Assumptions Right Percentage" xfId="54" xr:uid="{00000000-0005-0000-0000-00002E000000}"/>
    <cellStyle name="Assumptions Right Percentage 2" xfId="55" xr:uid="{00000000-0005-0000-0000-00002F000000}"/>
    <cellStyle name="Assumptions Right Year" xfId="56" xr:uid="{00000000-0005-0000-0000-000030000000}"/>
    <cellStyle name="Assumptions Right Year 2" xfId="57" xr:uid="{00000000-0005-0000-0000-000031000000}"/>
    <cellStyle name="Bad 2" xfId="58" xr:uid="{00000000-0005-0000-0000-000032000000}"/>
    <cellStyle name="Banner H1" xfId="183" xr:uid="{9CEF85BE-C1DF-4361-822C-A2054125C547}"/>
    <cellStyle name="Banner H1 2" xfId="193" xr:uid="{EDE6B1B8-0B36-4B6D-AB5E-A40651660B1E}"/>
    <cellStyle name="Banner H1 3" xfId="190" xr:uid="{5EA6EED0-0784-4AB0-A3FF-D29F972A6773}"/>
    <cellStyle name="Banner_H2" xfId="184" xr:uid="{8417EA3C-D6E6-489E-94E1-EEE693A6D281}"/>
    <cellStyle name="Banner_H2 2" xfId="191" xr:uid="{8F208201-6F44-492D-9AF6-BB1AB8941F33}"/>
    <cellStyle name="Banner_H2 3" xfId="196" xr:uid="{045A082E-7E42-419F-B776-DFCF009E1D20}"/>
    <cellStyle name="Banner_H3" xfId="185" xr:uid="{DEEAD628-7229-4A92-AC2D-A269A7953302}"/>
    <cellStyle name="Banner_H3 2" xfId="192" xr:uid="{73E0F112-557F-45DE-843C-B2747329491A}"/>
    <cellStyle name="Banner_H3 3" xfId="194" xr:uid="{21FB7A59-2BC7-4665-A519-493D8FF28131}"/>
    <cellStyle name="Body_H1" xfId="186" xr:uid="{7717B015-EA51-4061-A39C-27072E55FCC4}"/>
    <cellStyle name="Body_H2" xfId="187" xr:uid="{151048F6-7D1E-4B25-93F3-413D6E81A9D6}"/>
    <cellStyle name="Body_H3" xfId="189" xr:uid="{EE2DD78E-DE4C-44ED-A793-355872A54E0A}"/>
    <cellStyle name="Calculation 2" xfId="59" xr:uid="{00000000-0005-0000-0000-000033000000}"/>
    <cellStyle name="Calculation 2 2" xfId="160" xr:uid="{00000000-0005-0000-0000-000034000000}"/>
    <cellStyle name="Calculation 2 3" xfId="161" xr:uid="{00000000-0005-0000-0000-000035000000}"/>
    <cellStyle name="Cell Link" xfId="60" xr:uid="{00000000-0005-0000-0000-000036000000}"/>
    <cellStyle name="Cell Link 2" xfId="61" xr:uid="{00000000-0005-0000-0000-000037000000}"/>
    <cellStyle name="Center Currency" xfId="62" xr:uid="{00000000-0005-0000-0000-000038000000}"/>
    <cellStyle name="Center Currency 2" xfId="63" xr:uid="{00000000-0005-0000-0000-000039000000}"/>
    <cellStyle name="Center Date" xfId="64" xr:uid="{00000000-0005-0000-0000-00003A000000}"/>
    <cellStyle name="Center Date 2" xfId="65" xr:uid="{00000000-0005-0000-0000-00003B000000}"/>
    <cellStyle name="Center Multiple" xfId="66" xr:uid="{00000000-0005-0000-0000-00003C000000}"/>
    <cellStyle name="Center Multiple 2" xfId="67" xr:uid="{00000000-0005-0000-0000-00003D000000}"/>
    <cellStyle name="Center Number" xfId="68" xr:uid="{00000000-0005-0000-0000-00003E000000}"/>
    <cellStyle name="Center Number 2" xfId="69" xr:uid="{00000000-0005-0000-0000-00003F000000}"/>
    <cellStyle name="Center Percentage" xfId="70" xr:uid="{00000000-0005-0000-0000-000040000000}"/>
    <cellStyle name="Center Percentage 2" xfId="71" xr:uid="{00000000-0005-0000-0000-000041000000}"/>
    <cellStyle name="Center Year" xfId="72" xr:uid="{00000000-0005-0000-0000-000042000000}"/>
    <cellStyle name="Center Year 2" xfId="73" xr:uid="{00000000-0005-0000-0000-000043000000}"/>
    <cellStyle name="Check Cell 2" xfId="74" xr:uid="{00000000-0005-0000-0000-000044000000}"/>
    <cellStyle name="Comma" xfId="129" builtinId="3"/>
    <cellStyle name="Comma 2" xfId="146" xr:uid="{00000000-0005-0000-0000-000046000000}"/>
    <cellStyle name="Data" xfId="131" xr:uid="{00000000-0005-0000-0000-000047000000}"/>
    <cellStyle name="Data 2" xfId="132" xr:uid="{00000000-0005-0000-0000-000048000000}"/>
    <cellStyle name="Data_A" xfId="188" xr:uid="{64B4CCB1-1061-4099-86A2-C13A0F9D3DBF}"/>
    <cellStyle name="Explanatory Text 2" xfId="75" xr:uid="{00000000-0005-0000-0000-000049000000}"/>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rmula" xfId="133" xr:uid="{00000000-0005-0000-0000-000050000000}"/>
    <cellStyle name="FormulaNoNumber" xfId="134" xr:uid="{00000000-0005-0000-0000-000051000000}"/>
    <cellStyle name="Good 2" xfId="76" xr:uid="{00000000-0005-0000-0000-000053000000}"/>
    <cellStyle name="Heading" xfId="135" xr:uid="{00000000-0005-0000-0000-000054000000}"/>
    <cellStyle name="Heading 1 2" xfId="77" xr:uid="{00000000-0005-0000-0000-000055000000}"/>
    <cellStyle name="Heading 2 2" xfId="78" xr:uid="{00000000-0005-0000-0000-000056000000}"/>
    <cellStyle name="Heading 3 2" xfId="79" xr:uid="{00000000-0005-0000-0000-000058000000}"/>
    <cellStyle name="Heading 4 2" xfId="80" xr:uid="{00000000-0005-0000-0000-000059000000}"/>
    <cellStyle name="Heading 5" xfId="136" xr:uid="{00000000-0005-0000-0000-00005A000000}"/>
    <cellStyle name="Heading 6" xfId="137" xr:uid="{00000000-0005-0000-0000-00005B000000}"/>
    <cellStyle name="Heading1" xfId="138" xr:uid="{00000000-0005-0000-0000-00005C000000}"/>
    <cellStyle name="Heading1 2" xfId="139" xr:uid="{00000000-0005-0000-0000-00005D000000}"/>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98" builtinId="8"/>
    <cellStyle name="Hyperlink Arrow" xfId="4" xr:uid="{00000000-0005-0000-0000-000064000000}"/>
    <cellStyle name="Hyperlink Check" xfId="81" xr:uid="{00000000-0005-0000-0000-000065000000}"/>
    <cellStyle name="Hyperlink Text" xfId="3" xr:uid="{00000000-0005-0000-0000-000066000000}"/>
    <cellStyle name="Hyperlink Text 2" xfId="82" xr:uid="{00000000-0005-0000-0000-000067000000}"/>
    <cellStyle name="Hyperlink Text 2 2" xfId="83" xr:uid="{00000000-0005-0000-0000-000068000000}"/>
    <cellStyle name="Input 2" xfId="84" xr:uid="{00000000-0005-0000-0000-000069000000}"/>
    <cellStyle name="Input 2 2" xfId="162" xr:uid="{00000000-0005-0000-0000-00006A000000}"/>
    <cellStyle name="Input 2 3" xfId="163" xr:uid="{00000000-0005-0000-0000-00006B000000}"/>
    <cellStyle name="Justified Formatting" xfId="147" xr:uid="{00000000-0005-0000-0000-00006C000000}"/>
    <cellStyle name="Linked Cell 2" xfId="85" xr:uid="{00000000-0005-0000-0000-00006D000000}"/>
    <cellStyle name="Lookup Table Heading" xfId="86" xr:uid="{00000000-0005-0000-0000-00006E000000}"/>
    <cellStyle name="Lookup Table Heading 2" xfId="87" xr:uid="{00000000-0005-0000-0000-00006F000000}"/>
    <cellStyle name="Lookup Table Heading 2 2" xfId="164" xr:uid="{00000000-0005-0000-0000-000070000000}"/>
    <cellStyle name="Lookup Table Heading 2 3" xfId="165" xr:uid="{00000000-0005-0000-0000-000071000000}"/>
    <cellStyle name="Lookup Table Heading 3" xfId="166" xr:uid="{00000000-0005-0000-0000-000072000000}"/>
    <cellStyle name="Lookup Table Heading 4" xfId="167" xr:uid="{00000000-0005-0000-0000-000073000000}"/>
    <cellStyle name="Lookup Table Label" xfId="88" xr:uid="{00000000-0005-0000-0000-000074000000}"/>
    <cellStyle name="Lookup Table Label 2" xfId="89" xr:uid="{00000000-0005-0000-0000-000075000000}"/>
    <cellStyle name="Lookup Table Label 2 2" xfId="168" xr:uid="{00000000-0005-0000-0000-000076000000}"/>
    <cellStyle name="Lookup Table Label 2 3" xfId="169" xr:uid="{00000000-0005-0000-0000-000077000000}"/>
    <cellStyle name="Lookup Table Label 3" xfId="170" xr:uid="{00000000-0005-0000-0000-000078000000}"/>
    <cellStyle name="Lookup Table Label 4" xfId="171" xr:uid="{00000000-0005-0000-0000-000079000000}"/>
    <cellStyle name="Lookup Table Number" xfId="90" xr:uid="{00000000-0005-0000-0000-00007A000000}"/>
    <cellStyle name="Lookup Table Number 2" xfId="91" xr:uid="{00000000-0005-0000-0000-00007B000000}"/>
    <cellStyle name="Lookup Table Number 2 2" xfId="172" xr:uid="{00000000-0005-0000-0000-00007C000000}"/>
    <cellStyle name="Lookup Table Number 2 3" xfId="173" xr:uid="{00000000-0005-0000-0000-00007D000000}"/>
    <cellStyle name="Lookup Table Number 3" xfId="174" xr:uid="{00000000-0005-0000-0000-00007E000000}"/>
    <cellStyle name="Lookup Table Number 4" xfId="175" xr:uid="{00000000-0005-0000-0000-00007F000000}"/>
    <cellStyle name="Model Name" xfId="2" xr:uid="{00000000-0005-0000-0000-000080000000}"/>
    <cellStyle name="Model Name 2" xfId="92" xr:uid="{00000000-0005-0000-0000-000081000000}"/>
    <cellStyle name="Model Name 2 2" xfId="93" xr:uid="{00000000-0005-0000-0000-000082000000}"/>
    <cellStyle name="Neutral 2" xfId="94" xr:uid="{00000000-0005-0000-0000-000083000000}"/>
    <cellStyle name="NoData" xfId="140" xr:uid="{00000000-0005-0000-0000-000084000000}"/>
    <cellStyle name="Normal" xfId="0" builtinId="0"/>
    <cellStyle name="Normal 2" xfId="95" xr:uid="{00000000-0005-0000-0000-000086000000}"/>
    <cellStyle name="Normal 3" xfId="130" xr:uid="{00000000-0005-0000-0000-000087000000}"/>
    <cellStyle name="Normal 4" xfId="96" xr:uid="{00000000-0005-0000-0000-000088000000}"/>
    <cellStyle name="Normal 5" xfId="145" xr:uid="{00000000-0005-0000-0000-000089000000}"/>
    <cellStyle name="Normal 6" xfId="195" xr:uid="{FB94DB76-C54C-43ED-87DE-A1FA56D008DE}"/>
    <cellStyle name="Normal 7" xfId="197" xr:uid="{60BAA695-92AB-4EA5-8F42-BF173706D96C}"/>
    <cellStyle name="Note 2" xfId="97" xr:uid="{00000000-0005-0000-0000-00008A000000}"/>
    <cellStyle name="Note 2 2" xfId="176" xr:uid="{00000000-0005-0000-0000-00008B000000}"/>
    <cellStyle name="Note 2 3" xfId="177" xr:uid="{00000000-0005-0000-0000-00008C000000}"/>
    <cellStyle name="Output 2" xfId="98" xr:uid="{00000000-0005-0000-0000-00008D000000}"/>
    <cellStyle name="Output 2 2" xfId="178" xr:uid="{00000000-0005-0000-0000-00008E000000}"/>
    <cellStyle name="Output 2 3" xfId="179" xr:uid="{00000000-0005-0000-0000-00008F000000}"/>
    <cellStyle name="Percent" xfId="182" builtinId="5"/>
    <cellStyle name="Percent 2" xfId="99" xr:uid="{00000000-0005-0000-0000-000091000000}"/>
    <cellStyle name="Period Title" xfId="5" xr:uid="{00000000-0005-0000-0000-000092000000}"/>
    <cellStyle name="Period Title 2" xfId="100" xr:uid="{00000000-0005-0000-0000-000093000000}"/>
    <cellStyle name="Result" xfId="141" xr:uid="{00000000-0005-0000-0000-000094000000}"/>
    <cellStyle name="Result 2" xfId="142" xr:uid="{00000000-0005-0000-0000-000095000000}"/>
    <cellStyle name="Result2" xfId="143" xr:uid="{00000000-0005-0000-0000-000096000000}"/>
    <cellStyle name="Result2 2" xfId="144" xr:uid="{00000000-0005-0000-0000-000097000000}"/>
    <cellStyle name="Right Currency" xfId="101" xr:uid="{00000000-0005-0000-0000-000098000000}"/>
    <cellStyle name="Right Currency 2" xfId="102" xr:uid="{00000000-0005-0000-0000-000099000000}"/>
    <cellStyle name="Right Date" xfId="103" xr:uid="{00000000-0005-0000-0000-00009A000000}"/>
    <cellStyle name="Right Date 2" xfId="104" xr:uid="{00000000-0005-0000-0000-00009B000000}"/>
    <cellStyle name="Right Multiple" xfId="105" xr:uid="{00000000-0005-0000-0000-00009C000000}"/>
    <cellStyle name="Right Multiple 2" xfId="106" xr:uid="{00000000-0005-0000-0000-00009D000000}"/>
    <cellStyle name="Right Number" xfId="6" xr:uid="{00000000-0005-0000-0000-00009E000000}"/>
    <cellStyle name="Right Number 10" xfId="107" xr:uid="{00000000-0005-0000-0000-00009F000000}"/>
    <cellStyle name="Right Number 2" xfId="7" xr:uid="{00000000-0005-0000-0000-0000A0000000}"/>
    <cellStyle name="Right Number 3" xfId="108" xr:uid="{00000000-0005-0000-0000-0000A1000000}"/>
    <cellStyle name="Right Percentage" xfId="109" xr:uid="{00000000-0005-0000-0000-0000A2000000}"/>
    <cellStyle name="Right Percentage 2" xfId="110" xr:uid="{00000000-0005-0000-0000-0000A3000000}"/>
    <cellStyle name="Right Year" xfId="111" xr:uid="{00000000-0005-0000-0000-0000A4000000}"/>
    <cellStyle name="Right Year 2" xfId="112" xr:uid="{00000000-0005-0000-0000-0000A5000000}"/>
    <cellStyle name="Section Number" xfId="113" xr:uid="{00000000-0005-0000-0000-0000A6000000}"/>
    <cellStyle name="Section Number 2" xfId="114" xr:uid="{00000000-0005-0000-0000-0000A7000000}"/>
    <cellStyle name="Sheet Title" xfId="1" xr:uid="{00000000-0005-0000-0000-0000A8000000}"/>
    <cellStyle name="Sheet Title 2" xfId="115" xr:uid="{00000000-0005-0000-0000-0000A9000000}"/>
    <cellStyle name="Sheet Title 2 2" xfId="116" xr:uid="{00000000-0005-0000-0000-0000AA000000}"/>
    <cellStyle name="Style 1" xfId="117" xr:uid="{00000000-0005-0000-0000-0000AB000000}"/>
    <cellStyle name="Title 2" xfId="118" xr:uid="{00000000-0005-0000-0000-0000AC000000}"/>
    <cellStyle name="TOC 1" xfId="119" xr:uid="{00000000-0005-0000-0000-0000AD000000}"/>
    <cellStyle name="TOC 1 2" xfId="120" xr:uid="{00000000-0005-0000-0000-0000AE000000}"/>
    <cellStyle name="TOC 2" xfId="121" xr:uid="{00000000-0005-0000-0000-0000AF000000}"/>
    <cellStyle name="TOC 2 2" xfId="122" xr:uid="{00000000-0005-0000-0000-0000B0000000}"/>
    <cellStyle name="TOC 3" xfId="123" xr:uid="{00000000-0005-0000-0000-0000B1000000}"/>
    <cellStyle name="TOC 3 2" xfId="124" xr:uid="{00000000-0005-0000-0000-0000B2000000}"/>
    <cellStyle name="TOC 4" xfId="125" xr:uid="{00000000-0005-0000-0000-0000B3000000}"/>
    <cellStyle name="TOC 4 2" xfId="126" xr:uid="{00000000-0005-0000-0000-0000B4000000}"/>
    <cellStyle name="Total 2" xfId="127" xr:uid="{00000000-0005-0000-0000-0000B5000000}"/>
    <cellStyle name="Total 2 2" xfId="180" xr:uid="{00000000-0005-0000-0000-0000B6000000}"/>
    <cellStyle name="Total 2 3" xfId="181" xr:uid="{00000000-0005-0000-0000-0000B7000000}"/>
    <cellStyle name="Warning Text 2" xfId="128" xr:uid="{00000000-0005-0000-0000-0000B8000000}"/>
  </cellStyles>
  <dxfs count="0"/>
  <tableStyles count="0" defaultTableStyle="TableStyleMedium9" defaultPivotStyle="PivotStyleLight16"/>
  <colors>
    <mruColors>
      <color rgb="FF4986A0"/>
      <color rgb="FF236192"/>
      <color rgb="FFF2F2F2"/>
      <color rgb="FFE3E3E4"/>
      <color rgb="FF0000FF"/>
      <color rgb="FFD9E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299204</xdr:colOff>
      <xdr:row>1</xdr:row>
      <xdr:rowOff>44952</xdr:rowOff>
    </xdr:from>
    <xdr:to>
      <xdr:col>1</xdr:col>
      <xdr:colOff>262951</xdr:colOff>
      <xdr:row>4</xdr:row>
      <xdr:rowOff>73135</xdr:rowOff>
    </xdr:to>
    <xdr:pic>
      <xdr:nvPicPr>
        <xdr:cNvPr id="2" name="Picture 76">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9204" y="269070"/>
          <a:ext cx="640956" cy="596508"/>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11</xdr:row>
          <xdr:rowOff>184150</xdr:rowOff>
        </xdr:from>
        <xdr:to>
          <xdr:col>0</xdr:col>
          <xdr:colOff>323850</xdr:colOff>
          <xdr:row>13</xdr:row>
          <xdr:rowOff>38100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6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12</xdr:row>
          <xdr:rowOff>184150</xdr:rowOff>
        </xdr:from>
        <xdr:to>
          <xdr:col>0</xdr:col>
          <xdr:colOff>323850</xdr:colOff>
          <xdr:row>14</xdr:row>
          <xdr:rowOff>38100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6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10</xdr:row>
          <xdr:rowOff>171450</xdr:rowOff>
        </xdr:from>
        <xdr:to>
          <xdr:col>0</xdr:col>
          <xdr:colOff>323850</xdr:colOff>
          <xdr:row>12</xdr:row>
          <xdr:rowOff>31750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6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sc.vic.gov.au/local-government/council-compliance-rate-caps/guidance-help-councils-comply-rate-caps" TargetMode="External"/><Relationship Id="rId1" Type="http://schemas.openxmlformats.org/officeDocument/2006/relationships/hyperlink" Target="https://www.esc.vic.gov.au/local-government/council-compliance-rate-caps/guidance-help-councils-comply-rate-cap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FFC83-0DCE-4AE4-8B4B-549882D22EA7}">
  <sheetPr codeName="Sheet1">
    <tabColor theme="0" tint="-0.499984740745262"/>
    <pageSetUpPr fitToPage="1"/>
  </sheetPr>
  <dimension ref="A1:Q112"/>
  <sheetViews>
    <sheetView showGridLines="0" tabSelected="1" zoomScaleNormal="100" workbookViewId="0">
      <selection activeCell="H12" sqref="H12"/>
    </sheetView>
  </sheetViews>
  <sheetFormatPr defaultColWidth="3.33203125" defaultRowHeight="14.5"/>
  <cols>
    <col min="1" max="1" width="12" style="91" customWidth="1"/>
    <col min="2" max="17" width="10.6640625" style="91" customWidth="1"/>
    <col min="18" max="16383" width="0" style="91" hidden="1" customWidth="1"/>
    <col min="16384" max="16384" width="10.6640625" style="91" customWidth="1"/>
  </cols>
  <sheetData>
    <row r="1" spans="1:17" ht="17.5">
      <c r="A1" s="10" t="str">
        <f>+MdlTtl</f>
        <v>Annual Compliance Information Template</v>
      </c>
      <c r="B1" s="88"/>
      <c r="C1" s="88"/>
      <c r="D1" s="88"/>
      <c r="E1" s="89"/>
      <c r="F1" s="90"/>
      <c r="G1" s="90"/>
      <c r="H1" s="90"/>
      <c r="I1" s="90"/>
      <c r="J1" s="90"/>
      <c r="K1" s="90"/>
      <c r="L1" s="90"/>
      <c r="M1" s="90"/>
      <c r="N1" s="90"/>
      <c r="O1" s="90"/>
      <c r="P1" s="90"/>
      <c r="Q1" s="90"/>
    </row>
    <row r="2" spans="1:17" ht="15">
      <c r="A2" s="11">
        <f ca="1">+_xlfn.SHEET()</f>
        <v>1</v>
      </c>
      <c r="B2" s="92"/>
      <c r="C2" s="12" t="s">
        <v>9</v>
      </c>
      <c r="D2" s="93"/>
      <c r="E2" s="93"/>
      <c r="F2" s="90"/>
      <c r="G2" s="90"/>
      <c r="H2" s="90"/>
      <c r="I2" s="90"/>
      <c r="J2" s="90"/>
      <c r="K2" s="90"/>
      <c r="L2" s="90"/>
      <c r="M2" s="90"/>
      <c r="N2" s="90"/>
      <c r="O2" s="90"/>
      <c r="P2" s="90"/>
      <c r="Q2" s="90"/>
    </row>
    <row r="3" spans="1:17" ht="15">
      <c r="A3" s="92"/>
      <c r="B3" s="90"/>
      <c r="C3" s="12" t="s">
        <v>0</v>
      </c>
      <c r="D3" s="93"/>
      <c r="E3" s="93"/>
      <c r="F3" s="90"/>
      <c r="G3" s="90"/>
      <c r="H3" s="90"/>
      <c r="I3" s="90"/>
      <c r="J3" s="90"/>
      <c r="K3" s="90"/>
      <c r="L3" s="90"/>
      <c r="M3" s="90"/>
      <c r="N3" s="90"/>
      <c r="O3" s="90"/>
      <c r="P3" s="90"/>
      <c r="Q3" s="90"/>
    </row>
    <row r="4" spans="1:17" ht="15">
      <c r="A4" s="90"/>
      <c r="B4" s="90"/>
      <c r="C4" s="81" t="str">
        <f>+YEAR(period)&amp;"–"&amp;RIGHT(YEAR(period)+1,2)</f>
        <v>2023–24</v>
      </c>
      <c r="D4" s="90"/>
      <c r="E4" s="90"/>
      <c r="F4" s="90"/>
      <c r="G4" s="90"/>
      <c r="H4" s="90"/>
      <c r="I4" s="90"/>
      <c r="J4" s="90"/>
      <c r="K4" s="90"/>
      <c r="L4" s="90"/>
      <c r="M4" s="90"/>
      <c r="N4" s="90"/>
      <c r="O4" s="90"/>
      <c r="P4" s="90"/>
      <c r="Q4" s="90"/>
    </row>
    <row r="5" spans="1:17">
      <c r="A5" s="90"/>
      <c r="B5" s="90"/>
      <c r="C5" s="90"/>
      <c r="D5" s="90"/>
      <c r="E5" s="90"/>
      <c r="F5" s="90"/>
      <c r="G5" s="90"/>
      <c r="H5" s="90"/>
      <c r="I5" s="90"/>
      <c r="J5" s="90"/>
      <c r="K5" s="90"/>
      <c r="L5" s="90"/>
      <c r="M5" s="90"/>
      <c r="N5" s="90"/>
      <c r="O5" s="90"/>
      <c r="P5" s="90"/>
      <c r="Q5" s="90"/>
    </row>
    <row r="7" spans="1:17">
      <c r="A7" s="17">
        <f ca="1">+ROUNDDOWN(MAX($A$6:OFFSET(A7,-One,0),$A$2*Sht)+Sxn,0)</f>
        <v>101</v>
      </c>
      <c r="B7" s="17" t="s">
        <v>176</v>
      </c>
      <c r="C7" s="17"/>
      <c r="D7" s="17"/>
      <c r="E7" s="17"/>
      <c r="F7" s="17"/>
      <c r="G7" s="17"/>
      <c r="H7" s="17"/>
      <c r="I7" s="17"/>
      <c r="J7" s="17"/>
      <c r="K7" s="17"/>
      <c r="L7" s="17"/>
      <c r="M7" s="17"/>
      <c r="N7" s="17"/>
      <c r="O7" s="17"/>
      <c r="P7" s="17"/>
      <c r="Q7" s="17"/>
    </row>
    <row r="9" spans="1:17">
      <c r="B9" s="94" t="s">
        <v>176</v>
      </c>
      <c r="C9" s="94"/>
      <c r="D9" s="94"/>
      <c r="F9" s="150" t="s">
        <v>1</v>
      </c>
      <c r="G9" s="151"/>
      <c r="H9" s="151"/>
      <c r="I9" s="151"/>
      <c r="J9" s="151"/>
      <c r="K9" s="152"/>
    </row>
    <row r="10" spans="1:17">
      <c r="B10" s="95"/>
      <c r="C10" s="95"/>
      <c r="D10" s="95"/>
    </row>
    <row r="11" spans="1:17">
      <c r="A11" s="17">
        <f ca="1">+ROUNDDOWN(MAX($A$6:OFFSET(A11,-One,0),$A$2*Sht)+Sxn,0)</f>
        <v>102</v>
      </c>
      <c r="B11" s="17" t="s">
        <v>213</v>
      </c>
      <c r="C11" s="17"/>
      <c r="D11" s="17"/>
      <c r="E11" s="17"/>
      <c r="F11" s="17"/>
      <c r="G11" s="17"/>
      <c r="H11" s="17"/>
      <c r="I11" s="17"/>
      <c r="J11" s="17"/>
      <c r="K11" s="17"/>
      <c r="L11" s="17"/>
      <c r="M11" s="17"/>
      <c r="N11" s="17"/>
      <c r="O11" s="17"/>
      <c r="P11" s="17"/>
      <c r="Q11" s="17"/>
    </row>
    <row r="12" spans="1:17">
      <c r="B12" s="95"/>
      <c r="C12" s="95"/>
      <c r="D12" s="95"/>
    </row>
    <row r="13" spans="1:17">
      <c r="B13" s="94" t="s">
        <v>98</v>
      </c>
      <c r="C13" s="94"/>
      <c r="D13" s="94"/>
      <c r="F13" s="153"/>
      <c r="G13" s="154"/>
      <c r="H13" s="154"/>
      <c r="I13" s="154"/>
      <c r="J13" s="154"/>
      <c r="K13" s="154"/>
    </row>
    <row r="14" spans="1:17">
      <c r="B14" s="94" t="s">
        <v>97</v>
      </c>
      <c r="C14" s="94"/>
      <c r="D14" s="94"/>
      <c r="F14" s="153"/>
      <c r="G14" s="154"/>
      <c r="H14" s="154"/>
      <c r="I14" s="154"/>
      <c r="J14" s="154"/>
      <c r="K14" s="154"/>
    </row>
    <row r="15" spans="1:17">
      <c r="B15" s="94" t="s">
        <v>16</v>
      </c>
      <c r="C15" s="94"/>
      <c r="D15" s="94"/>
      <c r="F15" s="153"/>
      <c r="G15" s="154"/>
      <c r="H15" s="154"/>
      <c r="I15" s="154"/>
      <c r="J15" s="154"/>
      <c r="K15" s="154"/>
    </row>
    <row r="16" spans="1:17">
      <c r="B16" s="94" t="s">
        <v>17</v>
      </c>
      <c r="C16" s="94"/>
      <c r="D16" s="94"/>
      <c r="F16" s="153"/>
      <c r="G16" s="154"/>
      <c r="H16" s="154"/>
      <c r="I16" s="154"/>
      <c r="J16" s="154"/>
      <c r="K16" s="154"/>
    </row>
    <row r="18" spans="1:17">
      <c r="A18" s="17">
        <f ca="1">+ROUNDDOWN(MAX($A$6:OFFSET(A18,-One,0),$A$2*Sht)+Sxn,0)</f>
        <v>103</v>
      </c>
      <c r="B18" s="17" t="s">
        <v>271</v>
      </c>
      <c r="C18" s="17"/>
      <c r="D18" s="17"/>
      <c r="E18" s="17"/>
      <c r="F18" s="17"/>
      <c r="G18" s="17"/>
      <c r="H18" s="17"/>
      <c r="I18" s="17"/>
      <c r="J18" s="17"/>
      <c r="K18" s="17"/>
      <c r="L18" s="17"/>
      <c r="M18" s="17"/>
      <c r="N18" s="17"/>
      <c r="O18" s="17"/>
      <c r="P18" s="17"/>
      <c r="Q18" s="17"/>
    </row>
    <row r="20" spans="1:17">
      <c r="B20" s="149" t="s">
        <v>214</v>
      </c>
      <c r="C20" s="149"/>
      <c r="D20" s="149"/>
      <c r="F20" s="94" t="s">
        <v>215</v>
      </c>
    </row>
    <row r="21" spans="1:17">
      <c r="B21" s="155" t="s">
        <v>216</v>
      </c>
      <c r="C21" s="155"/>
      <c r="D21" s="155"/>
      <c r="F21" s="94" t="s">
        <v>270</v>
      </c>
    </row>
    <row r="22" spans="1:17">
      <c r="B22" s="156" t="s">
        <v>217</v>
      </c>
      <c r="C22" s="156"/>
      <c r="D22" s="156"/>
      <c r="F22" s="94" t="s">
        <v>218</v>
      </c>
    </row>
    <row r="24" spans="1:17">
      <c r="A24" s="17">
        <f ca="1">+ROUNDDOWN(MAX($A$6:OFFSET(A24,-One,0),$A$2*Sht)+Sxn,0)</f>
        <v>104</v>
      </c>
      <c r="B24" s="17" t="s">
        <v>219</v>
      </c>
      <c r="C24" s="17"/>
      <c r="D24" s="17"/>
      <c r="E24" s="17"/>
      <c r="F24" s="17"/>
      <c r="G24" s="17"/>
      <c r="H24" s="17"/>
      <c r="I24" s="17"/>
      <c r="J24" s="17"/>
      <c r="K24" s="17"/>
      <c r="L24" s="17"/>
      <c r="M24" s="17"/>
      <c r="N24" s="17"/>
      <c r="O24" s="17"/>
      <c r="P24" s="17"/>
      <c r="Q24" s="17"/>
    </row>
    <row r="25" spans="1:17">
      <c r="B25" s="94"/>
    </row>
    <row r="26" spans="1:17" ht="15" thickBot="1">
      <c r="A26" s="18">
        <f ca="1">+MAX(A$2:OFFSET($A26,-One,0))+Sbsxn</f>
        <v>104.01</v>
      </c>
      <c r="B26" s="18" t="s">
        <v>254</v>
      </c>
      <c r="C26" s="18"/>
      <c r="D26" s="18"/>
      <c r="E26" s="18"/>
      <c r="F26" s="18"/>
      <c r="G26" s="18"/>
      <c r="H26" s="18"/>
      <c r="I26" s="18"/>
      <c r="J26" s="18"/>
      <c r="K26" s="18"/>
      <c r="L26" s="18"/>
      <c r="M26" s="18"/>
      <c r="N26" s="18"/>
      <c r="O26" s="18"/>
      <c r="P26" s="18"/>
      <c r="Q26" s="18"/>
    </row>
    <row r="27" spans="1:17">
      <c r="B27" s="94"/>
    </row>
    <row r="28" spans="1:17">
      <c r="B28" s="96" t="s">
        <v>220</v>
      </c>
    </row>
    <row r="29" spans="1:17">
      <c r="B29" s="94" t="s">
        <v>266</v>
      </c>
    </row>
    <row r="30" spans="1:17" ht="30" customHeight="1">
      <c r="B30" s="145" t="s">
        <v>325</v>
      </c>
      <c r="C30" s="145"/>
      <c r="D30" s="145"/>
      <c r="E30" s="145"/>
      <c r="F30" s="145"/>
      <c r="G30" s="145"/>
      <c r="H30" s="145"/>
      <c r="I30" s="145"/>
      <c r="J30" s="145"/>
      <c r="K30" s="145"/>
      <c r="L30" s="145"/>
      <c r="M30" s="145"/>
      <c r="N30" s="145"/>
      <c r="O30" s="145"/>
      <c r="P30" s="145"/>
    </row>
    <row r="31" spans="1:17">
      <c r="B31" s="94" t="s">
        <v>259</v>
      </c>
    </row>
    <row r="32" spans="1:17">
      <c r="B32" s="94" t="s">
        <v>221</v>
      </c>
    </row>
    <row r="33" spans="1:17">
      <c r="B33" s="94" t="s">
        <v>222</v>
      </c>
    </row>
    <row r="34" spans="1:17">
      <c r="B34" s="94"/>
    </row>
    <row r="35" spans="1:17">
      <c r="B35" s="96" t="s">
        <v>319</v>
      </c>
    </row>
    <row r="36" spans="1:17">
      <c r="B36" s="94" t="s">
        <v>316</v>
      </c>
    </row>
    <row r="37" spans="1:17">
      <c r="B37" s="94"/>
      <c r="C37" s="142" t="s">
        <v>326</v>
      </c>
    </row>
    <row r="38" spans="1:17">
      <c r="B38" s="94"/>
      <c r="C38" s="142" t="s">
        <v>317</v>
      </c>
    </row>
    <row r="39" spans="1:17">
      <c r="B39" s="94"/>
      <c r="C39" s="142" t="s">
        <v>318</v>
      </c>
    </row>
    <row r="40" spans="1:17" ht="15" customHeight="1">
      <c r="B40" s="145" t="s">
        <v>321</v>
      </c>
      <c r="C40" s="145"/>
      <c r="D40" s="145"/>
      <c r="E40" s="145"/>
      <c r="F40" s="145"/>
      <c r="G40" s="145"/>
      <c r="H40" s="145"/>
      <c r="I40" s="145"/>
      <c r="J40" s="145"/>
      <c r="K40" s="145"/>
      <c r="L40" s="145"/>
      <c r="M40" s="145"/>
      <c r="N40" s="145"/>
      <c r="O40" s="145"/>
      <c r="P40" s="145"/>
      <c r="Q40" s="145"/>
    </row>
    <row r="41" spans="1:17" ht="15" customHeight="1">
      <c r="B41" s="146" t="s">
        <v>320</v>
      </c>
      <c r="C41" s="146"/>
      <c r="D41" s="146"/>
      <c r="E41" s="146"/>
      <c r="F41" s="146"/>
      <c r="G41" s="146"/>
      <c r="H41" s="146"/>
      <c r="I41" s="146"/>
      <c r="J41" s="146"/>
      <c r="K41" s="146"/>
      <c r="L41" s="146"/>
      <c r="M41" s="146"/>
      <c r="N41" s="146"/>
      <c r="O41" s="146"/>
      <c r="P41" s="146"/>
      <c r="Q41" s="146"/>
    </row>
    <row r="42" spans="1:17">
      <c r="B42" s="94" t="s">
        <v>223</v>
      </c>
    </row>
    <row r="43" spans="1:17">
      <c r="B43" s="94"/>
    </row>
    <row r="44" spans="1:17">
      <c r="B44" s="94" t="s">
        <v>224</v>
      </c>
    </row>
    <row r="45" spans="1:17">
      <c r="B45" s="94" t="s">
        <v>258</v>
      </c>
    </row>
    <row r="47" spans="1:17" ht="15" thickBot="1">
      <c r="A47" s="18">
        <f ca="1">+MAX(A$2:OFFSET($A47,-One,0))+Sbsxn</f>
        <v>104.02000000000001</v>
      </c>
      <c r="B47" s="18" t="s">
        <v>225</v>
      </c>
      <c r="C47" s="18"/>
      <c r="D47" s="18"/>
      <c r="E47" s="18"/>
      <c r="F47" s="18"/>
      <c r="G47" s="18"/>
      <c r="H47" s="18"/>
      <c r="I47" s="18"/>
      <c r="J47" s="18"/>
      <c r="K47" s="18"/>
      <c r="L47" s="18"/>
      <c r="M47" s="18"/>
      <c r="N47" s="18"/>
      <c r="O47" s="18"/>
      <c r="P47" s="18"/>
      <c r="Q47" s="18"/>
    </row>
    <row r="49" spans="2:16">
      <c r="B49" s="96" t="s">
        <v>226</v>
      </c>
    </row>
    <row r="50" spans="2:16" ht="30" customHeight="1">
      <c r="B50" s="145" t="s">
        <v>267</v>
      </c>
      <c r="C50" s="145"/>
      <c r="D50" s="145"/>
      <c r="E50" s="145"/>
      <c r="F50" s="145"/>
      <c r="G50" s="145"/>
      <c r="H50" s="145"/>
      <c r="I50" s="145"/>
      <c r="J50" s="145"/>
      <c r="K50" s="145"/>
      <c r="L50" s="145"/>
      <c r="M50" s="145"/>
      <c r="N50" s="145"/>
      <c r="O50" s="145"/>
      <c r="P50" s="145"/>
    </row>
    <row r="51" spans="2:16" ht="41.25" customHeight="1">
      <c r="B51" s="145" t="s">
        <v>340</v>
      </c>
      <c r="C51" s="145"/>
      <c r="D51" s="145"/>
      <c r="E51" s="145"/>
      <c r="F51" s="145"/>
      <c r="G51" s="145"/>
      <c r="H51" s="145"/>
      <c r="I51" s="145"/>
      <c r="J51" s="145"/>
      <c r="K51" s="145"/>
      <c r="L51" s="145"/>
      <c r="M51" s="145"/>
      <c r="N51" s="145"/>
      <c r="O51" s="145"/>
      <c r="P51" s="145"/>
    </row>
    <row r="52" spans="2:16">
      <c r="B52" s="94" t="s">
        <v>227</v>
      </c>
    </row>
    <row r="53" spans="2:16">
      <c r="B53" s="94" t="s">
        <v>228</v>
      </c>
    </row>
    <row r="54" spans="2:16">
      <c r="B54" s="94" t="s">
        <v>229</v>
      </c>
    </row>
    <row r="55" spans="2:16">
      <c r="B55" s="94"/>
    </row>
    <row r="56" spans="2:16">
      <c r="B56" s="96" t="s">
        <v>230</v>
      </c>
    </row>
    <row r="57" spans="2:16">
      <c r="B57" s="94" t="s">
        <v>231</v>
      </c>
    </row>
    <row r="58" spans="2:16">
      <c r="B58" s="94"/>
    </row>
    <row r="59" spans="2:16">
      <c r="B59" s="97" t="s">
        <v>232</v>
      </c>
    </row>
    <row r="60" spans="2:16">
      <c r="B60" s="94" t="s">
        <v>260</v>
      </c>
    </row>
    <row r="61" spans="2:16">
      <c r="B61" s="94"/>
    </row>
    <row r="62" spans="2:16">
      <c r="B62" s="98" t="s">
        <v>233</v>
      </c>
    </row>
    <row r="63" spans="2:16" ht="30" customHeight="1">
      <c r="B63" s="145" t="s">
        <v>234</v>
      </c>
      <c r="C63" s="145"/>
      <c r="D63" s="145"/>
      <c r="E63" s="145"/>
      <c r="F63" s="145"/>
      <c r="G63" s="145"/>
      <c r="H63" s="145"/>
      <c r="I63" s="145"/>
      <c r="J63" s="145"/>
      <c r="K63" s="145"/>
      <c r="L63" s="145"/>
      <c r="M63" s="145"/>
      <c r="N63" s="145"/>
      <c r="O63" s="145"/>
      <c r="P63" s="145"/>
    </row>
    <row r="64" spans="2:16">
      <c r="B64" s="94" t="s">
        <v>235</v>
      </c>
    </row>
    <row r="65" spans="2:16">
      <c r="B65" s="94" t="s">
        <v>236</v>
      </c>
    </row>
    <row r="66" spans="2:16">
      <c r="B66" s="94" t="s">
        <v>327</v>
      </c>
    </row>
    <row r="67" spans="2:16">
      <c r="B67" s="94" t="s">
        <v>237</v>
      </c>
    </row>
    <row r="68" spans="2:16">
      <c r="B68" s="94" t="s">
        <v>238</v>
      </c>
    </row>
    <row r="69" spans="2:16">
      <c r="B69" s="94" t="s">
        <v>328</v>
      </c>
    </row>
    <row r="70" spans="2:16">
      <c r="B70" s="94" t="s">
        <v>239</v>
      </c>
    </row>
    <row r="71" spans="2:16">
      <c r="B71" s="94"/>
    </row>
    <row r="72" spans="2:16">
      <c r="B72" s="98" t="s">
        <v>240</v>
      </c>
    </row>
    <row r="73" spans="2:16">
      <c r="B73" s="94" t="s">
        <v>241</v>
      </c>
    </row>
    <row r="74" spans="2:16">
      <c r="B74" s="94" t="s">
        <v>329</v>
      </c>
    </row>
    <row r="75" spans="2:16">
      <c r="B75" s="94" t="s">
        <v>330</v>
      </c>
    </row>
    <row r="76" spans="2:16">
      <c r="B76" s="94" t="s">
        <v>239</v>
      </c>
    </row>
    <row r="77" spans="2:16">
      <c r="B77" s="94"/>
    </row>
    <row r="78" spans="2:16">
      <c r="B78" s="98" t="s">
        <v>242</v>
      </c>
    </row>
    <row r="79" spans="2:16" ht="30" customHeight="1">
      <c r="B79" s="145" t="s">
        <v>261</v>
      </c>
      <c r="C79" s="145"/>
      <c r="D79" s="145"/>
      <c r="E79" s="145"/>
      <c r="F79" s="145"/>
      <c r="G79" s="145"/>
      <c r="H79" s="145"/>
      <c r="I79" s="145"/>
      <c r="J79" s="145"/>
      <c r="K79" s="145"/>
      <c r="L79" s="145"/>
      <c r="M79" s="145"/>
      <c r="N79" s="145"/>
      <c r="O79" s="145"/>
      <c r="P79" s="145"/>
    </row>
    <row r="80" spans="2:16" ht="30" customHeight="1">
      <c r="B80" s="145" t="s">
        <v>243</v>
      </c>
      <c r="C80" s="145"/>
      <c r="D80" s="145"/>
      <c r="E80" s="145"/>
      <c r="F80" s="145"/>
      <c r="G80" s="145"/>
      <c r="H80" s="145"/>
      <c r="I80" s="145"/>
      <c r="J80" s="145"/>
      <c r="K80" s="145"/>
      <c r="L80" s="145"/>
      <c r="M80" s="145"/>
      <c r="N80" s="145"/>
      <c r="O80" s="145"/>
      <c r="P80" s="145"/>
    </row>
    <row r="81" spans="2:16">
      <c r="B81" s="94" t="s">
        <v>331</v>
      </c>
    </row>
    <row r="82" spans="2:16">
      <c r="B82" s="94" t="s">
        <v>239</v>
      </c>
    </row>
    <row r="83" spans="2:16">
      <c r="B83" s="94"/>
    </row>
    <row r="84" spans="2:16">
      <c r="B84" s="97" t="s">
        <v>244</v>
      </c>
    </row>
    <row r="85" spans="2:16">
      <c r="B85" s="94" t="s">
        <v>245</v>
      </c>
    </row>
    <row r="86" spans="2:16">
      <c r="B86" s="94"/>
    </row>
    <row r="87" spans="2:16">
      <c r="B87" s="98" t="s">
        <v>246</v>
      </c>
    </row>
    <row r="88" spans="2:16" ht="30" customHeight="1">
      <c r="B88" s="145" t="s">
        <v>262</v>
      </c>
      <c r="C88" s="145"/>
      <c r="D88" s="145"/>
      <c r="E88" s="145"/>
      <c r="F88" s="145"/>
      <c r="G88" s="145"/>
      <c r="H88" s="145"/>
      <c r="I88" s="145"/>
      <c r="J88" s="145"/>
      <c r="K88" s="145"/>
      <c r="L88" s="145"/>
      <c r="M88" s="145"/>
      <c r="N88" s="145"/>
      <c r="O88" s="145"/>
      <c r="P88" s="145"/>
    </row>
    <row r="89" spans="2:16" ht="30" customHeight="1">
      <c r="B89" s="145" t="s">
        <v>263</v>
      </c>
      <c r="C89" s="145"/>
      <c r="D89" s="145"/>
      <c r="E89" s="145"/>
      <c r="F89" s="145"/>
      <c r="G89" s="145"/>
      <c r="H89" s="145"/>
      <c r="I89" s="145"/>
      <c r="J89" s="145"/>
      <c r="K89" s="145"/>
      <c r="L89" s="145"/>
      <c r="M89" s="145"/>
      <c r="N89" s="145"/>
      <c r="O89" s="145"/>
      <c r="P89" s="145"/>
    </row>
    <row r="90" spans="2:16">
      <c r="B90" s="94" t="s">
        <v>227</v>
      </c>
    </row>
    <row r="91" spans="2:16">
      <c r="B91" s="94"/>
    </row>
    <row r="92" spans="2:16">
      <c r="B92" s="98" t="s">
        <v>247</v>
      </c>
    </row>
    <row r="93" spans="2:16" ht="30" customHeight="1">
      <c r="B93" s="145" t="s">
        <v>332</v>
      </c>
      <c r="C93" s="145"/>
      <c r="D93" s="145"/>
      <c r="E93" s="145"/>
      <c r="F93" s="145"/>
      <c r="G93" s="145"/>
      <c r="H93" s="145"/>
      <c r="I93" s="145"/>
      <c r="J93" s="145"/>
      <c r="K93" s="145"/>
      <c r="L93" s="145"/>
      <c r="M93" s="145"/>
      <c r="N93" s="145"/>
      <c r="O93" s="145"/>
      <c r="P93" s="145"/>
    </row>
    <row r="94" spans="2:16" ht="30" customHeight="1">
      <c r="B94" s="145" t="s">
        <v>333</v>
      </c>
      <c r="C94" s="145"/>
      <c r="D94" s="145"/>
      <c r="E94" s="145"/>
      <c r="F94" s="145"/>
      <c r="G94" s="145"/>
      <c r="H94" s="145"/>
      <c r="I94" s="145"/>
      <c r="J94" s="145"/>
      <c r="K94" s="145"/>
      <c r="L94" s="145"/>
      <c r="M94" s="145"/>
      <c r="N94" s="145"/>
      <c r="O94" s="145"/>
      <c r="P94" s="145"/>
    </row>
    <row r="95" spans="2:16">
      <c r="B95" s="94"/>
    </row>
    <row r="96" spans="2:16">
      <c r="B96" s="98" t="s">
        <v>248</v>
      </c>
    </row>
    <row r="97" spans="1:17">
      <c r="B97" s="94" t="s">
        <v>249</v>
      </c>
    </row>
    <row r="98" spans="1:17" ht="30" customHeight="1">
      <c r="B98" s="147" t="s">
        <v>334</v>
      </c>
      <c r="C98" s="147"/>
      <c r="D98" s="147"/>
      <c r="E98" s="147"/>
      <c r="F98" s="147"/>
      <c r="G98" s="147"/>
      <c r="H98" s="147"/>
      <c r="I98" s="147"/>
      <c r="J98" s="147"/>
      <c r="K98" s="147"/>
      <c r="L98" s="147"/>
      <c r="M98" s="147"/>
      <c r="N98" s="147"/>
      <c r="O98" s="147"/>
      <c r="P98" s="147"/>
    </row>
    <row r="99" spans="1:17" ht="30" customHeight="1">
      <c r="B99" s="145" t="s">
        <v>335</v>
      </c>
      <c r="C99" s="145"/>
      <c r="D99" s="145"/>
      <c r="E99" s="145"/>
      <c r="F99" s="145"/>
      <c r="G99" s="145"/>
      <c r="H99" s="145"/>
      <c r="I99" s="145"/>
      <c r="J99" s="145"/>
      <c r="K99" s="145"/>
      <c r="L99" s="145"/>
      <c r="M99" s="145"/>
      <c r="N99" s="145"/>
      <c r="O99" s="145"/>
      <c r="P99" s="145"/>
    </row>
    <row r="100" spans="1:17" ht="40.5" customHeight="1">
      <c r="B100" s="145" t="s">
        <v>336</v>
      </c>
      <c r="C100" s="145"/>
      <c r="D100" s="145"/>
      <c r="E100" s="145"/>
      <c r="F100" s="145"/>
      <c r="G100" s="145"/>
      <c r="H100" s="145"/>
      <c r="I100" s="145"/>
      <c r="J100" s="145"/>
      <c r="K100" s="145"/>
      <c r="L100" s="145"/>
      <c r="M100" s="145"/>
      <c r="N100" s="145"/>
      <c r="O100" s="145"/>
      <c r="P100" s="145"/>
    </row>
    <row r="101" spans="1:17" ht="30" customHeight="1">
      <c r="B101" s="145" t="s">
        <v>337</v>
      </c>
      <c r="C101" s="145"/>
      <c r="D101" s="145"/>
      <c r="E101" s="145"/>
      <c r="F101" s="145"/>
      <c r="G101" s="145"/>
      <c r="H101" s="145"/>
      <c r="I101" s="145"/>
      <c r="J101" s="145"/>
      <c r="K101" s="145"/>
      <c r="L101" s="145"/>
      <c r="M101" s="145"/>
      <c r="N101" s="145"/>
      <c r="O101" s="145"/>
      <c r="P101" s="145"/>
    </row>
    <row r="102" spans="1:17">
      <c r="B102" s="94" t="s">
        <v>264</v>
      </c>
    </row>
    <row r="103" spans="1:17" ht="30" customHeight="1">
      <c r="B103" s="145" t="s">
        <v>265</v>
      </c>
      <c r="C103" s="145"/>
      <c r="D103" s="145"/>
      <c r="E103" s="145"/>
      <c r="F103" s="145"/>
      <c r="G103" s="145"/>
      <c r="H103" s="145"/>
      <c r="I103" s="145"/>
      <c r="J103" s="145"/>
      <c r="K103" s="145"/>
      <c r="L103" s="145"/>
      <c r="M103" s="145"/>
      <c r="N103" s="145"/>
      <c r="O103" s="145"/>
      <c r="P103" s="145"/>
    </row>
    <row r="105" spans="1:17" ht="15" thickBot="1">
      <c r="A105" s="18">
        <f ca="1">+MAX(A$2:OFFSET($A105,-One,0))+Sbsxn</f>
        <v>104.03000000000002</v>
      </c>
      <c r="B105" s="18" t="s">
        <v>310</v>
      </c>
      <c r="C105" s="18"/>
      <c r="D105" s="18"/>
      <c r="E105" s="18"/>
      <c r="F105" s="18"/>
      <c r="G105" s="18"/>
      <c r="H105" s="18"/>
      <c r="I105" s="18"/>
      <c r="J105" s="18"/>
      <c r="K105" s="18"/>
      <c r="L105" s="18"/>
      <c r="M105" s="18"/>
      <c r="N105" s="18"/>
      <c r="O105" s="18"/>
      <c r="P105" s="18"/>
      <c r="Q105" s="18"/>
    </row>
    <row r="107" spans="1:17">
      <c r="B107" s="94" t="s">
        <v>250</v>
      </c>
    </row>
    <row r="108" spans="1:17" ht="40.5" customHeight="1">
      <c r="B108" s="145" t="s">
        <v>338</v>
      </c>
      <c r="C108" s="145"/>
      <c r="D108" s="145"/>
      <c r="E108" s="145"/>
      <c r="F108" s="145"/>
      <c r="G108" s="145"/>
      <c r="H108" s="145"/>
      <c r="I108" s="145"/>
      <c r="J108" s="145"/>
      <c r="K108" s="145"/>
      <c r="L108" s="145"/>
      <c r="M108" s="145"/>
      <c r="N108" s="145"/>
      <c r="O108" s="145"/>
      <c r="P108" s="145"/>
    </row>
    <row r="109" spans="1:17">
      <c r="B109" s="94" t="s">
        <v>251</v>
      </c>
    </row>
    <row r="110" spans="1:17" ht="27.75" customHeight="1">
      <c r="B110" s="148" t="s">
        <v>339</v>
      </c>
      <c r="C110" s="148"/>
      <c r="D110" s="148"/>
      <c r="E110" s="148"/>
      <c r="F110" s="148"/>
      <c r="G110" s="148"/>
      <c r="H110" s="148"/>
      <c r="I110" s="148"/>
      <c r="J110" s="148"/>
      <c r="K110" s="148"/>
      <c r="L110" s="148"/>
      <c r="M110" s="148"/>
      <c r="N110" s="148"/>
      <c r="O110" s="148"/>
      <c r="P110" s="148"/>
    </row>
    <row r="111" spans="1:17">
      <c r="B111" s="94"/>
    </row>
    <row r="112" spans="1:17">
      <c r="A112" s="17" t="s">
        <v>177</v>
      </c>
      <c r="B112" s="17"/>
      <c r="C112" s="17"/>
      <c r="D112" s="17"/>
      <c r="E112" s="17"/>
      <c r="F112" s="17"/>
      <c r="G112" s="17"/>
      <c r="H112" s="17"/>
      <c r="I112" s="17"/>
      <c r="J112" s="17"/>
      <c r="K112" s="17"/>
      <c r="L112" s="17"/>
      <c r="M112" s="17"/>
      <c r="N112" s="17"/>
      <c r="O112" s="17"/>
      <c r="P112" s="17"/>
      <c r="Q112" s="17"/>
    </row>
  </sheetData>
  <sheetProtection algorithmName="SHA-512" hashValue="MS/V5SXbl1UI5w8uBvxI933rwGouz17qW+7udt2thJ11L5xt19xATeJNFBMYhN8YXkED/2BrIB+ZV6SdUg33tQ==" saltValue="lUDegAunRd+AMIkTXZObcw==" spinCount="100000" sheet="1" objects="1" scenarios="1"/>
  <mergeCells count="27">
    <mergeCell ref="B110:P110"/>
    <mergeCell ref="B20:D20"/>
    <mergeCell ref="F9:K9"/>
    <mergeCell ref="F13:K13"/>
    <mergeCell ref="F14:K14"/>
    <mergeCell ref="F15:K15"/>
    <mergeCell ref="F16:K16"/>
    <mergeCell ref="B93:P93"/>
    <mergeCell ref="B21:D21"/>
    <mergeCell ref="B22:D22"/>
    <mergeCell ref="B50:P50"/>
    <mergeCell ref="B51:P51"/>
    <mergeCell ref="B63:P63"/>
    <mergeCell ref="B89:P89"/>
    <mergeCell ref="B108:P108"/>
    <mergeCell ref="B94:P94"/>
    <mergeCell ref="B99:P99"/>
    <mergeCell ref="B100:P100"/>
    <mergeCell ref="B101:P101"/>
    <mergeCell ref="B103:P103"/>
    <mergeCell ref="B98:P98"/>
    <mergeCell ref="B30:P30"/>
    <mergeCell ref="B40:Q40"/>
    <mergeCell ref="B79:P79"/>
    <mergeCell ref="B80:P80"/>
    <mergeCell ref="B88:P88"/>
    <mergeCell ref="B41:Q41"/>
  </mergeCells>
  <hyperlinks>
    <hyperlink ref="B41:Q41" r:id="rId1" location="tabs-container2" display="    https://www.esc.vic.gov.au/local-government/council-compliance-rate-caps/guidance-help-councils-comply-rate-caps#tabs-container2" xr:uid="{E6B27167-7EEC-40A1-973F-5B26147DE4FC}"/>
    <hyperlink ref="B41" r:id="rId2" location="tabs-container2" xr:uid="{D0941ED9-8F01-4A7C-BA14-599F2F01A665}"/>
  </hyperlinks>
  <pageMargins left="0.23622047244094491" right="0.23622047244094491" top="0.74803149606299213" bottom="0.74803149606299213" header="0.31496062992125984" footer="0.31496062992125984"/>
  <pageSetup paperSize="9" scale="99" fitToHeight="0" orientation="landscape" r:id="rId3"/>
  <headerFooter>
    <oddHeader>&amp;C&amp;B&amp;"Arial"&amp;12&amp;Kff0000​‌OFFICIAL‌​</oddHeader>
  </headerFooter>
  <rowBreaks count="3" manualBreakCount="3">
    <brk id="23" max="16" man="1"/>
    <brk id="83" max="16" man="1"/>
    <brk id="104" max="16" man="1"/>
  </rowBreaks>
  <drawing r:id="rId4"/>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391B768A-77C6-4CF1-AEC5-2B299D9B96A1}">
          <x14:formula1>
            <xm:f>GEN_A!$E$107:$E$186</xm:f>
          </x14:formula1>
          <xm:sqref>F9:K9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236192"/>
    <pageSetUpPr fitToPage="1"/>
  </sheetPr>
  <dimension ref="A1:XFB135"/>
  <sheetViews>
    <sheetView showGridLines="0" zoomScale="70" zoomScaleNormal="70" zoomScalePageLayoutView="80" workbookViewId="0">
      <pane ySplit="5" topLeftCell="A6" activePane="bottomLeft" state="frozen"/>
      <selection pane="bottomLeft" activeCell="C34" sqref="C33:C34"/>
    </sheetView>
  </sheetViews>
  <sheetFormatPr defaultColWidth="10.77734375" defaultRowHeight="13.5"/>
  <cols>
    <col min="1" max="1" width="14.33203125" style="28" customWidth="1"/>
    <col min="2" max="2" width="95.109375" style="29" customWidth="1"/>
    <col min="3" max="3" width="20" style="30" customWidth="1"/>
    <col min="4" max="6" width="27.109375" style="30" customWidth="1"/>
    <col min="7" max="7" width="6.109375" style="47" customWidth="1"/>
    <col min="8" max="8" width="33.6640625" style="28" customWidth="1"/>
    <col min="9" max="9" width="6.109375" style="28" customWidth="1"/>
    <col min="10" max="16382" width="10.77734375" style="28" hidden="1" customWidth="1"/>
    <col min="16383" max="16383" width="0" style="28" hidden="1" customWidth="1"/>
    <col min="16384" max="16384" width="10.77734375" style="28"/>
  </cols>
  <sheetData>
    <row r="1" spans="1:9" s="47" customFormat="1" ht="17.5">
      <c r="A1" s="10" t="str">
        <f>+MdlTtl</f>
        <v>Annual Compliance Information Template</v>
      </c>
      <c r="B1" s="10"/>
      <c r="C1" s="10"/>
      <c r="D1" s="10"/>
      <c r="E1" s="10"/>
      <c r="F1" s="10"/>
      <c r="G1" s="10"/>
      <c r="H1" s="10"/>
      <c r="I1" s="10"/>
    </row>
    <row r="2" spans="1:9" s="47" customFormat="1" ht="15">
      <c r="A2" s="11">
        <f ca="1">+_xlfn.SHEET()</f>
        <v>2</v>
      </c>
      <c r="B2" s="11" t="s">
        <v>178</v>
      </c>
      <c r="C2" s="11"/>
      <c r="D2" s="11"/>
      <c r="E2" s="11"/>
      <c r="F2" s="11"/>
      <c r="G2" s="11"/>
      <c r="H2" s="11"/>
      <c r="I2" s="11"/>
    </row>
    <row r="3" spans="1:9" s="47" customFormat="1" ht="15">
      <c r="A3" s="13"/>
      <c r="B3" s="101" t="str">
        <f>+Coversheet_and_Instructions!$F$9</f>
        <v>[Select Council]</v>
      </c>
      <c r="C3" s="13"/>
      <c r="D3" s="160" t="str">
        <f>+(YEAR(period)-1)&amp;"–"&amp;RIGHT(YEAR(period),2)</f>
        <v>2022–23</v>
      </c>
      <c r="E3" s="161"/>
      <c r="F3" s="60" t="str">
        <f>+YEAR(period)&amp;"–"&amp;RIGHT(YEAR(period)+1,2)</f>
        <v>2023–24</v>
      </c>
      <c r="G3" s="12"/>
      <c r="H3" s="12"/>
      <c r="I3" s="12"/>
    </row>
    <row r="4" spans="1:9" s="47" customFormat="1" ht="27">
      <c r="A4" s="13"/>
      <c r="B4" s="102" t="str">
        <f>+YEAR(period)&amp;"–"&amp;RIGHT(YEAR(period)+1,2)</f>
        <v>2023–24</v>
      </c>
      <c r="C4" s="13"/>
      <c r="D4" s="61" t="str">
        <f>+"Rating system reports as at 1 July "&amp;(YEAR(period)-1)</f>
        <v>Rating system reports as at 1 July 2022</v>
      </c>
      <c r="E4" s="61" t="str">
        <f>+"Rating system reports as at 30 June "&amp;(YEAR(period))</f>
        <v>Rating system reports as at 30 June 2023</v>
      </c>
      <c r="F4" s="61" t="str">
        <f>"Rating system reports as at 1 July "&amp;(YEAR(period))</f>
        <v>Rating system reports as at 1 July 2023</v>
      </c>
      <c r="G4" s="13"/>
      <c r="H4" s="13"/>
      <c r="I4" s="13"/>
    </row>
    <row r="5" spans="1:9" s="47" customFormat="1" ht="16.5" customHeight="1">
      <c r="A5" s="13"/>
      <c r="B5" s="13"/>
      <c r="C5" s="13"/>
      <c r="D5" s="16"/>
      <c r="E5" s="16"/>
      <c r="F5" s="16"/>
      <c r="G5" s="13"/>
      <c r="H5" s="13"/>
      <c r="I5" s="13"/>
    </row>
    <row r="6" spans="1:9" s="47" customFormat="1" ht="16.5" customHeight="1">
      <c r="B6" s="33"/>
      <c r="C6" s="34"/>
      <c r="D6" s="34"/>
      <c r="E6" s="34"/>
      <c r="F6" s="34"/>
      <c r="H6" s="55"/>
      <c r="I6" s="55"/>
    </row>
    <row r="7" spans="1:9" s="47" customFormat="1" ht="16.5" customHeight="1">
      <c r="A7" s="17">
        <f ca="1">+ROUNDDOWN(MAX($A$6:OFFSET(A7,-One,0),$A$2*Sht)+Sxn,0)</f>
        <v>201</v>
      </c>
      <c r="B7" s="17" t="s">
        <v>179</v>
      </c>
      <c r="C7" s="17"/>
      <c r="D7" s="17"/>
      <c r="E7" s="17"/>
      <c r="F7" s="17"/>
      <c r="G7" s="17"/>
      <c r="H7" s="17"/>
      <c r="I7" s="17"/>
    </row>
    <row r="8" spans="1:9" s="47" customFormat="1" ht="16.5" customHeight="1">
      <c r="B8" s="33"/>
      <c r="C8" s="34"/>
      <c r="D8" s="34"/>
      <c r="E8" s="34"/>
      <c r="F8" s="34"/>
      <c r="H8" s="55"/>
      <c r="I8" s="55"/>
    </row>
    <row r="9" spans="1:9" s="47" customFormat="1" ht="16.5" customHeight="1" thickBot="1">
      <c r="A9" s="18">
        <f ca="1">+MAX(A$2:OFFSET($A9,-One,0))+Sbsxn</f>
        <v>201.01</v>
      </c>
      <c r="B9" s="18" t="s">
        <v>112</v>
      </c>
      <c r="C9" s="18"/>
      <c r="D9" s="18"/>
      <c r="E9" s="18"/>
      <c r="F9" s="18"/>
      <c r="G9" s="18"/>
      <c r="H9" s="18"/>
      <c r="I9" s="18"/>
    </row>
    <row r="10" spans="1:9" ht="13.5" customHeight="1">
      <c r="B10" s="53"/>
      <c r="C10" s="34"/>
      <c r="D10" s="34"/>
      <c r="E10" s="54"/>
      <c r="F10" s="34"/>
      <c r="H10" s="35"/>
      <c r="I10" s="35"/>
    </row>
    <row r="11" spans="1:9" ht="14.25" customHeight="1">
      <c r="A11" s="47"/>
      <c r="B11" s="23" t="s">
        <v>8</v>
      </c>
      <c r="C11" s="36"/>
      <c r="D11" s="62"/>
      <c r="E11" s="62"/>
      <c r="F11" s="62"/>
      <c r="H11" s="159" t="s">
        <v>255</v>
      </c>
      <c r="I11" s="162"/>
    </row>
    <row r="12" spans="1:9" ht="14">
      <c r="A12" s="47"/>
      <c r="B12" s="23" t="s">
        <v>8</v>
      </c>
      <c r="C12" s="36"/>
      <c r="D12" s="62"/>
      <c r="E12" s="62"/>
      <c r="F12" s="62"/>
      <c r="H12" s="159"/>
      <c r="I12" s="162"/>
    </row>
    <row r="13" spans="1:9" ht="14">
      <c r="A13" s="47"/>
      <c r="B13" s="23" t="s">
        <v>8</v>
      </c>
      <c r="C13" s="36"/>
      <c r="D13" s="62"/>
      <c r="E13" s="62"/>
      <c r="F13" s="62"/>
      <c r="H13" s="159"/>
      <c r="I13" s="162"/>
    </row>
    <row r="14" spans="1:9" ht="14">
      <c r="A14" s="47"/>
      <c r="B14" s="23" t="s">
        <v>8</v>
      </c>
      <c r="C14" s="36"/>
      <c r="D14" s="62"/>
      <c r="E14" s="62"/>
      <c r="F14" s="62"/>
      <c r="H14" s="159"/>
      <c r="I14" s="37"/>
    </row>
    <row r="15" spans="1:9" ht="14">
      <c r="A15" s="47"/>
      <c r="B15" s="23" t="s">
        <v>8</v>
      </c>
      <c r="C15" s="36"/>
      <c r="D15" s="62"/>
      <c r="E15" s="62"/>
      <c r="F15" s="62"/>
      <c r="H15" s="38"/>
      <c r="I15" s="38"/>
    </row>
    <row r="16" spans="1:9" ht="14">
      <c r="A16" s="47"/>
      <c r="B16" s="23" t="s">
        <v>8</v>
      </c>
      <c r="C16" s="36"/>
      <c r="D16" s="62"/>
      <c r="E16" s="62"/>
      <c r="F16" s="62"/>
      <c r="H16" s="38"/>
      <c r="I16" s="38"/>
    </row>
    <row r="17" spans="1:9" ht="14">
      <c r="A17" s="47"/>
      <c r="B17" s="23" t="s">
        <v>8</v>
      </c>
      <c r="C17" s="36"/>
      <c r="D17" s="62"/>
      <c r="E17" s="62"/>
      <c r="F17" s="62"/>
      <c r="H17" s="38"/>
      <c r="I17" s="38"/>
    </row>
    <row r="18" spans="1:9" ht="14">
      <c r="A18" s="47"/>
      <c r="B18" s="23" t="s">
        <v>8</v>
      </c>
      <c r="C18" s="36"/>
      <c r="D18" s="62"/>
      <c r="E18" s="62"/>
      <c r="F18" s="62"/>
      <c r="H18" s="38"/>
      <c r="I18" s="38"/>
    </row>
    <row r="19" spans="1:9" ht="14">
      <c r="A19" s="47"/>
      <c r="B19" s="23" t="s">
        <v>8</v>
      </c>
      <c r="C19" s="36"/>
      <c r="D19" s="62"/>
      <c r="E19" s="62"/>
      <c r="F19" s="62"/>
      <c r="H19" s="38"/>
      <c r="I19" s="38"/>
    </row>
    <row r="20" spans="1:9" ht="14">
      <c r="A20" s="47"/>
      <c r="B20" s="23" t="s">
        <v>8</v>
      </c>
      <c r="C20" s="36"/>
      <c r="D20" s="62"/>
      <c r="E20" s="62"/>
      <c r="F20" s="62"/>
      <c r="H20" s="38"/>
      <c r="I20" s="38"/>
    </row>
    <row r="21" spans="1:9" ht="14">
      <c r="A21" s="47"/>
      <c r="B21" s="23" t="s">
        <v>8</v>
      </c>
      <c r="C21" s="36"/>
      <c r="D21" s="62"/>
      <c r="E21" s="62"/>
      <c r="F21" s="62"/>
      <c r="H21" s="38"/>
      <c r="I21" s="38"/>
    </row>
    <row r="22" spans="1:9" ht="14">
      <c r="A22" s="47"/>
      <c r="B22" s="23" t="s">
        <v>8</v>
      </c>
      <c r="C22" s="36"/>
      <c r="D22" s="62"/>
      <c r="E22" s="62"/>
      <c r="F22" s="62"/>
      <c r="H22" s="38"/>
      <c r="I22" s="38"/>
    </row>
    <row r="23" spans="1:9" ht="14">
      <c r="A23" s="47"/>
      <c r="B23" s="23" t="s">
        <v>8</v>
      </c>
      <c r="C23" s="36"/>
      <c r="D23" s="62"/>
      <c r="E23" s="62"/>
      <c r="F23" s="62"/>
      <c r="H23" s="38"/>
      <c r="I23" s="38"/>
    </row>
    <row r="24" spans="1:9" ht="14">
      <c r="A24" s="47"/>
      <c r="B24" s="23" t="s">
        <v>8</v>
      </c>
      <c r="C24" s="36"/>
      <c r="D24" s="62"/>
      <c r="E24" s="62"/>
      <c r="F24" s="62"/>
      <c r="H24" s="38"/>
      <c r="I24" s="38"/>
    </row>
    <row r="25" spans="1:9" ht="14">
      <c r="A25" s="47"/>
      <c r="B25" s="23" t="s">
        <v>8</v>
      </c>
      <c r="C25" s="36"/>
      <c r="D25" s="62"/>
      <c r="E25" s="62"/>
      <c r="F25" s="62"/>
      <c r="H25" s="38"/>
      <c r="I25" s="38"/>
    </row>
    <row r="26" spans="1:9" ht="14">
      <c r="A26" s="47"/>
      <c r="B26" s="23" t="s">
        <v>8</v>
      </c>
      <c r="C26" s="36"/>
      <c r="D26" s="62"/>
      <c r="E26" s="62"/>
      <c r="F26" s="62"/>
      <c r="H26" s="38"/>
      <c r="I26" s="38"/>
    </row>
    <row r="27" spans="1:9" ht="14">
      <c r="A27" s="47"/>
      <c r="B27" s="64" t="s">
        <v>4</v>
      </c>
      <c r="C27" s="36"/>
      <c r="D27" s="63">
        <f>SUM(D11:D26)</f>
        <v>0</v>
      </c>
      <c r="E27" s="63">
        <f>SUM(E11:E26)</f>
        <v>0</v>
      </c>
      <c r="F27" s="63">
        <f>SUM(F11:F26)</f>
        <v>0</v>
      </c>
      <c r="H27" s="38"/>
      <c r="I27" s="38"/>
    </row>
    <row r="28" spans="1:9" ht="14">
      <c r="A28" s="47"/>
      <c r="B28" s="5"/>
      <c r="C28" s="36"/>
      <c r="D28" s="36"/>
      <c r="E28" s="36"/>
      <c r="F28" s="36"/>
      <c r="H28" s="38"/>
      <c r="I28" s="38"/>
    </row>
    <row r="29" spans="1:9" ht="14" thickBot="1">
      <c r="A29" s="18">
        <f ca="1">+MAX(A$2:OFFSET($A29,-One,0))+Sbsxn</f>
        <v>201.01999999999998</v>
      </c>
      <c r="B29" s="18" t="s">
        <v>108</v>
      </c>
      <c r="C29" s="18"/>
      <c r="D29" s="18"/>
      <c r="E29" s="18"/>
      <c r="F29" s="18"/>
      <c r="G29" s="18"/>
      <c r="H29" s="18"/>
      <c r="I29" s="18"/>
    </row>
    <row r="30" spans="1:9" ht="14">
      <c r="A30" s="47"/>
      <c r="B30" s="5"/>
      <c r="C30" s="36"/>
      <c r="D30" s="36"/>
      <c r="E30" s="36"/>
      <c r="F30" s="36"/>
      <c r="H30" s="38"/>
      <c r="I30" s="38"/>
    </row>
    <row r="31" spans="1:9" ht="14.25" customHeight="1">
      <c r="B31" s="19" t="str">
        <f t="shared" ref="B31:B45" si="0">B11</f>
        <v>[insert class name]</v>
      </c>
      <c r="C31" s="36"/>
      <c r="D31" s="113"/>
      <c r="E31" s="36"/>
      <c r="F31" s="113"/>
      <c r="H31" s="158" t="s">
        <v>256</v>
      </c>
      <c r="I31" s="162"/>
    </row>
    <row r="32" spans="1:9" ht="14">
      <c r="B32" s="19" t="str">
        <f t="shared" si="0"/>
        <v>[insert class name]</v>
      </c>
      <c r="C32" s="36"/>
      <c r="D32" s="113"/>
      <c r="E32" s="36"/>
      <c r="F32" s="113"/>
      <c r="H32" s="158"/>
      <c r="I32" s="162"/>
    </row>
    <row r="33" spans="1:9" ht="14">
      <c r="B33" s="19" t="str">
        <f t="shared" si="0"/>
        <v>[insert class name]</v>
      </c>
      <c r="C33" s="36"/>
      <c r="D33" s="113"/>
      <c r="E33" s="36"/>
      <c r="F33" s="113"/>
      <c r="H33" s="158"/>
      <c r="I33" s="162"/>
    </row>
    <row r="34" spans="1:9" ht="14">
      <c r="B34" s="19" t="str">
        <f t="shared" si="0"/>
        <v>[insert class name]</v>
      </c>
      <c r="C34" s="36"/>
      <c r="D34" s="113"/>
      <c r="E34" s="36"/>
      <c r="F34" s="113"/>
      <c r="H34" s="37"/>
      <c r="I34" s="37"/>
    </row>
    <row r="35" spans="1:9" ht="14">
      <c r="B35" s="19" t="str">
        <f t="shared" si="0"/>
        <v>[insert class name]</v>
      </c>
      <c r="C35" s="36"/>
      <c r="D35" s="113"/>
      <c r="E35" s="36"/>
      <c r="F35" s="113"/>
      <c r="H35" s="38"/>
      <c r="I35" s="38"/>
    </row>
    <row r="36" spans="1:9" ht="14">
      <c r="B36" s="19" t="str">
        <f t="shared" si="0"/>
        <v>[insert class name]</v>
      </c>
      <c r="C36" s="36"/>
      <c r="D36" s="113"/>
      <c r="E36" s="36"/>
      <c r="F36" s="113"/>
      <c r="H36" s="38"/>
      <c r="I36" s="38"/>
    </row>
    <row r="37" spans="1:9" ht="14">
      <c r="B37" s="19" t="str">
        <f t="shared" si="0"/>
        <v>[insert class name]</v>
      </c>
      <c r="C37" s="36"/>
      <c r="D37" s="113"/>
      <c r="E37" s="36"/>
      <c r="F37" s="113"/>
      <c r="H37" s="38"/>
      <c r="I37" s="38"/>
    </row>
    <row r="38" spans="1:9" ht="14">
      <c r="B38" s="19" t="str">
        <f t="shared" si="0"/>
        <v>[insert class name]</v>
      </c>
      <c r="C38" s="36"/>
      <c r="D38" s="113"/>
      <c r="E38" s="36"/>
      <c r="F38" s="113"/>
      <c r="H38" s="38"/>
      <c r="I38" s="38"/>
    </row>
    <row r="39" spans="1:9" ht="14">
      <c r="B39" s="19" t="str">
        <f t="shared" si="0"/>
        <v>[insert class name]</v>
      </c>
      <c r="C39" s="36"/>
      <c r="D39" s="113"/>
      <c r="E39" s="36"/>
      <c r="F39" s="113"/>
      <c r="H39" s="38"/>
      <c r="I39" s="38"/>
    </row>
    <row r="40" spans="1:9" ht="14">
      <c r="B40" s="19" t="str">
        <f t="shared" si="0"/>
        <v>[insert class name]</v>
      </c>
      <c r="C40" s="36"/>
      <c r="D40" s="113"/>
      <c r="E40" s="36"/>
      <c r="F40" s="113"/>
      <c r="H40" s="38"/>
      <c r="I40" s="38"/>
    </row>
    <row r="41" spans="1:9" ht="14">
      <c r="B41" s="19" t="str">
        <f t="shared" si="0"/>
        <v>[insert class name]</v>
      </c>
      <c r="C41" s="36"/>
      <c r="D41" s="113"/>
      <c r="E41" s="36"/>
      <c r="F41" s="113"/>
      <c r="H41" s="38"/>
      <c r="I41" s="38"/>
    </row>
    <row r="42" spans="1:9" ht="14">
      <c r="B42" s="19" t="str">
        <f t="shared" si="0"/>
        <v>[insert class name]</v>
      </c>
      <c r="C42" s="36"/>
      <c r="D42" s="113"/>
      <c r="E42" s="36"/>
      <c r="F42" s="113"/>
      <c r="H42" s="38"/>
      <c r="I42" s="38"/>
    </row>
    <row r="43" spans="1:9" ht="14">
      <c r="B43" s="19" t="str">
        <f t="shared" si="0"/>
        <v>[insert class name]</v>
      </c>
      <c r="C43" s="36"/>
      <c r="D43" s="113"/>
      <c r="E43" s="36"/>
      <c r="F43" s="113"/>
      <c r="H43" s="38"/>
      <c r="I43" s="38"/>
    </row>
    <row r="44" spans="1:9" ht="14">
      <c r="B44" s="19" t="str">
        <f t="shared" si="0"/>
        <v>[insert class name]</v>
      </c>
      <c r="C44" s="36"/>
      <c r="D44" s="113"/>
      <c r="E44" s="36"/>
      <c r="F44" s="113"/>
      <c r="H44" s="38"/>
      <c r="I44" s="38"/>
    </row>
    <row r="45" spans="1:9" ht="14">
      <c r="B45" s="19" t="str">
        <f t="shared" si="0"/>
        <v>[insert class name]</v>
      </c>
      <c r="C45" s="36"/>
      <c r="D45" s="113"/>
      <c r="E45" s="36"/>
      <c r="F45" s="113"/>
      <c r="H45" s="38"/>
      <c r="I45" s="38"/>
    </row>
    <row r="46" spans="1:9" ht="14">
      <c r="B46" s="19" t="str">
        <f>B26</f>
        <v>[insert class name]</v>
      </c>
      <c r="C46" s="36"/>
      <c r="D46" s="113"/>
      <c r="E46" s="36"/>
      <c r="F46" s="113"/>
      <c r="H46" s="38"/>
      <c r="I46" s="38"/>
    </row>
    <row r="47" spans="1:9" ht="14">
      <c r="B47" s="6"/>
      <c r="C47" s="36"/>
      <c r="D47" s="7"/>
      <c r="E47" s="112"/>
      <c r="F47" s="7"/>
      <c r="H47" s="38"/>
      <c r="I47" s="38"/>
    </row>
    <row r="48" spans="1:9" ht="14" thickBot="1">
      <c r="A48" s="18">
        <f ca="1">+MAX(A$2:OFFSET($A48,-One,0))+Sbsxn</f>
        <v>201.02999999999997</v>
      </c>
      <c r="B48" s="18" t="s">
        <v>109</v>
      </c>
      <c r="C48" s="18"/>
      <c r="D48" s="18"/>
      <c r="E48" s="18"/>
      <c r="F48" s="18"/>
      <c r="G48" s="18"/>
      <c r="H48" s="18"/>
      <c r="I48" s="18"/>
    </row>
    <row r="49" spans="1:9" ht="14">
      <c r="B49" s="41"/>
      <c r="C49" s="36"/>
      <c r="D49" s="8"/>
      <c r="E49" s="8"/>
      <c r="F49" s="8"/>
      <c r="H49" s="40"/>
      <c r="I49" s="40"/>
    </row>
    <row r="50" spans="1:9" ht="14">
      <c r="B50" s="65" t="s">
        <v>107</v>
      </c>
      <c r="C50" s="36"/>
      <c r="D50" s="114"/>
      <c r="E50" s="8"/>
      <c r="F50" s="114"/>
      <c r="H50" s="158" t="s">
        <v>257</v>
      </c>
      <c r="I50" s="162"/>
    </row>
    <row r="51" spans="1:9" ht="14">
      <c r="B51" s="65" t="s">
        <v>114</v>
      </c>
      <c r="C51" s="36"/>
      <c r="D51" s="62"/>
      <c r="E51" s="62"/>
      <c r="F51" s="62"/>
      <c r="H51" s="158"/>
      <c r="I51" s="162"/>
    </row>
    <row r="52" spans="1:9" ht="14">
      <c r="B52" s="41"/>
      <c r="C52" s="36"/>
      <c r="D52" s="36"/>
      <c r="E52" s="36"/>
      <c r="F52" s="36"/>
      <c r="H52" s="158"/>
      <c r="I52" s="162"/>
    </row>
    <row r="53" spans="1:9" ht="14" thickBot="1">
      <c r="A53" s="18">
        <f ca="1">+MAX(A$2:OFFSET($A53,-One,0))+Sbsxn</f>
        <v>201.03999999999996</v>
      </c>
      <c r="B53" s="18" t="s">
        <v>100</v>
      </c>
      <c r="C53" s="18"/>
      <c r="D53" s="18"/>
      <c r="E53" s="18"/>
      <c r="F53" s="18"/>
      <c r="G53" s="18"/>
      <c r="H53" s="18"/>
      <c r="I53" s="18"/>
    </row>
    <row r="54" spans="1:9" ht="14.5">
      <c r="B54" s="41"/>
      <c r="C54" s="36"/>
      <c r="D54" s="36"/>
      <c r="E54" s="36"/>
      <c r="F54" s="36"/>
      <c r="H54" s="39"/>
      <c r="I54" s="39"/>
    </row>
    <row r="55" spans="1:9" ht="14.25" customHeight="1">
      <c r="B55" s="19" t="str">
        <f t="shared" ref="B55:B70" si="1">B11</f>
        <v>[insert class name]</v>
      </c>
      <c r="C55" s="36"/>
      <c r="D55" s="103"/>
      <c r="E55" s="103"/>
      <c r="F55" s="103"/>
      <c r="H55" s="158" t="s">
        <v>257</v>
      </c>
      <c r="I55" s="162"/>
    </row>
    <row r="56" spans="1:9" ht="14">
      <c r="B56" s="19" t="str">
        <f t="shared" si="1"/>
        <v>[insert class name]</v>
      </c>
      <c r="C56" s="36"/>
      <c r="D56" s="103"/>
      <c r="E56" s="103"/>
      <c r="F56" s="103"/>
      <c r="H56" s="158"/>
      <c r="I56" s="162"/>
    </row>
    <row r="57" spans="1:9" ht="14">
      <c r="B57" s="19" t="str">
        <f t="shared" si="1"/>
        <v>[insert class name]</v>
      </c>
      <c r="C57" s="36"/>
      <c r="D57" s="103"/>
      <c r="E57" s="103"/>
      <c r="F57" s="103"/>
      <c r="H57" s="158"/>
      <c r="I57" s="162"/>
    </row>
    <row r="58" spans="1:9" ht="14">
      <c r="B58" s="19" t="str">
        <f t="shared" si="1"/>
        <v>[insert class name]</v>
      </c>
      <c r="C58" s="36"/>
      <c r="D58" s="103"/>
      <c r="E58" s="103"/>
      <c r="F58" s="103"/>
      <c r="H58" s="37"/>
      <c r="I58" s="37"/>
    </row>
    <row r="59" spans="1:9" ht="14.5">
      <c r="B59" s="19" t="str">
        <f t="shared" si="1"/>
        <v>[insert class name]</v>
      </c>
      <c r="C59" s="36"/>
      <c r="D59" s="103"/>
      <c r="E59" s="103"/>
      <c r="F59" s="103"/>
      <c r="H59" s="39"/>
      <c r="I59" s="39"/>
    </row>
    <row r="60" spans="1:9" ht="14.5">
      <c r="B60" s="19" t="str">
        <f t="shared" si="1"/>
        <v>[insert class name]</v>
      </c>
      <c r="C60" s="36"/>
      <c r="D60" s="103"/>
      <c r="E60" s="103"/>
      <c r="F60" s="103"/>
      <c r="H60" s="39"/>
      <c r="I60" s="39"/>
    </row>
    <row r="61" spans="1:9" ht="14.5">
      <c r="B61" s="19" t="str">
        <f t="shared" si="1"/>
        <v>[insert class name]</v>
      </c>
      <c r="C61" s="36"/>
      <c r="D61" s="103"/>
      <c r="E61" s="103"/>
      <c r="F61" s="103"/>
      <c r="H61" s="39"/>
      <c r="I61" s="39"/>
    </row>
    <row r="62" spans="1:9" ht="14.5">
      <c r="B62" s="19" t="str">
        <f t="shared" si="1"/>
        <v>[insert class name]</v>
      </c>
      <c r="C62" s="36"/>
      <c r="D62" s="103"/>
      <c r="E62" s="103"/>
      <c r="F62" s="103"/>
      <c r="H62" s="39"/>
      <c r="I62" s="39"/>
    </row>
    <row r="63" spans="1:9" ht="14.5">
      <c r="B63" s="19" t="str">
        <f t="shared" si="1"/>
        <v>[insert class name]</v>
      </c>
      <c r="C63" s="36"/>
      <c r="D63" s="103"/>
      <c r="E63" s="103"/>
      <c r="F63" s="103"/>
      <c r="H63" s="39"/>
      <c r="I63" s="39"/>
    </row>
    <row r="64" spans="1:9" ht="14.5">
      <c r="B64" s="19" t="str">
        <f t="shared" si="1"/>
        <v>[insert class name]</v>
      </c>
      <c r="C64" s="36"/>
      <c r="D64" s="103"/>
      <c r="E64" s="103"/>
      <c r="F64" s="103"/>
      <c r="H64" s="39"/>
      <c r="I64" s="39"/>
    </row>
    <row r="65" spans="1:9" ht="14.5">
      <c r="B65" s="19" t="str">
        <f t="shared" si="1"/>
        <v>[insert class name]</v>
      </c>
      <c r="C65" s="36"/>
      <c r="D65" s="103"/>
      <c r="E65" s="103"/>
      <c r="F65" s="103"/>
      <c r="H65" s="39"/>
      <c r="I65" s="39"/>
    </row>
    <row r="66" spans="1:9" ht="14.5">
      <c r="B66" s="19" t="str">
        <f t="shared" si="1"/>
        <v>[insert class name]</v>
      </c>
      <c r="C66" s="36"/>
      <c r="D66" s="103"/>
      <c r="E66" s="103"/>
      <c r="F66" s="103"/>
      <c r="H66" s="39"/>
      <c r="I66" s="39"/>
    </row>
    <row r="67" spans="1:9" ht="14">
      <c r="B67" s="19" t="str">
        <f t="shared" si="1"/>
        <v>[insert class name]</v>
      </c>
      <c r="C67" s="36"/>
      <c r="D67" s="103"/>
      <c r="E67" s="103"/>
      <c r="F67" s="103"/>
      <c r="H67" s="40"/>
      <c r="I67" s="40"/>
    </row>
    <row r="68" spans="1:9" ht="14">
      <c r="B68" s="19" t="str">
        <f t="shared" si="1"/>
        <v>[insert class name]</v>
      </c>
      <c r="C68" s="36"/>
      <c r="D68" s="103"/>
      <c r="E68" s="103"/>
      <c r="F68" s="103"/>
      <c r="H68" s="40"/>
      <c r="I68" s="40"/>
    </row>
    <row r="69" spans="1:9" ht="14">
      <c r="B69" s="19" t="str">
        <f t="shared" si="1"/>
        <v>[insert class name]</v>
      </c>
      <c r="C69" s="36"/>
      <c r="D69" s="103"/>
      <c r="E69" s="103"/>
      <c r="F69" s="103"/>
      <c r="H69" s="40"/>
      <c r="I69" s="40"/>
    </row>
    <row r="70" spans="1:9" ht="14">
      <c r="B70" s="19" t="str">
        <f t="shared" si="1"/>
        <v>[insert class name]</v>
      </c>
      <c r="C70" s="36"/>
      <c r="D70" s="103"/>
      <c r="E70" s="103"/>
      <c r="F70" s="103"/>
      <c r="H70" s="40"/>
      <c r="I70" s="40"/>
    </row>
    <row r="71" spans="1:9" ht="14">
      <c r="B71" s="64" t="s">
        <v>4</v>
      </c>
      <c r="C71" s="36"/>
      <c r="D71" s="63">
        <f>SUM(D55:D70)</f>
        <v>0</v>
      </c>
      <c r="E71" s="63">
        <f>SUM(E55:E70)</f>
        <v>0</v>
      </c>
      <c r="F71" s="63">
        <f>SUM(F55:F70)</f>
        <v>0</v>
      </c>
      <c r="H71" s="40"/>
      <c r="I71" s="40"/>
    </row>
    <row r="72" spans="1:9" ht="14">
      <c r="B72" s="64"/>
      <c r="C72" s="36"/>
      <c r="D72" s="63"/>
      <c r="E72" s="63"/>
      <c r="F72" s="63"/>
      <c r="H72" s="40"/>
      <c r="I72" s="40"/>
    </row>
    <row r="73" spans="1:9" ht="14">
      <c r="B73" s="43"/>
      <c r="C73" s="36"/>
      <c r="D73" s="36"/>
      <c r="E73" s="36"/>
      <c r="F73" s="36"/>
      <c r="H73" s="40"/>
      <c r="I73" s="40"/>
    </row>
    <row r="74" spans="1:9">
      <c r="A74" s="17">
        <f ca="1">+ROUNDDOWN(MAX($A$6:OFFSET(A74,-One,0),$A$2*Sht)+Sxn,0)</f>
        <v>202</v>
      </c>
      <c r="B74" s="17" t="s">
        <v>212</v>
      </c>
      <c r="C74" s="17"/>
      <c r="D74" s="17"/>
      <c r="E74" s="17"/>
      <c r="F74" s="17"/>
      <c r="G74" s="17"/>
      <c r="H74" s="17"/>
      <c r="I74" s="17"/>
    </row>
    <row r="75" spans="1:9" ht="14">
      <c r="B75" s="43"/>
      <c r="C75" s="36"/>
      <c r="D75" s="36"/>
      <c r="E75" s="36"/>
      <c r="F75" s="36"/>
      <c r="H75" s="40"/>
      <c r="I75" s="40"/>
    </row>
    <row r="76" spans="1:9" ht="14" thickBot="1">
      <c r="A76" s="18">
        <f ca="1">+MAX(A$2:OFFSET($A76,-One,0))+Sbsxn</f>
        <v>202.01</v>
      </c>
      <c r="B76" s="18" t="s">
        <v>106</v>
      </c>
      <c r="C76" s="18"/>
      <c r="D76" s="18"/>
      <c r="E76" s="18"/>
      <c r="F76" s="18"/>
      <c r="G76" s="18"/>
      <c r="H76" s="18"/>
      <c r="I76" s="18"/>
    </row>
    <row r="77" spans="1:9" ht="14">
      <c r="B77" s="43"/>
      <c r="C77" s="36"/>
      <c r="D77" s="36"/>
      <c r="E77" s="36"/>
      <c r="F77" s="36"/>
      <c r="H77" s="40"/>
      <c r="I77" s="40"/>
    </row>
    <row r="78" spans="1:9" ht="14">
      <c r="B78" s="19" t="s">
        <v>10</v>
      </c>
      <c r="C78" s="36"/>
      <c r="D78" s="115">
        <f>(D11*D31)+(D12*D32)+(D13*D33)+(D14*D34)+(D15*D35)+(D16*D36)+(D17*D37)+(D18*D38)+(D19*D39)+(D20*D40)+(D21*D41)+(D22*D42)+(D23*D43)+(D24*D44)+(D25*D45)+(D26*D46)</f>
        <v>0</v>
      </c>
      <c r="E78" s="8"/>
      <c r="F78" s="115">
        <f>(F11*F31)+(F12*F32)+(F13*F33)+(F14*F34)+(F15*F35)+(F16*F36)+(F17*F37)+(F18*F38)+(F19*F39)+(F20*F40)+(F21*F41)+(F22*F42)+(F23*F43)+(F24*F44)+(F25*F45)+(F26*F46)</f>
        <v>0</v>
      </c>
      <c r="H78" s="37"/>
      <c r="I78" s="37"/>
    </row>
    <row r="79" spans="1:9" ht="14">
      <c r="B79" s="19" t="s">
        <v>109</v>
      </c>
      <c r="C79" s="36"/>
      <c r="D79" s="115">
        <f>D50*D51</f>
        <v>0</v>
      </c>
      <c r="E79" s="8"/>
      <c r="F79" s="115">
        <f>F50*F51</f>
        <v>0</v>
      </c>
      <c r="H79" s="37"/>
      <c r="I79" s="37"/>
    </row>
    <row r="80" spans="1:9" ht="14">
      <c r="B80" s="64" t="s">
        <v>4</v>
      </c>
      <c r="C80" s="36"/>
      <c r="D80" s="63">
        <f>+SUM(D78:D79)</f>
        <v>0</v>
      </c>
      <c r="E80" s="66"/>
      <c r="F80" s="63">
        <f>+SUM(F78:F79)</f>
        <v>0</v>
      </c>
      <c r="H80" s="40"/>
      <c r="I80" s="40"/>
    </row>
    <row r="81" spans="1:9" ht="14">
      <c r="B81" s="43"/>
      <c r="C81" s="36"/>
      <c r="D81" s="36"/>
      <c r="E81" s="36"/>
      <c r="F81" s="36"/>
      <c r="H81" s="40"/>
      <c r="I81" s="40"/>
    </row>
    <row r="82" spans="1:9" ht="14" thickBot="1">
      <c r="A82" s="18">
        <f ca="1">+MAX(A$2:OFFSET($A82,-One,0))+Sbsxn</f>
        <v>202.01999999999998</v>
      </c>
      <c r="B82" s="18" t="s">
        <v>180</v>
      </c>
      <c r="C82" s="18"/>
      <c r="D82" s="18"/>
      <c r="E82" s="18"/>
      <c r="F82" s="18"/>
      <c r="G82" s="18"/>
      <c r="H82" s="18"/>
      <c r="I82" s="18"/>
    </row>
    <row r="83" spans="1:9" ht="14">
      <c r="B83" s="43"/>
      <c r="C83" s="36"/>
      <c r="D83" s="36"/>
      <c r="E83" s="36"/>
      <c r="F83" s="36"/>
      <c r="H83" s="40"/>
      <c r="I83" s="40"/>
    </row>
    <row r="84" spans="1:9" ht="14">
      <c r="B84" s="67" t="s">
        <v>181</v>
      </c>
      <c r="C84" s="36"/>
      <c r="D84" s="36"/>
      <c r="E84" s="36"/>
      <c r="F84" s="36"/>
      <c r="H84" s="40"/>
      <c r="I84" s="40"/>
    </row>
    <row r="85" spans="1:9" ht="14">
      <c r="B85" s="19" t="str">
        <f t="shared" ref="B85:B91" si="2">B55</f>
        <v>[insert class name]</v>
      </c>
      <c r="C85" s="36"/>
      <c r="D85" s="36"/>
      <c r="E85" s="115">
        <f t="shared" ref="E85:E100" si="3">(E11-D11)*D31</f>
        <v>0</v>
      </c>
      <c r="F85" s="8"/>
      <c r="H85" s="37"/>
      <c r="I85" s="37"/>
    </row>
    <row r="86" spans="1:9" ht="14">
      <c r="B86" s="19" t="str">
        <f t="shared" si="2"/>
        <v>[insert class name]</v>
      </c>
      <c r="C86" s="36"/>
      <c r="D86" s="36"/>
      <c r="E86" s="115">
        <f t="shared" si="3"/>
        <v>0</v>
      </c>
      <c r="F86" s="8"/>
      <c r="H86" s="37"/>
      <c r="I86" s="37"/>
    </row>
    <row r="87" spans="1:9" ht="14">
      <c r="B87" s="19" t="str">
        <f t="shared" si="2"/>
        <v>[insert class name]</v>
      </c>
      <c r="C87" s="36"/>
      <c r="D87" s="36"/>
      <c r="E87" s="115">
        <f t="shared" si="3"/>
        <v>0</v>
      </c>
      <c r="F87" s="8"/>
      <c r="H87" s="37"/>
      <c r="I87" s="37"/>
    </row>
    <row r="88" spans="1:9" ht="14">
      <c r="B88" s="19" t="str">
        <f t="shared" si="2"/>
        <v>[insert class name]</v>
      </c>
      <c r="C88" s="36"/>
      <c r="D88" s="116"/>
      <c r="E88" s="115">
        <f t="shared" si="3"/>
        <v>0</v>
      </c>
      <c r="F88" s="8"/>
      <c r="H88" s="37"/>
      <c r="I88" s="37"/>
    </row>
    <row r="89" spans="1:9" ht="14">
      <c r="B89" s="19" t="str">
        <f t="shared" si="2"/>
        <v>[insert class name]</v>
      </c>
      <c r="C89" s="36"/>
      <c r="D89" s="36"/>
      <c r="E89" s="115">
        <f t="shared" si="3"/>
        <v>0</v>
      </c>
      <c r="F89" s="8"/>
      <c r="H89" s="37"/>
      <c r="I89" s="37"/>
    </row>
    <row r="90" spans="1:9" ht="14">
      <c r="B90" s="19" t="str">
        <f t="shared" si="2"/>
        <v>[insert class name]</v>
      </c>
      <c r="C90" s="36"/>
      <c r="D90" s="36"/>
      <c r="E90" s="115">
        <f t="shared" si="3"/>
        <v>0</v>
      </c>
      <c r="F90" s="8"/>
      <c r="H90" s="38"/>
      <c r="I90" s="38"/>
    </row>
    <row r="91" spans="1:9" ht="14">
      <c r="B91" s="19" t="str">
        <f t="shared" si="2"/>
        <v>[insert class name]</v>
      </c>
      <c r="C91" s="36"/>
      <c r="D91" s="36"/>
      <c r="E91" s="115">
        <f t="shared" si="3"/>
        <v>0</v>
      </c>
      <c r="F91" s="8"/>
      <c r="H91" s="38"/>
      <c r="I91" s="38"/>
    </row>
    <row r="92" spans="1:9" ht="14">
      <c r="B92" s="19" t="str">
        <f t="shared" ref="B92:B100" si="4">B62</f>
        <v>[insert class name]</v>
      </c>
      <c r="C92" s="36"/>
      <c r="D92" s="36"/>
      <c r="E92" s="115">
        <f t="shared" si="3"/>
        <v>0</v>
      </c>
      <c r="F92" s="8"/>
      <c r="H92" s="38"/>
      <c r="I92" s="38"/>
    </row>
    <row r="93" spans="1:9" ht="14">
      <c r="B93" s="19" t="str">
        <f t="shared" si="4"/>
        <v>[insert class name]</v>
      </c>
      <c r="C93" s="36"/>
      <c r="D93" s="36"/>
      <c r="E93" s="115">
        <f t="shared" si="3"/>
        <v>0</v>
      </c>
      <c r="F93" s="8"/>
      <c r="H93" s="38"/>
      <c r="I93" s="38"/>
    </row>
    <row r="94" spans="1:9" ht="14">
      <c r="B94" s="19" t="str">
        <f t="shared" si="4"/>
        <v>[insert class name]</v>
      </c>
      <c r="C94" s="36"/>
      <c r="D94" s="36"/>
      <c r="E94" s="115">
        <f t="shared" si="3"/>
        <v>0</v>
      </c>
      <c r="F94" s="8"/>
      <c r="H94" s="38"/>
      <c r="I94" s="38"/>
    </row>
    <row r="95" spans="1:9" ht="14">
      <c r="B95" s="19" t="str">
        <f t="shared" si="4"/>
        <v>[insert class name]</v>
      </c>
      <c r="C95" s="36"/>
      <c r="D95" s="36"/>
      <c r="E95" s="115">
        <f t="shared" si="3"/>
        <v>0</v>
      </c>
      <c r="F95" s="8"/>
      <c r="H95" s="38"/>
      <c r="I95" s="38"/>
    </row>
    <row r="96" spans="1:9" ht="14">
      <c r="B96" s="19" t="str">
        <f t="shared" si="4"/>
        <v>[insert class name]</v>
      </c>
      <c r="C96" s="36"/>
      <c r="D96" s="36"/>
      <c r="E96" s="115">
        <f t="shared" si="3"/>
        <v>0</v>
      </c>
      <c r="F96" s="8"/>
      <c r="H96" s="38"/>
      <c r="I96" s="38"/>
    </row>
    <row r="97" spans="1:9" ht="14">
      <c r="B97" s="19" t="str">
        <f t="shared" si="4"/>
        <v>[insert class name]</v>
      </c>
      <c r="C97" s="36"/>
      <c r="D97" s="36"/>
      <c r="E97" s="115">
        <f t="shared" si="3"/>
        <v>0</v>
      </c>
      <c r="F97" s="8"/>
      <c r="H97" s="38"/>
      <c r="I97" s="38"/>
    </row>
    <row r="98" spans="1:9" ht="14">
      <c r="B98" s="19" t="str">
        <f t="shared" si="4"/>
        <v>[insert class name]</v>
      </c>
      <c r="C98" s="36"/>
      <c r="D98" s="36"/>
      <c r="E98" s="115">
        <f t="shared" si="3"/>
        <v>0</v>
      </c>
      <c r="F98" s="8"/>
      <c r="H98" s="38"/>
      <c r="I98" s="38"/>
    </row>
    <row r="99" spans="1:9" ht="14">
      <c r="B99" s="19" t="str">
        <f t="shared" si="4"/>
        <v>[insert class name]</v>
      </c>
      <c r="C99" s="36"/>
      <c r="D99" s="36"/>
      <c r="E99" s="115">
        <f t="shared" si="3"/>
        <v>0</v>
      </c>
      <c r="F99" s="8"/>
      <c r="H99" s="38"/>
      <c r="I99" s="38"/>
    </row>
    <row r="100" spans="1:9" ht="14">
      <c r="B100" s="19" t="str">
        <f t="shared" si="4"/>
        <v>[insert class name]</v>
      </c>
      <c r="C100" s="36"/>
      <c r="D100" s="36"/>
      <c r="E100" s="115">
        <f t="shared" si="3"/>
        <v>0</v>
      </c>
      <c r="F100" s="8"/>
      <c r="H100" s="38"/>
      <c r="I100" s="38"/>
    </row>
    <row r="101" spans="1:9" ht="14">
      <c r="B101" s="64" t="s">
        <v>4</v>
      </c>
      <c r="C101" s="36"/>
      <c r="D101" s="36"/>
      <c r="E101" s="63">
        <f>SUM(E85:E100)</f>
        <v>0</v>
      </c>
      <c r="F101" s="8"/>
      <c r="H101" s="38"/>
      <c r="I101" s="38"/>
    </row>
    <row r="102" spans="1:9" ht="14">
      <c r="B102" s="41"/>
      <c r="C102" s="36"/>
      <c r="D102" s="36"/>
      <c r="E102" s="8"/>
      <c r="F102" s="8"/>
      <c r="H102" s="42"/>
      <c r="I102" s="42"/>
    </row>
    <row r="103" spans="1:9" ht="14">
      <c r="B103" s="67" t="s">
        <v>182</v>
      </c>
      <c r="C103" s="36"/>
      <c r="D103" s="36"/>
      <c r="E103" s="115">
        <f>(E51-D51)*D50</f>
        <v>0</v>
      </c>
      <c r="F103" s="8"/>
      <c r="H103" s="42"/>
      <c r="I103" s="42"/>
    </row>
    <row r="104" spans="1:9" ht="14">
      <c r="B104" s="41"/>
      <c r="C104" s="36"/>
      <c r="D104" s="36"/>
      <c r="E104" s="8"/>
      <c r="F104" s="8"/>
      <c r="H104" s="42"/>
      <c r="I104" s="42"/>
    </row>
    <row r="105" spans="1:9" ht="14">
      <c r="B105" s="67" t="s">
        <v>269</v>
      </c>
      <c r="C105" s="36"/>
      <c r="D105" s="36"/>
      <c r="E105" s="117">
        <f>+E103+E101</f>
        <v>0</v>
      </c>
      <c r="F105" s="8"/>
      <c r="H105" s="40"/>
      <c r="I105" s="40"/>
    </row>
    <row r="106" spans="1:9" s="47" customFormat="1" ht="13.5" customHeight="1">
      <c r="B106" s="44"/>
      <c r="C106" s="44"/>
      <c r="D106" s="44"/>
      <c r="E106" s="57"/>
      <c r="F106" s="44"/>
      <c r="H106" s="40"/>
      <c r="I106" s="40"/>
    </row>
    <row r="107" spans="1:9" s="47" customFormat="1" ht="13.5" customHeight="1" thickBot="1">
      <c r="A107" s="18">
        <f ca="1">+MAX(A$2:OFFSET($A107,-One,0))+Sbsxn</f>
        <v>202.02999999999997</v>
      </c>
      <c r="B107" s="18" t="s">
        <v>105</v>
      </c>
      <c r="C107" s="18"/>
      <c r="D107" s="18"/>
      <c r="E107" s="18"/>
      <c r="F107" s="18"/>
      <c r="G107" s="18"/>
      <c r="H107" s="18"/>
      <c r="I107" s="18"/>
    </row>
    <row r="108" spans="1:9" s="47" customFormat="1" ht="12.75" customHeight="1">
      <c r="B108" s="44"/>
      <c r="C108" s="45"/>
      <c r="D108" s="45"/>
      <c r="E108" s="45"/>
      <c r="F108" s="45"/>
      <c r="H108" s="38"/>
      <c r="I108" s="38"/>
    </row>
    <row r="109" spans="1:9" ht="12.75" customHeight="1">
      <c r="B109" s="19" t="str">
        <f>+"Applicable rate cap for "&amp;YEAR(period)&amp;"–"&amp;RIGHT(YEAR(period)+1,2)</f>
        <v>Applicable rate cap for 2023–24</v>
      </c>
      <c r="C109" s="69">
        <f>+INDEX(GEN_A!$E$88:$E$103,MATCH(period,GEN_A!$B$88:$B$103,0))</f>
        <v>3.5000000000000003E-2</v>
      </c>
      <c r="D109" s="45"/>
      <c r="E109" s="45"/>
      <c r="F109" s="45"/>
      <c r="H109" s="159" t="str">
        <f>"Note: if a higher cap for "&amp;GEN_A!E29&amp;" was approved for council, input the higher cap in cell C109."</f>
        <v>Note: if a higher cap for 2023–24 was approved for council, input the higher cap in cell C109.</v>
      </c>
      <c r="I109" s="157"/>
    </row>
    <row r="110" spans="1:9">
      <c r="B110" s="19" t="s">
        <v>99</v>
      </c>
      <c r="C110" s="70" t="str">
        <f>IFERROR((D80+E105)/E71,"")</f>
        <v/>
      </c>
      <c r="D110" s="45"/>
      <c r="E110" s="45"/>
      <c r="F110" s="45"/>
      <c r="H110" s="159"/>
      <c r="I110" s="157"/>
    </row>
    <row r="111" spans="1:9">
      <c r="B111" s="19" t="s">
        <v>101</v>
      </c>
      <c r="C111" s="70" t="str">
        <f>IFERROR(F80/F71,"")</f>
        <v/>
      </c>
      <c r="D111" s="45"/>
      <c r="E111" s="45"/>
      <c r="F111" s="45"/>
      <c r="H111" s="159"/>
      <c r="I111" s="157"/>
    </row>
    <row r="112" spans="1:9">
      <c r="B112" s="19" t="s">
        <v>105</v>
      </c>
      <c r="C112" s="71" t="str">
        <f>IFERROR(C111/C110-1, " ")</f>
        <v xml:space="preserve"> </v>
      </c>
      <c r="D112" s="45"/>
      <c r="E112" s="45"/>
      <c r="F112" s="45"/>
      <c r="H112" s="159"/>
      <c r="I112" s="38"/>
    </row>
    <row r="113" spans="1:9" ht="14">
      <c r="B113" s="19"/>
      <c r="C113" s="68"/>
      <c r="D113" s="45"/>
      <c r="E113" s="45"/>
      <c r="F113" s="45"/>
      <c r="H113" s="38"/>
      <c r="I113" s="38"/>
    </row>
    <row r="114" spans="1:9">
      <c r="A114" s="17" t="s">
        <v>177</v>
      </c>
      <c r="B114" s="17"/>
      <c r="C114" s="17"/>
      <c r="D114" s="17"/>
      <c r="E114" s="17"/>
      <c r="F114" s="17"/>
      <c r="G114" s="17"/>
      <c r="H114" s="17"/>
      <c r="I114" s="17"/>
    </row>
    <row r="115" spans="1:9" s="47" customFormat="1">
      <c r="B115" s="48"/>
      <c r="C115" s="48"/>
      <c r="D115" s="48"/>
      <c r="E115" s="48"/>
      <c r="F115" s="48"/>
      <c r="H115" s="58"/>
      <c r="I115" s="58"/>
    </row>
    <row r="122" spans="1:9">
      <c r="C122" s="28"/>
      <c r="D122" s="28"/>
      <c r="E122" s="28"/>
      <c r="F122" s="28"/>
    </row>
    <row r="123" spans="1:9">
      <c r="C123" s="28"/>
      <c r="D123" s="28"/>
      <c r="E123" s="28"/>
      <c r="F123" s="28"/>
    </row>
    <row r="124" spans="1:9">
      <c r="C124" s="28"/>
      <c r="D124" s="28"/>
      <c r="E124" s="28"/>
      <c r="F124" s="28"/>
    </row>
    <row r="125" spans="1:9">
      <c r="C125" s="28"/>
      <c r="D125" s="28"/>
      <c r="E125" s="28"/>
      <c r="F125" s="28"/>
    </row>
    <row r="126" spans="1:9">
      <c r="C126" s="28"/>
      <c r="D126" s="28"/>
      <c r="E126" s="28"/>
      <c r="F126" s="28"/>
    </row>
    <row r="127" spans="1:9">
      <c r="C127" s="28"/>
      <c r="D127" s="28"/>
      <c r="E127" s="28"/>
      <c r="F127" s="28"/>
    </row>
    <row r="128" spans="1:9">
      <c r="C128" s="28"/>
      <c r="D128" s="28"/>
      <c r="E128" s="28"/>
      <c r="F128" s="28"/>
    </row>
    <row r="129" spans="3:6">
      <c r="C129" s="28"/>
      <c r="D129" s="28"/>
      <c r="E129" s="28"/>
      <c r="F129" s="28"/>
    </row>
    <row r="130" spans="3:6">
      <c r="C130" s="28"/>
      <c r="D130" s="28"/>
      <c r="E130" s="28"/>
      <c r="F130" s="28"/>
    </row>
    <row r="131" spans="3:6">
      <c r="C131" s="28"/>
      <c r="D131" s="28"/>
      <c r="E131" s="28"/>
      <c r="F131" s="28"/>
    </row>
    <row r="132" spans="3:6">
      <c r="C132" s="28"/>
      <c r="D132" s="28"/>
      <c r="E132" s="28"/>
      <c r="F132" s="28"/>
    </row>
    <row r="133" spans="3:6">
      <c r="C133" s="28"/>
      <c r="D133" s="28"/>
      <c r="E133" s="28"/>
      <c r="F133" s="28"/>
    </row>
    <row r="134" spans="3:6">
      <c r="C134" s="28"/>
      <c r="D134" s="28"/>
      <c r="E134" s="28"/>
      <c r="F134" s="28"/>
    </row>
    <row r="135" spans="3:6">
      <c r="C135" s="28"/>
      <c r="D135" s="28"/>
      <c r="E135" s="28"/>
      <c r="F135" s="28"/>
    </row>
  </sheetData>
  <sheetProtection algorithmName="SHA-512" hashValue="XL31+A7WW3XGGmzFgGjoEoIdurdlXFpwljSUEJxVH4KdbVL8j9V+7iDYpbvL07OKt1rx2BddNBNi6ubAJ+zfSA==" saltValue="eG563BvbY4KTnzCi86OiNg==" spinCount="100000" sheet="1" formatRows="0" insertRows="0"/>
  <mergeCells count="11">
    <mergeCell ref="D3:E3"/>
    <mergeCell ref="I11:I13"/>
    <mergeCell ref="I31:I33"/>
    <mergeCell ref="I55:I57"/>
    <mergeCell ref="I50:I52"/>
    <mergeCell ref="I109:I111"/>
    <mergeCell ref="H55:H57"/>
    <mergeCell ref="H31:H33"/>
    <mergeCell ref="H50:H52"/>
    <mergeCell ref="H11:H14"/>
    <mergeCell ref="H109:H112"/>
  </mergeCells>
  <pageMargins left="0.25" right="0.25" top="0.75" bottom="0.75" header="0.3" footer="0.3"/>
  <pageSetup paperSize="8" scale="64" orientation="portrait" r:id="rId1"/>
  <headerFooter>
    <oddHeader>&amp;C&amp;B&amp;"Arial"&amp;12&amp;Kff0000​‌OFFICIAL‌​</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3AE80-AAA6-4D1D-BA46-6FC0C2BF98DF}">
  <sheetPr codeName="Sheet3">
    <tabColor rgb="FF236192"/>
    <pageSetUpPr fitToPage="1"/>
  </sheetPr>
  <dimension ref="A1:AH56"/>
  <sheetViews>
    <sheetView showGridLines="0" zoomScale="85" zoomScaleNormal="85" zoomScalePageLayoutView="80" workbookViewId="0">
      <pane ySplit="5" topLeftCell="A6" activePane="bottomLeft" state="frozen"/>
      <selection pane="bottomLeft"/>
    </sheetView>
  </sheetViews>
  <sheetFormatPr defaultColWidth="10.77734375" defaultRowHeight="13.5"/>
  <cols>
    <col min="1" max="1" width="14.33203125" style="28" customWidth="1"/>
    <col min="2" max="2" width="95.109375" style="29" customWidth="1"/>
    <col min="3" max="3" width="20" style="30" customWidth="1"/>
    <col min="4" max="6" width="27.109375" style="30" customWidth="1"/>
    <col min="7" max="7" width="6.109375" style="47" customWidth="1"/>
    <col min="8" max="8" width="33.6640625" style="47" customWidth="1"/>
    <col min="9" max="9" width="6.44140625" style="28" customWidth="1"/>
    <col min="10" max="10" width="6.44140625" style="28" hidden="1" customWidth="1"/>
    <col min="11" max="34" width="10.77734375" style="28" hidden="1" customWidth="1"/>
    <col min="35" max="16383" width="0" style="28" hidden="1" customWidth="1"/>
    <col min="16384" max="16384" width="10.77734375" style="28"/>
  </cols>
  <sheetData>
    <row r="1" spans="1:10" s="47" customFormat="1" ht="17.5">
      <c r="A1" s="10" t="str">
        <f>+MdlTtl</f>
        <v>Annual Compliance Information Template</v>
      </c>
      <c r="B1" s="10"/>
      <c r="C1" s="10"/>
      <c r="D1" s="10"/>
      <c r="E1" s="10"/>
      <c r="F1" s="10"/>
      <c r="G1" s="10"/>
      <c r="H1" s="10"/>
      <c r="I1" s="10"/>
      <c r="J1" s="55"/>
    </row>
    <row r="2" spans="1:10" s="47" customFormat="1" ht="15">
      <c r="A2" s="11">
        <f ca="1">+_xlfn.SHEET()</f>
        <v>3</v>
      </c>
      <c r="B2" s="11" t="s">
        <v>184</v>
      </c>
      <c r="C2" s="11"/>
      <c r="D2" s="11"/>
      <c r="E2" s="11"/>
      <c r="F2" s="11"/>
      <c r="G2" s="11"/>
      <c r="H2" s="11"/>
      <c r="I2" s="11"/>
      <c r="J2" s="56"/>
    </row>
    <row r="3" spans="1:10" s="47" customFormat="1" ht="15">
      <c r="A3" s="13"/>
      <c r="B3" s="101" t="str">
        <f>+Coversheet_and_Instructions!$F$9</f>
        <v>[Select Council]</v>
      </c>
      <c r="C3" s="13"/>
      <c r="D3" s="160" t="str">
        <f>+(YEAR(period)-1)&amp;"–"&amp;RIGHT(YEAR(period),2)</f>
        <v>2022–23</v>
      </c>
      <c r="E3" s="161"/>
      <c r="F3" s="60" t="str">
        <f>+YEAR(period)&amp;"–"&amp;RIGHT(YEAR(period)+1,2)</f>
        <v>2023–24</v>
      </c>
      <c r="G3" s="12"/>
      <c r="H3" s="12"/>
      <c r="I3" s="12"/>
      <c r="J3" s="56"/>
    </row>
    <row r="4" spans="1:10" s="47" customFormat="1" ht="27">
      <c r="A4" s="13"/>
      <c r="B4" s="102" t="str">
        <f>+YEAR(period)&amp;"–"&amp;RIGHT(YEAR(period)+1,2)</f>
        <v>2023–24</v>
      </c>
      <c r="C4" s="13"/>
      <c r="D4" s="61" t="str">
        <f>+"Adopted budget "&amp;(YEAR(period)-1)&amp;"–"&amp;RIGHT(YEAR(period),2)</f>
        <v>Adopted budget 2022–23</v>
      </c>
      <c r="E4" s="61" t="str">
        <f>+"Annual report  "&amp;(YEAR(period)-1)&amp;"–"&amp;RIGHT(YEAR(period),2)</f>
        <v>Annual report  2022–23</v>
      </c>
      <c r="F4" s="61" t="str">
        <f>+"Adopted budget "&amp;(YEAR(period))&amp;"–"&amp;RIGHT((YEAR(period)+1),2)</f>
        <v>Adopted budget 2023–24</v>
      </c>
      <c r="G4" s="13"/>
      <c r="H4" s="13"/>
      <c r="I4" s="13"/>
      <c r="J4" s="56"/>
    </row>
    <row r="5" spans="1:10" s="47" customFormat="1" ht="16.5" customHeight="1">
      <c r="A5" s="13"/>
      <c r="B5" s="13"/>
      <c r="C5" s="13"/>
      <c r="D5" s="16"/>
      <c r="E5" s="16"/>
      <c r="F5" s="16"/>
      <c r="G5" s="13"/>
      <c r="H5" s="13"/>
      <c r="I5" s="13"/>
      <c r="J5" s="55"/>
    </row>
    <row r="6" spans="1:10" s="47" customFormat="1" ht="11.25" customHeight="1">
      <c r="B6" s="33"/>
      <c r="C6" s="34"/>
      <c r="D6" s="34"/>
      <c r="E6" s="34"/>
      <c r="F6" s="34"/>
      <c r="H6" s="56"/>
      <c r="I6" s="55"/>
      <c r="J6" s="55"/>
    </row>
    <row r="7" spans="1:10" s="47" customFormat="1" ht="16.5" customHeight="1">
      <c r="A7" s="17">
        <f ca="1">+ROUNDDOWN(MAX($A$6:OFFSET(A7,-One,0),$A$2*Sht)+Sxn,0)</f>
        <v>301</v>
      </c>
      <c r="B7" s="17" t="s">
        <v>183</v>
      </c>
      <c r="C7" s="17"/>
      <c r="D7" s="17"/>
      <c r="E7" s="17"/>
      <c r="F7" s="17"/>
      <c r="G7" s="17"/>
      <c r="H7" s="17"/>
      <c r="I7" s="17"/>
      <c r="J7" s="55"/>
    </row>
    <row r="8" spans="1:10" s="47" customFormat="1" ht="11.25" customHeight="1">
      <c r="B8" s="33"/>
      <c r="C8" s="34"/>
      <c r="D8" s="34"/>
      <c r="E8" s="34"/>
      <c r="F8" s="34"/>
      <c r="H8" s="56"/>
      <c r="I8" s="55"/>
      <c r="J8" s="55"/>
    </row>
    <row r="9" spans="1:10" ht="11.25" customHeight="1">
      <c r="B9" s="72"/>
      <c r="C9" s="34"/>
      <c r="D9" s="34"/>
      <c r="E9" s="54"/>
      <c r="F9" s="34"/>
      <c r="H9" s="104"/>
      <c r="I9" s="40"/>
      <c r="J9" s="35"/>
    </row>
    <row r="10" spans="1:10" ht="14">
      <c r="B10" s="67" t="s">
        <v>110</v>
      </c>
      <c r="C10" s="36"/>
      <c r="D10" s="8"/>
      <c r="E10" s="8"/>
      <c r="F10" s="8"/>
      <c r="H10" s="55"/>
      <c r="I10" s="40"/>
      <c r="J10" s="46"/>
    </row>
    <row r="11" spans="1:10" ht="14.25" customHeight="1">
      <c r="B11" s="73" t="s">
        <v>102</v>
      </c>
      <c r="C11" s="36"/>
      <c r="D11" s="62"/>
      <c r="E11" s="62"/>
      <c r="F11" s="62"/>
      <c r="H11" s="159" t="s">
        <v>322</v>
      </c>
      <c r="I11" s="159"/>
      <c r="J11" s="46"/>
    </row>
    <row r="12" spans="1:10" ht="14">
      <c r="B12" s="73" t="s">
        <v>103</v>
      </c>
      <c r="C12" s="36"/>
      <c r="D12" s="62"/>
      <c r="E12" s="62"/>
      <c r="F12" s="62"/>
      <c r="H12" s="159"/>
      <c r="I12" s="159"/>
      <c r="J12" s="46"/>
    </row>
    <row r="13" spans="1:10" ht="14">
      <c r="B13" s="64" t="s">
        <v>4</v>
      </c>
      <c r="C13" s="36"/>
      <c r="D13" s="63">
        <f t="shared" ref="D13:F13" si="0">+SUM(D11:D12)</f>
        <v>0</v>
      </c>
      <c r="E13" s="63">
        <f t="shared" si="0"/>
        <v>0</v>
      </c>
      <c r="F13" s="63">
        <f t="shared" si="0"/>
        <v>0</v>
      </c>
      <c r="H13" s="159"/>
      <c r="I13" s="159"/>
      <c r="J13" s="46"/>
    </row>
    <row r="14" spans="1:10" ht="14.25" customHeight="1">
      <c r="B14" s="5"/>
      <c r="C14" s="36"/>
      <c r="D14" s="49"/>
      <c r="E14" s="49"/>
      <c r="F14" s="49"/>
      <c r="H14" s="159"/>
      <c r="I14" s="159"/>
      <c r="J14" s="31"/>
    </row>
    <row r="15" spans="1:10" ht="14.25" customHeight="1">
      <c r="B15" s="67" t="s">
        <v>11</v>
      </c>
      <c r="C15" s="36"/>
      <c r="D15" s="62"/>
      <c r="E15" s="62"/>
      <c r="F15" s="62"/>
      <c r="H15" s="159"/>
      <c r="I15" s="159"/>
      <c r="J15" s="31"/>
    </row>
    <row r="16" spans="1:10" ht="14">
      <c r="B16" s="5"/>
      <c r="C16" s="36"/>
      <c r="D16" s="49"/>
      <c r="E16" s="49"/>
      <c r="F16" s="49"/>
      <c r="H16" s="159"/>
      <c r="I16" s="159"/>
      <c r="J16" s="31"/>
    </row>
    <row r="17" spans="1:10" ht="14">
      <c r="B17" s="67" t="s">
        <v>111</v>
      </c>
      <c r="C17" s="36"/>
      <c r="D17" s="50"/>
      <c r="E17" s="50"/>
      <c r="F17" s="50"/>
      <c r="H17" s="159"/>
      <c r="I17" s="159"/>
      <c r="J17" s="31"/>
    </row>
    <row r="18" spans="1:10" ht="14">
      <c r="B18" s="73" t="s">
        <v>7</v>
      </c>
      <c r="C18" s="36"/>
      <c r="D18" s="62"/>
      <c r="E18" s="62"/>
      <c r="F18" s="62"/>
      <c r="H18" s="159"/>
      <c r="I18" s="159"/>
      <c r="J18" s="31"/>
    </row>
    <row r="19" spans="1:10" ht="14">
      <c r="B19" s="73" t="s">
        <v>2</v>
      </c>
      <c r="C19" s="36"/>
      <c r="D19" s="62"/>
      <c r="E19" s="62"/>
      <c r="F19" s="62"/>
      <c r="H19" s="159"/>
      <c r="I19" s="159"/>
      <c r="J19" s="31"/>
    </row>
    <row r="20" spans="1:10" ht="15.5" customHeight="1">
      <c r="B20" s="73" t="s">
        <v>6</v>
      </c>
      <c r="C20" s="36"/>
      <c r="D20" s="62"/>
      <c r="E20" s="62"/>
      <c r="F20" s="62"/>
      <c r="H20" s="159"/>
      <c r="I20" s="159"/>
      <c r="J20" s="31"/>
    </row>
    <row r="21" spans="1:10" ht="14">
      <c r="B21" s="73" t="s">
        <v>3</v>
      </c>
      <c r="C21" s="36"/>
      <c r="D21" s="62"/>
      <c r="E21" s="62"/>
      <c r="F21" s="62"/>
      <c r="H21" s="159"/>
      <c r="I21" s="159"/>
      <c r="J21" s="31"/>
    </row>
    <row r="22" spans="1:10" ht="14">
      <c r="B22" s="73" t="s">
        <v>10</v>
      </c>
      <c r="C22" s="36"/>
      <c r="D22" s="62"/>
      <c r="E22" s="62"/>
      <c r="F22" s="62"/>
      <c r="H22" s="143"/>
      <c r="I22" s="143"/>
      <c r="J22" s="31"/>
    </row>
    <row r="23" spans="1:10">
      <c r="B23" s="73" t="s">
        <v>5</v>
      </c>
      <c r="C23" s="51"/>
      <c r="D23" s="62"/>
      <c r="E23" s="62"/>
      <c r="F23" s="62"/>
      <c r="H23" s="143"/>
      <c r="I23" s="143"/>
      <c r="J23" s="31"/>
    </row>
    <row r="24" spans="1:10">
      <c r="B24" s="64" t="s">
        <v>4</v>
      </c>
      <c r="C24" s="51"/>
      <c r="D24" s="63">
        <f>SUM(D18:D23)</f>
        <v>0</v>
      </c>
      <c r="E24" s="63">
        <f>SUM(E18:E23)</f>
        <v>0</v>
      </c>
      <c r="F24" s="63">
        <f>SUM(F18:F23)</f>
        <v>0</v>
      </c>
      <c r="H24" s="55"/>
      <c r="I24" s="31"/>
      <c r="J24" s="31"/>
    </row>
    <row r="25" spans="1:10" s="47" customFormat="1">
      <c r="B25" s="48"/>
      <c r="C25" s="59"/>
      <c r="D25" s="59"/>
      <c r="E25" s="59"/>
      <c r="F25" s="59"/>
      <c r="H25" s="55"/>
      <c r="I25" s="55"/>
      <c r="J25" s="55"/>
    </row>
    <row r="26" spans="1:10" s="47" customFormat="1">
      <c r="A26" s="17" t="s">
        <v>177</v>
      </c>
      <c r="B26" s="17"/>
      <c r="C26" s="17"/>
      <c r="D26" s="17"/>
      <c r="E26" s="17"/>
      <c r="F26" s="17"/>
      <c r="G26" s="17"/>
      <c r="H26" s="17"/>
      <c r="I26" s="17"/>
      <c r="J26" s="55"/>
    </row>
    <row r="27" spans="1:10">
      <c r="D27" s="32"/>
      <c r="E27" s="32"/>
      <c r="F27" s="32"/>
    </row>
    <row r="28" spans="1:10">
      <c r="D28" s="32"/>
      <c r="E28" s="32"/>
      <c r="F28" s="32"/>
    </row>
    <row r="31" spans="1:10" s="52" customFormat="1">
      <c r="A31" s="28"/>
      <c r="B31" s="29"/>
      <c r="C31" s="30"/>
      <c r="D31" s="30"/>
      <c r="E31" s="30"/>
      <c r="F31" s="30"/>
      <c r="G31" s="47"/>
      <c r="H31" s="47"/>
      <c r="I31" s="28"/>
      <c r="J31" s="28"/>
    </row>
    <row r="32" spans="1:10" s="52" customFormat="1">
      <c r="A32" s="28"/>
      <c r="B32" s="29"/>
      <c r="C32" s="30"/>
      <c r="D32" s="30"/>
      <c r="E32" s="30"/>
      <c r="F32" s="30"/>
      <c r="G32" s="47"/>
      <c r="H32" s="47"/>
      <c r="I32" s="28"/>
      <c r="J32" s="28"/>
    </row>
    <row r="33" spans="1:10" s="52" customFormat="1">
      <c r="A33" s="28"/>
      <c r="B33" s="29"/>
      <c r="C33" s="30"/>
      <c r="D33" s="30"/>
      <c r="E33" s="30"/>
      <c r="F33" s="30"/>
      <c r="G33" s="47"/>
      <c r="H33" s="47"/>
      <c r="I33" s="28"/>
      <c r="J33" s="28"/>
    </row>
    <row r="43" spans="1:10">
      <c r="C43" s="28"/>
      <c r="D43" s="28"/>
      <c r="E43" s="28"/>
      <c r="F43" s="28"/>
    </row>
    <row r="44" spans="1:10">
      <c r="C44" s="28"/>
      <c r="D44" s="28"/>
      <c r="E44" s="28"/>
      <c r="F44" s="28"/>
    </row>
    <row r="45" spans="1:10">
      <c r="C45" s="28"/>
      <c r="D45" s="28"/>
      <c r="E45" s="28"/>
      <c r="F45" s="28"/>
    </row>
    <row r="46" spans="1:10">
      <c r="C46" s="28"/>
      <c r="D46" s="28"/>
      <c r="E46" s="28"/>
      <c r="F46" s="28"/>
    </row>
    <row r="47" spans="1:10">
      <c r="C47" s="28"/>
      <c r="D47" s="28"/>
      <c r="E47" s="28"/>
      <c r="F47" s="28"/>
    </row>
    <row r="48" spans="1:10">
      <c r="C48" s="28"/>
      <c r="D48" s="28"/>
      <c r="E48" s="28"/>
      <c r="F48" s="28"/>
    </row>
    <row r="49" spans="3:6">
      <c r="C49" s="28"/>
      <c r="D49" s="28"/>
      <c r="E49" s="28"/>
      <c r="F49" s="28"/>
    </row>
    <row r="50" spans="3:6">
      <c r="C50" s="28"/>
      <c r="D50" s="28"/>
      <c r="E50" s="28"/>
      <c r="F50" s="28"/>
    </row>
    <row r="51" spans="3:6">
      <c r="C51" s="28"/>
      <c r="D51" s="28"/>
      <c r="E51" s="28"/>
      <c r="F51" s="28"/>
    </row>
    <row r="52" spans="3:6">
      <c r="C52" s="28"/>
      <c r="D52" s="28"/>
      <c r="E52" s="28"/>
      <c r="F52" s="28"/>
    </row>
    <row r="53" spans="3:6">
      <c r="C53" s="28"/>
      <c r="D53" s="28"/>
      <c r="E53" s="28"/>
      <c r="F53" s="28"/>
    </row>
    <row r="54" spans="3:6">
      <c r="C54" s="28"/>
      <c r="D54" s="28"/>
      <c r="E54" s="28"/>
      <c r="F54" s="28"/>
    </row>
    <row r="55" spans="3:6">
      <c r="C55" s="28"/>
      <c r="D55" s="28"/>
      <c r="E55" s="28"/>
      <c r="F55" s="28"/>
    </row>
    <row r="56" spans="3:6">
      <c r="C56" s="28"/>
      <c r="D56" s="28"/>
      <c r="E56" s="28"/>
      <c r="F56" s="28"/>
    </row>
  </sheetData>
  <sheetProtection algorithmName="SHA-512" hashValue="hl5T2+odDH7v1Gq1/U+bxn0H5b+ljLg6iEZE9fh1nEnVBUWQfr5qO+6lJwKrzPzjvzssNPfpGcUAlBROKMnwUw==" saltValue="LSxNDlHwVwhIJV31ZLNlkQ==" spinCount="100000" sheet="1" formatRows="0" insertRows="0"/>
  <mergeCells count="2">
    <mergeCell ref="D3:E3"/>
    <mergeCell ref="H11:I21"/>
  </mergeCells>
  <pageMargins left="0.25" right="0.25" top="0.75" bottom="0.75" header="0.3" footer="0.3"/>
  <pageSetup paperSize="8" scale="83" orientation="portrait" r:id="rId1"/>
  <headerFooter>
    <oddHeader>&amp;C&amp;B&amp;"Arial"&amp;12&amp;Kff0000​‌OFFICIAL‌​</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236192"/>
  </sheetPr>
  <dimension ref="A1:S76"/>
  <sheetViews>
    <sheetView showGridLines="0" zoomScale="85" zoomScaleNormal="85" zoomScaleSheetLayoutView="100" workbookViewId="0"/>
  </sheetViews>
  <sheetFormatPr defaultColWidth="0" defaultRowHeight="10" zeroHeight="1"/>
  <cols>
    <col min="1" max="1" width="4" style="74" customWidth="1"/>
    <col min="2" max="11" width="9.33203125" style="74" customWidth="1"/>
    <col min="12" max="12" width="4" style="74" customWidth="1"/>
    <col min="13" max="16" width="1.33203125" style="74" customWidth="1"/>
    <col min="17" max="17" width="4" style="74" customWidth="1"/>
    <col min="18" max="16384" width="9.33203125" style="74" hidden="1"/>
  </cols>
  <sheetData>
    <row r="1" spans="1:17" ht="17.5">
      <c r="A1" s="76" t="str">
        <f>+MdlTtl</f>
        <v>Annual Compliance Information Template</v>
      </c>
      <c r="B1" s="76"/>
      <c r="C1" s="76"/>
      <c r="D1" s="76"/>
      <c r="E1" s="76"/>
      <c r="F1" s="76"/>
      <c r="G1" s="76"/>
      <c r="H1" s="77"/>
      <c r="I1" s="76"/>
      <c r="J1" s="76"/>
      <c r="K1" s="76"/>
      <c r="L1" s="76"/>
      <c r="M1" s="76"/>
      <c r="N1" s="76"/>
      <c r="O1" s="76"/>
      <c r="P1" s="76"/>
      <c r="Q1" s="76"/>
    </row>
    <row r="2" spans="1:17" ht="15">
      <c r="A2" s="78">
        <f ca="1">+_xlfn.SHEET()</f>
        <v>4</v>
      </c>
      <c r="B2" s="78" t="s">
        <v>185</v>
      </c>
      <c r="C2" s="79"/>
      <c r="D2" s="79"/>
      <c r="E2" s="79"/>
      <c r="F2" s="79"/>
      <c r="G2" s="79"/>
      <c r="H2" s="79"/>
      <c r="I2" s="79"/>
      <c r="J2" s="79"/>
      <c r="K2" s="79"/>
      <c r="L2" s="79"/>
      <c r="M2" s="79"/>
      <c r="N2" s="79"/>
      <c r="O2" s="79"/>
      <c r="P2" s="79"/>
      <c r="Q2" s="79"/>
    </row>
    <row r="3" spans="1:17" ht="15">
      <c r="A3" s="78"/>
      <c r="B3" s="101" t="str">
        <f>+Coversheet_and_Instructions!$F$9</f>
        <v>[Select Council]</v>
      </c>
      <c r="C3" s="79"/>
      <c r="D3" s="79"/>
      <c r="E3" s="79"/>
      <c r="F3" s="79"/>
      <c r="G3" s="79"/>
      <c r="H3" s="79"/>
      <c r="I3" s="79"/>
      <c r="J3" s="79"/>
      <c r="K3" s="79"/>
      <c r="L3" s="79"/>
      <c r="M3" s="79"/>
      <c r="N3" s="79"/>
      <c r="O3" s="79"/>
      <c r="P3" s="79"/>
      <c r="Q3" s="79"/>
    </row>
    <row r="4" spans="1:17" ht="15">
      <c r="A4" s="78"/>
      <c r="B4" s="102" t="str">
        <f>+YEAR(period)&amp;"–"&amp;RIGHT(YEAR(period)+1,2)</f>
        <v>2023–24</v>
      </c>
      <c r="C4" s="79"/>
      <c r="D4" s="79"/>
      <c r="E4" s="79"/>
      <c r="F4" s="79"/>
      <c r="G4" s="79"/>
      <c r="H4" s="79"/>
      <c r="I4" s="79"/>
      <c r="J4" s="79"/>
      <c r="K4" s="79"/>
      <c r="L4" s="79"/>
      <c r="M4" s="79"/>
      <c r="N4" s="79"/>
      <c r="O4" s="79"/>
      <c r="P4" s="79"/>
      <c r="Q4" s="79"/>
    </row>
    <row r="5" spans="1:17" ht="15">
      <c r="A5" s="78"/>
      <c r="B5" s="80"/>
      <c r="C5" s="79"/>
      <c r="D5" s="79"/>
      <c r="E5" s="79"/>
      <c r="F5" s="79"/>
      <c r="G5" s="79"/>
      <c r="H5" s="79"/>
      <c r="I5" s="79"/>
      <c r="J5" s="79"/>
      <c r="K5" s="79"/>
      <c r="L5" s="79"/>
      <c r="M5" s="79"/>
      <c r="N5" s="79"/>
      <c r="O5" s="79"/>
      <c r="P5" s="79"/>
      <c r="Q5" s="79"/>
    </row>
    <row r="6" spans="1:17" ht="11.25" customHeight="1" thickBot="1">
      <c r="A6" s="9"/>
      <c r="B6" s="1"/>
      <c r="C6" s="9"/>
      <c r="D6" s="9"/>
      <c r="E6" s="9"/>
      <c r="F6" s="9"/>
      <c r="G6" s="9"/>
      <c r="H6" s="9"/>
      <c r="I6" s="9"/>
      <c r="J6" s="9"/>
      <c r="K6" s="9"/>
      <c r="L6" s="9"/>
      <c r="M6" s="9"/>
      <c r="N6" s="9"/>
      <c r="O6" s="9"/>
      <c r="P6" s="9"/>
      <c r="Q6" s="9"/>
    </row>
    <row r="7" spans="1:17">
      <c r="A7" s="9"/>
      <c r="B7" s="163" t="s">
        <v>289</v>
      </c>
      <c r="C7" s="164"/>
      <c r="D7" s="164"/>
      <c r="E7" s="164"/>
      <c r="F7" s="164"/>
      <c r="G7" s="164"/>
      <c r="H7" s="164"/>
      <c r="I7" s="164"/>
      <c r="J7" s="164"/>
      <c r="K7" s="164"/>
      <c r="L7" s="164"/>
      <c r="M7" s="164"/>
      <c r="N7" s="164"/>
      <c r="O7" s="164"/>
      <c r="P7" s="165"/>
      <c r="Q7" s="9"/>
    </row>
    <row r="8" spans="1:17">
      <c r="A8" s="9"/>
      <c r="B8" s="166"/>
      <c r="C8" s="167"/>
      <c r="D8" s="167"/>
      <c r="E8" s="167"/>
      <c r="F8" s="167"/>
      <c r="G8" s="167"/>
      <c r="H8" s="167"/>
      <c r="I8" s="167"/>
      <c r="J8" s="167"/>
      <c r="K8" s="167"/>
      <c r="L8" s="167"/>
      <c r="M8" s="167"/>
      <c r="N8" s="167"/>
      <c r="O8" s="167"/>
      <c r="P8" s="168"/>
      <c r="Q8" s="9"/>
    </row>
    <row r="9" spans="1:17">
      <c r="A9" s="9"/>
      <c r="B9" s="166"/>
      <c r="C9" s="167"/>
      <c r="D9" s="167"/>
      <c r="E9" s="167"/>
      <c r="F9" s="167"/>
      <c r="G9" s="167"/>
      <c r="H9" s="167"/>
      <c r="I9" s="167"/>
      <c r="J9" s="167"/>
      <c r="K9" s="167"/>
      <c r="L9" s="167"/>
      <c r="M9" s="167"/>
      <c r="N9" s="167"/>
      <c r="O9" s="167"/>
      <c r="P9" s="168"/>
      <c r="Q9" s="9"/>
    </row>
    <row r="10" spans="1:17">
      <c r="A10" s="9"/>
      <c r="B10" s="166"/>
      <c r="C10" s="167"/>
      <c r="D10" s="167"/>
      <c r="E10" s="167"/>
      <c r="F10" s="167"/>
      <c r="G10" s="167"/>
      <c r="H10" s="167"/>
      <c r="I10" s="167"/>
      <c r="J10" s="167"/>
      <c r="K10" s="167"/>
      <c r="L10" s="167"/>
      <c r="M10" s="167"/>
      <c r="N10" s="167"/>
      <c r="O10" s="167"/>
      <c r="P10" s="168"/>
      <c r="Q10" s="9"/>
    </row>
    <row r="11" spans="1:17">
      <c r="A11" s="9"/>
      <c r="B11" s="166"/>
      <c r="C11" s="167"/>
      <c r="D11" s="167"/>
      <c r="E11" s="167"/>
      <c r="F11" s="167"/>
      <c r="G11" s="167"/>
      <c r="H11" s="167"/>
      <c r="I11" s="167"/>
      <c r="J11" s="167"/>
      <c r="K11" s="167"/>
      <c r="L11" s="167"/>
      <c r="M11" s="167"/>
      <c r="N11" s="167"/>
      <c r="O11" s="167"/>
      <c r="P11" s="168"/>
      <c r="Q11" s="9"/>
    </row>
    <row r="12" spans="1:17">
      <c r="A12" s="9"/>
      <c r="B12" s="166"/>
      <c r="C12" s="167"/>
      <c r="D12" s="167"/>
      <c r="E12" s="167"/>
      <c r="F12" s="167"/>
      <c r="G12" s="167"/>
      <c r="H12" s="167"/>
      <c r="I12" s="167"/>
      <c r="J12" s="167"/>
      <c r="K12" s="167"/>
      <c r="L12" s="167"/>
      <c r="M12" s="167"/>
      <c r="N12" s="167"/>
      <c r="O12" s="167"/>
      <c r="P12" s="168"/>
      <c r="Q12" s="9"/>
    </row>
    <row r="13" spans="1:17">
      <c r="A13" s="9"/>
      <c r="B13" s="166"/>
      <c r="C13" s="167"/>
      <c r="D13" s="167"/>
      <c r="E13" s="167"/>
      <c r="F13" s="167"/>
      <c r="G13" s="167"/>
      <c r="H13" s="167"/>
      <c r="I13" s="167"/>
      <c r="J13" s="167"/>
      <c r="K13" s="167"/>
      <c r="L13" s="167"/>
      <c r="M13" s="167"/>
      <c r="N13" s="167"/>
      <c r="O13" s="167"/>
      <c r="P13" s="168"/>
      <c r="Q13" s="9"/>
    </row>
    <row r="14" spans="1:17">
      <c r="A14" s="9"/>
      <c r="B14" s="166"/>
      <c r="C14" s="167"/>
      <c r="D14" s="167"/>
      <c r="E14" s="167"/>
      <c r="F14" s="167"/>
      <c r="G14" s="167"/>
      <c r="H14" s="167"/>
      <c r="I14" s="167"/>
      <c r="J14" s="167"/>
      <c r="K14" s="167"/>
      <c r="L14" s="167"/>
      <c r="M14" s="167"/>
      <c r="N14" s="167"/>
      <c r="O14" s="167"/>
      <c r="P14" s="168"/>
      <c r="Q14" s="9"/>
    </row>
    <row r="15" spans="1:17">
      <c r="A15" s="9"/>
      <c r="B15" s="166"/>
      <c r="C15" s="167"/>
      <c r="D15" s="167"/>
      <c r="E15" s="167"/>
      <c r="F15" s="167"/>
      <c r="G15" s="167"/>
      <c r="H15" s="167"/>
      <c r="I15" s="167"/>
      <c r="J15" s="167"/>
      <c r="K15" s="167"/>
      <c r="L15" s="167"/>
      <c r="M15" s="167"/>
      <c r="N15" s="167"/>
      <c r="O15" s="167"/>
      <c r="P15" s="168"/>
      <c r="Q15" s="9"/>
    </row>
    <row r="16" spans="1:17">
      <c r="A16" s="9"/>
      <c r="B16" s="166"/>
      <c r="C16" s="167"/>
      <c r="D16" s="167"/>
      <c r="E16" s="167"/>
      <c r="F16" s="167"/>
      <c r="G16" s="167"/>
      <c r="H16" s="167"/>
      <c r="I16" s="167"/>
      <c r="J16" s="167"/>
      <c r="K16" s="167"/>
      <c r="L16" s="167"/>
      <c r="M16" s="167"/>
      <c r="N16" s="167"/>
      <c r="O16" s="167"/>
      <c r="P16" s="168"/>
      <c r="Q16" s="9"/>
    </row>
    <row r="17" spans="1:19">
      <c r="A17" s="9"/>
      <c r="B17" s="166"/>
      <c r="C17" s="167"/>
      <c r="D17" s="167"/>
      <c r="E17" s="167"/>
      <c r="F17" s="167"/>
      <c r="G17" s="167"/>
      <c r="H17" s="167"/>
      <c r="I17" s="167"/>
      <c r="J17" s="167"/>
      <c r="K17" s="167"/>
      <c r="L17" s="167"/>
      <c r="M17" s="167"/>
      <c r="N17" s="167"/>
      <c r="O17" s="167"/>
      <c r="P17" s="168"/>
      <c r="Q17" s="9"/>
    </row>
    <row r="18" spans="1:19" ht="10.5" thickBot="1">
      <c r="A18" s="9"/>
      <c r="B18" s="166"/>
      <c r="C18" s="167"/>
      <c r="D18" s="167"/>
      <c r="E18" s="167"/>
      <c r="F18" s="167"/>
      <c r="G18" s="167"/>
      <c r="H18" s="167"/>
      <c r="I18" s="167"/>
      <c r="J18" s="167"/>
      <c r="K18" s="167"/>
      <c r="L18" s="167"/>
      <c r="M18" s="167"/>
      <c r="N18" s="167"/>
      <c r="O18" s="167"/>
      <c r="P18" s="168"/>
      <c r="Q18" s="9"/>
    </row>
    <row r="19" spans="1:19" ht="10.5" thickBot="1">
      <c r="A19" s="9"/>
      <c r="B19" s="166"/>
      <c r="C19" s="167"/>
      <c r="D19" s="167"/>
      <c r="E19" s="167"/>
      <c r="F19" s="167"/>
      <c r="G19" s="167"/>
      <c r="H19" s="167"/>
      <c r="I19" s="167"/>
      <c r="J19" s="167"/>
      <c r="K19" s="167"/>
      <c r="L19" s="167"/>
      <c r="M19" s="167"/>
      <c r="N19" s="167"/>
      <c r="O19" s="167"/>
      <c r="P19" s="168"/>
      <c r="Q19" s="9"/>
      <c r="S19" s="75"/>
    </row>
    <row r="20" spans="1:19">
      <c r="A20" s="9"/>
      <c r="B20" s="166"/>
      <c r="C20" s="167"/>
      <c r="D20" s="167"/>
      <c r="E20" s="167"/>
      <c r="F20" s="167"/>
      <c r="G20" s="167"/>
      <c r="H20" s="167"/>
      <c r="I20" s="167"/>
      <c r="J20" s="167"/>
      <c r="K20" s="167"/>
      <c r="L20" s="167"/>
      <c r="M20" s="167"/>
      <c r="N20" s="167"/>
      <c r="O20" s="167"/>
      <c r="P20" s="168"/>
      <c r="Q20" s="9"/>
    </row>
    <row r="21" spans="1:19">
      <c r="A21" s="9"/>
      <c r="B21" s="166"/>
      <c r="C21" s="167"/>
      <c r="D21" s="167"/>
      <c r="E21" s="167"/>
      <c r="F21" s="167"/>
      <c r="G21" s="167"/>
      <c r="H21" s="167"/>
      <c r="I21" s="167"/>
      <c r="J21" s="167"/>
      <c r="K21" s="167"/>
      <c r="L21" s="167"/>
      <c r="M21" s="167"/>
      <c r="N21" s="167"/>
      <c r="O21" s="167"/>
      <c r="P21" s="168"/>
      <c r="Q21" s="9"/>
    </row>
    <row r="22" spans="1:19">
      <c r="A22" s="9"/>
      <c r="B22" s="166"/>
      <c r="C22" s="167"/>
      <c r="D22" s="167"/>
      <c r="E22" s="167"/>
      <c r="F22" s="167"/>
      <c r="G22" s="167"/>
      <c r="H22" s="167"/>
      <c r="I22" s="167"/>
      <c r="J22" s="167"/>
      <c r="K22" s="167"/>
      <c r="L22" s="167"/>
      <c r="M22" s="167"/>
      <c r="N22" s="167"/>
      <c r="O22" s="167"/>
      <c r="P22" s="168"/>
      <c r="Q22" s="9"/>
    </row>
    <row r="23" spans="1:19">
      <c r="A23" s="9"/>
      <c r="B23" s="166"/>
      <c r="C23" s="167"/>
      <c r="D23" s="167"/>
      <c r="E23" s="167"/>
      <c r="F23" s="167"/>
      <c r="G23" s="167"/>
      <c r="H23" s="167"/>
      <c r="I23" s="167"/>
      <c r="J23" s="167"/>
      <c r="K23" s="167"/>
      <c r="L23" s="167"/>
      <c r="M23" s="167"/>
      <c r="N23" s="167"/>
      <c r="O23" s="167"/>
      <c r="P23" s="168"/>
      <c r="Q23" s="9"/>
    </row>
    <row r="24" spans="1:19">
      <c r="A24" s="9"/>
      <c r="B24" s="166"/>
      <c r="C24" s="167"/>
      <c r="D24" s="167"/>
      <c r="E24" s="167"/>
      <c r="F24" s="167"/>
      <c r="G24" s="167"/>
      <c r="H24" s="167"/>
      <c r="I24" s="167"/>
      <c r="J24" s="167"/>
      <c r="K24" s="167"/>
      <c r="L24" s="167"/>
      <c r="M24" s="167"/>
      <c r="N24" s="167"/>
      <c r="O24" s="167"/>
      <c r="P24" s="168"/>
      <c r="Q24" s="9"/>
    </row>
    <row r="25" spans="1:19">
      <c r="A25" s="9"/>
      <c r="B25" s="166"/>
      <c r="C25" s="167"/>
      <c r="D25" s="167"/>
      <c r="E25" s="167"/>
      <c r="F25" s="167"/>
      <c r="G25" s="167"/>
      <c r="H25" s="167"/>
      <c r="I25" s="167"/>
      <c r="J25" s="167"/>
      <c r="K25" s="167"/>
      <c r="L25" s="167"/>
      <c r="M25" s="167"/>
      <c r="N25" s="167"/>
      <c r="O25" s="167"/>
      <c r="P25" s="168"/>
      <c r="Q25" s="9"/>
    </row>
    <row r="26" spans="1:19">
      <c r="A26" s="9"/>
      <c r="B26" s="166"/>
      <c r="C26" s="167"/>
      <c r="D26" s="167"/>
      <c r="E26" s="167"/>
      <c r="F26" s="167"/>
      <c r="G26" s="167"/>
      <c r="H26" s="167"/>
      <c r="I26" s="167"/>
      <c r="J26" s="167"/>
      <c r="K26" s="167"/>
      <c r="L26" s="167"/>
      <c r="M26" s="167"/>
      <c r="N26" s="167"/>
      <c r="O26" s="167"/>
      <c r="P26" s="168"/>
      <c r="Q26" s="9"/>
    </row>
    <row r="27" spans="1:19">
      <c r="A27" s="9"/>
      <c r="B27" s="166"/>
      <c r="C27" s="167"/>
      <c r="D27" s="167"/>
      <c r="E27" s="167"/>
      <c r="F27" s="167"/>
      <c r="G27" s="167"/>
      <c r="H27" s="167"/>
      <c r="I27" s="167"/>
      <c r="J27" s="167"/>
      <c r="K27" s="167"/>
      <c r="L27" s="167"/>
      <c r="M27" s="167"/>
      <c r="N27" s="167"/>
      <c r="O27" s="167"/>
      <c r="P27" s="168"/>
      <c r="Q27" s="9"/>
    </row>
    <row r="28" spans="1:19">
      <c r="A28" s="9"/>
      <c r="B28" s="166"/>
      <c r="C28" s="167"/>
      <c r="D28" s="167"/>
      <c r="E28" s="167"/>
      <c r="F28" s="167"/>
      <c r="G28" s="167"/>
      <c r="H28" s="167"/>
      <c r="I28" s="167"/>
      <c r="J28" s="167"/>
      <c r="K28" s="167"/>
      <c r="L28" s="167"/>
      <c r="M28" s="167"/>
      <c r="N28" s="167"/>
      <c r="O28" s="167"/>
      <c r="P28" s="168"/>
      <c r="Q28" s="9"/>
    </row>
    <row r="29" spans="1:19">
      <c r="A29" s="9"/>
      <c r="B29" s="166"/>
      <c r="C29" s="167"/>
      <c r="D29" s="167"/>
      <c r="E29" s="167"/>
      <c r="F29" s="167"/>
      <c r="G29" s="167"/>
      <c r="H29" s="167"/>
      <c r="I29" s="167"/>
      <c r="J29" s="167"/>
      <c r="K29" s="167"/>
      <c r="L29" s="167"/>
      <c r="M29" s="167"/>
      <c r="N29" s="167"/>
      <c r="O29" s="167"/>
      <c r="P29" s="168"/>
      <c r="Q29" s="9"/>
    </row>
    <row r="30" spans="1:19">
      <c r="A30" s="9"/>
      <c r="B30" s="166"/>
      <c r="C30" s="167"/>
      <c r="D30" s="167"/>
      <c r="E30" s="167"/>
      <c r="F30" s="167"/>
      <c r="G30" s="167"/>
      <c r="H30" s="167"/>
      <c r="I30" s="167"/>
      <c r="J30" s="167"/>
      <c r="K30" s="167"/>
      <c r="L30" s="167"/>
      <c r="M30" s="167"/>
      <c r="N30" s="167"/>
      <c r="O30" s="167"/>
      <c r="P30" s="168"/>
      <c r="Q30" s="9"/>
    </row>
    <row r="31" spans="1:19">
      <c r="A31" s="9"/>
      <c r="B31" s="166"/>
      <c r="C31" s="167"/>
      <c r="D31" s="167"/>
      <c r="E31" s="167"/>
      <c r="F31" s="167"/>
      <c r="G31" s="167"/>
      <c r="H31" s="167"/>
      <c r="I31" s="167"/>
      <c r="J31" s="167"/>
      <c r="K31" s="167"/>
      <c r="L31" s="167"/>
      <c r="M31" s="167"/>
      <c r="N31" s="167"/>
      <c r="O31" s="167"/>
      <c r="P31" s="168"/>
      <c r="Q31" s="9"/>
    </row>
    <row r="32" spans="1:19">
      <c r="A32" s="9"/>
      <c r="B32" s="166"/>
      <c r="C32" s="167"/>
      <c r="D32" s="167"/>
      <c r="E32" s="167"/>
      <c r="F32" s="167"/>
      <c r="G32" s="167"/>
      <c r="H32" s="167"/>
      <c r="I32" s="167"/>
      <c r="J32" s="167"/>
      <c r="K32" s="167"/>
      <c r="L32" s="167"/>
      <c r="M32" s="167"/>
      <c r="N32" s="167"/>
      <c r="O32" s="167"/>
      <c r="P32" s="168"/>
      <c r="Q32" s="9"/>
    </row>
    <row r="33" spans="1:17">
      <c r="A33" s="9"/>
      <c r="B33" s="166"/>
      <c r="C33" s="167"/>
      <c r="D33" s="167"/>
      <c r="E33" s="167"/>
      <c r="F33" s="167"/>
      <c r="G33" s="167"/>
      <c r="H33" s="167"/>
      <c r="I33" s="167"/>
      <c r="J33" s="167"/>
      <c r="K33" s="167"/>
      <c r="L33" s="167"/>
      <c r="M33" s="167"/>
      <c r="N33" s="167"/>
      <c r="O33" s="167"/>
      <c r="P33" s="168"/>
      <c r="Q33" s="9"/>
    </row>
    <row r="34" spans="1:17">
      <c r="A34" s="9"/>
      <c r="B34" s="166"/>
      <c r="C34" s="167"/>
      <c r="D34" s="167"/>
      <c r="E34" s="167"/>
      <c r="F34" s="167"/>
      <c r="G34" s="167"/>
      <c r="H34" s="167"/>
      <c r="I34" s="167"/>
      <c r="J34" s="167"/>
      <c r="K34" s="167"/>
      <c r="L34" s="167"/>
      <c r="M34" s="167"/>
      <c r="N34" s="167"/>
      <c r="O34" s="167"/>
      <c r="P34" s="168"/>
      <c r="Q34" s="9"/>
    </row>
    <row r="35" spans="1:17">
      <c r="A35" s="9"/>
      <c r="B35" s="166"/>
      <c r="C35" s="167"/>
      <c r="D35" s="167"/>
      <c r="E35" s="167"/>
      <c r="F35" s="167"/>
      <c r="G35" s="167"/>
      <c r="H35" s="167"/>
      <c r="I35" s="167"/>
      <c r="J35" s="167"/>
      <c r="K35" s="167"/>
      <c r="L35" s="167"/>
      <c r="M35" s="167"/>
      <c r="N35" s="167"/>
      <c r="O35" s="167"/>
      <c r="P35" s="168"/>
      <c r="Q35" s="9"/>
    </row>
    <row r="36" spans="1:17">
      <c r="A36" s="9"/>
      <c r="B36" s="166"/>
      <c r="C36" s="167"/>
      <c r="D36" s="167"/>
      <c r="E36" s="167"/>
      <c r="F36" s="167"/>
      <c r="G36" s="167"/>
      <c r="H36" s="167"/>
      <c r="I36" s="167"/>
      <c r="J36" s="167"/>
      <c r="K36" s="167"/>
      <c r="L36" s="167"/>
      <c r="M36" s="167"/>
      <c r="N36" s="167"/>
      <c r="O36" s="167"/>
      <c r="P36" s="168"/>
      <c r="Q36" s="9"/>
    </row>
    <row r="37" spans="1:17">
      <c r="A37" s="9"/>
      <c r="B37" s="166"/>
      <c r="C37" s="167"/>
      <c r="D37" s="167"/>
      <c r="E37" s="167"/>
      <c r="F37" s="167"/>
      <c r="G37" s="167"/>
      <c r="H37" s="167"/>
      <c r="I37" s="167"/>
      <c r="J37" s="167"/>
      <c r="K37" s="167"/>
      <c r="L37" s="167"/>
      <c r="M37" s="167"/>
      <c r="N37" s="167"/>
      <c r="O37" s="167"/>
      <c r="P37" s="168"/>
      <c r="Q37" s="9"/>
    </row>
    <row r="38" spans="1:17">
      <c r="A38" s="9"/>
      <c r="B38" s="166"/>
      <c r="C38" s="167"/>
      <c r="D38" s="167"/>
      <c r="E38" s="167"/>
      <c r="F38" s="167"/>
      <c r="G38" s="167"/>
      <c r="H38" s="167"/>
      <c r="I38" s="167"/>
      <c r="J38" s="167"/>
      <c r="K38" s="167"/>
      <c r="L38" s="167"/>
      <c r="M38" s="167"/>
      <c r="N38" s="167"/>
      <c r="O38" s="167"/>
      <c r="P38" s="168"/>
      <c r="Q38" s="9"/>
    </row>
    <row r="39" spans="1:17">
      <c r="A39" s="9"/>
      <c r="B39" s="166"/>
      <c r="C39" s="167"/>
      <c r="D39" s="167"/>
      <c r="E39" s="167"/>
      <c r="F39" s="167"/>
      <c r="G39" s="167"/>
      <c r="H39" s="167"/>
      <c r="I39" s="167"/>
      <c r="J39" s="167"/>
      <c r="K39" s="167"/>
      <c r="L39" s="167"/>
      <c r="M39" s="167"/>
      <c r="N39" s="167"/>
      <c r="O39" s="167"/>
      <c r="P39" s="168"/>
      <c r="Q39" s="9"/>
    </row>
    <row r="40" spans="1:17">
      <c r="A40" s="9"/>
      <c r="B40" s="166"/>
      <c r="C40" s="167"/>
      <c r="D40" s="167"/>
      <c r="E40" s="167"/>
      <c r="F40" s="167"/>
      <c r="G40" s="167"/>
      <c r="H40" s="167"/>
      <c r="I40" s="167"/>
      <c r="J40" s="167"/>
      <c r="K40" s="167"/>
      <c r="L40" s="167"/>
      <c r="M40" s="167"/>
      <c r="N40" s="167"/>
      <c r="O40" s="167"/>
      <c r="P40" s="168"/>
      <c r="Q40" s="9"/>
    </row>
    <row r="41" spans="1:17">
      <c r="A41" s="9"/>
      <c r="B41" s="166"/>
      <c r="C41" s="167"/>
      <c r="D41" s="167"/>
      <c r="E41" s="167"/>
      <c r="F41" s="167"/>
      <c r="G41" s="167"/>
      <c r="H41" s="167"/>
      <c r="I41" s="167"/>
      <c r="J41" s="167"/>
      <c r="K41" s="167"/>
      <c r="L41" s="167"/>
      <c r="M41" s="167"/>
      <c r="N41" s="167"/>
      <c r="O41" s="167"/>
      <c r="P41" s="168"/>
      <c r="Q41" s="9"/>
    </row>
    <row r="42" spans="1:17">
      <c r="A42" s="9"/>
      <c r="B42" s="166"/>
      <c r="C42" s="167"/>
      <c r="D42" s="167"/>
      <c r="E42" s="167"/>
      <c r="F42" s="167"/>
      <c r="G42" s="167"/>
      <c r="H42" s="167"/>
      <c r="I42" s="167"/>
      <c r="J42" s="167"/>
      <c r="K42" s="167"/>
      <c r="L42" s="167"/>
      <c r="M42" s="167"/>
      <c r="N42" s="167"/>
      <c r="O42" s="167"/>
      <c r="P42" s="168"/>
      <c r="Q42" s="9"/>
    </row>
    <row r="43" spans="1:17">
      <c r="A43" s="9"/>
      <c r="B43" s="166"/>
      <c r="C43" s="167"/>
      <c r="D43" s="167"/>
      <c r="E43" s="167"/>
      <c r="F43" s="167"/>
      <c r="G43" s="167"/>
      <c r="H43" s="167"/>
      <c r="I43" s="167"/>
      <c r="J43" s="167"/>
      <c r="K43" s="167"/>
      <c r="L43" s="167"/>
      <c r="M43" s="167"/>
      <c r="N43" s="167"/>
      <c r="O43" s="167"/>
      <c r="P43" s="168"/>
      <c r="Q43" s="9"/>
    </row>
    <row r="44" spans="1:17">
      <c r="A44" s="9"/>
      <c r="B44" s="166"/>
      <c r="C44" s="167"/>
      <c r="D44" s="167"/>
      <c r="E44" s="167"/>
      <c r="F44" s="167"/>
      <c r="G44" s="167"/>
      <c r="H44" s="167"/>
      <c r="I44" s="167"/>
      <c r="J44" s="167"/>
      <c r="K44" s="167"/>
      <c r="L44" s="167"/>
      <c r="M44" s="167"/>
      <c r="N44" s="167"/>
      <c r="O44" s="167"/>
      <c r="P44" s="168"/>
      <c r="Q44" s="9"/>
    </row>
    <row r="45" spans="1:17">
      <c r="A45" s="9"/>
      <c r="B45" s="166"/>
      <c r="C45" s="167"/>
      <c r="D45" s="167"/>
      <c r="E45" s="167"/>
      <c r="F45" s="167"/>
      <c r="G45" s="167"/>
      <c r="H45" s="167"/>
      <c r="I45" s="167"/>
      <c r="J45" s="167"/>
      <c r="K45" s="167"/>
      <c r="L45" s="167"/>
      <c r="M45" s="167"/>
      <c r="N45" s="167"/>
      <c r="O45" s="167"/>
      <c r="P45" s="168"/>
      <c r="Q45" s="9"/>
    </row>
    <row r="46" spans="1:17">
      <c r="A46" s="9"/>
      <c r="B46" s="166"/>
      <c r="C46" s="167"/>
      <c r="D46" s="167"/>
      <c r="E46" s="167"/>
      <c r="F46" s="167"/>
      <c r="G46" s="167"/>
      <c r="H46" s="167"/>
      <c r="I46" s="167"/>
      <c r="J46" s="167"/>
      <c r="K46" s="167"/>
      <c r="L46" s="167"/>
      <c r="M46" s="167"/>
      <c r="N46" s="167"/>
      <c r="O46" s="167"/>
      <c r="P46" s="168"/>
      <c r="Q46" s="9"/>
    </row>
    <row r="47" spans="1:17">
      <c r="A47" s="9"/>
      <c r="B47" s="166"/>
      <c r="C47" s="167"/>
      <c r="D47" s="167"/>
      <c r="E47" s="167"/>
      <c r="F47" s="167"/>
      <c r="G47" s="167"/>
      <c r="H47" s="167"/>
      <c r="I47" s="167"/>
      <c r="J47" s="167"/>
      <c r="K47" s="167"/>
      <c r="L47" s="167"/>
      <c r="M47" s="167"/>
      <c r="N47" s="167"/>
      <c r="O47" s="167"/>
      <c r="P47" s="168"/>
      <c r="Q47" s="9"/>
    </row>
    <row r="48" spans="1:17">
      <c r="A48" s="9"/>
      <c r="B48" s="166"/>
      <c r="C48" s="167"/>
      <c r="D48" s="167"/>
      <c r="E48" s="167"/>
      <c r="F48" s="167"/>
      <c r="G48" s="167"/>
      <c r="H48" s="167"/>
      <c r="I48" s="167"/>
      <c r="J48" s="167"/>
      <c r="K48" s="167"/>
      <c r="L48" s="167"/>
      <c r="M48" s="167"/>
      <c r="N48" s="167"/>
      <c r="O48" s="167"/>
      <c r="P48" s="168"/>
      <c r="Q48" s="9"/>
    </row>
    <row r="49" spans="1:17">
      <c r="A49" s="9"/>
      <c r="B49" s="166"/>
      <c r="C49" s="167"/>
      <c r="D49" s="167"/>
      <c r="E49" s="167"/>
      <c r="F49" s="167"/>
      <c r="G49" s="167"/>
      <c r="H49" s="167"/>
      <c r="I49" s="167"/>
      <c r="J49" s="167"/>
      <c r="K49" s="167"/>
      <c r="L49" s="167"/>
      <c r="M49" s="167"/>
      <c r="N49" s="167"/>
      <c r="O49" s="167"/>
      <c r="P49" s="168"/>
      <c r="Q49" s="9"/>
    </row>
    <row r="50" spans="1:17">
      <c r="A50" s="9"/>
      <c r="B50" s="166"/>
      <c r="C50" s="167"/>
      <c r="D50" s="167"/>
      <c r="E50" s="167"/>
      <c r="F50" s="167"/>
      <c r="G50" s="167"/>
      <c r="H50" s="167"/>
      <c r="I50" s="167"/>
      <c r="J50" s="167"/>
      <c r="K50" s="167"/>
      <c r="L50" s="167"/>
      <c r="M50" s="167"/>
      <c r="N50" s="167"/>
      <c r="O50" s="167"/>
      <c r="P50" s="168"/>
      <c r="Q50" s="9"/>
    </row>
    <row r="51" spans="1:17">
      <c r="A51" s="9"/>
      <c r="B51" s="166"/>
      <c r="C51" s="167"/>
      <c r="D51" s="167"/>
      <c r="E51" s="167"/>
      <c r="F51" s="167"/>
      <c r="G51" s="167"/>
      <c r="H51" s="167"/>
      <c r="I51" s="167"/>
      <c r="J51" s="167"/>
      <c r="K51" s="167"/>
      <c r="L51" s="167"/>
      <c r="M51" s="167"/>
      <c r="N51" s="167"/>
      <c r="O51" s="167"/>
      <c r="P51" s="168"/>
      <c r="Q51" s="9"/>
    </row>
    <row r="52" spans="1:17">
      <c r="A52" s="9"/>
      <c r="B52" s="166"/>
      <c r="C52" s="167"/>
      <c r="D52" s="167"/>
      <c r="E52" s="167"/>
      <c r="F52" s="167"/>
      <c r="G52" s="167"/>
      <c r="H52" s="167"/>
      <c r="I52" s="167"/>
      <c r="J52" s="167"/>
      <c r="K52" s="167"/>
      <c r="L52" s="167"/>
      <c r="M52" s="167"/>
      <c r="N52" s="167"/>
      <c r="O52" s="167"/>
      <c r="P52" s="168"/>
      <c r="Q52" s="9"/>
    </row>
    <row r="53" spans="1:17">
      <c r="A53" s="9"/>
      <c r="B53" s="166"/>
      <c r="C53" s="167"/>
      <c r="D53" s="167"/>
      <c r="E53" s="167"/>
      <c r="F53" s="167"/>
      <c r="G53" s="167"/>
      <c r="H53" s="167"/>
      <c r="I53" s="167"/>
      <c r="J53" s="167"/>
      <c r="K53" s="167"/>
      <c r="L53" s="167"/>
      <c r="M53" s="167"/>
      <c r="N53" s="167"/>
      <c r="O53" s="167"/>
      <c r="P53" s="168"/>
      <c r="Q53" s="9"/>
    </row>
    <row r="54" spans="1:17">
      <c r="A54" s="9"/>
      <c r="B54" s="166"/>
      <c r="C54" s="167"/>
      <c r="D54" s="167"/>
      <c r="E54" s="167"/>
      <c r="F54" s="167"/>
      <c r="G54" s="167"/>
      <c r="H54" s="167"/>
      <c r="I54" s="167"/>
      <c r="J54" s="167"/>
      <c r="K54" s="167"/>
      <c r="L54" s="167"/>
      <c r="M54" s="167"/>
      <c r="N54" s="167"/>
      <c r="O54" s="167"/>
      <c r="P54" s="168"/>
      <c r="Q54" s="9"/>
    </row>
    <row r="55" spans="1:17">
      <c r="A55" s="9"/>
      <c r="B55" s="166"/>
      <c r="C55" s="167"/>
      <c r="D55" s="167"/>
      <c r="E55" s="167"/>
      <c r="F55" s="167"/>
      <c r="G55" s="167"/>
      <c r="H55" s="167"/>
      <c r="I55" s="167"/>
      <c r="J55" s="167"/>
      <c r="K55" s="167"/>
      <c r="L55" s="167"/>
      <c r="M55" s="167"/>
      <c r="N55" s="167"/>
      <c r="O55" s="167"/>
      <c r="P55" s="168"/>
      <c r="Q55" s="9"/>
    </row>
    <row r="56" spans="1:17">
      <c r="A56" s="9"/>
      <c r="B56" s="166"/>
      <c r="C56" s="167"/>
      <c r="D56" s="167"/>
      <c r="E56" s="167"/>
      <c r="F56" s="167"/>
      <c r="G56" s="167"/>
      <c r="H56" s="167"/>
      <c r="I56" s="167"/>
      <c r="J56" s="167"/>
      <c r="K56" s="167"/>
      <c r="L56" s="167"/>
      <c r="M56" s="167"/>
      <c r="N56" s="167"/>
      <c r="O56" s="167"/>
      <c r="P56" s="168"/>
      <c r="Q56" s="9"/>
    </row>
    <row r="57" spans="1:17">
      <c r="A57" s="9"/>
      <c r="B57" s="166"/>
      <c r="C57" s="167"/>
      <c r="D57" s="167"/>
      <c r="E57" s="167"/>
      <c r="F57" s="167"/>
      <c r="G57" s="167"/>
      <c r="H57" s="167"/>
      <c r="I57" s="167"/>
      <c r="J57" s="167"/>
      <c r="K57" s="167"/>
      <c r="L57" s="167"/>
      <c r="M57" s="167"/>
      <c r="N57" s="167"/>
      <c r="O57" s="167"/>
      <c r="P57" s="168"/>
      <c r="Q57" s="9"/>
    </row>
    <row r="58" spans="1:17">
      <c r="A58" s="9"/>
      <c r="B58" s="166"/>
      <c r="C58" s="167"/>
      <c r="D58" s="167"/>
      <c r="E58" s="167"/>
      <c r="F58" s="167"/>
      <c r="G58" s="167"/>
      <c r="H58" s="167"/>
      <c r="I58" s="167"/>
      <c r="J58" s="167"/>
      <c r="K58" s="167"/>
      <c r="L58" s="167"/>
      <c r="M58" s="167"/>
      <c r="N58" s="167"/>
      <c r="O58" s="167"/>
      <c r="P58" s="168"/>
      <c r="Q58" s="9"/>
    </row>
    <row r="59" spans="1:17">
      <c r="A59" s="9"/>
      <c r="B59" s="166"/>
      <c r="C59" s="167"/>
      <c r="D59" s="167"/>
      <c r="E59" s="167"/>
      <c r="F59" s="167"/>
      <c r="G59" s="167"/>
      <c r="H59" s="167"/>
      <c r="I59" s="167"/>
      <c r="J59" s="167"/>
      <c r="K59" s="167"/>
      <c r="L59" s="167"/>
      <c r="M59" s="167"/>
      <c r="N59" s="167"/>
      <c r="O59" s="167"/>
      <c r="P59" s="168"/>
      <c r="Q59" s="9"/>
    </row>
    <row r="60" spans="1:17">
      <c r="A60" s="9"/>
      <c r="B60" s="166"/>
      <c r="C60" s="167"/>
      <c r="D60" s="167"/>
      <c r="E60" s="167"/>
      <c r="F60" s="167"/>
      <c r="G60" s="167"/>
      <c r="H60" s="167"/>
      <c r="I60" s="167"/>
      <c r="J60" s="167"/>
      <c r="K60" s="167"/>
      <c r="L60" s="167"/>
      <c r="M60" s="167"/>
      <c r="N60" s="167"/>
      <c r="O60" s="167"/>
      <c r="P60" s="168"/>
      <c r="Q60" s="9"/>
    </row>
    <row r="61" spans="1:17">
      <c r="A61" s="9"/>
      <c r="B61" s="166"/>
      <c r="C61" s="167"/>
      <c r="D61" s="167"/>
      <c r="E61" s="167"/>
      <c r="F61" s="167"/>
      <c r="G61" s="167"/>
      <c r="H61" s="167"/>
      <c r="I61" s="167"/>
      <c r="J61" s="167"/>
      <c r="K61" s="167"/>
      <c r="L61" s="167"/>
      <c r="M61" s="167"/>
      <c r="N61" s="167"/>
      <c r="O61" s="167"/>
      <c r="P61" s="168"/>
      <c r="Q61" s="9"/>
    </row>
    <row r="62" spans="1:17">
      <c r="A62" s="9"/>
      <c r="B62" s="166"/>
      <c r="C62" s="167"/>
      <c r="D62" s="167"/>
      <c r="E62" s="167"/>
      <c r="F62" s="167"/>
      <c r="G62" s="167"/>
      <c r="H62" s="167"/>
      <c r="I62" s="167"/>
      <c r="J62" s="167"/>
      <c r="K62" s="167"/>
      <c r="L62" s="167"/>
      <c r="M62" s="167"/>
      <c r="N62" s="167"/>
      <c r="O62" s="167"/>
      <c r="P62" s="168"/>
      <c r="Q62" s="9"/>
    </row>
    <row r="63" spans="1:17">
      <c r="A63" s="9"/>
      <c r="B63" s="166"/>
      <c r="C63" s="167"/>
      <c r="D63" s="167"/>
      <c r="E63" s="167"/>
      <c r="F63" s="167"/>
      <c r="G63" s="167"/>
      <c r="H63" s="167"/>
      <c r="I63" s="167"/>
      <c r="J63" s="167"/>
      <c r="K63" s="167"/>
      <c r="L63" s="167"/>
      <c r="M63" s="167"/>
      <c r="N63" s="167"/>
      <c r="O63" s="167"/>
      <c r="P63" s="168"/>
      <c r="Q63" s="9"/>
    </row>
    <row r="64" spans="1:17">
      <c r="A64" s="9"/>
      <c r="B64" s="166"/>
      <c r="C64" s="167"/>
      <c r="D64" s="167"/>
      <c r="E64" s="167"/>
      <c r="F64" s="167"/>
      <c r="G64" s="167"/>
      <c r="H64" s="167"/>
      <c r="I64" s="167"/>
      <c r="J64" s="167"/>
      <c r="K64" s="167"/>
      <c r="L64" s="167"/>
      <c r="M64" s="167"/>
      <c r="N64" s="167"/>
      <c r="O64" s="167"/>
      <c r="P64" s="168"/>
      <c r="Q64" s="9"/>
    </row>
    <row r="65" spans="1:17">
      <c r="A65" s="9"/>
      <c r="B65" s="166"/>
      <c r="C65" s="167"/>
      <c r="D65" s="167"/>
      <c r="E65" s="167"/>
      <c r="F65" s="167"/>
      <c r="G65" s="167"/>
      <c r="H65" s="167"/>
      <c r="I65" s="167"/>
      <c r="J65" s="167"/>
      <c r="K65" s="167"/>
      <c r="L65" s="167"/>
      <c r="M65" s="167"/>
      <c r="N65" s="167"/>
      <c r="O65" s="167"/>
      <c r="P65" s="168"/>
      <c r="Q65" s="9"/>
    </row>
    <row r="66" spans="1:17">
      <c r="A66" s="9"/>
      <c r="B66" s="166"/>
      <c r="C66" s="167"/>
      <c r="D66" s="167"/>
      <c r="E66" s="167"/>
      <c r="F66" s="167"/>
      <c r="G66" s="167"/>
      <c r="H66" s="167"/>
      <c r="I66" s="167"/>
      <c r="J66" s="167"/>
      <c r="K66" s="167"/>
      <c r="L66" s="167"/>
      <c r="M66" s="167"/>
      <c r="N66" s="167"/>
      <c r="O66" s="167"/>
      <c r="P66" s="168"/>
      <c r="Q66" s="9"/>
    </row>
    <row r="67" spans="1:17">
      <c r="A67" s="9"/>
      <c r="B67" s="166"/>
      <c r="C67" s="167"/>
      <c r="D67" s="167"/>
      <c r="E67" s="167"/>
      <c r="F67" s="167"/>
      <c r="G67" s="167"/>
      <c r="H67" s="167"/>
      <c r="I67" s="167"/>
      <c r="J67" s="167"/>
      <c r="K67" s="167"/>
      <c r="L67" s="167"/>
      <c r="M67" s="167"/>
      <c r="N67" s="167"/>
      <c r="O67" s="167"/>
      <c r="P67" s="168"/>
      <c r="Q67" s="9"/>
    </row>
    <row r="68" spans="1:17">
      <c r="A68" s="9"/>
      <c r="B68" s="166"/>
      <c r="C68" s="167"/>
      <c r="D68" s="167"/>
      <c r="E68" s="167"/>
      <c r="F68" s="167"/>
      <c r="G68" s="167"/>
      <c r="H68" s="167"/>
      <c r="I68" s="167"/>
      <c r="J68" s="167"/>
      <c r="K68" s="167"/>
      <c r="L68" s="167"/>
      <c r="M68" s="167"/>
      <c r="N68" s="167"/>
      <c r="O68" s="167"/>
      <c r="P68" s="168"/>
      <c r="Q68" s="9"/>
    </row>
    <row r="69" spans="1:17" ht="10.5" thickBot="1">
      <c r="A69" s="9"/>
      <c r="B69" s="169"/>
      <c r="C69" s="170"/>
      <c r="D69" s="170"/>
      <c r="E69" s="170"/>
      <c r="F69" s="170"/>
      <c r="G69" s="170"/>
      <c r="H69" s="170"/>
      <c r="I69" s="170"/>
      <c r="J69" s="170"/>
      <c r="K69" s="170"/>
      <c r="L69" s="170"/>
      <c r="M69" s="170"/>
      <c r="N69" s="170"/>
      <c r="O69" s="170"/>
      <c r="P69" s="171"/>
      <c r="Q69" s="9"/>
    </row>
    <row r="70" spans="1:17">
      <c r="A70" s="9"/>
      <c r="B70" s="9"/>
      <c r="C70" s="9"/>
      <c r="D70" s="9"/>
      <c r="E70" s="9"/>
      <c r="F70" s="9"/>
      <c r="G70" s="9"/>
      <c r="H70" s="9"/>
      <c r="I70" s="9"/>
      <c r="J70" s="9"/>
      <c r="K70" s="9"/>
      <c r="L70" s="9"/>
      <c r="M70" s="9"/>
      <c r="N70" s="9"/>
      <c r="O70" s="9"/>
      <c r="P70" s="9"/>
      <c r="Q70" s="9"/>
    </row>
    <row r="71" spans="1:17" hidden="1">
      <c r="A71" s="9"/>
      <c r="B71" s="9"/>
      <c r="C71" s="9"/>
      <c r="D71" s="9"/>
      <c r="E71" s="9"/>
      <c r="F71" s="9"/>
      <c r="G71" s="9"/>
      <c r="H71" s="9"/>
      <c r="I71" s="9"/>
      <c r="J71" s="9"/>
      <c r="K71" s="9"/>
      <c r="L71" s="9"/>
      <c r="M71" s="9"/>
      <c r="N71" s="9"/>
      <c r="O71" s="9"/>
      <c r="P71" s="9"/>
      <c r="Q71" s="9"/>
    </row>
    <row r="72" spans="1:17" hidden="1">
      <c r="A72" s="9"/>
      <c r="B72" s="9"/>
      <c r="C72" s="9"/>
      <c r="D72" s="9"/>
      <c r="E72" s="9"/>
      <c r="F72" s="9"/>
      <c r="G72" s="9"/>
      <c r="H72" s="9"/>
      <c r="I72" s="9"/>
      <c r="J72" s="9"/>
      <c r="K72" s="9"/>
      <c r="L72" s="9"/>
      <c r="M72" s="9"/>
      <c r="N72" s="9"/>
      <c r="O72" s="9"/>
      <c r="P72" s="9"/>
      <c r="Q72" s="9"/>
    </row>
    <row r="73" spans="1:17" hidden="1">
      <c r="A73" s="9"/>
      <c r="B73" s="9"/>
      <c r="C73" s="9"/>
      <c r="D73" s="9"/>
      <c r="E73" s="9"/>
      <c r="F73" s="9"/>
      <c r="G73" s="9"/>
      <c r="H73" s="9"/>
      <c r="I73" s="9"/>
      <c r="J73" s="9"/>
      <c r="K73" s="9"/>
      <c r="L73" s="9"/>
      <c r="M73" s="9"/>
      <c r="N73" s="9"/>
      <c r="O73" s="9"/>
      <c r="P73" s="9"/>
      <c r="Q73" s="9"/>
    </row>
    <row r="74" spans="1:17" hidden="1">
      <c r="A74" s="9"/>
      <c r="B74" s="9"/>
      <c r="C74" s="9"/>
      <c r="D74" s="9"/>
      <c r="E74" s="9"/>
      <c r="F74" s="9"/>
      <c r="G74" s="9"/>
      <c r="H74" s="9"/>
      <c r="I74" s="9"/>
      <c r="J74" s="9"/>
      <c r="K74" s="9"/>
      <c r="L74" s="9"/>
      <c r="M74" s="9"/>
      <c r="N74" s="9"/>
      <c r="O74" s="9"/>
      <c r="P74" s="9"/>
      <c r="Q74" s="9"/>
    </row>
    <row r="75" spans="1:17" hidden="1">
      <c r="A75" s="9"/>
      <c r="B75" s="9"/>
      <c r="C75" s="9"/>
      <c r="D75" s="9"/>
      <c r="E75" s="9"/>
      <c r="F75" s="9"/>
      <c r="G75" s="9"/>
      <c r="H75" s="9"/>
      <c r="I75" s="9"/>
      <c r="J75" s="9"/>
      <c r="K75" s="9"/>
      <c r="L75" s="9"/>
      <c r="M75" s="9"/>
      <c r="N75" s="9"/>
      <c r="O75" s="9"/>
      <c r="P75" s="9"/>
      <c r="Q75" s="9"/>
    </row>
    <row r="76" spans="1:17">
      <c r="A76" s="9"/>
      <c r="B76" s="9"/>
      <c r="C76" s="9"/>
      <c r="D76" s="9"/>
      <c r="E76" s="9"/>
      <c r="F76" s="9"/>
      <c r="G76" s="9"/>
      <c r="H76" s="9"/>
      <c r="I76" s="9"/>
      <c r="J76" s="9"/>
      <c r="K76" s="9"/>
      <c r="L76" s="9"/>
      <c r="M76" s="9"/>
      <c r="N76" s="9"/>
      <c r="O76" s="9"/>
      <c r="P76" s="9"/>
      <c r="Q76" s="9"/>
    </row>
  </sheetData>
  <mergeCells count="1">
    <mergeCell ref="B7:P69"/>
  </mergeCells>
  <pageMargins left="0.70866141732283472" right="0.70866141732283472" top="0.74803149606299213" bottom="0.74803149606299213" header="0.31496062992125984" footer="0.31496062992125984"/>
  <pageSetup paperSize="9" orientation="portrait" r:id="rId1"/>
  <headerFooter>
    <oddHeader>&amp;C&amp;B&amp;"Arial"&amp;12&amp;Kff0000​‌OFFICIAL‌​</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65A7A-D910-4865-A2A4-D68F3DFCCF46}">
  <sheetPr codeName="Sheet5">
    <tabColor rgb="FF4986A0"/>
  </sheetPr>
  <dimension ref="A1:J188"/>
  <sheetViews>
    <sheetView showGridLines="0" topLeftCell="A131" zoomScale="85" zoomScaleNormal="85" workbookViewId="0">
      <selection activeCell="B7" sqref="B7:P69"/>
    </sheetView>
  </sheetViews>
  <sheetFormatPr defaultRowHeight="10"/>
  <cols>
    <col min="1" max="1" width="12.33203125" customWidth="1"/>
    <col min="2" max="2" width="24.109375" customWidth="1"/>
    <col min="5" max="7" width="24.6640625" customWidth="1"/>
    <col min="8" max="8" width="49.109375" customWidth="1"/>
    <col min="10" max="16383" width="0" hidden="1" customWidth="1"/>
  </cols>
  <sheetData>
    <row r="1" spans="1:9" ht="17.5">
      <c r="A1" s="10" t="str">
        <f>+MdlTtl</f>
        <v>Annual Compliance Information Template</v>
      </c>
      <c r="B1" s="10"/>
      <c r="C1" s="10"/>
      <c r="D1" s="10"/>
      <c r="E1" s="10"/>
      <c r="F1" s="10"/>
      <c r="G1" s="10"/>
      <c r="H1" s="10" t="s">
        <v>268</v>
      </c>
      <c r="I1" s="10"/>
    </row>
    <row r="2" spans="1:9" ht="15">
      <c r="A2" s="11">
        <f ca="1">+_xlfn.SHEET()</f>
        <v>5</v>
      </c>
      <c r="B2" s="11" t="s">
        <v>115</v>
      </c>
      <c r="C2" s="11"/>
      <c r="D2" s="11"/>
      <c r="E2" s="11"/>
      <c r="F2" s="11"/>
      <c r="G2" s="11"/>
      <c r="H2" s="11"/>
      <c r="I2" s="11"/>
    </row>
    <row r="3" spans="1:9" ht="13.5">
      <c r="A3" s="13"/>
      <c r="B3" s="13" t="s">
        <v>116</v>
      </c>
      <c r="C3" s="13"/>
      <c r="D3" s="13"/>
      <c r="E3" s="13"/>
      <c r="F3" s="13"/>
      <c r="G3" s="13"/>
      <c r="H3" s="13"/>
      <c r="I3" s="13"/>
    </row>
    <row r="4" spans="1:9" ht="13.5">
      <c r="A4" s="13"/>
      <c r="B4" s="13"/>
      <c r="C4" s="13"/>
      <c r="D4" s="13"/>
      <c r="E4" s="13"/>
      <c r="F4" s="13"/>
      <c r="G4" s="13"/>
      <c r="H4" s="13"/>
      <c r="I4" s="13"/>
    </row>
    <row r="5" spans="1:9" ht="13.5">
      <c r="A5" s="13"/>
      <c r="B5" s="13"/>
      <c r="C5" s="13"/>
      <c r="D5" s="13"/>
      <c r="E5" s="13"/>
      <c r="F5" s="13"/>
      <c r="G5" s="13"/>
      <c r="H5" s="13"/>
      <c r="I5" s="13"/>
    </row>
    <row r="7" spans="1:9" ht="13.5">
      <c r="A7" s="17">
        <f ca="1">+ROUNDDOWN(MAX($A$6:OFFSET(A7,-One,0),$A$2*Sht)+Sxn,0)</f>
        <v>501</v>
      </c>
      <c r="B7" s="17" t="s">
        <v>117</v>
      </c>
      <c r="C7" s="17"/>
      <c r="D7" s="17"/>
      <c r="E7" s="17"/>
      <c r="F7" s="17"/>
      <c r="G7" s="17"/>
      <c r="H7" s="17"/>
      <c r="I7" s="17"/>
    </row>
    <row r="9" spans="1:9" ht="14" thickBot="1">
      <c r="A9" s="18">
        <f ca="1">+MAX(A$2:OFFSET($A9,-One,0))+Sbsxn</f>
        <v>501.01</v>
      </c>
      <c r="B9" s="18" t="s">
        <v>118</v>
      </c>
      <c r="C9" s="18"/>
      <c r="D9" s="18"/>
      <c r="E9" s="18"/>
      <c r="F9" s="18"/>
      <c r="G9" s="18"/>
      <c r="H9" s="18"/>
      <c r="I9" s="18"/>
    </row>
    <row r="11" spans="1:9" ht="13.5">
      <c r="B11" s="19" t="s">
        <v>119</v>
      </c>
      <c r="E11" s="172" t="s">
        <v>120</v>
      </c>
      <c r="F11" s="173"/>
      <c r="G11" s="174"/>
      <c r="H11" s="20" t="s">
        <v>121</v>
      </c>
    </row>
    <row r="13" spans="1:9" ht="13.5">
      <c r="A13" s="17">
        <f ca="1">+ROUNDDOWN(MAX($A$6:OFFSET(A13,-One,0),$A$2*Sht)+Sxn,0)</f>
        <v>502</v>
      </c>
      <c r="B13" s="17" t="s">
        <v>122</v>
      </c>
      <c r="C13" s="17"/>
      <c r="D13" s="17"/>
      <c r="E13" s="17"/>
      <c r="F13" s="17"/>
      <c r="G13" s="17"/>
      <c r="H13" s="17"/>
      <c r="I13" s="17"/>
    </row>
    <row r="15" spans="1:9" ht="14" thickBot="1">
      <c r="A15" s="18">
        <f ca="1">+MAX(A$2:OFFSET($A15,-One,0))+Sbsxn</f>
        <v>502.01</v>
      </c>
      <c r="B15" s="18" t="s">
        <v>123</v>
      </c>
      <c r="C15" s="18"/>
      <c r="D15" s="18"/>
      <c r="E15" s="18"/>
      <c r="F15" s="18"/>
      <c r="G15" s="18"/>
      <c r="H15" s="18"/>
      <c r="I15" s="18"/>
    </row>
    <row r="17" spans="1:10" ht="13.5">
      <c r="B17" s="19" t="s">
        <v>124</v>
      </c>
      <c r="D17" s="27" t="s">
        <v>125</v>
      </c>
      <c r="E17" s="21">
        <v>45108</v>
      </c>
      <c r="F17" s="20" t="s">
        <v>126</v>
      </c>
      <c r="G17" s="99" t="s">
        <v>253</v>
      </c>
      <c r="H17" s="100"/>
      <c r="I17" s="100"/>
      <c r="J17" s="100"/>
    </row>
    <row r="19" spans="1:10" ht="13.5">
      <c r="A19" s="17">
        <f ca="1">+ROUNDDOWN(MAX($A$6:OFFSET(A19,-One,0),$A$2*Sht)+Sxn,0)</f>
        <v>503</v>
      </c>
      <c r="B19" s="17" t="s">
        <v>127</v>
      </c>
      <c r="C19" s="17"/>
      <c r="D19" s="17"/>
      <c r="E19" s="17"/>
      <c r="F19" s="17"/>
      <c r="G19" s="17"/>
      <c r="H19" s="17"/>
      <c r="I19" s="17"/>
    </row>
    <row r="21" spans="1:10" ht="14" thickBot="1">
      <c r="A21" s="18">
        <f ca="1">+MAX(A$2:OFFSET($A21,-One,0))+Sbsxn</f>
        <v>503.01</v>
      </c>
      <c r="B21" s="18" t="s">
        <v>128</v>
      </c>
      <c r="C21" s="18"/>
      <c r="D21" s="18"/>
      <c r="E21" s="18"/>
      <c r="F21" s="18"/>
      <c r="G21" s="18"/>
      <c r="H21" s="18"/>
      <c r="I21" s="18"/>
    </row>
    <row r="23" spans="1:10" ht="13.5">
      <c r="B23" s="19" t="s">
        <v>129</v>
      </c>
      <c r="E23" s="172" t="s">
        <v>130</v>
      </c>
      <c r="F23" s="173"/>
      <c r="G23" s="174"/>
    </row>
    <row r="24" spans="1:10" ht="13.5">
      <c r="B24" s="19" t="s">
        <v>131</v>
      </c>
      <c r="E24" s="172" t="s">
        <v>132</v>
      </c>
      <c r="F24" s="173"/>
      <c r="G24" s="174"/>
    </row>
    <row r="25" spans="1:10" ht="13.5">
      <c r="B25" s="19" t="s">
        <v>133</v>
      </c>
      <c r="E25" s="175" t="str">
        <f ca="1">MID(CELL("filename"),SEARCH("[",CELL("filename"))+1,SEARCH(".",CELL("filename"))-1-SEARCH("[",CELL("filename")))</f>
        <v>SS - Annual Compliance Information Template 2023-24 - protected - 20230206</v>
      </c>
      <c r="F25" s="176"/>
      <c r="G25" s="177"/>
    </row>
    <row r="27" spans="1:10" ht="14" thickBot="1">
      <c r="A27" s="18">
        <f ca="1">+MAX(A$2:OFFSET($A27,-One,0))+Sbsxn</f>
        <v>503.02</v>
      </c>
      <c r="B27" s="18" t="s">
        <v>134</v>
      </c>
      <c r="C27" s="18"/>
      <c r="D27" s="18"/>
      <c r="E27" s="18"/>
      <c r="F27" s="18"/>
      <c r="G27" s="18"/>
      <c r="H27" s="18"/>
      <c r="I27" s="18"/>
    </row>
    <row r="29" spans="1:10" ht="13.5">
      <c r="B29" s="19" t="s">
        <v>135</v>
      </c>
      <c r="E29" s="111" t="str">
        <f>+YEAR(period)&amp;"–"&amp;RIGHT(YEAR(period)+1,2)</f>
        <v>2023–24</v>
      </c>
    </row>
    <row r="31" spans="1:10" ht="14" thickBot="1">
      <c r="A31" s="18">
        <f ca="1">+MAX(A$2:OFFSET($A31,-One,0))+Sbsxn</f>
        <v>503.03</v>
      </c>
      <c r="B31" s="18" t="s">
        <v>136</v>
      </c>
      <c r="C31" s="18"/>
      <c r="D31" s="18"/>
      <c r="E31" s="18"/>
      <c r="F31" s="18"/>
      <c r="G31" s="18"/>
      <c r="H31" s="18"/>
      <c r="I31" s="18"/>
    </row>
    <row r="33" spans="1:9" ht="13.5">
      <c r="B33" s="19" t="s">
        <v>137</v>
      </c>
      <c r="E33" s="22" t="s">
        <v>138</v>
      </c>
    </row>
    <row r="34" spans="1:9" ht="13.5">
      <c r="B34" s="19" t="s">
        <v>139</v>
      </c>
      <c r="E34" s="22">
        <v>6</v>
      </c>
    </row>
    <row r="37" spans="1:9" ht="13.5">
      <c r="A37" s="17">
        <f ca="1">+ROUNDDOWN(MAX($A$6:OFFSET(A37,-One,0),$A$2*Sht)+Sxn,0)</f>
        <v>504</v>
      </c>
      <c r="B37" s="17" t="s">
        <v>140</v>
      </c>
      <c r="C37" s="17"/>
      <c r="D37" s="17"/>
      <c r="E37" s="17"/>
      <c r="F37" s="17"/>
      <c r="G37" s="17"/>
      <c r="H37" s="17"/>
      <c r="I37" s="17"/>
    </row>
    <row r="39" spans="1:9" ht="14" thickBot="1">
      <c r="A39" s="18">
        <f ca="1">+MAX(A$2:OFFSET($A39,-One,0))+Sbsxn</f>
        <v>504.01</v>
      </c>
      <c r="B39" s="18" t="s">
        <v>141</v>
      </c>
      <c r="C39" s="18"/>
      <c r="D39" s="18"/>
      <c r="E39" s="18"/>
      <c r="F39" s="18"/>
      <c r="G39" s="18"/>
      <c r="H39" s="18"/>
      <c r="I39" s="18"/>
    </row>
    <row r="41" spans="1:9" ht="13.5">
      <c r="B41" s="19" t="s">
        <v>142</v>
      </c>
      <c r="E41" s="106">
        <v>1</v>
      </c>
      <c r="F41" s="20" t="s">
        <v>143</v>
      </c>
    </row>
    <row r="42" spans="1:9" ht="13.5">
      <c r="B42" s="19" t="s">
        <v>144</v>
      </c>
      <c r="E42" s="106">
        <v>0</v>
      </c>
      <c r="F42" s="20" t="s">
        <v>145</v>
      </c>
    </row>
    <row r="43" spans="1:9" ht="13.5">
      <c r="B43" s="19" t="s">
        <v>146</v>
      </c>
      <c r="E43" s="106">
        <v>100</v>
      </c>
      <c r="F43" s="20" t="s">
        <v>147</v>
      </c>
    </row>
    <row r="44" spans="1:9" ht="13.5">
      <c r="B44" s="19" t="s">
        <v>148</v>
      </c>
      <c r="E44" s="106">
        <v>1000</v>
      </c>
      <c r="F44" s="20" t="s">
        <v>149</v>
      </c>
    </row>
    <row r="45" spans="1:9" ht="13.5">
      <c r="B45" s="19" t="s">
        <v>150</v>
      </c>
      <c r="E45" s="106">
        <v>1000000</v>
      </c>
      <c r="F45" s="20" t="s">
        <v>151</v>
      </c>
    </row>
    <row r="46" spans="1:9" ht="13.5">
      <c r="B46" s="19" t="s">
        <v>152</v>
      </c>
      <c r="E46" s="106">
        <v>100</v>
      </c>
      <c r="F46" s="20" t="s">
        <v>153</v>
      </c>
    </row>
    <row r="47" spans="1:9" ht="13.5">
      <c r="B47" s="19" t="s">
        <v>154</v>
      </c>
      <c r="E47" s="106">
        <v>1</v>
      </c>
      <c r="F47" s="20" t="s">
        <v>155</v>
      </c>
    </row>
    <row r="48" spans="1:9" ht="13.5">
      <c r="B48" s="19" t="s">
        <v>156</v>
      </c>
      <c r="E48" s="107">
        <v>0.01</v>
      </c>
      <c r="F48" s="20" t="s">
        <v>157</v>
      </c>
    </row>
    <row r="49" spans="1:9">
      <c r="E49" s="108"/>
    </row>
    <row r="50" spans="1:9" ht="14" thickBot="1">
      <c r="A50" s="18">
        <f ca="1">+MAX(A$2:OFFSET($A50,-One,0))+Sbsxn</f>
        <v>504.02</v>
      </c>
      <c r="B50" s="18" t="s">
        <v>158</v>
      </c>
      <c r="C50" s="18"/>
      <c r="D50" s="18"/>
      <c r="E50" s="109"/>
      <c r="F50" s="18"/>
      <c r="G50" s="18"/>
      <c r="H50" s="18"/>
      <c r="I50" s="18"/>
    </row>
    <row r="51" spans="1:9">
      <c r="E51" s="108"/>
    </row>
    <row r="52" spans="1:9" ht="13.5">
      <c r="B52" s="19" t="s">
        <v>159</v>
      </c>
      <c r="E52" s="106">
        <v>365</v>
      </c>
      <c r="F52" s="20" t="s">
        <v>160</v>
      </c>
    </row>
    <row r="53" spans="1:9" ht="13.5">
      <c r="B53" s="19" t="s">
        <v>161</v>
      </c>
      <c r="E53" s="106">
        <v>12</v>
      </c>
      <c r="F53" s="20" t="s">
        <v>162</v>
      </c>
    </row>
    <row r="54" spans="1:9" ht="13.5">
      <c r="B54" s="19" t="s">
        <v>163</v>
      </c>
      <c r="E54" s="106">
        <v>3</v>
      </c>
      <c r="F54" s="20" t="s">
        <v>164</v>
      </c>
    </row>
    <row r="55" spans="1:9" ht="13.5">
      <c r="B55" s="19" t="s">
        <v>165</v>
      </c>
      <c r="E55" s="106">
        <v>12</v>
      </c>
      <c r="F55" s="20" t="s">
        <v>166</v>
      </c>
    </row>
    <row r="56" spans="1:9" ht="13.5">
      <c r="B56" s="19" t="s">
        <v>167</v>
      </c>
      <c r="E56" s="106">
        <v>52</v>
      </c>
      <c r="F56" s="20" t="s">
        <v>168</v>
      </c>
    </row>
    <row r="57" spans="1:9">
      <c r="E57" s="108"/>
    </row>
    <row r="58" spans="1:9" ht="13.5">
      <c r="B58" s="19" t="s">
        <v>169</v>
      </c>
      <c r="E58" s="106">
        <v>3</v>
      </c>
    </row>
    <row r="59" spans="1:9" ht="13.5">
      <c r="E59" s="106">
        <v>6</v>
      </c>
    </row>
    <row r="60" spans="1:9" ht="13.5">
      <c r="E60" s="106">
        <v>9</v>
      </c>
    </row>
    <row r="61" spans="1:9" ht="13.5">
      <c r="E61" s="106">
        <v>12</v>
      </c>
    </row>
    <row r="62" spans="1:9" ht="13.5">
      <c r="E62" s="106">
        <v>15</v>
      </c>
    </row>
    <row r="63" spans="1:9" ht="13.5">
      <c r="E63" s="106">
        <v>18</v>
      </c>
    </row>
    <row r="64" spans="1:9">
      <c r="E64" s="108"/>
    </row>
    <row r="65" spans="1:9" ht="14" thickBot="1">
      <c r="A65" s="18">
        <f ca="1">+MAX(A$2:OFFSET($A65,-One,0))+Sbsxn</f>
        <v>504.03</v>
      </c>
      <c r="B65" s="18" t="s">
        <v>170</v>
      </c>
      <c r="C65" s="18"/>
      <c r="D65" s="18"/>
      <c r="E65" s="109"/>
      <c r="F65" s="18"/>
      <c r="G65" s="18"/>
      <c r="H65" s="18"/>
      <c r="I65" s="18"/>
    </row>
    <row r="66" spans="1:9">
      <c r="E66" s="108"/>
    </row>
    <row r="67" spans="1:9" ht="13.5">
      <c r="B67" s="19" t="s">
        <v>171</v>
      </c>
      <c r="E67" s="106" t="s">
        <v>172</v>
      </c>
      <c r="F67" s="20" t="s">
        <v>173</v>
      </c>
    </row>
    <row r="68" spans="1:9">
      <c r="E68" s="108"/>
    </row>
    <row r="69" spans="1:9" ht="14" thickBot="1">
      <c r="A69" s="18">
        <f ca="1">+MAX(A$2:OFFSET($A69,-One,0))+Sbsxn</f>
        <v>504.03999999999996</v>
      </c>
      <c r="B69" s="18" t="s">
        <v>174</v>
      </c>
      <c r="C69" s="18"/>
      <c r="D69" s="18"/>
      <c r="E69" s="109"/>
      <c r="F69" s="18"/>
      <c r="G69" s="18"/>
      <c r="H69" s="18"/>
      <c r="I69" s="18"/>
    </row>
    <row r="70" spans="1:9">
      <c r="E70" s="108"/>
    </row>
    <row r="71" spans="1:9" ht="13.5">
      <c r="B71" s="105">
        <v>1</v>
      </c>
      <c r="E71" s="110">
        <v>44013</v>
      </c>
    </row>
    <row r="72" spans="1:9" ht="13.5">
      <c r="B72" s="105">
        <v>2</v>
      </c>
      <c r="E72" s="110">
        <v>44378</v>
      </c>
      <c r="H72" t="s">
        <v>284</v>
      </c>
    </row>
    <row r="73" spans="1:9" ht="13.5">
      <c r="B73" s="105">
        <v>3</v>
      </c>
      <c r="E73" s="110">
        <v>44743</v>
      </c>
      <c r="H73" t="s">
        <v>285</v>
      </c>
    </row>
    <row r="74" spans="1:9" ht="13.5">
      <c r="B74" s="105">
        <v>4</v>
      </c>
      <c r="E74" s="110">
        <v>45108</v>
      </c>
    </row>
    <row r="75" spans="1:9" ht="13.5">
      <c r="B75" s="105">
        <v>5</v>
      </c>
      <c r="E75" s="110">
        <v>45474</v>
      </c>
    </row>
    <row r="76" spans="1:9" ht="13.5">
      <c r="B76" s="105">
        <v>6</v>
      </c>
      <c r="E76" s="110">
        <v>45839</v>
      </c>
    </row>
    <row r="77" spans="1:9" ht="13.5">
      <c r="B77" s="105">
        <v>7</v>
      </c>
      <c r="E77" s="110">
        <v>46204</v>
      </c>
    </row>
    <row r="78" spans="1:9" ht="13.5">
      <c r="B78" s="105">
        <v>8</v>
      </c>
      <c r="E78" s="110">
        <v>46569</v>
      </c>
    </row>
    <row r="79" spans="1:9" ht="13.5">
      <c r="B79" s="105">
        <v>9</v>
      </c>
      <c r="E79" s="110">
        <v>46935</v>
      </c>
    </row>
    <row r="80" spans="1:9" ht="13.5">
      <c r="B80" s="105">
        <v>10</v>
      </c>
      <c r="E80" s="110">
        <v>47300</v>
      </c>
    </row>
    <row r="81" spans="1:9" ht="13.5">
      <c r="B81" s="105">
        <v>11</v>
      </c>
      <c r="E81" s="110">
        <v>47665</v>
      </c>
    </row>
    <row r="82" spans="1:9" ht="13.5">
      <c r="B82" s="105">
        <v>12</v>
      </c>
      <c r="E82" s="110">
        <v>48030</v>
      </c>
    </row>
    <row r="84" spans="1:9" ht="13.5">
      <c r="A84" s="17">
        <f ca="1">+ROUNDDOWN(MAX($A$6:OFFSET(A84,-One,0),$A$2*Sht)+Sxn,0)</f>
        <v>505</v>
      </c>
      <c r="B84" s="17" t="s">
        <v>175</v>
      </c>
      <c r="C84" s="17"/>
      <c r="D84" s="17"/>
      <c r="E84" s="17"/>
      <c r="F84" s="17"/>
      <c r="G84" s="17"/>
      <c r="H84" s="17"/>
      <c r="I84" s="17"/>
    </row>
    <row r="86" spans="1:9" ht="14" thickBot="1">
      <c r="A86" s="18">
        <f ca="1">+MAX(A$2:OFFSET($A86,-One,0))+Sbsxn</f>
        <v>505.01</v>
      </c>
      <c r="B86" s="18" t="s">
        <v>252</v>
      </c>
      <c r="C86" s="18"/>
      <c r="D86" s="18"/>
      <c r="E86" s="18"/>
      <c r="F86" s="18"/>
      <c r="G86" s="18"/>
      <c r="H86" s="18"/>
      <c r="I86" s="18"/>
    </row>
    <row r="88" spans="1:9" ht="13.5">
      <c r="B88" s="25">
        <v>42552</v>
      </c>
      <c r="E88" s="87">
        <v>2.5000000000000001E-2</v>
      </c>
    </row>
    <row r="89" spans="1:9" ht="13.5">
      <c r="B89" s="25">
        <v>42917</v>
      </c>
      <c r="E89" s="87">
        <v>0.02</v>
      </c>
      <c r="F89" s="20"/>
    </row>
    <row r="90" spans="1:9" ht="13.5">
      <c r="B90" s="25">
        <v>43282</v>
      </c>
      <c r="E90" s="87">
        <v>2.2499999999999999E-2</v>
      </c>
      <c r="F90" s="20"/>
    </row>
    <row r="91" spans="1:9" ht="13.5">
      <c r="B91" s="25">
        <v>43647</v>
      </c>
      <c r="E91" s="87">
        <v>2.5000000000000001E-2</v>
      </c>
      <c r="F91" s="20"/>
    </row>
    <row r="92" spans="1:9" ht="13.5">
      <c r="B92" s="25">
        <v>44013</v>
      </c>
      <c r="E92" s="87">
        <v>0.02</v>
      </c>
      <c r="F92" s="20"/>
    </row>
    <row r="93" spans="1:9" ht="13.5">
      <c r="B93" s="25">
        <v>44378</v>
      </c>
      <c r="E93" s="87">
        <v>1.4999999999999999E-2</v>
      </c>
      <c r="F93" s="20"/>
    </row>
    <row r="94" spans="1:9" ht="13.5">
      <c r="B94" s="25">
        <v>44743</v>
      </c>
      <c r="E94" s="87">
        <v>1.7500000000000002E-2</v>
      </c>
      <c r="F94" s="20"/>
    </row>
    <row r="95" spans="1:9" ht="13.5">
      <c r="B95" s="25">
        <v>45108</v>
      </c>
      <c r="E95" s="24">
        <v>3.5000000000000003E-2</v>
      </c>
      <c r="F95" s="20" t="s">
        <v>315</v>
      </c>
    </row>
    <row r="96" spans="1:9" ht="13.5">
      <c r="B96" s="25">
        <v>45474</v>
      </c>
      <c r="E96" s="24"/>
      <c r="F96" s="20"/>
    </row>
    <row r="97" spans="1:9" ht="13.5">
      <c r="B97" s="25">
        <v>45839</v>
      </c>
      <c r="E97" s="24"/>
      <c r="F97" s="20"/>
    </row>
    <row r="98" spans="1:9" ht="13.5">
      <c r="B98" s="25">
        <v>46204</v>
      </c>
      <c r="E98" s="24"/>
      <c r="F98" s="20"/>
    </row>
    <row r="99" spans="1:9" ht="13.5">
      <c r="B99" s="25">
        <v>46569</v>
      </c>
      <c r="E99" s="24"/>
      <c r="F99" s="20"/>
    </row>
    <row r="100" spans="1:9" ht="13.5">
      <c r="B100" s="25">
        <v>46935</v>
      </c>
      <c r="E100" s="24"/>
      <c r="F100" s="20"/>
    </row>
    <row r="101" spans="1:9" ht="13.5">
      <c r="B101" s="25">
        <v>47300</v>
      </c>
      <c r="E101" s="24"/>
      <c r="F101" s="20"/>
    </row>
    <row r="102" spans="1:9" ht="13.5">
      <c r="B102" s="25">
        <v>47665</v>
      </c>
      <c r="E102" s="24"/>
      <c r="F102" s="20"/>
    </row>
    <row r="103" spans="1:9" ht="13.5">
      <c r="B103" s="25">
        <v>48030</v>
      </c>
      <c r="E103" s="24"/>
      <c r="F103" s="20"/>
    </row>
    <row r="104" spans="1:9" ht="13.5">
      <c r="B104" s="19"/>
      <c r="E104" s="19"/>
      <c r="F104" s="20"/>
    </row>
    <row r="105" spans="1:9" ht="14" thickBot="1">
      <c r="A105" s="18">
        <f ca="1">+MAX(A$2:OFFSET($A105,-One,0))+Sbsxn</f>
        <v>505.02</v>
      </c>
      <c r="B105" s="18" t="s">
        <v>176</v>
      </c>
      <c r="C105" s="18"/>
      <c r="D105" s="18"/>
      <c r="E105" s="18"/>
      <c r="F105" s="18"/>
      <c r="G105" s="18"/>
      <c r="H105" s="18"/>
      <c r="I105" s="18"/>
    </row>
    <row r="107" spans="1:9" ht="13.5">
      <c r="B107" s="105">
        <v>0</v>
      </c>
      <c r="E107" s="26" t="s">
        <v>1</v>
      </c>
    </row>
    <row r="108" spans="1:9" ht="13.5">
      <c r="B108" s="105">
        <v>1</v>
      </c>
      <c r="E108" s="26" t="s">
        <v>19</v>
      </c>
    </row>
    <row r="109" spans="1:9" ht="13.5">
      <c r="B109" s="105">
        <v>2</v>
      </c>
      <c r="E109" s="26" t="s">
        <v>20</v>
      </c>
    </row>
    <row r="110" spans="1:9" ht="13.5">
      <c r="B110" s="105">
        <v>3</v>
      </c>
      <c r="E110" s="26" t="s">
        <v>21</v>
      </c>
    </row>
    <row r="111" spans="1:9" ht="13.5">
      <c r="B111" s="105">
        <v>4</v>
      </c>
      <c r="E111" s="26" t="s">
        <v>22</v>
      </c>
    </row>
    <row r="112" spans="1:9" ht="13.5">
      <c r="B112" s="105">
        <v>5</v>
      </c>
      <c r="E112" s="26" t="s">
        <v>23</v>
      </c>
    </row>
    <row r="113" spans="2:5" ht="13.5">
      <c r="B113" s="105">
        <v>6</v>
      </c>
      <c r="E113" s="26" t="s">
        <v>24</v>
      </c>
    </row>
    <row r="114" spans="2:5" ht="13.5">
      <c r="B114" s="105">
        <v>7</v>
      </c>
      <c r="E114" s="26" t="s">
        <v>25</v>
      </c>
    </row>
    <row r="115" spans="2:5" ht="13.5">
      <c r="B115" s="105">
        <v>8</v>
      </c>
      <c r="E115" s="26" t="s">
        <v>26</v>
      </c>
    </row>
    <row r="116" spans="2:5" ht="13.5">
      <c r="B116" s="105">
        <v>9</v>
      </c>
      <c r="E116" s="26" t="s">
        <v>27</v>
      </c>
    </row>
    <row r="117" spans="2:5" ht="13.5">
      <c r="B117" s="105">
        <v>10</v>
      </c>
      <c r="E117" s="26" t="s">
        <v>28</v>
      </c>
    </row>
    <row r="118" spans="2:5" ht="13.5">
      <c r="B118" s="105">
        <v>11</v>
      </c>
      <c r="E118" s="26" t="s">
        <v>29</v>
      </c>
    </row>
    <row r="119" spans="2:5" ht="13.5">
      <c r="B119" s="105">
        <v>12</v>
      </c>
      <c r="E119" s="26" t="s">
        <v>18</v>
      </c>
    </row>
    <row r="120" spans="2:5" ht="13.5">
      <c r="B120" s="105">
        <v>13</v>
      </c>
      <c r="E120" s="26" t="s">
        <v>30</v>
      </c>
    </row>
    <row r="121" spans="2:5" ht="13.5">
      <c r="B121" s="105">
        <v>14</v>
      </c>
      <c r="E121" s="26" t="s">
        <v>31</v>
      </c>
    </row>
    <row r="122" spans="2:5" ht="13.5">
      <c r="B122" s="105">
        <v>15</v>
      </c>
      <c r="E122" s="26" t="s">
        <v>32</v>
      </c>
    </row>
    <row r="123" spans="2:5" ht="13.5">
      <c r="B123" s="105">
        <v>16</v>
      </c>
      <c r="E123" s="26" t="s">
        <v>33</v>
      </c>
    </row>
    <row r="124" spans="2:5" ht="13.5">
      <c r="B124" s="105">
        <v>17</v>
      </c>
      <c r="E124" s="26" t="s">
        <v>34</v>
      </c>
    </row>
    <row r="125" spans="2:5" ht="13.5">
      <c r="B125" s="105">
        <v>18</v>
      </c>
      <c r="E125" s="26" t="s">
        <v>35</v>
      </c>
    </row>
    <row r="126" spans="2:5" ht="13.5">
      <c r="B126" s="105">
        <v>19</v>
      </c>
      <c r="E126" s="26" t="s">
        <v>36</v>
      </c>
    </row>
    <row r="127" spans="2:5" ht="13.5">
      <c r="B127" s="105">
        <v>20</v>
      </c>
      <c r="E127" s="26" t="s">
        <v>37</v>
      </c>
    </row>
    <row r="128" spans="2:5" ht="13.5">
      <c r="B128" s="105">
        <v>21</v>
      </c>
      <c r="E128" s="26" t="s">
        <v>38</v>
      </c>
    </row>
    <row r="129" spans="2:5" ht="13.5">
      <c r="B129" s="105">
        <v>22</v>
      </c>
      <c r="E129" s="26" t="s">
        <v>39</v>
      </c>
    </row>
    <row r="130" spans="2:5" ht="13.5">
      <c r="B130" s="105">
        <v>23</v>
      </c>
      <c r="E130" s="26" t="s">
        <v>40</v>
      </c>
    </row>
    <row r="131" spans="2:5" ht="13.5">
      <c r="B131" s="105">
        <v>24</v>
      </c>
      <c r="E131" s="26" t="s">
        <v>41</v>
      </c>
    </row>
    <row r="132" spans="2:5" ht="13.5">
      <c r="B132" s="105">
        <v>25</v>
      </c>
      <c r="E132" s="26" t="s">
        <v>42</v>
      </c>
    </row>
    <row r="133" spans="2:5" ht="13.5">
      <c r="B133" s="105">
        <v>26</v>
      </c>
      <c r="E133" s="26" t="s">
        <v>43</v>
      </c>
    </row>
    <row r="134" spans="2:5" ht="13.5">
      <c r="B134" s="105">
        <v>27</v>
      </c>
      <c r="E134" s="26" t="s">
        <v>44</v>
      </c>
    </row>
    <row r="135" spans="2:5" ht="13.5">
      <c r="B135" s="105">
        <v>28</v>
      </c>
      <c r="E135" s="26" t="s">
        <v>45</v>
      </c>
    </row>
    <row r="136" spans="2:5" ht="13.5">
      <c r="B136" s="105">
        <v>29</v>
      </c>
      <c r="E136" s="26" t="s">
        <v>46</v>
      </c>
    </row>
    <row r="137" spans="2:5" ht="13.5">
      <c r="B137" s="105">
        <v>30</v>
      </c>
      <c r="E137" s="26" t="s">
        <v>47</v>
      </c>
    </row>
    <row r="138" spans="2:5" ht="13.5">
      <c r="B138" s="105">
        <v>31</v>
      </c>
      <c r="E138" s="26" t="s">
        <v>48</v>
      </c>
    </row>
    <row r="139" spans="2:5" ht="13.5">
      <c r="B139" s="105">
        <v>32</v>
      </c>
      <c r="E139" s="26" t="s">
        <v>49</v>
      </c>
    </row>
    <row r="140" spans="2:5" ht="13.5">
      <c r="B140" s="105">
        <v>33</v>
      </c>
      <c r="E140" s="26" t="s">
        <v>50</v>
      </c>
    </row>
    <row r="141" spans="2:5" ht="13.5">
      <c r="B141" s="105">
        <v>34</v>
      </c>
      <c r="E141" s="26" t="s">
        <v>51</v>
      </c>
    </row>
    <row r="142" spans="2:5" ht="13.5">
      <c r="B142" s="105">
        <v>35</v>
      </c>
      <c r="E142" s="26" t="s">
        <v>52</v>
      </c>
    </row>
    <row r="143" spans="2:5" ht="13.5">
      <c r="B143" s="105">
        <v>36</v>
      </c>
      <c r="E143" s="26" t="s">
        <v>53</v>
      </c>
    </row>
    <row r="144" spans="2:5" ht="13.5">
      <c r="B144" s="105">
        <v>37</v>
      </c>
      <c r="E144" s="26" t="s">
        <v>54</v>
      </c>
    </row>
    <row r="145" spans="2:5" ht="13.5">
      <c r="B145" s="105">
        <v>38</v>
      </c>
      <c r="E145" s="26" t="s">
        <v>55</v>
      </c>
    </row>
    <row r="146" spans="2:5" ht="13.5">
      <c r="B146" s="105">
        <v>39</v>
      </c>
      <c r="E146" s="26" t="s">
        <v>56</v>
      </c>
    </row>
    <row r="147" spans="2:5" ht="13.5">
      <c r="B147" s="105">
        <v>40</v>
      </c>
      <c r="E147" s="26" t="s">
        <v>57</v>
      </c>
    </row>
    <row r="148" spans="2:5" ht="13.5">
      <c r="B148" s="105">
        <v>41</v>
      </c>
      <c r="E148" s="26" t="s">
        <v>58</v>
      </c>
    </row>
    <row r="149" spans="2:5" ht="13.5">
      <c r="B149" s="105">
        <v>42</v>
      </c>
      <c r="E149" s="26" t="s">
        <v>59</v>
      </c>
    </row>
    <row r="150" spans="2:5" ht="13.5">
      <c r="B150" s="105">
        <v>43</v>
      </c>
      <c r="E150" s="26" t="s">
        <v>60</v>
      </c>
    </row>
    <row r="151" spans="2:5" ht="13.5">
      <c r="B151" s="105">
        <v>44</v>
      </c>
      <c r="E151" s="26" t="s">
        <v>61</v>
      </c>
    </row>
    <row r="152" spans="2:5" ht="13.5">
      <c r="B152" s="105">
        <v>45</v>
      </c>
      <c r="E152" s="26" t="s">
        <v>62</v>
      </c>
    </row>
    <row r="153" spans="2:5" ht="13.5">
      <c r="B153" s="105">
        <v>46</v>
      </c>
      <c r="E153" s="26" t="s">
        <v>63</v>
      </c>
    </row>
    <row r="154" spans="2:5" ht="13.5">
      <c r="B154" s="105">
        <v>47</v>
      </c>
      <c r="E154" s="26" t="s">
        <v>64</v>
      </c>
    </row>
    <row r="155" spans="2:5" ht="13.5">
      <c r="B155" s="105">
        <v>48</v>
      </c>
      <c r="E155" s="26" t="s">
        <v>65</v>
      </c>
    </row>
    <row r="156" spans="2:5" ht="13.5">
      <c r="B156" s="105">
        <v>49</v>
      </c>
      <c r="E156" s="26" t="s">
        <v>66</v>
      </c>
    </row>
    <row r="157" spans="2:5" ht="13.5">
      <c r="B157" s="105">
        <v>50</v>
      </c>
      <c r="E157" s="26" t="s">
        <v>67</v>
      </c>
    </row>
    <row r="158" spans="2:5" ht="13.5">
      <c r="B158" s="105">
        <v>51</v>
      </c>
      <c r="E158" s="26" t="s">
        <v>68</v>
      </c>
    </row>
    <row r="159" spans="2:5" ht="13.5">
      <c r="B159" s="105">
        <v>52</v>
      </c>
      <c r="E159" s="26" t="s">
        <v>69</v>
      </c>
    </row>
    <row r="160" spans="2:5" ht="13.5">
      <c r="B160" s="105">
        <v>53</v>
      </c>
      <c r="E160" s="26" t="s">
        <v>70</v>
      </c>
    </row>
    <row r="161" spans="2:5" ht="13.5">
      <c r="B161" s="105">
        <v>54</v>
      </c>
      <c r="E161" s="26" t="s">
        <v>71</v>
      </c>
    </row>
    <row r="162" spans="2:5" ht="13.5">
      <c r="B162" s="105">
        <v>55</v>
      </c>
      <c r="E162" s="26" t="s">
        <v>72</v>
      </c>
    </row>
    <row r="163" spans="2:5" ht="13.5">
      <c r="B163" s="105">
        <v>56</v>
      </c>
      <c r="E163" s="26" t="s">
        <v>73</v>
      </c>
    </row>
    <row r="164" spans="2:5" ht="13.5">
      <c r="B164" s="105">
        <v>57</v>
      </c>
      <c r="E164" s="26" t="s">
        <v>74</v>
      </c>
    </row>
    <row r="165" spans="2:5" ht="13.5">
      <c r="B165" s="105">
        <v>58</v>
      </c>
      <c r="E165" s="26" t="s">
        <v>75</v>
      </c>
    </row>
    <row r="166" spans="2:5" ht="13.5">
      <c r="B166" s="105">
        <v>59</v>
      </c>
      <c r="E166" s="26" t="s">
        <v>76</v>
      </c>
    </row>
    <row r="167" spans="2:5" ht="13.5">
      <c r="B167" s="105">
        <v>60</v>
      </c>
      <c r="E167" s="26" t="s">
        <v>77</v>
      </c>
    </row>
    <row r="168" spans="2:5" ht="13.5">
      <c r="B168" s="105">
        <v>61</v>
      </c>
      <c r="E168" s="26" t="s">
        <v>78</v>
      </c>
    </row>
    <row r="169" spans="2:5" ht="13.5">
      <c r="B169" s="105">
        <v>62</v>
      </c>
      <c r="E169" s="26" t="s">
        <v>79</v>
      </c>
    </row>
    <row r="170" spans="2:5" ht="13.5">
      <c r="B170" s="105">
        <v>63</v>
      </c>
      <c r="E170" s="26" t="s">
        <v>80</v>
      </c>
    </row>
    <row r="171" spans="2:5" ht="13.5">
      <c r="B171" s="105">
        <v>64</v>
      </c>
      <c r="E171" s="26" t="s">
        <v>81</v>
      </c>
    </row>
    <row r="172" spans="2:5" ht="13.5">
      <c r="B172" s="105">
        <v>65</v>
      </c>
      <c r="E172" s="26" t="s">
        <v>82</v>
      </c>
    </row>
    <row r="173" spans="2:5" ht="13.5">
      <c r="B173" s="105">
        <v>66</v>
      </c>
      <c r="E173" s="26" t="s">
        <v>83</v>
      </c>
    </row>
    <row r="174" spans="2:5" ht="13.5">
      <c r="B174" s="105">
        <v>67</v>
      </c>
      <c r="E174" s="26" t="s">
        <v>84</v>
      </c>
    </row>
    <row r="175" spans="2:5" ht="13.5">
      <c r="B175" s="105">
        <v>68</v>
      </c>
      <c r="E175" s="26" t="s">
        <v>85</v>
      </c>
    </row>
    <row r="176" spans="2:5" ht="13.5">
      <c r="B176" s="105">
        <v>69</v>
      </c>
      <c r="E176" s="26" t="s">
        <v>86</v>
      </c>
    </row>
    <row r="177" spans="1:9" ht="13.5">
      <c r="B177" s="105">
        <v>70</v>
      </c>
      <c r="E177" s="26" t="s">
        <v>87</v>
      </c>
    </row>
    <row r="178" spans="1:9" ht="13.5">
      <c r="B178" s="105">
        <v>71</v>
      </c>
      <c r="E178" s="26" t="s">
        <v>88</v>
      </c>
    </row>
    <row r="179" spans="1:9" ht="13.5">
      <c r="B179" s="105">
        <v>72</v>
      </c>
      <c r="E179" s="26" t="s">
        <v>89</v>
      </c>
    </row>
    <row r="180" spans="1:9" ht="13.5">
      <c r="B180" s="105">
        <v>73</v>
      </c>
      <c r="E180" s="26" t="s">
        <v>90</v>
      </c>
    </row>
    <row r="181" spans="1:9" ht="13.5">
      <c r="B181" s="105">
        <v>74</v>
      </c>
      <c r="E181" s="26" t="s">
        <v>91</v>
      </c>
    </row>
    <row r="182" spans="1:9" ht="13.5">
      <c r="B182" s="105">
        <v>75</v>
      </c>
      <c r="E182" s="26" t="s">
        <v>92</v>
      </c>
    </row>
    <row r="183" spans="1:9" ht="13.5">
      <c r="B183" s="105">
        <v>76</v>
      </c>
      <c r="E183" s="26" t="s">
        <v>93</v>
      </c>
    </row>
    <row r="184" spans="1:9" ht="13.5">
      <c r="B184" s="105">
        <v>77</v>
      </c>
      <c r="E184" s="26" t="s">
        <v>94</v>
      </c>
    </row>
    <row r="185" spans="1:9" ht="13.5">
      <c r="B185" s="105">
        <v>78</v>
      </c>
      <c r="E185" s="26" t="s">
        <v>95</v>
      </c>
    </row>
    <row r="186" spans="1:9" ht="13.5">
      <c r="B186" s="105">
        <v>79</v>
      </c>
      <c r="E186" s="26" t="s">
        <v>96</v>
      </c>
    </row>
    <row r="188" spans="1:9" ht="13.5">
      <c r="A188" s="17" t="s">
        <v>177</v>
      </c>
      <c r="B188" s="17"/>
      <c r="C188" s="17"/>
      <c r="D188" s="17"/>
      <c r="E188" s="17"/>
      <c r="F188" s="17"/>
      <c r="G188" s="17"/>
      <c r="H188" s="17"/>
      <c r="I188" s="17"/>
    </row>
  </sheetData>
  <mergeCells count="4">
    <mergeCell ref="E11:G11"/>
    <mergeCell ref="E23:G23"/>
    <mergeCell ref="E24:G24"/>
    <mergeCell ref="E25:G25"/>
  </mergeCells>
  <dataValidations count="1">
    <dataValidation type="list" allowBlank="1" showInputMessage="1" showErrorMessage="1" sqref="E17" xr:uid="{49035B68-0FA2-41E6-8D91-63AB4C74572A}">
      <formula1>$E$71:$E$82</formula1>
    </dataValidation>
  </dataValidations>
  <pageMargins left="0.7" right="0.7" top="0.75" bottom="0.75" header="0.3" footer="0.3"/>
  <pageSetup paperSize="9" orientation="portrait" r:id="rId1"/>
  <headerFooter>
    <oddHeader>&amp;C&amp;B&amp;"Arial"&amp;12&amp;Kff0000​‌OFFICIAL‌​</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9DAA3-C9A1-49B1-AF32-411EB137F96B}">
  <sheetPr codeName="Sheet6">
    <tabColor theme="0" tint="-0.499984740745262"/>
  </sheetPr>
  <dimension ref="A1:I43"/>
  <sheetViews>
    <sheetView showGridLines="0" zoomScale="85" zoomScaleNormal="85" workbookViewId="0">
      <selection activeCell="B7" sqref="B7:P69"/>
    </sheetView>
  </sheetViews>
  <sheetFormatPr defaultRowHeight="10"/>
  <cols>
    <col min="1" max="1" width="14.33203125" customWidth="1"/>
    <col min="2" max="2" width="11.6640625" customWidth="1"/>
    <col min="3" max="3" width="15.77734375" customWidth="1"/>
    <col min="4" max="4" width="36.77734375" customWidth="1"/>
    <col min="5" max="6" width="27.109375" customWidth="1"/>
    <col min="7" max="7" width="117.33203125" customWidth="1"/>
    <col min="8" max="9" width="6.33203125" customWidth="1"/>
    <col min="10" max="16383" width="0" hidden="1" customWidth="1"/>
  </cols>
  <sheetData>
    <row r="1" spans="1:9" ht="17.5">
      <c r="A1" s="10" t="str">
        <f>+MdlTtl</f>
        <v>Annual Compliance Information Template</v>
      </c>
      <c r="B1" s="10"/>
      <c r="C1" s="10"/>
      <c r="D1" s="10"/>
      <c r="E1" s="10"/>
      <c r="F1" s="10"/>
      <c r="G1" s="10" t="s">
        <v>268</v>
      </c>
      <c r="H1" s="10"/>
      <c r="I1" s="10"/>
    </row>
    <row r="2" spans="1:9" ht="15">
      <c r="A2" s="11">
        <f ca="1">+_xlfn.SHEET()</f>
        <v>6</v>
      </c>
      <c r="B2" s="82" t="s">
        <v>186</v>
      </c>
      <c r="C2" s="12"/>
      <c r="D2" s="12"/>
      <c r="E2" s="12"/>
      <c r="F2" s="12"/>
      <c r="G2" s="12"/>
      <c r="H2" s="12"/>
      <c r="I2" s="12"/>
    </row>
    <row r="3" spans="1:9" ht="15">
      <c r="A3" s="11"/>
      <c r="B3" s="13"/>
      <c r="C3" s="12"/>
      <c r="D3" s="14"/>
      <c r="E3" s="14"/>
      <c r="F3" s="15"/>
      <c r="G3" s="12"/>
      <c r="H3" s="12"/>
      <c r="I3" s="12"/>
    </row>
    <row r="4" spans="1:9" ht="13.5">
      <c r="A4" s="13"/>
      <c r="B4" s="13"/>
      <c r="C4" s="13"/>
      <c r="D4" s="16"/>
      <c r="E4" s="16"/>
      <c r="F4" s="16"/>
      <c r="G4" s="13"/>
      <c r="H4" s="13"/>
      <c r="I4" s="13"/>
    </row>
    <row r="5" spans="1:9" ht="13.5">
      <c r="A5" s="13"/>
      <c r="B5" s="13"/>
      <c r="C5" s="13"/>
      <c r="D5" s="16"/>
      <c r="E5" s="16"/>
      <c r="F5" s="16"/>
      <c r="G5" s="13"/>
      <c r="H5" s="13"/>
      <c r="I5" s="13"/>
    </row>
    <row r="7" spans="1:9" ht="13.5">
      <c r="A7" s="17">
        <f ca="1">+ROUNDDOWN(MAX($A$6:OFFSET(A7,-One,0),$A$2*Sht)+Sxn,0)</f>
        <v>601</v>
      </c>
      <c r="B7" s="17" t="s">
        <v>187</v>
      </c>
      <c r="C7" s="17"/>
      <c r="D7" s="17"/>
      <c r="E7" s="17"/>
      <c r="F7" s="17"/>
      <c r="G7" s="17"/>
      <c r="H7" s="17"/>
      <c r="I7" s="17"/>
    </row>
    <row r="10" spans="1:9" ht="13.5">
      <c r="B10" s="19" t="s">
        <v>188</v>
      </c>
      <c r="C10" s="19" t="s">
        <v>189</v>
      </c>
      <c r="D10" s="19" t="s">
        <v>190</v>
      </c>
      <c r="E10" s="19" t="s">
        <v>191</v>
      </c>
      <c r="F10" s="19" t="s">
        <v>192</v>
      </c>
      <c r="G10" s="19" t="s">
        <v>193</v>
      </c>
    </row>
    <row r="11" spans="1:9" ht="40.5">
      <c r="B11" s="62">
        <v>1</v>
      </c>
      <c r="C11" s="83">
        <v>43822</v>
      </c>
      <c r="D11" s="84" t="s">
        <v>194</v>
      </c>
      <c r="E11" s="85" t="str">
        <f t="shared" ref="E11:F13" si="0">+NA</f>
        <v>n.a.</v>
      </c>
      <c r="F11" s="85" t="str">
        <f t="shared" si="0"/>
        <v>n.a.</v>
      </c>
      <c r="G11" s="86" t="s">
        <v>195</v>
      </c>
    </row>
    <row r="12" spans="1:9" ht="27">
      <c r="B12" s="62">
        <v>2</v>
      </c>
      <c r="C12" s="83">
        <v>43822</v>
      </c>
      <c r="D12" s="84" t="s">
        <v>196</v>
      </c>
      <c r="E12" s="85" t="str">
        <f t="shared" si="0"/>
        <v>n.a.</v>
      </c>
      <c r="F12" s="85" t="str">
        <f t="shared" si="0"/>
        <v>n.a.</v>
      </c>
      <c r="G12" s="86" t="s">
        <v>197</v>
      </c>
    </row>
    <row r="13" spans="1:9" ht="13.5">
      <c r="B13" s="62">
        <v>3</v>
      </c>
      <c r="C13" s="83">
        <v>43822</v>
      </c>
      <c r="D13" s="84" t="s">
        <v>198</v>
      </c>
      <c r="E13" s="85" t="str">
        <f t="shared" si="0"/>
        <v>n.a.</v>
      </c>
      <c r="F13" s="85" t="str">
        <f t="shared" si="0"/>
        <v>n.a.</v>
      </c>
      <c r="G13" s="86" t="s">
        <v>199</v>
      </c>
    </row>
    <row r="14" spans="1:9" ht="27">
      <c r="B14" s="62">
        <v>4</v>
      </c>
      <c r="C14" s="83">
        <v>43822</v>
      </c>
      <c r="D14" s="84" t="s">
        <v>200</v>
      </c>
      <c r="E14" s="85">
        <v>202.02999999999997</v>
      </c>
      <c r="F14" s="84" t="s">
        <v>201</v>
      </c>
      <c r="G14" s="86" t="s">
        <v>202</v>
      </c>
    </row>
    <row r="15" spans="1:9" ht="13.5">
      <c r="B15" s="62">
        <v>5</v>
      </c>
      <c r="C15" s="83">
        <v>43822</v>
      </c>
      <c r="D15" s="84" t="s">
        <v>203</v>
      </c>
      <c r="E15" s="85">
        <v>301.01</v>
      </c>
      <c r="F15" s="84" t="s">
        <v>204</v>
      </c>
      <c r="G15" s="86" t="s">
        <v>205</v>
      </c>
    </row>
    <row r="16" spans="1:9" ht="13.5">
      <c r="B16" s="62">
        <v>6</v>
      </c>
      <c r="C16" s="83">
        <v>43822</v>
      </c>
      <c r="D16" s="84" t="s">
        <v>200</v>
      </c>
      <c r="E16" s="85">
        <v>202.01</v>
      </c>
      <c r="F16" s="84" t="s">
        <v>206</v>
      </c>
      <c r="G16" s="86" t="s">
        <v>207</v>
      </c>
    </row>
    <row r="17" spans="2:7" ht="13.5">
      <c r="B17" s="62">
        <v>7</v>
      </c>
      <c r="C17" s="83">
        <v>43822</v>
      </c>
      <c r="D17" s="84" t="s">
        <v>200</v>
      </c>
      <c r="E17" s="85">
        <v>202.01999999999998</v>
      </c>
      <c r="F17" s="84" t="s">
        <v>208</v>
      </c>
      <c r="G17" s="86" t="s">
        <v>209</v>
      </c>
    </row>
    <row r="18" spans="2:7" ht="13.5">
      <c r="B18" s="62">
        <v>8</v>
      </c>
      <c r="C18" s="83">
        <v>43822</v>
      </c>
      <c r="D18" s="84" t="s">
        <v>200</v>
      </c>
      <c r="E18" s="85">
        <v>202.02999999999997</v>
      </c>
      <c r="F18" s="84" t="s">
        <v>210</v>
      </c>
      <c r="G18" s="86" t="s">
        <v>211</v>
      </c>
    </row>
    <row r="19" spans="2:7" ht="13.5">
      <c r="B19" s="62">
        <v>9</v>
      </c>
      <c r="C19" s="83">
        <v>44246</v>
      </c>
      <c r="D19" s="62" t="s">
        <v>272</v>
      </c>
      <c r="E19" s="85" t="s">
        <v>276</v>
      </c>
      <c r="F19" s="62" t="s">
        <v>273</v>
      </c>
      <c r="G19" s="86" t="s">
        <v>274</v>
      </c>
    </row>
    <row r="20" spans="2:7" ht="13.5">
      <c r="B20" s="62">
        <v>10</v>
      </c>
      <c r="C20" s="83">
        <v>44246</v>
      </c>
      <c r="D20" s="62" t="s">
        <v>272</v>
      </c>
      <c r="E20" s="85" t="s">
        <v>275</v>
      </c>
      <c r="F20" s="62" t="s">
        <v>273</v>
      </c>
      <c r="G20" s="86" t="s">
        <v>274</v>
      </c>
    </row>
    <row r="21" spans="2:7" ht="13.5">
      <c r="B21" s="62">
        <v>11</v>
      </c>
      <c r="C21" s="83">
        <v>44246</v>
      </c>
      <c r="D21" s="62" t="s">
        <v>203</v>
      </c>
      <c r="E21" s="144">
        <v>3.01</v>
      </c>
      <c r="F21" s="62" t="s">
        <v>277</v>
      </c>
      <c r="G21" s="86" t="s">
        <v>278</v>
      </c>
    </row>
    <row r="22" spans="2:7" ht="27">
      <c r="B22" s="62">
        <v>12</v>
      </c>
      <c r="C22" s="83">
        <v>44230</v>
      </c>
      <c r="D22" s="62" t="s">
        <v>323</v>
      </c>
      <c r="E22" s="144">
        <v>1.04</v>
      </c>
      <c r="F22" s="62"/>
      <c r="G22" s="86" t="s">
        <v>324</v>
      </c>
    </row>
    <row r="23" spans="2:7" ht="13.5">
      <c r="B23" s="62">
        <v>13</v>
      </c>
      <c r="C23" s="83"/>
      <c r="D23" s="62"/>
      <c r="E23" s="85"/>
      <c r="F23" s="62"/>
      <c r="G23" s="86"/>
    </row>
    <row r="24" spans="2:7" ht="13.5">
      <c r="B24" s="62">
        <v>14</v>
      </c>
      <c r="C24" s="83"/>
      <c r="D24" s="62"/>
      <c r="E24" s="85"/>
      <c r="F24" s="62"/>
      <c r="G24" s="86"/>
    </row>
    <row r="25" spans="2:7" ht="13.5">
      <c r="B25" s="62">
        <v>15</v>
      </c>
      <c r="C25" s="83"/>
      <c r="D25" s="62"/>
      <c r="E25" s="85"/>
      <c r="F25" s="62"/>
      <c r="G25" s="86"/>
    </row>
    <row r="26" spans="2:7" ht="13.5">
      <c r="B26" s="62">
        <v>16</v>
      </c>
      <c r="C26" s="83"/>
      <c r="D26" s="62"/>
      <c r="E26" s="85"/>
      <c r="F26" s="62"/>
      <c r="G26" s="86"/>
    </row>
    <row r="27" spans="2:7" ht="13.5">
      <c r="B27" s="62">
        <v>17</v>
      </c>
      <c r="C27" s="83"/>
      <c r="D27" s="62"/>
      <c r="E27" s="85"/>
      <c r="F27" s="62"/>
      <c r="G27" s="86"/>
    </row>
    <row r="28" spans="2:7" ht="13.5">
      <c r="B28" s="62">
        <v>18</v>
      </c>
      <c r="C28" s="83"/>
      <c r="D28" s="62"/>
      <c r="E28" s="85"/>
      <c r="F28" s="62"/>
      <c r="G28" s="86"/>
    </row>
    <row r="29" spans="2:7" ht="13.5">
      <c r="B29" s="62">
        <v>19</v>
      </c>
      <c r="C29" s="83"/>
      <c r="D29" s="62"/>
      <c r="E29" s="85"/>
      <c r="F29" s="62"/>
      <c r="G29" s="86"/>
    </row>
    <row r="30" spans="2:7" ht="13.5">
      <c r="B30" s="62">
        <v>20</v>
      </c>
      <c r="C30" s="83"/>
      <c r="D30" s="62"/>
      <c r="E30" s="85"/>
      <c r="F30" s="62"/>
      <c r="G30" s="86"/>
    </row>
    <row r="31" spans="2:7" ht="13.5">
      <c r="B31" s="62">
        <v>21</v>
      </c>
      <c r="C31" s="83"/>
      <c r="D31" s="62"/>
      <c r="E31" s="85"/>
      <c r="F31" s="62"/>
      <c r="G31" s="86"/>
    </row>
    <row r="32" spans="2:7" ht="13.5">
      <c r="B32" s="62">
        <v>22</v>
      </c>
      <c r="C32" s="83"/>
      <c r="D32" s="62"/>
      <c r="E32" s="85"/>
      <c r="F32" s="62"/>
      <c r="G32" s="86"/>
    </row>
    <row r="33" spans="1:9" ht="13.5">
      <c r="B33" s="62">
        <v>23</v>
      </c>
      <c r="C33" s="83"/>
      <c r="D33" s="62"/>
      <c r="E33" s="85"/>
      <c r="F33" s="62"/>
      <c r="G33" s="86"/>
    </row>
    <row r="34" spans="1:9" ht="13.5">
      <c r="B34" s="62">
        <v>24</v>
      </c>
      <c r="C34" s="83"/>
      <c r="D34" s="62"/>
      <c r="E34" s="85"/>
      <c r="F34" s="62"/>
      <c r="G34" s="86"/>
    </row>
    <row r="35" spans="1:9" ht="13.5">
      <c r="B35" s="62">
        <v>25</v>
      </c>
      <c r="C35" s="83"/>
      <c r="D35" s="62"/>
      <c r="E35" s="85"/>
      <c r="F35" s="62"/>
      <c r="G35" s="86"/>
    </row>
    <row r="36" spans="1:9" ht="13.5">
      <c r="B36" s="62">
        <v>26</v>
      </c>
      <c r="C36" s="83"/>
      <c r="D36" s="62"/>
      <c r="E36" s="85"/>
      <c r="F36" s="62"/>
      <c r="G36" s="86"/>
    </row>
    <row r="37" spans="1:9" ht="13.5">
      <c r="B37" s="62">
        <v>27</v>
      </c>
      <c r="C37" s="83"/>
      <c r="D37" s="62"/>
      <c r="E37" s="85"/>
      <c r="F37" s="62"/>
      <c r="G37" s="86"/>
    </row>
    <row r="38" spans="1:9" ht="13.5">
      <c r="B38" s="62">
        <v>28</v>
      </c>
      <c r="C38" s="83"/>
      <c r="D38" s="62"/>
      <c r="E38" s="85"/>
      <c r="F38" s="62"/>
      <c r="G38" s="86"/>
    </row>
    <row r="39" spans="1:9" ht="13.5">
      <c r="B39" s="62">
        <v>29</v>
      </c>
      <c r="C39" s="83"/>
      <c r="D39" s="62"/>
      <c r="E39" s="85"/>
      <c r="F39" s="62"/>
      <c r="G39" s="86"/>
    </row>
    <row r="40" spans="1:9" ht="13.5">
      <c r="B40" s="62">
        <v>30</v>
      </c>
      <c r="C40" s="83"/>
      <c r="D40" s="62"/>
      <c r="E40" s="85"/>
      <c r="F40" s="62"/>
      <c r="G40" s="86"/>
    </row>
    <row r="43" spans="1:9" ht="13.5">
      <c r="A43" s="17" t="s">
        <v>177</v>
      </c>
      <c r="B43" s="17"/>
      <c r="C43" s="17"/>
      <c r="D43" s="17"/>
      <c r="E43" s="17"/>
      <c r="F43" s="17"/>
      <c r="G43" s="17"/>
      <c r="H43" s="17"/>
      <c r="I43" s="17"/>
    </row>
  </sheetData>
  <pageMargins left="0.7" right="0.7" top="0.75" bottom="0.75" header="0.3" footer="0.3"/>
  <pageSetup orientation="portrait" r:id="rId1"/>
  <headerFooter>
    <oddHeader>&amp;C&amp;B&amp;"Arial"&amp;12&amp;Kff0000​‌OFFICIAL‌​</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dimension ref="A1:K60"/>
  <sheetViews>
    <sheetView view="pageLayout" topLeftCell="A12" workbookViewId="0">
      <selection activeCell="B7" sqref="B7:P69"/>
    </sheetView>
  </sheetViews>
  <sheetFormatPr defaultColWidth="0" defaultRowHeight="10.5" zeroHeight="1"/>
  <cols>
    <col min="1" max="9" width="9.33203125" style="2" customWidth="1"/>
    <col min="10" max="10" width="21.77734375" style="2" customWidth="1"/>
    <col min="11" max="11" width="4.44140625" style="2" customWidth="1"/>
    <col min="12" max="16384" width="9.33203125" style="2" hidden="1"/>
  </cols>
  <sheetData>
    <row r="1" spans="1:10" ht="15" customHeight="1"/>
    <row r="2" spans="1:10" ht="20">
      <c r="A2" s="134" t="s">
        <v>12</v>
      </c>
    </row>
    <row r="3" spans="1:10" ht="15.75" customHeight="1"/>
    <row r="4" spans="1:10" ht="14">
      <c r="A4" s="133" t="s">
        <v>305</v>
      </c>
      <c r="B4" s="120"/>
      <c r="C4" s="120"/>
      <c r="D4" s="120"/>
      <c r="E4" s="120"/>
      <c r="F4" s="120"/>
      <c r="G4" s="120"/>
      <c r="H4" s="120"/>
      <c r="I4" s="120"/>
      <c r="J4" s="120"/>
    </row>
    <row r="5" spans="1:10" ht="14">
      <c r="A5" s="118"/>
      <c r="B5" s="118"/>
      <c r="C5" s="118"/>
      <c r="D5" s="118"/>
      <c r="E5" s="118"/>
      <c r="F5" s="118"/>
      <c r="G5" s="118"/>
      <c r="H5" s="118"/>
      <c r="I5" s="118"/>
      <c r="J5" s="118"/>
    </row>
    <row r="6" spans="1:10" ht="14">
      <c r="A6" s="118"/>
      <c r="B6" s="118"/>
      <c r="C6" s="118"/>
      <c r="D6" s="118"/>
      <c r="E6" s="118"/>
      <c r="F6" s="118"/>
      <c r="G6" s="118"/>
      <c r="H6" s="118"/>
      <c r="I6" s="118"/>
      <c r="J6" s="118"/>
    </row>
    <row r="7" spans="1:10">
      <c r="A7" s="178" t="s">
        <v>306</v>
      </c>
      <c r="B7" s="178"/>
      <c r="C7" s="178"/>
      <c r="D7" s="178"/>
      <c r="E7" s="178"/>
      <c r="F7" s="178"/>
      <c r="G7" s="178"/>
      <c r="H7" s="178"/>
      <c r="I7" s="178"/>
      <c r="J7" s="178"/>
    </row>
    <row r="8" spans="1:10" ht="11.25" customHeight="1">
      <c r="A8" s="178"/>
      <c r="B8" s="178"/>
      <c r="C8" s="178"/>
      <c r="D8" s="178"/>
      <c r="E8" s="178"/>
      <c r="F8" s="178"/>
      <c r="G8" s="178"/>
      <c r="H8" s="178"/>
      <c r="I8" s="178"/>
      <c r="J8" s="178"/>
    </row>
    <row r="9" spans="1:10">
      <c r="A9" s="178"/>
      <c r="B9" s="178"/>
      <c r="C9" s="178"/>
      <c r="D9" s="178"/>
      <c r="E9" s="178"/>
      <c r="F9" s="178"/>
      <c r="G9" s="178"/>
      <c r="H9" s="178"/>
      <c r="I9" s="178"/>
      <c r="J9" s="178"/>
    </row>
    <row r="10" spans="1:10" ht="14">
      <c r="A10" s="129"/>
      <c r="B10" s="129"/>
      <c r="C10" s="129"/>
      <c r="D10" s="129"/>
      <c r="E10" s="129"/>
      <c r="F10" s="129"/>
      <c r="G10" s="129"/>
      <c r="H10" s="129"/>
      <c r="I10" s="129"/>
      <c r="J10" s="129"/>
    </row>
    <row r="11" spans="1:10" ht="14">
      <c r="A11" s="130" t="s">
        <v>290</v>
      </c>
      <c r="B11" s="129"/>
      <c r="C11" s="129"/>
      <c r="D11" s="129"/>
      <c r="E11" s="129"/>
      <c r="F11" s="129"/>
      <c r="G11" s="129"/>
      <c r="H11" s="129"/>
      <c r="I11" s="129"/>
      <c r="J11" s="129"/>
    </row>
    <row r="12" spans="1:10" ht="14">
      <c r="A12" s="131" t="s">
        <v>291</v>
      </c>
      <c r="B12" s="131"/>
      <c r="C12" s="129"/>
      <c r="D12" s="129"/>
      <c r="E12" s="129"/>
      <c r="F12" s="129"/>
      <c r="G12" s="129"/>
      <c r="H12" s="129"/>
      <c r="I12" s="129"/>
      <c r="J12" s="129"/>
    </row>
    <row r="13" spans="1:10" ht="14">
      <c r="A13" s="131" t="s">
        <v>292</v>
      </c>
      <c r="B13" s="131"/>
      <c r="C13" s="129"/>
      <c r="D13" s="129"/>
      <c r="E13" s="129"/>
      <c r="F13" s="129"/>
      <c r="G13" s="129"/>
      <c r="H13" s="129"/>
      <c r="I13" s="129"/>
      <c r="J13" s="129"/>
    </row>
    <row r="14" spans="1:10" ht="14">
      <c r="A14" s="131" t="s">
        <v>293</v>
      </c>
      <c r="B14" s="131"/>
      <c r="C14" s="129"/>
      <c r="D14" s="129"/>
      <c r="E14" s="129"/>
      <c r="F14" s="129"/>
      <c r="G14" s="129"/>
      <c r="H14" s="129"/>
      <c r="I14" s="129"/>
      <c r="J14" s="129"/>
    </row>
    <row r="15" spans="1:10" ht="14">
      <c r="A15" s="118"/>
      <c r="B15" s="118"/>
      <c r="C15" s="118"/>
      <c r="D15" s="118"/>
      <c r="E15" s="118"/>
      <c r="F15" s="118"/>
      <c r="G15" s="118"/>
      <c r="H15" s="118"/>
      <c r="I15" s="118"/>
      <c r="J15" s="118"/>
    </row>
    <row r="16" spans="1:10">
      <c r="A16" s="179" t="s">
        <v>104</v>
      </c>
      <c r="B16" s="179"/>
      <c r="C16" s="179"/>
      <c r="D16" s="179"/>
      <c r="E16" s="179"/>
      <c r="F16" s="179"/>
      <c r="G16" s="179"/>
      <c r="H16" s="179"/>
      <c r="I16" s="179"/>
      <c r="J16" s="179"/>
    </row>
    <row r="17" spans="1:10">
      <c r="A17" s="179"/>
      <c r="B17" s="179"/>
      <c r="C17" s="179"/>
      <c r="D17" s="179"/>
      <c r="E17" s="179"/>
      <c r="F17" s="179"/>
      <c r="G17" s="179"/>
      <c r="H17" s="179"/>
      <c r="I17" s="179"/>
      <c r="J17" s="179"/>
    </row>
    <row r="18" spans="1:10">
      <c r="A18" s="179"/>
      <c r="B18" s="179"/>
      <c r="C18" s="179"/>
      <c r="D18" s="179"/>
      <c r="E18" s="179"/>
      <c r="F18" s="179"/>
      <c r="G18" s="179"/>
      <c r="H18" s="179"/>
      <c r="I18" s="179"/>
      <c r="J18" s="179"/>
    </row>
    <row r="19" spans="1:10" ht="14">
      <c r="A19" s="118"/>
      <c r="B19" s="118"/>
      <c r="C19" s="118"/>
      <c r="D19" s="118"/>
      <c r="E19" s="118"/>
      <c r="F19" s="118"/>
      <c r="G19" s="118"/>
      <c r="H19" s="118"/>
      <c r="I19" s="118"/>
      <c r="J19" s="118"/>
    </row>
    <row r="20" spans="1:10">
      <c r="A20" s="180" t="s">
        <v>113</v>
      </c>
      <c r="B20" s="180"/>
      <c r="C20" s="180"/>
      <c r="D20" s="180"/>
      <c r="E20" s="180"/>
      <c r="F20" s="180"/>
      <c r="G20" s="180"/>
      <c r="H20" s="180"/>
      <c r="I20" s="180"/>
      <c r="J20" s="180"/>
    </row>
    <row r="21" spans="1:10">
      <c r="A21" s="180"/>
      <c r="B21" s="180"/>
      <c r="C21" s="180"/>
      <c r="D21" s="180"/>
      <c r="E21" s="180"/>
      <c r="F21" s="180"/>
      <c r="G21" s="180"/>
      <c r="H21" s="180"/>
      <c r="I21" s="180"/>
      <c r="J21" s="180"/>
    </row>
    <row r="22" spans="1:10">
      <c r="A22" s="180"/>
      <c r="B22" s="180"/>
      <c r="C22" s="180"/>
      <c r="D22" s="180"/>
      <c r="E22" s="180"/>
      <c r="F22" s="180"/>
      <c r="G22" s="180"/>
      <c r="H22" s="180"/>
      <c r="I22" s="180"/>
      <c r="J22" s="180"/>
    </row>
    <row r="23" spans="1:10">
      <c r="A23" s="180"/>
      <c r="B23" s="180"/>
      <c r="C23" s="180"/>
      <c r="D23" s="180"/>
      <c r="E23" s="180"/>
      <c r="F23" s="180"/>
      <c r="G23" s="180"/>
      <c r="H23" s="180"/>
      <c r="I23" s="180"/>
      <c r="J23" s="180"/>
    </row>
    <row r="24" spans="1:10" ht="14">
      <c r="A24" s="118"/>
      <c r="B24" s="118"/>
      <c r="C24" s="118"/>
      <c r="D24" s="118"/>
      <c r="E24" s="118"/>
      <c r="F24" s="118"/>
      <c r="G24" s="118"/>
      <c r="H24" s="118"/>
      <c r="I24" s="118"/>
      <c r="J24" s="118"/>
    </row>
    <row r="25" spans="1:10" ht="14">
      <c r="A25" s="118"/>
      <c r="B25" s="118"/>
      <c r="C25" s="118"/>
      <c r="D25" s="118"/>
      <c r="E25" s="118"/>
      <c r="F25" s="118"/>
      <c r="G25" s="118"/>
      <c r="H25" s="118"/>
      <c r="I25" s="118"/>
      <c r="J25" s="118"/>
    </row>
    <row r="26" spans="1:10" ht="14">
      <c r="A26" s="118" t="s">
        <v>13</v>
      </c>
      <c r="B26" s="118"/>
      <c r="C26" s="118"/>
      <c r="D26" s="118"/>
      <c r="E26" s="118"/>
      <c r="F26" s="118"/>
      <c r="G26" s="118"/>
      <c r="H26" s="118"/>
      <c r="I26" s="118"/>
      <c r="J26" s="118"/>
    </row>
    <row r="27" spans="1:10" ht="14">
      <c r="A27" s="118"/>
      <c r="B27" s="118"/>
      <c r="C27" s="118"/>
      <c r="D27" s="118"/>
      <c r="E27" s="118"/>
      <c r="F27" s="118"/>
      <c r="G27" s="118"/>
      <c r="H27" s="118"/>
      <c r="I27" s="118"/>
      <c r="J27" s="118"/>
    </row>
    <row r="28" spans="1:10" ht="14">
      <c r="A28" s="118"/>
      <c r="B28" s="118"/>
      <c r="C28" s="118"/>
      <c r="D28" s="118"/>
      <c r="E28" s="118"/>
      <c r="F28" s="118"/>
      <c r="G28" s="118"/>
      <c r="H28" s="118"/>
      <c r="I28" s="118"/>
      <c r="J28" s="118"/>
    </row>
    <row r="29" spans="1:10" ht="14">
      <c r="A29" s="118"/>
      <c r="B29" s="118"/>
      <c r="C29" s="118"/>
      <c r="D29" s="118"/>
      <c r="E29" s="118"/>
      <c r="F29" s="118"/>
      <c r="G29" s="118"/>
      <c r="H29" s="118"/>
      <c r="I29" s="118"/>
      <c r="J29" s="118"/>
    </row>
    <row r="30" spans="1:10" ht="14">
      <c r="A30" s="118"/>
      <c r="B30" s="118"/>
      <c r="C30" s="118"/>
      <c r="D30" s="118"/>
      <c r="E30" s="118"/>
      <c r="F30" s="118"/>
      <c r="G30" s="118"/>
      <c r="H30" s="118"/>
      <c r="I30" s="118"/>
      <c r="J30" s="118"/>
    </row>
    <row r="31" spans="1:10" ht="14">
      <c r="A31" s="118"/>
      <c r="B31" s="118"/>
      <c r="C31" s="118"/>
      <c r="D31" s="118"/>
      <c r="E31" s="118"/>
      <c r="F31" s="118"/>
      <c r="G31" s="118"/>
      <c r="H31" s="118"/>
      <c r="I31" s="118"/>
      <c r="J31" s="118"/>
    </row>
    <row r="32" spans="1:10" ht="14">
      <c r="A32" s="118"/>
      <c r="B32" s="118"/>
      <c r="C32" s="118"/>
      <c r="D32" s="118"/>
      <c r="E32" s="118"/>
      <c r="F32" s="118"/>
      <c r="G32" s="118"/>
      <c r="H32" s="118"/>
      <c r="I32" s="118"/>
      <c r="J32" s="118"/>
    </row>
    <row r="33" spans="1:10" ht="14">
      <c r="A33" s="120"/>
      <c r="B33" s="120"/>
      <c r="C33" s="120"/>
      <c r="D33" s="120"/>
      <c r="E33" s="120"/>
      <c r="F33" s="120"/>
      <c r="G33" s="132"/>
      <c r="H33" s="126"/>
      <c r="I33" s="120"/>
      <c r="J33" s="120"/>
    </row>
    <row r="34" spans="1:10" ht="14">
      <c r="A34" s="118"/>
      <c r="B34" s="118"/>
      <c r="C34" s="118"/>
      <c r="D34" s="118"/>
      <c r="E34" s="118"/>
      <c r="F34" s="118"/>
      <c r="H34" s="118"/>
      <c r="I34" s="118"/>
      <c r="J34" s="118"/>
    </row>
    <row r="35" spans="1:10" ht="14">
      <c r="A35" s="118" t="s">
        <v>14</v>
      </c>
      <c r="B35" s="118"/>
      <c r="C35" s="118"/>
      <c r="D35" s="118"/>
      <c r="E35" s="118"/>
      <c r="F35" s="118"/>
      <c r="H35" s="118"/>
      <c r="I35" s="118" t="s">
        <v>15</v>
      </c>
      <c r="J35" s="118"/>
    </row>
    <row r="36" spans="1:10" ht="14">
      <c r="A36" s="118"/>
      <c r="B36" s="118"/>
      <c r="C36" s="118"/>
      <c r="D36" s="118"/>
      <c r="E36" s="118"/>
      <c r="F36" s="118"/>
      <c r="G36" s="118"/>
      <c r="H36" s="118"/>
      <c r="I36" s="118"/>
      <c r="J36" s="118"/>
    </row>
    <row r="37" spans="1:10" ht="14">
      <c r="A37" s="118"/>
      <c r="B37" s="118"/>
      <c r="C37" s="118"/>
      <c r="D37" s="118"/>
      <c r="E37" s="118"/>
      <c r="F37" s="118"/>
      <c r="G37" s="118"/>
      <c r="H37" s="118"/>
      <c r="I37" s="118"/>
      <c r="J37" s="118"/>
    </row>
    <row r="38" spans="1:10" ht="14">
      <c r="A38" s="118"/>
      <c r="B38" s="118"/>
      <c r="C38" s="118"/>
      <c r="D38" s="118"/>
      <c r="E38" s="118"/>
      <c r="F38" s="118"/>
      <c r="G38" s="118"/>
      <c r="H38" s="118"/>
      <c r="I38" s="118"/>
      <c r="J38" s="118"/>
    </row>
    <row r="39" spans="1:10" ht="14.5">
      <c r="A39" s="4"/>
      <c r="B39" s="4"/>
      <c r="C39" s="4"/>
      <c r="D39" s="4"/>
      <c r="E39" s="4"/>
      <c r="F39" s="4"/>
      <c r="G39" s="4"/>
      <c r="H39" s="4"/>
      <c r="I39" s="4"/>
      <c r="J39" s="4"/>
    </row>
    <row r="40" spans="1:10" ht="14.5">
      <c r="A40" s="4"/>
      <c r="B40" s="4"/>
      <c r="C40" s="4"/>
      <c r="D40" s="4"/>
      <c r="E40" s="4"/>
      <c r="F40" s="4"/>
      <c r="G40" s="4"/>
      <c r="H40" s="4"/>
      <c r="I40" s="4"/>
      <c r="J40" s="4"/>
    </row>
    <row r="41" spans="1:10" ht="14.5">
      <c r="A41" s="4"/>
      <c r="B41" s="4"/>
      <c r="C41" s="4"/>
      <c r="D41" s="4"/>
      <c r="E41" s="4"/>
      <c r="F41" s="4"/>
      <c r="G41" s="4"/>
      <c r="H41" s="4"/>
      <c r="I41" s="4"/>
      <c r="J41" s="4"/>
    </row>
    <row r="42" spans="1:10" ht="12">
      <c r="A42" s="3"/>
      <c r="B42" s="3"/>
      <c r="C42" s="3"/>
      <c r="D42" s="3"/>
      <c r="E42" s="3"/>
      <c r="F42" s="3"/>
      <c r="G42" s="3"/>
      <c r="H42" s="3"/>
      <c r="I42" s="3"/>
      <c r="J42" s="3"/>
    </row>
    <row r="43" spans="1:10" ht="11.25" customHeight="1"/>
    <row r="44" spans="1:10" ht="11.25" customHeight="1"/>
    <row r="45" spans="1:10" ht="11.25" customHeight="1"/>
    <row r="46" spans="1:10"/>
    <row r="47" spans="1:10" ht="11.25" customHeight="1"/>
    <row r="48" spans="1:10" ht="11.25" customHeight="1"/>
    <row r="49" ht="11.25" customHeight="1"/>
    <row r="50"/>
    <row r="51" ht="11.25" customHeight="1"/>
    <row r="52" ht="11.25" customHeight="1"/>
    <row r="53" ht="11.25" customHeight="1"/>
    <row r="54" ht="11.25" customHeight="1"/>
    <row r="55"/>
    <row r="56"/>
    <row r="57"/>
    <row r="58"/>
    <row r="59"/>
    <row r="60"/>
  </sheetData>
  <mergeCells count="3">
    <mergeCell ref="A7:J9"/>
    <mergeCell ref="A16:J18"/>
    <mergeCell ref="A20:J23"/>
  </mergeCells>
  <pageMargins left="0.7" right="0.7" top="0.75" bottom="0.75" header="0.3" footer="0.3"/>
  <pageSetup paperSize="9" orientation="portrait" r:id="rId1"/>
  <headerFooter>
    <oddHeader>&amp;C&amp;B&amp;"Arial"&amp;12&amp;Kff0000​‌OFFICIAL‌​</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2293" r:id="rId4" name="Check Box 5">
              <controlPr defaultSize="0" autoFill="0" autoLine="0" autoPict="0">
                <anchor moveWithCells="1">
                  <from>
                    <xdr:col>0</xdr:col>
                    <xdr:colOff>19050</xdr:colOff>
                    <xdr:row>11</xdr:row>
                    <xdr:rowOff>184150</xdr:rowOff>
                  </from>
                  <to>
                    <xdr:col>0</xdr:col>
                    <xdr:colOff>323850</xdr:colOff>
                    <xdr:row>13</xdr:row>
                    <xdr:rowOff>38100</xdr:rowOff>
                  </to>
                </anchor>
              </controlPr>
            </control>
          </mc:Choice>
        </mc:AlternateContent>
        <mc:AlternateContent xmlns:mc="http://schemas.openxmlformats.org/markup-compatibility/2006">
          <mc:Choice Requires="x14">
            <control shapeId="12294" r:id="rId5" name="Check Box 6">
              <controlPr defaultSize="0" autoFill="0" autoLine="0" autoPict="0">
                <anchor moveWithCells="1">
                  <from>
                    <xdr:col>0</xdr:col>
                    <xdr:colOff>19050</xdr:colOff>
                    <xdr:row>12</xdr:row>
                    <xdr:rowOff>184150</xdr:rowOff>
                  </from>
                  <to>
                    <xdr:col>0</xdr:col>
                    <xdr:colOff>323850</xdr:colOff>
                    <xdr:row>14</xdr:row>
                    <xdr:rowOff>38100</xdr:rowOff>
                  </to>
                </anchor>
              </controlPr>
            </control>
          </mc:Choice>
        </mc:AlternateContent>
        <mc:AlternateContent xmlns:mc="http://schemas.openxmlformats.org/markup-compatibility/2006">
          <mc:Choice Requires="x14">
            <control shapeId="12295" r:id="rId6" name="Check Box 7">
              <controlPr defaultSize="0" autoFill="0" autoLine="0" autoPict="0">
                <anchor moveWithCells="1">
                  <from>
                    <xdr:col>0</xdr:col>
                    <xdr:colOff>19050</xdr:colOff>
                    <xdr:row>10</xdr:row>
                    <xdr:rowOff>171450</xdr:rowOff>
                  </from>
                  <to>
                    <xdr:col>0</xdr:col>
                    <xdr:colOff>323850</xdr:colOff>
                    <xdr:row>12</xdr:row>
                    <xdr:rowOff>31750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BCB71-317B-4196-95F6-73D371457573}">
  <dimension ref="A1:K80"/>
  <sheetViews>
    <sheetView view="pageLayout" workbookViewId="0">
      <selection activeCell="B7" sqref="B7:P69"/>
    </sheetView>
  </sheetViews>
  <sheetFormatPr defaultColWidth="0" defaultRowHeight="0" customHeight="1" zeroHeight="1"/>
  <cols>
    <col min="1" max="1" width="4.44140625" style="2" customWidth="1"/>
    <col min="2" max="2" width="9.33203125" style="2" customWidth="1"/>
    <col min="3" max="3" width="3.44140625" style="2" customWidth="1"/>
    <col min="4" max="4" width="13.33203125" style="2" customWidth="1"/>
    <col min="5" max="5" width="10.6640625" style="2" customWidth="1"/>
    <col min="6" max="6" width="8.77734375" style="2" customWidth="1"/>
    <col min="7" max="7" width="9.33203125" style="2" customWidth="1"/>
    <col min="8" max="8" width="12" style="2" customWidth="1"/>
    <col min="9" max="9" width="24.77734375" style="2" customWidth="1"/>
    <col min="10" max="10" width="10.77734375" style="2" customWidth="1"/>
    <col min="11" max="11" width="3.77734375" style="2" customWidth="1"/>
    <col min="12" max="16384" width="9.33203125" style="2" hidden="1"/>
  </cols>
  <sheetData>
    <row r="1" spans="1:10" ht="16">
      <c r="A1" s="119" t="s">
        <v>279</v>
      </c>
    </row>
    <row r="2" spans="1:10" ht="16">
      <c r="A2" s="119"/>
    </row>
    <row r="3" spans="1:10" ht="18.649999999999999" customHeight="1">
      <c r="A3" s="118" t="s">
        <v>283</v>
      </c>
      <c r="B3" s="118"/>
      <c r="C3" s="118"/>
      <c r="D3" s="186"/>
      <c r="E3" s="186"/>
      <c r="F3" s="186"/>
      <c r="G3" s="186"/>
      <c r="H3" s="186"/>
      <c r="I3" s="186"/>
      <c r="J3" s="186"/>
    </row>
    <row r="4" spans="1:10" ht="18.649999999999999" customHeight="1">
      <c r="A4" s="118" t="s">
        <v>280</v>
      </c>
      <c r="B4" s="118"/>
      <c r="C4" s="126"/>
      <c r="D4" s="185"/>
      <c r="E4" s="185"/>
      <c r="F4" s="185"/>
      <c r="G4" s="185"/>
      <c r="H4" s="185"/>
      <c r="I4" s="185"/>
      <c r="J4" s="185"/>
    </row>
    <row r="5" spans="1:10" ht="18.649999999999999" customHeight="1">
      <c r="A5" s="118" t="s">
        <v>282</v>
      </c>
      <c r="B5" s="118"/>
      <c r="C5" s="118"/>
      <c r="D5" s="118"/>
      <c r="E5" s="126"/>
      <c r="F5" s="185"/>
      <c r="G5" s="185"/>
      <c r="H5" s="185"/>
      <c r="I5" s="185"/>
      <c r="J5" s="185"/>
    </row>
    <row r="6" spans="1:10" ht="18.649999999999999" customHeight="1">
      <c r="A6" s="118" t="s">
        <v>281</v>
      </c>
      <c r="B6" s="138"/>
      <c r="C6" s="138"/>
      <c r="D6" s="186"/>
      <c r="E6" s="186"/>
      <c r="F6" s="186"/>
      <c r="G6" s="230" t="s">
        <v>313</v>
      </c>
      <c r="H6" s="230"/>
      <c r="I6" s="186"/>
      <c r="J6" s="186"/>
    </row>
    <row r="7" spans="1:10" ht="14">
      <c r="A7" s="118"/>
      <c r="B7" s="118"/>
      <c r="C7" s="118"/>
      <c r="D7" s="118"/>
      <c r="E7" s="126"/>
      <c r="F7" s="128"/>
      <c r="G7" s="128"/>
      <c r="H7" s="118"/>
      <c r="I7" s="128"/>
      <c r="J7" s="128"/>
    </row>
    <row r="8" spans="1:10" ht="6" customHeight="1">
      <c r="A8" s="118"/>
      <c r="B8" s="118"/>
      <c r="C8" s="118"/>
      <c r="D8" s="118"/>
      <c r="E8" s="126"/>
      <c r="F8" s="128"/>
      <c r="G8" s="128"/>
      <c r="H8" s="118"/>
      <c r="I8" s="128"/>
      <c r="J8" s="128"/>
    </row>
    <row r="9" spans="1:10" ht="30.75" customHeight="1">
      <c r="A9" s="182" t="s">
        <v>304</v>
      </c>
      <c r="B9" s="182"/>
      <c r="C9" s="182"/>
      <c r="D9" s="182"/>
      <c r="E9" s="182"/>
      <c r="F9" s="182"/>
      <c r="G9" s="182"/>
      <c r="H9" s="182"/>
      <c r="I9" s="182"/>
      <c r="J9" s="182"/>
    </row>
    <row r="10" spans="1:10" ht="11.25" customHeight="1">
      <c r="A10" s="187" t="s">
        <v>286</v>
      </c>
      <c r="B10" s="188"/>
      <c r="C10" s="188"/>
      <c r="D10" s="188"/>
      <c r="E10" s="188"/>
      <c r="F10" s="188"/>
      <c r="G10" s="188"/>
      <c r="H10" s="188"/>
      <c r="I10" s="189"/>
      <c r="J10" s="228" t="s">
        <v>302</v>
      </c>
    </row>
    <row r="11" spans="1:10" ht="11.25" customHeight="1">
      <c r="A11" s="190"/>
      <c r="B11" s="191"/>
      <c r="C11" s="191"/>
      <c r="D11" s="191"/>
      <c r="E11" s="191"/>
      <c r="F11" s="191"/>
      <c r="G11" s="191"/>
      <c r="H11" s="191"/>
      <c r="I11" s="192"/>
      <c r="J11" s="229"/>
    </row>
    <row r="12" spans="1:10" ht="30.65" customHeight="1">
      <c r="A12" s="214">
        <v>1</v>
      </c>
      <c r="B12" s="204" t="s">
        <v>309</v>
      </c>
      <c r="C12" s="204"/>
      <c r="D12" s="204"/>
      <c r="E12" s="204"/>
      <c r="F12" s="204"/>
      <c r="G12" s="204"/>
      <c r="H12" s="204"/>
      <c r="I12" s="204"/>
      <c r="J12" s="221"/>
    </row>
    <row r="13" spans="1:10" ht="42.65" customHeight="1">
      <c r="A13" s="214"/>
      <c r="B13" s="205" t="s">
        <v>294</v>
      </c>
      <c r="C13" s="205"/>
      <c r="D13" s="205"/>
      <c r="E13" s="205"/>
      <c r="F13" s="205"/>
      <c r="G13" s="205"/>
      <c r="H13" s="205"/>
      <c r="I13" s="206"/>
      <c r="J13" s="221"/>
    </row>
    <row r="14" spans="1:10" s="127" customFormat="1" ht="48.25" customHeight="1">
      <c r="A14" s="135">
        <v>2</v>
      </c>
      <c r="B14" s="207" t="s">
        <v>307</v>
      </c>
      <c r="C14" s="207"/>
      <c r="D14" s="207"/>
      <c r="E14" s="207"/>
      <c r="F14" s="207"/>
      <c r="G14" s="207"/>
      <c r="H14" s="207"/>
      <c r="I14" s="208"/>
      <c r="J14" s="139"/>
    </row>
    <row r="15" spans="1:10" ht="17.149999999999999" customHeight="1">
      <c r="A15" s="214">
        <v>3</v>
      </c>
      <c r="B15" s="209" t="s">
        <v>287</v>
      </c>
      <c r="C15" s="209"/>
      <c r="D15" s="209"/>
      <c r="E15" s="209"/>
      <c r="F15" s="209"/>
      <c r="G15" s="209"/>
      <c r="H15" s="209"/>
      <c r="I15" s="204"/>
      <c r="J15" s="215"/>
    </row>
    <row r="16" spans="1:10" ht="28.4" customHeight="1">
      <c r="A16" s="214"/>
      <c r="B16" s="210" t="s">
        <v>296</v>
      </c>
      <c r="C16" s="210"/>
      <c r="D16" s="210"/>
      <c r="E16" s="210"/>
      <c r="F16" s="210"/>
      <c r="G16" s="210"/>
      <c r="H16" s="210"/>
      <c r="I16" s="211"/>
      <c r="J16" s="215"/>
    </row>
    <row r="17" spans="1:10" ht="17.149999999999999" customHeight="1">
      <c r="A17" s="135">
        <v>4</v>
      </c>
      <c r="B17" s="212" t="s">
        <v>288</v>
      </c>
      <c r="C17" s="212"/>
      <c r="D17" s="212"/>
      <c r="E17" s="212"/>
      <c r="F17" s="212"/>
      <c r="G17" s="212"/>
      <c r="H17" s="212"/>
      <c r="I17" s="213"/>
      <c r="J17" s="216"/>
    </row>
    <row r="18" spans="1:10" ht="28.4" customHeight="1">
      <c r="A18" s="136"/>
      <c r="B18" s="217" t="s">
        <v>297</v>
      </c>
      <c r="C18" s="217"/>
      <c r="D18" s="217"/>
      <c r="E18" s="217"/>
      <c r="F18" s="217"/>
      <c r="G18" s="217"/>
      <c r="H18" s="217"/>
      <c r="I18" s="218"/>
      <c r="J18" s="216"/>
    </row>
    <row r="19" spans="1:10" ht="45.25" customHeight="1">
      <c r="A19" s="137">
        <v>5</v>
      </c>
      <c r="B19" s="222" t="s">
        <v>308</v>
      </c>
      <c r="C19" s="222"/>
      <c r="D19" s="222"/>
      <c r="E19" s="222"/>
      <c r="F19" s="222"/>
      <c r="G19" s="222"/>
      <c r="H19" s="222"/>
      <c r="I19" s="223"/>
      <c r="J19" s="140"/>
    </row>
    <row r="20" spans="1:10" ht="59.5" customHeight="1">
      <c r="A20" s="135">
        <v>6</v>
      </c>
      <c r="B20" s="224" t="s">
        <v>314</v>
      </c>
      <c r="C20" s="224"/>
      <c r="D20" s="224"/>
      <c r="E20" s="224"/>
      <c r="F20" s="224"/>
      <c r="G20" s="224"/>
      <c r="H20" s="224"/>
      <c r="I20" s="225"/>
      <c r="J20" s="141"/>
    </row>
    <row r="21" spans="1:10" ht="31.4" customHeight="1">
      <c r="A21" s="214">
        <v>7</v>
      </c>
      <c r="B21" s="226" t="s">
        <v>295</v>
      </c>
      <c r="C21" s="226"/>
      <c r="D21" s="226"/>
      <c r="E21" s="226"/>
      <c r="F21" s="226"/>
      <c r="G21" s="226"/>
      <c r="H21" s="226"/>
      <c r="I21" s="227"/>
      <c r="J21" s="221"/>
    </row>
    <row r="22" spans="1:10" ht="15.65" customHeight="1">
      <c r="A22" s="214"/>
      <c r="B22" s="193" t="s">
        <v>311</v>
      </c>
      <c r="C22" s="193"/>
      <c r="D22" s="193"/>
      <c r="E22" s="193"/>
      <c r="F22" s="193"/>
      <c r="G22" s="193"/>
      <c r="H22" s="193"/>
      <c r="I22" s="194"/>
      <c r="J22" s="221"/>
    </row>
    <row r="23" spans="1:10" ht="30.65" customHeight="1">
      <c r="A23" s="183">
        <v>8</v>
      </c>
      <c r="B23" s="195" t="s">
        <v>298</v>
      </c>
      <c r="C23" s="195"/>
      <c r="D23" s="195"/>
      <c r="E23" s="195"/>
      <c r="F23" s="195"/>
      <c r="G23" s="195"/>
      <c r="H23" s="195"/>
      <c r="I23" s="196"/>
      <c r="J23" s="202"/>
    </row>
    <row r="24" spans="1:10" ht="15.65" customHeight="1">
      <c r="A24" s="183"/>
      <c r="B24" s="197" t="s">
        <v>299</v>
      </c>
      <c r="C24" s="197"/>
      <c r="D24" s="197"/>
      <c r="E24" s="197"/>
      <c r="F24" s="197"/>
      <c r="G24" s="197"/>
      <c r="H24" s="197"/>
      <c r="I24" s="198"/>
      <c r="J24" s="202"/>
    </row>
    <row r="25" spans="1:10" ht="45.25" customHeight="1">
      <c r="A25" s="219">
        <v>9</v>
      </c>
      <c r="B25" s="199" t="s">
        <v>300</v>
      </c>
      <c r="C25" s="199"/>
      <c r="D25" s="199"/>
      <c r="E25" s="199"/>
      <c r="F25" s="199"/>
      <c r="G25" s="199"/>
      <c r="H25" s="199"/>
      <c r="I25" s="200"/>
      <c r="J25" s="220"/>
    </row>
    <row r="26" spans="1:10" ht="28.4" customHeight="1">
      <c r="A26" s="219"/>
      <c r="B26" s="193" t="s">
        <v>303</v>
      </c>
      <c r="C26" s="193"/>
      <c r="D26" s="193"/>
      <c r="E26" s="193"/>
      <c r="F26" s="193"/>
      <c r="G26" s="193"/>
      <c r="H26" s="193"/>
      <c r="I26" s="194"/>
      <c r="J26" s="220"/>
    </row>
    <row r="27" spans="1:10" ht="30.65" customHeight="1">
      <c r="A27" s="183">
        <v>10</v>
      </c>
      <c r="B27" s="201" t="s">
        <v>301</v>
      </c>
      <c r="C27" s="201"/>
      <c r="D27" s="201"/>
      <c r="E27" s="201"/>
      <c r="F27" s="201"/>
      <c r="G27" s="201"/>
      <c r="H27" s="201"/>
      <c r="I27" s="201"/>
      <c r="J27" s="202"/>
    </row>
    <row r="28" spans="1:10" ht="30.65" customHeight="1">
      <c r="A28" s="184"/>
      <c r="B28" s="181" t="s">
        <v>312</v>
      </c>
      <c r="C28" s="181"/>
      <c r="D28" s="181"/>
      <c r="E28" s="181"/>
      <c r="F28" s="181"/>
      <c r="G28" s="181"/>
      <c r="H28" s="181"/>
      <c r="I28" s="181"/>
      <c r="J28" s="203"/>
    </row>
    <row r="29" spans="1:10" ht="13">
      <c r="A29" s="123"/>
      <c r="B29" s="123"/>
      <c r="C29" s="123"/>
      <c r="D29" s="123"/>
      <c r="E29" s="123"/>
      <c r="F29" s="123"/>
      <c r="G29" s="123"/>
      <c r="H29" s="123"/>
      <c r="I29" s="123"/>
      <c r="J29" s="123"/>
    </row>
    <row r="30" spans="1:10" ht="13">
      <c r="A30" s="124"/>
      <c r="B30" s="122"/>
      <c r="C30" s="123"/>
      <c r="D30" s="123"/>
      <c r="E30" s="123"/>
      <c r="F30" s="123"/>
      <c r="G30" s="123"/>
      <c r="H30" s="123"/>
      <c r="I30" s="123"/>
      <c r="J30" s="123"/>
    </row>
    <row r="31" spans="1:10" ht="13">
      <c r="A31" s="123"/>
      <c r="B31" s="123"/>
      <c r="C31" s="123"/>
      <c r="D31" s="123"/>
      <c r="E31" s="123"/>
      <c r="F31" s="123"/>
      <c r="G31" s="123"/>
      <c r="H31" s="123"/>
      <c r="I31" s="123"/>
      <c r="J31" s="123"/>
    </row>
    <row r="32" spans="1:10" ht="13">
      <c r="A32" s="123"/>
      <c r="B32" s="123"/>
      <c r="C32" s="123"/>
      <c r="D32" s="123"/>
      <c r="E32" s="123"/>
      <c r="F32" s="123"/>
      <c r="G32" s="123"/>
      <c r="H32" s="123"/>
      <c r="I32" s="123"/>
      <c r="J32" s="123"/>
    </row>
    <row r="33" spans="1:10" ht="13">
      <c r="A33" s="123"/>
      <c r="B33" s="123"/>
      <c r="C33" s="123"/>
      <c r="D33" s="123"/>
      <c r="E33" s="123"/>
      <c r="F33" s="123"/>
      <c r="G33" s="123"/>
      <c r="H33" s="123"/>
      <c r="I33" s="123"/>
      <c r="J33" s="123"/>
    </row>
    <row r="34" spans="1:10" ht="13">
      <c r="A34" s="123"/>
      <c r="B34" s="123"/>
      <c r="C34" s="123"/>
      <c r="D34" s="123"/>
      <c r="E34" s="123"/>
      <c r="F34" s="123"/>
      <c r="G34" s="123"/>
      <c r="H34" s="123"/>
      <c r="I34" s="123"/>
      <c r="J34" s="123"/>
    </row>
    <row r="35" spans="1:10" ht="13" hidden="1">
      <c r="A35" s="123"/>
      <c r="B35" s="123"/>
      <c r="C35" s="123"/>
      <c r="D35" s="123"/>
      <c r="E35" s="123"/>
      <c r="F35" s="123"/>
      <c r="G35" s="123"/>
      <c r="H35" s="123"/>
      <c r="I35" s="123"/>
      <c r="J35" s="123"/>
    </row>
    <row r="36" spans="1:10" ht="13" hidden="1">
      <c r="A36" s="123"/>
      <c r="B36" s="123"/>
      <c r="C36" s="123"/>
      <c r="D36" s="123"/>
      <c r="E36" s="123"/>
      <c r="F36" s="123"/>
      <c r="G36" s="123"/>
      <c r="H36" s="123"/>
      <c r="I36" s="123"/>
      <c r="J36" s="123"/>
    </row>
    <row r="37" spans="1:10" ht="13" hidden="1">
      <c r="A37" s="123"/>
      <c r="B37" s="123"/>
      <c r="C37" s="123"/>
      <c r="D37" s="123"/>
      <c r="E37" s="123"/>
      <c r="F37" s="123"/>
      <c r="G37" s="123"/>
      <c r="H37" s="123"/>
      <c r="I37" s="123"/>
      <c r="J37" s="123"/>
    </row>
    <row r="38" spans="1:10" ht="13" hidden="1">
      <c r="A38" s="123"/>
      <c r="B38" s="123"/>
      <c r="C38" s="123"/>
      <c r="D38" s="123"/>
      <c r="E38" s="123"/>
      <c r="F38" s="123"/>
      <c r="G38" s="123"/>
      <c r="H38" s="123"/>
      <c r="I38" s="123"/>
      <c r="J38" s="123"/>
    </row>
    <row r="39" spans="1:10" ht="13" hidden="1">
      <c r="A39" s="123"/>
      <c r="B39" s="123"/>
      <c r="C39" s="123"/>
      <c r="D39" s="123"/>
      <c r="E39" s="123"/>
      <c r="F39" s="123"/>
      <c r="G39" s="123"/>
      <c r="H39" s="123"/>
      <c r="I39" s="123"/>
      <c r="J39" s="123"/>
    </row>
    <row r="40" spans="1:10" ht="13" hidden="1">
      <c r="A40" s="123"/>
      <c r="B40" s="123"/>
      <c r="C40" s="123"/>
      <c r="D40" s="123"/>
      <c r="E40" s="123"/>
      <c r="F40" s="123"/>
      <c r="G40" s="123"/>
      <c r="H40" s="123"/>
      <c r="I40" s="123"/>
      <c r="J40" s="123"/>
    </row>
    <row r="41" spans="1:10" ht="12.75" hidden="1" customHeight="1">
      <c r="A41" s="123"/>
      <c r="B41" s="123"/>
      <c r="C41" s="123"/>
      <c r="D41" s="123"/>
      <c r="E41" s="123"/>
      <c r="F41" s="123"/>
      <c r="G41" s="123"/>
      <c r="H41" s="123"/>
      <c r="I41" s="123"/>
      <c r="J41" s="123"/>
    </row>
    <row r="42" spans="1:10" ht="12.75" hidden="1" customHeight="1">
      <c r="A42" s="123"/>
      <c r="B42" s="123"/>
      <c r="C42" s="123"/>
      <c r="D42" s="123"/>
      <c r="E42" s="123"/>
      <c r="F42" s="123"/>
      <c r="G42" s="123"/>
      <c r="H42" s="123"/>
      <c r="I42" s="123"/>
      <c r="J42" s="123"/>
    </row>
    <row r="43" spans="1:10" ht="12.75" hidden="1" customHeight="1">
      <c r="A43" s="123"/>
      <c r="B43" s="123"/>
      <c r="C43" s="123"/>
      <c r="D43" s="123"/>
      <c r="E43" s="123"/>
      <c r="F43" s="123"/>
      <c r="G43" s="123"/>
      <c r="H43" s="123"/>
      <c r="I43" s="123"/>
      <c r="J43" s="123"/>
    </row>
    <row r="44" spans="1:10" ht="13" hidden="1">
      <c r="A44" s="123"/>
      <c r="B44" s="123"/>
      <c r="C44" s="123"/>
      <c r="D44" s="123"/>
      <c r="E44" s="123"/>
      <c r="F44" s="123"/>
      <c r="G44" s="123"/>
      <c r="H44" s="123"/>
      <c r="I44" s="123"/>
      <c r="J44" s="123"/>
    </row>
    <row r="45" spans="1:10" ht="12.75" hidden="1" customHeight="1">
      <c r="A45" s="123"/>
      <c r="B45" s="123"/>
      <c r="C45" s="123"/>
      <c r="D45" s="123"/>
      <c r="E45" s="123"/>
      <c r="F45" s="123"/>
      <c r="G45" s="123"/>
      <c r="H45" s="123"/>
      <c r="I45" s="123"/>
      <c r="J45" s="123"/>
    </row>
    <row r="46" spans="1:10" ht="12.75" hidden="1" customHeight="1">
      <c r="A46" s="123"/>
      <c r="B46" s="123"/>
      <c r="C46" s="123"/>
      <c r="D46" s="123"/>
      <c r="E46" s="123"/>
      <c r="F46" s="123"/>
      <c r="G46" s="123"/>
      <c r="H46" s="123"/>
      <c r="I46" s="123"/>
      <c r="J46" s="123"/>
    </row>
    <row r="47" spans="1:10" ht="12.75" hidden="1" customHeight="1">
      <c r="A47" s="123"/>
      <c r="B47" s="123"/>
      <c r="C47" s="123"/>
      <c r="D47" s="123"/>
      <c r="E47" s="123"/>
      <c r="F47" s="123"/>
      <c r="G47" s="123"/>
      <c r="H47" s="123"/>
      <c r="I47" s="123"/>
      <c r="J47" s="123"/>
    </row>
    <row r="48" spans="1:10" ht="13" hidden="1">
      <c r="A48" s="123"/>
      <c r="B48" s="123"/>
      <c r="C48" s="123"/>
      <c r="D48" s="123"/>
      <c r="E48" s="123"/>
      <c r="F48" s="123"/>
      <c r="G48" s="123"/>
      <c r="H48" s="123"/>
      <c r="I48" s="123"/>
      <c r="J48" s="123"/>
    </row>
    <row r="49" spans="1:10" ht="12.75" hidden="1" customHeight="1">
      <c r="A49" s="123"/>
      <c r="B49" s="123"/>
      <c r="C49" s="123"/>
      <c r="D49" s="123"/>
      <c r="E49" s="123"/>
      <c r="F49" s="123"/>
      <c r="G49" s="123"/>
      <c r="H49" s="123"/>
      <c r="I49" s="123"/>
      <c r="J49" s="123"/>
    </row>
    <row r="50" spans="1:10" ht="12.75" hidden="1" customHeight="1">
      <c r="A50" s="123"/>
      <c r="B50" s="123"/>
      <c r="C50" s="123"/>
      <c r="D50" s="123"/>
      <c r="E50" s="123"/>
      <c r="F50" s="123"/>
      <c r="G50" s="123"/>
      <c r="H50" s="123"/>
      <c r="I50" s="123"/>
      <c r="J50" s="123"/>
    </row>
    <row r="51" spans="1:10" ht="12.75" hidden="1" customHeight="1">
      <c r="A51" s="123"/>
      <c r="B51" s="125"/>
      <c r="C51" s="123"/>
      <c r="D51" s="123"/>
      <c r="E51" s="123"/>
      <c r="F51" s="123"/>
      <c r="G51" s="123"/>
      <c r="H51" s="123"/>
      <c r="I51" s="123"/>
      <c r="J51" s="123"/>
    </row>
    <row r="52" spans="1:10" ht="12.75" hidden="1" customHeight="1">
      <c r="A52" s="123"/>
      <c r="B52" s="121"/>
      <c r="C52" s="123"/>
      <c r="D52" s="123"/>
      <c r="E52" s="123"/>
      <c r="F52" s="123"/>
      <c r="G52" s="123"/>
      <c r="H52" s="123"/>
      <c r="I52" s="123"/>
      <c r="J52" s="123"/>
    </row>
    <row r="53" spans="1:10" ht="13" hidden="1">
      <c r="A53" s="123"/>
      <c r="B53" s="123"/>
      <c r="C53" s="123"/>
      <c r="D53" s="123"/>
      <c r="E53" s="123"/>
      <c r="F53" s="123"/>
      <c r="G53" s="123"/>
      <c r="H53" s="123"/>
      <c r="I53" s="123"/>
      <c r="J53" s="123"/>
    </row>
    <row r="54" spans="1:10" ht="13" hidden="1">
      <c r="A54" s="123"/>
      <c r="B54" s="123"/>
      <c r="C54" s="123"/>
      <c r="D54" s="123"/>
      <c r="E54" s="123"/>
      <c r="F54" s="123"/>
      <c r="G54" s="123"/>
      <c r="H54" s="123"/>
      <c r="I54" s="123"/>
      <c r="J54" s="123"/>
    </row>
    <row r="55" spans="1:10" ht="13" hidden="1">
      <c r="A55" s="123"/>
      <c r="B55" s="123"/>
      <c r="C55" s="123"/>
      <c r="D55" s="123"/>
      <c r="E55" s="123"/>
      <c r="F55" s="123"/>
      <c r="G55" s="123"/>
      <c r="H55" s="123"/>
      <c r="I55" s="123"/>
      <c r="J55" s="123"/>
    </row>
    <row r="56" spans="1:10" ht="13" hidden="1">
      <c r="A56" s="123"/>
      <c r="B56" s="123"/>
      <c r="C56" s="123"/>
      <c r="D56" s="123"/>
      <c r="E56" s="123"/>
      <c r="F56" s="123"/>
      <c r="G56" s="123"/>
      <c r="H56" s="123"/>
      <c r="I56" s="123"/>
      <c r="J56" s="123"/>
    </row>
    <row r="57" spans="1:10" ht="13" hidden="1">
      <c r="A57" s="123"/>
      <c r="B57" s="123"/>
      <c r="C57" s="123"/>
      <c r="D57" s="123"/>
      <c r="E57" s="123"/>
      <c r="F57" s="123"/>
      <c r="G57" s="123"/>
      <c r="H57" s="123"/>
      <c r="I57" s="123"/>
      <c r="J57" s="123"/>
    </row>
    <row r="58" spans="1:10" ht="10.5" hidden="1"/>
    <row r="59" spans="1:10" ht="10.5" hidden="1"/>
    <row r="60" spans="1:10" ht="10.5" hidden="1"/>
    <row r="61" spans="1:10" ht="10.5" hidden="1"/>
    <row r="62" spans="1:10" ht="10.5" hidden="1"/>
    <row r="63" spans="1:10" ht="10.5" hidden="1"/>
    <row r="64" spans="1:10" ht="10.5" hidden="1"/>
    <row r="65" ht="10.5" hidden="1"/>
    <row r="66" ht="10.5" hidden="1"/>
    <row r="67" ht="10.5" hidden="1"/>
    <row r="68" ht="10.5" hidden="1"/>
    <row r="69" ht="10.5" hidden="1"/>
    <row r="70" ht="10.5" hidden="1"/>
    <row r="71" ht="10.5" hidden="1"/>
    <row r="72" ht="10.5" hidden="1"/>
    <row r="73" ht="10.5" hidden="1"/>
    <row r="74" ht="10.5" hidden="1"/>
    <row r="75" ht="10.5" hidden="1"/>
    <row r="76" ht="10.5" hidden="1"/>
    <row r="77" ht="10.5" hidden="1"/>
    <row r="78" ht="10.5" hidden="1"/>
    <row r="79" ht="10.5" hidden="1"/>
    <row r="80" ht="10.5" hidden="1"/>
  </sheetData>
  <mergeCells count="39">
    <mergeCell ref="A12:A13"/>
    <mergeCell ref="J12:J13"/>
    <mergeCell ref="I6:J6"/>
    <mergeCell ref="J10:J11"/>
    <mergeCell ref="F5:J5"/>
    <mergeCell ref="G6:H6"/>
    <mergeCell ref="D6:F6"/>
    <mergeCell ref="A25:A26"/>
    <mergeCell ref="J25:J26"/>
    <mergeCell ref="A21:A22"/>
    <mergeCell ref="J21:J22"/>
    <mergeCell ref="B19:I19"/>
    <mergeCell ref="B20:I20"/>
    <mergeCell ref="B21:I21"/>
    <mergeCell ref="B15:I15"/>
    <mergeCell ref="B16:I16"/>
    <mergeCell ref="B17:I17"/>
    <mergeCell ref="A23:A24"/>
    <mergeCell ref="J23:J24"/>
    <mergeCell ref="A15:A16"/>
    <mergeCell ref="J15:J16"/>
    <mergeCell ref="J17:J18"/>
    <mergeCell ref="B18:I18"/>
    <mergeCell ref="B28:I28"/>
    <mergeCell ref="A9:J9"/>
    <mergeCell ref="A27:A28"/>
    <mergeCell ref="D4:J4"/>
    <mergeCell ref="D3:J3"/>
    <mergeCell ref="A10:I11"/>
    <mergeCell ref="B22:I22"/>
    <mergeCell ref="B23:I23"/>
    <mergeCell ref="B24:I24"/>
    <mergeCell ref="B25:I25"/>
    <mergeCell ref="B26:I26"/>
    <mergeCell ref="B27:I27"/>
    <mergeCell ref="J27:J28"/>
    <mergeCell ref="B12:I12"/>
    <mergeCell ref="B13:I13"/>
    <mergeCell ref="B14:I14"/>
  </mergeCells>
  <pageMargins left="0.7" right="0.7" top="0.75" bottom="0.75" header="0.3" footer="0.3"/>
  <pageSetup paperSize="9" orientation="portrait" r:id="rId1"/>
  <headerFooter>
    <oddHeader>&amp;C&amp;B&amp;"Arial"&amp;12&amp;Kff0000​‌OFFICIAL‌​</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553E38A7-69E1-45B9-9035-BC440F1B9ADE}">
          <x14:formula1>
            <xm:f>GEN_A!$H$72:$H$74</xm:f>
          </x14:formula1>
          <xm:sqref>J12:J28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Coversheet_and_Instructions</vt:lpstr>
      <vt:lpstr>Compliance_Information</vt:lpstr>
      <vt:lpstr>Waste_Monitoring</vt:lpstr>
      <vt:lpstr>Notes</vt:lpstr>
      <vt:lpstr>GEN_A</vt:lpstr>
      <vt:lpstr>Change_log</vt:lpstr>
      <vt:lpstr>Certification_Statement</vt:lpstr>
      <vt:lpstr>Better_Practice_Checklist</vt:lpstr>
      <vt:lpstr>MC</vt:lpstr>
      <vt:lpstr>MdlTtl</vt:lpstr>
      <vt:lpstr>NA</vt:lpstr>
      <vt:lpstr>One</vt:lpstr>
      <vt:lpstr>period</vt:lpstr>
      <vt:lpstr>Compliance_Information!Print_Area</vt:lpstr>
      <vt:lpstr>Coversheet_and_Instructions!Print_Area</vt:lpstr>
      <vt:lpstr>Waste_Monitoring!Print_Area</vt:lpstr>
      <vt:lpstr>Sbsxn</vt:lpstr>
      <vt:lpstr>Sht</vt:lpstr>
      <vt:lpstr>Sxn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keywords>[SEC=OFFICIAL]</cp:keywords>
  <cp:lastModifiedBy>Joel Eversham (ESC)</cp:lastModifiedBy>
  <cp:lastPrinted>2022-02-03T04:02:19Z</cp:lastPrinted>
  <dcterms:created xsi:type="dcterms:W3CDTF">2015-06-02T11:43:08Z</dcterms:created>
  <dcterms:modified xsi:type="dcterms:W3CDTF">2023-02-20T00:39:44Z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Image_Header">
    <vt:lpwstr>C:\Program Files\Common Files\janusNET Shared\janusSEAL\Images\DocumentSlashBlue.png</vt:lpwstr>
  </property>
  <property fmtid="{D5CDD505-2E9C-101B-9397-08002B2CF9AE}" pid="3" name="PM_Caveats_Count">
    <vt:lpwstr>0</vt:lpwstr>
  </property>
  <property fmtid="{D5CDD505-2E9C-101B-9397-08002B2CF9AE}" pid="4" name="PM_DisplayValueSecClassificationWithQualifier">
    <vt:lpwstr>OFFICIAL</vt:lpwstr>
  </property>
  <property fmtid="{D5CDD505-2E9C-101B-9397-08002B2CF9AE}" pid="5" name="PM_Qualifier">
    <vt:lpwstr/>
  </property>
  <property fmtid="{D5CDD505-2E9C-101B-9397-08002B2CF9AE}" pid="6" name="PM_SecurityClassification">
    <vt:lpwstr>OFFICIAL</vt:lpwstr>
  </property>
  <property fmtid="{D5CDD505-2E9C-101B-9397-08002B2CF9AE}" pid="7" name="PM_InsertionValue">
    <vt:lpwstr>OFFICIAL</vt:lpwstr>
  </property>
  <property fmtid="{D5CDD505-2E9C-101B-9397-08002B2CF9AE}" pid="8" name="PM_Originating_FileId">
    <vt:lpwstr>B8F2496241F2434B87EE96B7EA331BB9</vt:lpwstr>
  </property>
  <property fmtid="{D5CDD505-2E9C-101B-9397-08002B2CF9AE}" pid="9" name="PM_ProtectiveMarkingValue_Footer">
    <vt:lpwstr>OFFICIAL</vt:lpwstr>
  </property>
  <property fmtid="{D5CDD505-2E9C-101B-9397-08002B2CF9AE}" pid="10" name="PM_Originator_Hash_SHA1">
    <vt:lpwstr>DC3E054FAA70B0591FAE1B666BAEC931E16F73D8</vt:lpwstr>
  </property>
  <property fmtid="{D5CDD505-2E9C-101B-9397-08002B2CF9AE}" pid="11" name="PM_OriginationTimeStamp">
    <vt:lpwstr>2023-02-20T00:39:37Z</vt:lpwstr>
  </property>
  <property fmtid="{D5CDD505-2E9C-101B-9397-08002B2CF9AE}" pid="12" name="PM_ProtectiveMarkingValue_Header">
    <vt:lpwstr>OFFICIAL</vt:lpwstr>
  </property>
  <property fmtid="{D5CDD505-2E9C-101B-9397-08002B2CF9AE}" pid="13" name="PM_ProtectiveMarkingImage_Footer">
    <vt:lpwstr>C:\Program Files\Common Files\janusNET Shared\janusSEAL\Images\DocumentSlashBlue.png</vt:lpwstr>
  </property>
  <property fmtid="{D5CDD505-2E9C-101B-9397-08002B2CF9AE}" pid="14" name="PM_Namespace">
    <vt:lpwstr>2019.2.1.vic.gov.au</vt:lpwstr>
  </property>
  <property fmtid="{D5CDD505-2E9C-101B-9397-08002B2CF9AE}" pid="15" name="PM_Version">
    <vt:lpwstr>2018.4</vt:lpwstr>
  </property>
  <property fmtid="{D5CDD505-2E9C-101B-9397-08002B2CF9AE}" pid="16" name="PM_Note">
    <vt:lpwstr/>
  </property>
  <property fmtid="{D5CDD505-2E9C-101B-9397-08002B2CF9AE}" pid="17" name="PM_Markers">
    <vt:lpwstr/>
  </property>
  <property fmtid="{D5CDD505-2E9C-101B-9397-08002B2CF9AE}" pid="18" name="PM_Display">
    <vt:lpwstr>OFFICIAL</vt:lpwstr>
  </property>
  <property fmtid="{D5CDD505-2E9C-101B-9397-08002B2CF9AE}" pid="19" name="PMUuid">
    <vt:lpwstr>C9CD97EE-7A57-5433-8DC0-34EC18AC88E3</vt:lpwstr>
  </property>
  <property fmtid="{D5CDD505-2E9C-101B-9397-08002B2CF9AE}" pid="20" name="PMUuidVer">
    <vt:lpwstr>2022.1</vt:lpwstr>
  </property>
  <property fmtid="{D5CDD505-2E9C-101B-9397-08002B2CF9AE}" pid="21" name="PM_Hash_Version">
    <vt:lpwstr>2018.0</vt:lpwstr>
  </property>
  <property fmtid="{D5CDD505-2E9C-101B-9397-08002B2CF9AE}" pid="22" name="PM_Hash_Salt_Prev">
    <vt:lpwstr>4C38C11093CAC49416D558032CA3D595</vt:lpwstr>
  </property>
  <property fmtid="{D5CDD505-2E9C-101B-9397-08002B2CF9AE}" pid="23" name="PM_Hash_Salt">
    <vt:lpwstr>87F76418F0F8E348D3F8C730D096BB30</vt:lpwstr>
  </property>
  <property fmtid="{D5CDD505-2E9C-101B-9397-08002B2CF9AE}" pid="24" name="PM_Hash_SHA1">
    <vt:lpwstr>25145D1F3771641EDD740FCC4393F157760658E9</vt:lpwstr>
  </property>
  <property fmtid="{D5CDD505-2E9C-101B-9397-08002B2CF9AE}" pid="25" name="PM_OriginatorUserAccountName_SHA256">
    <vt:lpwstr>B0E41C6945DDF5406A32EA8D590342DC66432653C98914DB11757DDAFF35C5CC</vt:lpwstr>
  </property>
  <property fmtid="{D5CDD505-2E9C-101B-9397-08002B2CF9AE}" pid="26" name="PM_OriginatorDomainName_SHA256">
    <vt:lpwstr>9E5929A2B0C9364118E50F7972B6A4AA763F815A803675E11226272E392AE99C</vt:lpwstr>
  </property>
  <property fmtid="{D5CDD505-2E9C-101B-9397-08002B2CF9AE}" pid="27" name="PM_PrintOutPlacement_XLS">
    <vt:lpwstr>CenterHeader</vt:lpwstr>
  </property>
</Properties>
</file>