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drawings/drawing6.xml" ContentType="application/vnd.openxmlformats-officedocument.drawing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drawings/drawing7.xml" ContentType="application/vnd.openxmlformats-officedocument.drawing+xml"/>
  <Override PartName="/xl/charts/chart38.xml" ContentType="application/vnd.openxmlformats-officedocument.drawingml.chart+xml"/>
  <Override PartName="/xl/theme/themeOverride32.xml" ContentType="application/vnd.openxmlformats-officedocument.themeOverride+xml"/>
  <Override PartName="/xl/charts/chart39.xml" ContentType="application/vnd.openxmlformats-officedocument.drawingml.chart+xml"/>
  <Override PartName="/xl/theme/themeOverride33.xml" ContentType="application/vnd.openxmlformats-officedocument.themeOverride+xml"/>
  <Override PartName="/xl/charts/chart40.xml" ContentType="application/vnd.openxmlformats-officedocument.drawingml.chart+xml"/>
  <Override PartName="/xl/theme/themeOverride34.xml" ContentType="application/vnd.openxmlformats-officedocument.themeOverride+xml"/>
  <Override PartName="/xl/charts/chart41.xml" ContentType="application/vnd.openxmlformats-officedocument.drawingml.chart+xml"/>
  <Override PartName="/xl/drawings/drawing8.xml" ContentType="application/vnd.openxmlformats-officedocument.drawingml.chartshapes+xml"/>
  <Override PartName="/xl/charts/chart42.xml" ContentType="application/vnd.openxmlformats-officedocument.drawingml.chart+xml"/>
  <Override PartName="/xl/drawings/drawing9.xml" ContentType="application/vnd.openxmlformats-officedocument.drawingml.chartshapes+xml"/>
  <Override PartName="/xl/charts/chart43.xml" ContentType="application/vnd.openxmlformats-officedocument.drawingml.chart+xml"/>
  <Override PartName="/xl/theme/themeOverride3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4385" yWindow="285" windowWidth="14430" windowHeight="12555" tabRatio="882"/>
  </bookViews>
  <sheets>
    <sheet name="1. Introduction" sheetId="9" r:id="rId1"/>
    <sheet name="2. Victorian water industry" sheetId="8" r:id="rId2"/>
    <sheet name="3. Water use and bill payment" sheetId="3" r:id="rId3"/>
    <sheet name="4. Customer responsiveness" sheetId="4" r:id="rId4"/>
    <sheet name="5. Network reliability" sheetId="5" r:id="rId5"/>
    <sheet name="6. Drinking water quality" sheetId="6" r:id="rId6"/>
    <sheet name="7. Environmental" sheetId="7" r:id="rId7"/>
  </sheets>
  <definedNames>
    <definedName name="_xlnm.Print_Area" localSheetId="2">'3. Water use and bill payment'!$D$1:$Y$282</definedName>
    <definedName name="_xlnm.Print_Area" localSheetId="3">'4. Customer responsiveness'!$A$1:$P$116</definedName>
    <definedName name="_xlnm.Print_Area" localSheetId="5">'6. Drinking water quality'!$A$1:$J$89</definedName>
    <definedName name="_xlnm.Print_Area" localSheetId="6">'7. Environmental'!$A$1:$I$228</definedName>
  </definedNames>
  <calcPr calcId="145621"/>
</workbook>
</file>

<file path=xl/calcChain.xml><?xml version="1.0" encoding="utf-8"?>
<calcChain xmlns="http://schemas.openxmlformats.org/spreadsheetml/2006/main">
  <c r="J26" i="4" l="1"/>
  <c r="I26" i="4"/>
  <c r="I32" i="3" l="1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31" i="3"/>
  <c r="H8" i="8" l="1"/>
  <c r="H9" i="8" s="1"/>
  <c r="I9" i="8"/>
  <c r="D3" i="7"/>
  <c r="D3" i="6"/>
  <c r="D3" i="5"/>
  <c r="D3" i="4"/>
  <c r="D3" i="3"/>
  <c r="D3" i="8"/>
  <c r="G8" i="8" l="1"/>
  <c r="G9" i="8" l="1"/>
  <c r="F8" i="8"/>
  <c r="F9" i="8" l="1"/>
  <c r="E8" i="8"/>
  <c r="E9" i="8" s="1"/>
  <c r="I9" i="7" l="1"/>
  <c r="H9" i="7"/>
  <c r="G9" i="7"/>
  <c r="F9" i="7"/>
  <c r="E9" i="7"/>
  <c r="I72" i="3" l="1"/>
  <c r="H72" i="3"/>
  <c r="G72" i="3"/>
  <c r="F72" i="3"/>
  <c r="E72" i="3"/>
  <c r="I51" i="3"/>
  <c r="H51" i="3"/>
  <c r="G51" i="3"/>
  <c r="F51" i="3"/>
  <c r="E51" i="3"/>
  <c r="I244" i="3" l="1"/>
  <c r="H244" i="3"/>
  <c r="G244" i="3"/>
  <c r="F244" i="3"/>
  <c r="E244" i="3"/>
  <c r="I222" i="3"/>
  <c r="H222" i="3"/>
  <c r="G222" i="3"/>
  <c r="F222" i="3"/>
  <c r="E222" i="3"/>
  <c r="I200" i="3"/>
  <c r="H200" i="3"/>
  <c r="G200" i="3"/>
  <c r="F200" i="3"/>
  <c r="E200" i="3"/>
  <c r="I179" i="3"/>
  <c r="H179" i="3"/>
  <c r="G179" i="3"/>
  <c r="F179" i="3"/>
  <c r="E179" i="3"/>
  <c r="F115" i="7" l="1"/>
  <c r="G115" i="7"/>
  <c r="H115" i="7"/>
  <c r="E115" i="7"/>
  <c r="I187" i="7"/>
  <c r="H187" i="7"/>
  <c r="G187" i="7"/>
  <c r="F187" i="7"/>
  <c r="E187" i="7"/>
  <c r="I165" i="7"/>
  <c r="H165" i="7"/>
  <c r="G165" i="7"/>
  <c r="F165" i="7"/>
  <c r="E165" i="7"/>
  <c r="I143" i="7"/>
  <c r="H143" i="7"/>
  <c r="G143" i="7"/>
  <c r="F143" i="7"/>
  <c r="E143" i="7"/>
  <c r="I121" i="7"/>
  <c r="H121" i="7"/>
  <c r="G121" i="7"/>
  <c r="F121" i="7"/>
  <c r="E121" i="7"/>
  <c r="I75" i="7"/>
  <c r="H75" i="7"/>
  <c r="G75" i="7"/>
  <c r="F75" i="7"/>
  <c r="E75" i="7"/>
  <c r="I53" i="7"/>
  <c r="H53" i="7"/>
  <c r="G53" i="7"/>
  <c r="F53" i="7"/>
  <c r="E53" i="7"/>
  <c r="I31" i="7"/>
  <c r="H31" i="7"/>
  <c r="G31" i="7"/>
  <c r="F31" i="7"/>
  <c r="E31" i="7"/>
  <c r="I72" i="6"/>
  <c r="H72" i="6"/>
  <c r="G72" i="6"/>
  <c r="F72" i="6"/>
  <c r="E72" i="6"/>
  <c r="I51" i="6"/>
  <c r="H51" i="6"/>
  <c r="G51" i="6"/>
  <c r="F51" i="6"/>
  <c r="E51" i="6"/>
  <c r="I9" i="6"/>
  <c r="H9" i="6"/>
  <c r="G9" i="6"/>
  <c r="F9" i="6"/>
  <c r="E9" i="6"/>
  <c r="I324" i="5"/>
  <c r="H324" i="5"/>
  <c r="G324" i="5"/>
  <c r="F324" i="5"/>
  <c r="E324" i="5"/>
  <c r="I303" i="5"/>
  <c r="H303" i="5"/>
  <c r="G303" i="5"/>
  <c r="F303" i="5"/>
  <c r="E303" i="5"/>
  <c r="I282" i="5"/>
  <c r="H282" i="5"/>
  <c r="G282" i="5"/>
  <c r="F282" i="5"/>
  <c r="E282" i="5"/>
  <c r="I261" i="5"/>
  <c r="H261" i="5"/>
  <c r="G261" i="5"/>
  <c r="F261" i="5"/>
  <c r="E261" i="5"/>
  <c r="I240" i="5"/>
  <c r="H240" i="5"/>
  <c r="G240" i="5"/>
  <c r="F240" i="5"/>
  <c r="E240" i="5"/>
  <c r="I219" i="5"/>
  <c r="H219" i="5"/>
  <c r="G219" i="5"/>
  <c r="F219" i="5"/>
  <c r="E219" i="5"/>
  <c r="I198" i="5"/>
  <c r="H198" i="5"/>
  <c r="G198" i="5"/>
  <c r="F198" i="5"/>
  <c r="E198" i="5"/>
  <c r="I177" i="5"/>
  <c r="H177" i="5"/>
  <c r="G177" i="5"/>
  <c r="F177" i="5"/>
  <c r="E177" i="5"/>
  <c r="I156" i="5"/>
  <c r="H156" i="5"/>
  <c r="G156" i="5"/>
  <c r="F156" i="5"/>
  <c r="E156" i="5"/>
  <c r="I135" i="5"/>
  <c r="H135" i="5"/>
  <c r="G135" i="5"/>
  <c r="F135" i="5"/>
  <c r="E135" i="5"/>
  <c r="I114" i="5"/>
  <c r="H114" i="5"/>
  <c r="G114" i="5"/>
  <c r="F114" i="5"/>
  <c r="E114" i="5"/>
  <c r="I93" i="5"/>
  <c r="H93" i="5"/>
  <c r="G93" i="5"/>
  <c r="F93" i="5"/>
  <c r="E93" i="5"/>
  <c r="I72" i="5"/>
  <c r="H72" i="5"/>
  <c r="G72" i="5"/>
  <c r="F72" i="5"/>
  <c r="E72" i="5"/>
  <c r="I51" i="5"/>
  <c r="H51" i="5"/>
  <c r="G51" i="5"/>
  <c r="F51" i="5"/>
  <c r="E51" i="5"/>
  <c r="I30" i="5"/>
  <c r="H30" i="5"/>
  <c r="G30" i="5"/>
  <c r="F30" i="5"/>
  <c r="E30" i="5"/>
  <c r="I9" i="5"/>
  <c r="H9" i="5"/>
  <c r="G9" i="5"/>
  <c r="F9" i="5"/>
  <c r="E9" i="5"/>
  <c r="I74" i="4"/>
  <c r="H74" i="4"/>
  <c r="G74" i="4"/>
  <c r="F74" i="4"/>
  <c r="E74" i="4"/>
  <c r="I53" i="4"/>
  <c r="H53" i="4"/>
  <c r="G53" i="4"/>
  <c r="F53" i="4"/>
  <c r="E53" i="4"/>
  <c r="I31" i="4"/>
  <c r="H31" i="4"/>
  <c r="G31" i="4"/>
  <c r="F31" i="4"/>
  <c r="E31" i="4"/>
  <c r="I265" i="3"/>
  <c r="H265" i="3"/>
  <c r="G265" i="3"/>
  <c r="F265" i="3"/>
  <c r="E265" i="3"/>
  <c r="I158" i="3"/>
  <c r="H158" i="3"/>
  <c r="G158" i="3"/>
  <c r="F158" i="3"/>
  <c r="E158" i="3"/>
  <c r="I137" i="3"/>
  <c r="H137" i="3"/>
  <c r="G137" i="3"/>
  <c r="F137" i="3"/>
  <c r="E137" i="3"/>
  <c r="I115" i="3"/>
  <c r="H115" i="3"/>
  <c r="G115" i="3"/>
  <c r="F115" i="3"/>
  <c r="E115" i="3"/>
  <c r="I93" i="3"/>
  <c r="H93" i="3"/>
  <c r="G93" i="3"/>
  <c r="F93" i="3"/>
  <c r="E93" i="3"/>
  <c r="I9" i="3"/>
  <c r="H9" i="3"/>
  <c r="G9" i="3"/>
  <c r="E9" i="3"/>
  <c r="F9" i="3"/>
  <c r="P9" i="8"/>
  <c r="O9" i="8"/>
  <c r="N9" i="8"/>
  <c r="M9" i="8"/>
  <c r="L9" i="8"/>
  <c r="P30" i="8"/>
  <c r="O30" i="8"/>
  <c r="N30" i="8"/>
  <c r="M30" i="8"/>
  <c r="L30" i="8"/>
  <c r="I30" i="8"/>
  <c r="H30" i="8"/>
  <c r="G30" i="8"/>
  <c r="F30" i="8"/>
  <c r="E30" i="8"/>
  <c r="F116" i="7" l="1"/>
  <c r="E116" i="7"/>
  <c r="H116" i="7"/>
  <c r="G116" i="7"/>
  <c r="K112" i="4" l="1"/>
  <c r="G112" i="4"/>
  <c r="H112" i="4"/>
  <c r="E112" i="4"/>
  <c r="F112" i="4"/>
  <c r="J112" i="4"/>
  <c r="I112" i="4"/>
  <c r="H227" i="7" l="1"/>
  <c r="G227" i="7"/>
  <c r="I227" i="7"/>
  <c r="F227" i="7"/>
  <c r="E227" i="7"/>
  <c r="E228" i="7" l="1"/>
  <c r="F228" i="7"/>
  <c r="I228" i="7"/>
  <c r="H228" i="7"/>
  <c r="G228" i="7"/>
  <c r="J227" i="7" l="1"/>
</calcChain>
</file>

<file path=xl/sharedStrings.xml><?xml version="1.0" encoding="utf-8"?>
<sst xmlns="http://schemas.openxmlformats.org/spreadsheetml/2006/main" count="1147" uniqueCount="161">
  <si>
    <t xml:space="preserve"> </t>
  </si>
  <si>
    <t>City West</t>
  </si>
  <si>
    <t>South East</t>
  </si>
  <si>
    <t>Yarra Valley</t>
  </si>
  <si>
    <t>Barwon</t>
  </si>
  <si>
    <t>Central Highlands</t>
  </si>
  <si>
    <t>Coliban</t>
  </si>
  <si>
    <t>East Gippsland</t>
  </si>
  <si>
    <t>Gippsland</t>
  </si>
  <si>
    <t>Goulburn Valley</t>
  </si>
  <si>
    <t>GWMWater</t>
  </si>
  <si>
    <t>Lower Murray</t>
  </si>
  <si>
    <t>North East</t>
  </si>
  <si>
    <t>South Gippsland</t>
  </si>
  <si>
    <t>Wannon</t>
  </si>
  <si>
    <t>Western</t>
  </si>
  <si>
    <t>Westernport</t>
  </si>
  <si>
    <t>Melbourne Water</t>
  </si>
  <si>
    <t>Total</t>
  </si>
  <si>
    <t>Calls answered within 30 seconds - account line and fault lines - (per cent)</t>
  </si>
  <si>
    <t>Planned customer water supply interruption frequency in peak hours (interruptions per customer)</t>
  </si>
  <si>
    <t>Average duration of unplanned interruptions (minutes)</t>
  </si>
  <si>
    <t>Average duration of planned interruptions (minutes)</t>
  </si>
  <si>
    <t>Bursts and leaks (per 100km water main)</t>
  </si>
  <si>
    <t>Average response time to bursts and leaks - priority one (minutes)</t>
  </si>
  <si>
    <t>Average response time to bursts and leaks - priority two (minutes)</t>
  </si>
  <si>
    <t>Sewer spills to customer property (per 100 customers)</t>
  </si>
  <si>
    <t>Containment of sewer spills within 5 hours (per cent)</t>
  </si>
  <si>
    <t>Water quality complaints - by cause (percent of quality complaints)</t>
  </si>
  <si>
    <t>Volume of effluent recycle by use (ML)</t>
  </si>
  <si>
    <t>Microbiological water quality (per cent of customers receiving drinking water meeting E. coli requirements)</t>
  </si>
  <si>
    <t>Average value of hardship grants ($, nominal)</t>
  </si>
  <si>
    <t>Hardship grants approved (per 100 customers)</t>
  </si>
  <si>
    <t>Water quality</t>
  </si>
  <si>
    <t>Supply reliability</t>
  </si>
  <si>
    <t>Sewerage service</t>
  </si>
  <si>
    <t>Sewer odour</t>
  </si>
  <si>
    <t>Other</t>
  </si>
  <si>
    <t>Colour</t>
  </si>
  <si>
    <t>Taste/odour</t>
  </si>
  <si>
    <t>Water</t>
  </si>
  <si>
    <t>Sewerage</t>
  </si>
  <si>
    <t>Transport</t>
  </si>
  <si>
    <t>Offsets</t>
  </si>
  <si>
    <t>Total reuse</t>
  </si>
  <si>
    <t>%</t>
  </si>
  <si>
    <t>-</t>
  </si>
  <si>
    <t>Payment Issues</t>
  </si>
  <si>
    <t xml:space="preserve">Wannon </t>
  </si>
  <si>
    <t xml:space="preserve">North East </t>
  </si>
  <si>
    <t xml:space="preserve">Goulburn Valley </t>
  </si>
  <si>
    <t xml:space="preserve">Gippsland </t>
  </si>
  <si>
    <t xml:space="preserve">Yarra Valley </t>
  </si>
  <si>
    <t xml:space="preserve">Central Highlands </t>
  </si>
  <si>
    <t xml:space="preserve">South East </t>
  </si>
  <si>
    <t xml:space="preserve">Coliban </t>
  </si>
  <si>
    <t xml:space="preserve">Barwon </t>
  </si>
  <si>
    <t xml:space="preserve">South Gippsland </t>
  </si>
  <si>
    <t xml:space="preserve">Lower Murray </t>
  </si>
  <si>
    <t xml:space="preserve">Western </t>
  </si>
  <si>
    <t xml:space="preserve">City West </t>
  </si>
  <si>
    <t xml:space="preserve">East Gippsland </t>
  </si>
  <si>
    <t xml:space="preserve">Westernport </t>
  </si>
  <si>
    <t>Volume supplied  to retailers (ML)</t>
  </si>
  <si>
    <t>Urban &amp; industrial (ML)</t>
  </si>
  <si>
    <t>Agricultural uses (ML)</t>
  </si>
  <si>
    <t>Beneficial allocation (ML)</t>
  </si>
  <si>
    <t xml:space="preserve"> Within process (ML)</t>
  </si>
  <si>
    <t>Water Fixed</t>
  </si>
  <si>
    <t xml:space="preserve">Water Variable  </t>
  </si>
  <si>
    <t xml:space="preserve">Sewer Fixed </t>
  </si>
  <si>
    <t xml:space="preserve">Sewer Variable  </t>
  </si>
  <si>
    <t>Average customer minutes off supply (minutes)</t>
  </si>
  <si>
    <t>Unplanned water supply interruptions restored within 5 hours (per cent)</t>
  </si>
  <si>
    <t>Flow rate / water pressure</t>
  </si>
  <si>
    <t>City West Water</t>
  </si>
  <si>
    <t>South East Water</t>
  </si>
  <si>
    <t>Yarra Valley Water</t>
  </si>
  <si>
    <t>Barwon Water</t>
  </si>
  <si>
    <t>Central Highlands Water</t>
  </si>
  <si>
    <t>Coliban Water</t>
  </si>
  <si>
    <t>East Gippsland Water</t>
  </si>
  <si>
    <t>* Gippsland Water</t>
  </si>
  <si>
    <t>Goulburn Valley Water</t>
  </si>
  <si>
    <t>Lower Murray Water</t>
  </si>
  <si>
    <t>North East Water</t>
  </si>
  <si>
    <t>South Gippsland Water</t>
  </si>
  <si>
    <t>Wannon Water</t>
  </si>
  <si>
    <t>Western Water</t>
  </si>
  <si>
    <t>Westernport Water</t>
  </si>
  <si>
    <t>Length of water mains (km)</t>
  </si>
  <si>
    <t>Length of sewer mains (km)</t>
  </si>
  <si>
    <t>Complaints received by water business [total] (per 100 customers)</t>
  </si>
  <si>
    <t>Sewer blockages (per 100 kilometres of sewer main)</t>
  </si>
  <si>
    <t>Sewer spills from reticulation and branch sewers (per 100 kilometres of sewer main)</t>
  </si>
  <si>
    <r>
      <t xml:space="preserve">Proportion of effluent reused </t>
    </r>
    <r>
      <rPr>
        <b/>
        <sz val="10"/>
        <color theme="1" tint="0.249977111117893"/>
        <rFont val="Calibri"/>
        <family val="2"/>
      </rPr>
      <t>(per cent)</t>
    </r>
  </si>
  <si>
    <r>
      <t xml:space="preserve">Proportion of biosolids reused </t>
    </r>
    <r>
      <rPr>
        <b/>
        <sz val="10"/>
        <color theme="1" tint="0.249977111117893"/>
        <rFont val="Calibri"/>
        <family val="2"/>
      </rPr>
      <t>(per cent)</t>
    </r>
  </si>
  <si>
    <r>
      <t>Historic net greenhouse gas emissions</t>
    </r>
    <r>
      <rPr>
        <b/>
        <sz val="10"/>
        <color theme="1" tint="0.249977111117893"/>
        <rFont val="Calibri"/>
        <family val="2"/>
      </rPr>
      <t xml:space="preserve"> (equivalent tonnes of CO2)</t>
    </r>
  </si>
  <si>
    <t xml:space="preserve">Residential legal actions [to recover unpaid debt] (per 100 customers)
</t>
  </si>
  <si>
    <t xml:space="preserve">Non-residential supply restrictions for nonpayment of bills (per 100 customers)
</t>
  </si>
  <si>
    <t xml:space="preserve">Residential supply restrictions for nonpayment of bills (per 100 customers)
</t>
  </si>
  <si>
    <t>Non-residential customers with instalment plans (per 100 customers)</t>
  </si>
  <si>
    <t xml:space="preserve">Residential customers with instalment plans (per 100 customers)
</t>
  </si>
  <si>
    <t xml:space="preserve">Tenants — average household bills ($, nominal)
</t>
  </si>
  <si>
    <t>Owner occupiers — average household bills  ($, nominal)</t>
  </si>
  <si>
    <t>Owner occupiers — average household bill breakdown  ($, nominal)</t>
  </si>
  <si>
    <t xml:space="preserve">Average annual household consumption
 (kilolitres per household)
</t>
  </si>
  <si>
    <t xml:space="preserve">Average time taken to connect to an operator — account and fault line business-reported data (seconds)
</t>
  </si>
  <si>
    <t>Water supply interruptions (planned and unplanned)
 (per 100 kilometres of water main)</t>
  </si>
  <si>
    <t xml:space="preserve">Customer interruption frequency — planned and unplanned (interruptions per customer)
</t>
  </si>
  <si>
    <t xml:space="preserve">Water quality complaints –  all causes (per 100 customers)
</t>
  </si>
  <si>
    <t xml:space="preserve">Volume of effluent reused (megalitres)
</t>
  </si>
  <si>
    <t>Water customers (no.)</t>
  </si>
  <si>
    <t>Sewerage customers (no.)</t>
  </si>
  <si>
    <t>Goulburn Valley Water was unable to provide call data for 2015-16, and the first quarter of 2016‑17</t>
  </si>
  <si>
    <t>·      our annual report comparing the performance of the 16 urban water businesses</t>
  </si>
  <si>
    <t>·      water business profiles that provide a snapshot of each business’s performance</t>
  </si>
  <si>
    <t>Data - Introduction</t>
  </si>
  <si>
    <t>Data - The Victorian water industry</t>
  </si>
  <si>
    <t>Data -  How much are households using and paying for water?</t>
  </si>
  <si>
    <t>Data - How do water businesses respond to their customers?</t>
  </si>
  <si>
    <t>Data - How reliable are the water and sewer networks?</t>
  </si>
  <si>
    <t>Data - How safe is our drinking water?</t>
  </si>
  <si>
    <t>Data - How are water businesses managing their environmental impacts?</t>
  </si>
  <si>
    <t>Essential Services Commission</t>
  </si>
  <si>
    <t>From 2016-17, changed performance indicator definition</t>
  </si>
  <si>
    <t>From 2015-16, changed performance indicator definition</t>
  </si>
  <si>
    <t>Wannon Water was unable to report average debt level for 2016-17</t>
  </si>
  <si>
    <t>Average debt level (residential) - legal action</t>
  </si>
  <si>
    <t xml:space="preserve">Average debt level (residential) - restrictions </t>
  </si>
  <si>
    <t>You will find some data for performance indicators not discussed in our report. In earlier annual reports, we used to comment on these indicators but now we only</t>
  </si>
  <si>
    <t>provide the ongoing data for any interested parties.</t>
  </si>
  <si>
    <t>Our four documents cover:</t>
  </si>
  <si>
    <t>·      our supplement discussing how water businesses are tracking on major project delivery</t>
  </si>
  <si>
    <t>·      this summary of the data behind our tables and charts in this report.</t>
  </si>
  <si>
    <t>Turbidity (per cent of customers receiving drinking water meeting turbidity requirements)</t>
  </si>
  <si>
    <t xml:space="preserve">Sewerage treatment plant volume treated - Primary (megalitres) </t>
  </si>
  <si>
    <t xml:space="preserve">Sewerage treatment plant volume treated - Secondary (megalitres) </t>
  </si>
  <si>
    <t xml:space="preserve">Sewerage treatment plant volume treated - Tertiary (megalitres) </t>
  </si>
  <si>
    <t xml:space="preserve">Sewerage treatment plant volume treated - Total  (megalitres) </t>
  </si>
  <si>
    <t>2017-18 Water Performance Report</t>
  </si>
  <si>
    <r>
      <t xml:space="preserve">This data summary contains the information behind the tables and figures in our </t>
    </r>
    <r>
      <rPr>
        <i/>
        <sz val="8"/>
        <rFont val="Arial"/>
        <family val="2"/>
      </rPr>
      <t>2017-18 water performance report</t>
    </r>
    <r>
      <rPr>
        <sz val="8"/>
        <rFont val="Arial"/>
        <family val="2"/>
      </rPr>
      <t>.</t>
    </r>
  </si>
  <si>
    <t>Each tab aligns with a chapter in our report, and provides the 2017-18 data along with the preceding four years.</t>
  </si>
  <si>
    <t>You can read our full suite of 2017-18 performance information on our website:</t>
  </si>
  <si>
    <t>Period:</t>
  </si>
  <si>
    <t>Complaint types (per cent) 2017-18</t>
  </si>
  <si>
    <t>Average time to rectify bursts and leaks - Priority one (minutes)</t>
  </si>
  <si>
    <t>Average time to rectify bursts and leaks - Priority two (minutes)</t>
  </si>
  <si>
    <t>Sources of greenhouse gas emissions (equivalent tonnes of CO2) 2017-18</t>
  </si>
  <si>
    <t>Rank</t>
  </si>
  <si>
    <t>Ease</t>
  </si>
  <si>
    <t>Sentiment</t>
  </si>
  <si>
    <t>Success</t>
  </si>
  <si>
    <t>Victorian water business rankings - Overall benchmark score and each pillar under SenseCX</t>
  </si>
  <si>
    <t>Number of calls</t>
  </si>
  <si>
    <t>* Early Exit calls did not receive a score due to wait/hold time exceeding 10 minutes, call went to voicemail or was disconnected.</t>
  </si>
  <si>
    <t>Water business</t>
  </si>
  <si>
    <t>Early exit*</t>
  </si>
  <si>
    <t>www.esc.vic.gov.au/water/water-sector-performance-and-reporting/water-performance-reports</t>
  </si>
  <si>
    <t/>
  </si>
  <si>
    <t>VIC Water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</si>
</sst>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#,##0.0_);\(&quot;$&quot;#,##0.0\);_(&quot;-&quot;_)"/>
    <numFmt numFmtId="165" formatCode="_(#,##0.0\x_);\(#,##0.0\x\);_(&quot;-&quot;_)"/>
    <numFmt numFmtId="166" formatCode="_(#,##0.0_);\(#,##0.0\);_(&quot;-&quot;_)"/>
    <numFmt numFmtId="167" formatCode="_(#,##0.0%_);\(#,##0.0%\);_(&quot;-&quot;_)"/>
    <numFmt numFmtId="168" formatCode="_(###0_);\(###0\);_(###0_)"/>
    <numFmt numFmtId="169" formatCode="_)d\-mmm\-yy_)"/>
    <numFmt numFmtId="170" formatCode="_(#,##0_);\(#,##0\);_(&quot;-&quot;_)"/>
    <numFmt numFmtId="171" formatCode="&quot;$&quot;#,##0_);\(&quot;$&quot;#,##0\);&quot;$&quot;#,##0_)"/>
    <numFmt numFmtId="172" formatCode="#,##0\x_);\(#,##0\x\);#,##0\x_)"/>
    <numFmt numFmtId="173" formatCode="#,##0_);\(#,##0\);#,##0_)"/>
    <numFmt numFmtId="174" formatCode="#,##0%_);\(#,##0%\);#,##0%_)"/>
    <numFmt numFmtId="175" formatCode="###0_);\(###0\);###0_)"/>
    <numFmt numFmtId="176" formatCode="_(* &quot;$&quot;#,##0_)_;;_(* \(&quot;$&quot;#,##0\)_;;_(* &quot;$&quot;#,##0_)_;"/>
    <numFmt numFmtId="177" formatCode="dd/mm/yy__;"/>
    <numFmt numFmtId="178" formatCode="_(* #,##0\x_)_;;_(* \(#,##0\x\)_;;_(* #,##0\x_)_;"/>
    <numFmt numFmtId="179" formatCode="_(* #,##0_)_;;_(* \(#,##0\)_;;_(* #,##0_)_;"/>
    <numFmt numFmtId="180" formatCode="_(* #,##0%_)_;;_(* \(#,##0%\)_;;_(* #,##0%_)_;"/>
    <numFmt numFmtId="181" formatCode="###0_)_;;\(###0\)_;;###0_)_;"/>
    <numFmt numFmtId="182" formatCode="_(* &quot;$&quot;#,##0_)_;;[Blue]_(* \(&quot;$&quot;#,##0\)_;;_(* &quot;$&quot;#,##0_)_;"/>
    <numFmt numFmtId="183" formatCode="_(* #,##0\x_)_;;[Blue]_(* \(#,##0\x\)_;;_(* #,##0\x_)_;"/>
    <numFmt numFmtId="184" formatCode="_(* #,##0_)_;;[Blue]_(* \(#,##0\)_;;_(* #,##0_)_;"/>
    <numFmt numFmtId="185" formatCode="_(* #,##0%_)_;;[Blue]_(* \(#,##0%\)_;;_(* #,##0%_)_;"/>
    <numFmt numFmtId="186" formatCode="#,##0_);[Blue]\(#,##0\);#,##0_)"/>
    <numFmt numFmtId="187" formatCode="_(&quot;$&quot;#,##0_);\(&quot;$&quot;#,##0\);_(&quot;-&quot;_)"/>
    <numFmt numFmtId="188" formatCode="_)d/m/yy_)"/>
    <numFmt numFmtId="189" formatCode="_(#,##0\x_);\(#,##0\x\);_(&quot;-&quot;_)"/>
    <numFmt numFmtId="190" formatCode="_(#,##0%_);\(#,##0%\);_(&quot;-&quot;_)"/>
    <numFmt numFmtId="191" formatCode="0.0%"/>
    <numFmt numFmtId="192" formatCode="0.000"/>
    <numFmt numFmtId="193" formatCode="_-* #,##0_-;\-* #,##0_-;_-* &quot;-&quot;??_-;_-@_-"/>
    <numFmt numFmtId="194" formatCode="_-* #,##0.000_-;\-* #,##0.000_-;_-* &quot;-&quot;??_-;_-@_-"/>
    <numFmt numFmtId="195" formatCode="_-* #,##0.0_-;\-* #,##0.0_-;_-* &quot;-&quot;??_-;_-@_-"/>
    <numFmt numFmtId="196" formatCode="_-* #,##0.0000_-;\-* #,##0.0000_-;_-* &quot;-&quot;??_-;_-@_-"/>
  </numFmts>
  <fonts count="102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1"/>
      <color indexed="63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0"/>
      <color indexed="10"/>
      <name val="Calibri"/>
      <family val="2"/>
    </font>
    <font>
      <sz val="8"/>
      <color indexed="8"/>
      <name val="Arial"/>
      <family val="2"/>
    </font>
    <font>
      <sz val="8"/>
      <color indexed="63"/>
      <name val="Calibri"/>
      <family val="2"/>
    </font>
    <font>
      <sz val="9"/>
      <name val="Helv"/>
    </font>
    <font>
      <sz val="8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60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9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b/>
      <sz val="8"/>
      <color indexed="63"/>
      <name val="Arial"/>
      <family val="2"/>
    </font>
    <font>
      <sz val="11"/>
      <name val="Arial"/>
      <family val="2"/>
    </font>
    <font>
      <sz val="11"/>
      <color rgb="FF0061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Calibri"/>
      <family val="2"/>
    </font>
    <font>
      <sz val="8"/>
      <color rgb="FFFF0000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</font>
    <font>
      <sz val="11"/>
      <color rgb="FF0061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indexed="12"/>
      <name val="Verdana"/>
      <family val="2"/>
    </font>
    <font>
      <b/>
      <sz val="10"/>
      <color theme="1" tint="0.249977111117893"/>
      <name val="Calibri"/>
      <family val="2"/>
    </font>
    <font>
      <i/>
      <sz val="8"/>
      <name val="Arial"/>
      <family val="2"/>
    </font>
    <font>
      <u/>
      <sz val="8"/>
      <color theme="10"/>
      <name val="Arial"/>
      <family val="2"/>
    </font>
    <font>
      <sz val="10"/>
      <color theme="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thin">
        <color theme="0" tint="-0.14996795556505021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43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171" fontId="44" fillId="0" borderId="1">
      <alignment horizontal="center" vertical="center"/>
      <protection locked="0"/>
    </xf>
    <xf numFmtId="14" fontId="44" fillId="0" borderId="1">
      <alignment horizontal="center" vertical="center"/>
      <protection locked="0"/>
    </xf>
    <xf numFmtId="172" fontId="44" fillId="0" borderId="1">
      <alignment horizontal="center" vertical="center"/>
      <protection locked="0"/>
    </xf>
    <xf numFmtId="173" fontId="44" fillId="0" borderId="1">
      <alignment horizontal="center" vertical="center"/>
      <protection locked="0"/>
    </xf>
    <xf numFmtId="174" fontId="44" fillId="0" borderId="1">
      <alignment horizontal="center" vertical="center"/>
      <protection locked="0"/>
    </xf>
    <xf numFmtId="0" fontId="44" fillId="0" borderId="1">
      <alignment horizontal="center" vertical="center"/>
      <protection locked="0"/>
    </xf>
    <xf numFmtId="175" fontId="44" fillId="0" borderId="1">
      <alignment horizontal="center" vertical="center"/>
      <protection locked="0"/>
    </xf>
    <xf numFmtId="164" fontId="10" fillId="0" borderId="2">
      <alignment horizontal="center" vertical="center"/>
      <protection locked="0"/>
    </xf>
    <xf numFmtId="15" fontId="10" fillId="0" borderId="2">
      <alignment horizontal="center" vertical="center"/>
      <protection locked="0"/>
    </xf>
    <xf numFmtId="165" fontId="10" fillId="0" borderId="2">
      <alignment horizontal="center" vertical="center"/>
      <protection locked="0"/>
    </xf>
    <xf numFmtId="166" fontId="10" fillId="0" borderId="2">
      <alignment horizontal="center" vertical="center"/>
      <protection locked="0"/>
    </xf>
    <xf numFmtId="167" fontId="10" fillId="0" borderId="2">
      <alignment horizontal="center" vertical="center"/>
      <protection locked="0"/>
    </xf>
    <xf numFmtId="168" fontId="10" fillId="0" borderId="2">
      <alignment horizontal="center" vertical="center"/>
      <protection locked="0"/>
    </xf>
    <xf numFmtId="0" fontId="10" fillId="0" borderId="2">
      <alignment vertical="center"/>
      <protection locked="0"/>
    </xf>
    <xf numFmtId="164" fontId="10" fillId="0" borderId="2">
      <alignment horizontal="right" vertical="center"/>
      <protection locked="0"/>
    </xf>
    <xf numFmtId="169" fontId="10" fillId="0" borderId="2">
      <alignment horizontal="right" vertical="center"/>
      <protection locked="0"/>
    </xf>
    <xf numFmtId="165" fontId="10" fillId="0" borderId="2">
      <alignment horizontal="right" vertical="center"/>
      <protection locked="0"/>
    </xf>
    <xf numFmtId="166" fontId="10" fillId="0" borderId="2">
      <alignment horizontal="right" vertical="center"/>
      <protection locked="0"/>
    </xf>
    <xf numFmtId="167" fontId="10" fillId="0" borderId="2">
      <alignment horizontal="right" vertical="center"/>
      <protection locked="0"/>
    </xf>
    <xf numFmtId="168" fontId="10" fillId="0" borderId="2">
      <alignment horizontal="right" vertical="center"/>
      <protection locked="0"/>
    </xf>
    <xf numFmtId="0" fontId="11" fillId="3" borderId="0" applyNumberFormat="0" applyBorder="0" applyAlignment="0" applyProtection="0"/>
    <xf numFmtId="0" fontId="12" fillId="20" borderId="3" applyNumberFormat="0" applyAlignment="0" applyProtection="0"/>
    <xf numFmtId="0" fontId="10" fillId="0" borderId="0" applyNumberFormat="0" applyFont="0" applyFill="0" applyBorder="0">
      <alignment horizontal="center" vertical="center"/>
      <protection locked="0"/>
    </xf>
    <xf numFmtId="164" fontId="10" fillId="0" borderId="0" applyFill="0" applyBorder="0">
      <alignment horizontal="center" vertical="center"/>
    </xf>
    <xf numFmtId="15" fontId="10" fillId="0" borderId="0" applyFill="0" applyBorder="0">
      <alignment horizontal="center" vertical="center"/>
    </xf>
    <xf numFmtId="165" fontId="10" fillId="0" borderId="0" applyFill="0" applyBorder="0">
      <alignment horizontal="center" vertical="center"/>
    </xf>
    <xf numFmtId="166" fontId="10" fillId="0" borderId="0" applyFill="0" applyBorder="0">
      <alignment horizontal="center" vertical="center"/>
    </xf>
    <xf numFmtId="167" fontId="10" fillId="0" borderId="0" applyFill="0" applyBorder="0">
      <alignment horizontal="center" vertical="center"/>
    </xf>
    <xf numFmtId="168" fontId="10" fillId="0" borderId="0" applyFill="0" applyBorder="0">
      <alignment horizontal="center" vertical="center"/>
    </xf>
    <xf numFmtId="0" fontId="13" fillId="21" borderId="4" applyNumberFormat="0" applyAlignment="0" applyProtection="0"/>
    <xf numFmtId="0" fontId="45" fillId="0" borderId="0" applyFill="0" applyBorder="0">
      <alignment vertical="center"/>
    </xf>
    <xf numFmtId="0" fontId="14" fillId="0" borderId="0" applyNumberFormat="0" applyFill="0" applyBorder="0" applyAlignment="0" applyProtection="0"/>
    <xf numFmtId="176" fontId="44" fillId="0" borderId="1">
      <alignment horizontal="center" vertical="center"/>
      <protection locked="0"/>
    </xf>
    <xf numFmtId="177" fontId="44" fillId="0" borderId="1">
      <alignment horizontal="right" vertical="center"/>
      <protection locked="0"/>
    </xf>
    <xf numFmtId="178" fontId="44" fillId="0" borderId="1">
      <alignment horizontal="center" vertical="center"/>
      <protection locked="0"/>
    </xf>
    <xf numFmtId="179" fontId="44" fillId="0" borderId="1">
      <alignment horizontal="center" vertical="center"/>
      <protection locked="0"/>
    </xf>
    <xf numFmtId="180" fontId="44" fillId="0" borderId="1">
      <alignment horizontal="center" vertical="center"/>
      <protection locked="0"/>
    </xf>
    <xf numFmtId="0" fontId="44" fillId="0" borderId="1">
      <alignment vertical="center"/>
      <protection locked="0"/>
    </xf>
    <xf numFmtId="181" fontId="44" fillId="0" borderId="1">
      <alignment horizontal="right" vertical="center"/>
      <protection locked="0"/>
    </xf>
    <xf numFmtId="0" fontId="15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Fill="0" applyBorder="0">
      <alignment horizontal="center" vertical="center"/>
      <protection locked="0"/>
    </xf>
    <xf numFmtId="0" fontId="19" fillId="0" borderId="0" applyFill="0" applyBorder="0">
      <alignment horizontal="center" vertical="center"/>
      <protection locked="0"/>
    </xf>
    <xf numFmtId="0" fontId="20" fillId="0" borderId="0" applyFill="0" applyBorder="0">
      <alignment horizontal="left" vertical="center"/>
      <protection locked="0"/>
    </xf>
    <xf numFmtId="0" fontId="21" fillId="7" borderId="3" applyNumberFormat="0" applyAlignment="0" applyProtection="0"/>
    <xf numFmtId="0" fontId="46" fillId="0" borderId="0" applyFill="0" applyBorder="0">
      <alignment vertical="center"/>
    </xf>
    <xf numFmtId="182" fontId="44" fillId="0" borderId="0" applyFill="0" applyBorder="0">
      <alignment horizontal="center" vertical="center"/>
    </xf>
    <xf numFmtId="177" fontId="44" fillId="0" borderId="0" applyFill="0" applyBorder="0">
      <alignment horizontal="right" vertical="center"/>
    </xf>
    <xf numFmtId="183" fontId="44" fillId="0" borderId="0" applyFill="0" applyBorder="0">
      <alignment horizontal="center" vertical="center"/>
    </xf>
    <xf numFmtId="184" fontId="44" fillId="0" borderId="0" applyFill="0" applyBorder="0">
      <alignment horizontal="center" vertical="center"/>
    </xf>
    <xf numFmtId="185" fontId="44" fillId="0" borderId="0" applyFill="0" applyBorder="0">
      <alignment horizontal="center" vertical="center"/>
    </xf>
    <xf numFmtId="181" fontId="44" fillId="0" borderId="0" applyFill="0" applyBorder="0">
      <alignment horizontal="right" vertical="center"/>
    </xf>
    <xf numFmtId="0" fontId="47" fillId="0" borderId="0" applyFill="0" applyBorder="0">
      <alignment vertical="center"/>
    </xf>
    <xf numFmtId="0" fontId="48" fillId="0" borderId="0" applyFill="0" applyBorder="0">
      <alignment vertical="center"/>
    </xf>
    <xf numFmtId="0" fontId="49" fillId="0" borderId="0" applyFill="0" applyBorder="0">
      <alignment vertical="center"/>
    </xf>
    <xf numFmtId="0" fontId="44" fillId="0" borderId="0" applyFill="0" applyBorder="0">
      <alignment vertical="center"/>
    </xf>
    <xf numFmtId="171" fontId="44" fillId="0" borderId="0" applyFill="0" applyBorder="0">
      <alignment horizontal="center" vertical="center"/>
    </xf>
    <xf numFmtId="14" fontId="44" fillId="0" borderId="0" applyFill="0" applyBorder="0">
      <alignment horizontal="center" vertical="center"/>
    </xf>
    <xf numFmtId="172" fontId="44" fillId="0" borderId="0" applyFill="0" applyBorder="0">
      <alignment horizontal="center" vertical="center"/>
    </xf>
    <xf numFmtId="173" fontId="44" fillId="0" borderId="0" applyFill="0" applyBorder="0">
      <alignment horizontal="center" vertical="center"/>
    </xf>
    <xf numFmtId="174" fontId="44" fillId="0" borderId="0" applyFill="0" applyBorder="0">
      <alignment horizontal="center" vertical="center"/>
    </xf>
    <xf numFmtId="0" fontId="44" fillId="0" borderId="0" applyFill="0" applyBorder="0">
      <alignment horizontal="center" vertical="center"/>
    </xf>
    <xf numFmtId="175" fontId="44" fillId="0" borderId="0" applyFill="0" applyBorder="0">
      <alignment horizontal="center" vertical="center"/>
    </xf>
    <xf numFmtId="0" fontId="50" fillId="0" borderId="0" applyFill="0" applyBorder="0">
      <alignment vertical="center"/>
    </xf>
    <xf numFmtId="0" fontId="22" fillId="0" borderId="8" applyNumberFormat="0" applyFill="0" applyAlignment="0" applyProtection="0"/>
    <xf numFmtId="0" fontId="7" fillId="0" borderId="9" applyFill="0">
      <alignment horizontal="center" vertical="center"/>
    </xf>
    <xf numFmtId="0" fontId="10" fillId="0" borderId="9" applyFill="0">
      <alignment horizontal="center" vertical="center"/>
    </xf>
    <xf numFmtId="170" fontId="10" fillId="0" borderId="9" applyFill="0">
      <alignment horizontal="center" vertical="center"/>
    </xf>
    <xf numFmtId="0" fontId="44" fillId="0" borderId="10" applyFill="0">
      <alignment horizontal="center" vertical="center"/>
    </xf>
    <xf numFmtId="0" fontId="49" fillId="0" borderId="10" applyFill="0">
      <alignment horizontal="center" vertical="center"/>
    </xf>
    <xf numFmtId="186" fontId="44" fillId="0" borderId="10" applyFill="0">
      <alignment horizontal="center" vertical="center"/>
    </xf>
    <xf numFmtId="173" fontId="41" fillId="0" borderId="10" applyFill="0">
      <alignment horizontal="center" vertical="center"/>
    </xf>
    <xf numFmtId="0" fontId="23" fillId="0" borderId="0" applyFill="0" applyBorder="0">
      <alignment horizontal="left" vertical="center"/>
    </xf>
    <xf numFmtId="0" fontId="24" fillId="22" borderId="0" applyNumberFormat="0" applyBorder="0" applyAlignment="0" applyProtection="0"/>
    <xf numFmtId="0" fontId="10" fillId="0" borderId="0"/>
    <xf numFmtId="0" fontId="8" fillId="0" borderId="0"/>
    <xf numFmtId="0" fontId="8" fillId="23" borderId="11" applyNumberFormat="0" applyFont="0" applyAlignment="0" applyProtection="0"/>
    <xf numFmtId="0" fontId="25" fillId="20" borderId="12" applyNumberFormat="0" applyAlignment="0" applyProtection="0"/>
    <xf numFmtId="0" fontId="51" fillId="0" borderId="0" applyFill="0" applyBorder="0">
      <alignment vertical="center"/>
    </xf>
    <xf numFmtId="176" fontId="41" fillId="0" borderId="0" applyFill="0" applyBorder="0">
      <alignment horizontal="center" vertical="center"/>
    </xf>
    <xf numFmtId="177" fontId="41" fillId="0" borderId="0" applyFill="0" applyBorder="0">
      <alignment horizontal="right" vertical="center"/>
    </xf>
    <xf numFmtId="178" fontId="41" fillId="0" borderId="0" applyFill="0" applyBorder="0">
      <alignment horizontal="center" vertical="center"/>
    </xf>
    <xf numFmtId="179" fontId="41" fillId="0" borderId="0" applyFill="0" applyBorder="0">
      <alignment horizontal="center" vertical="center"/>
    </xf>
    <xf numFmtId="180" fontId="41" fillId="0" borderId="0" applyFill="0" applyBorder="0">
      <alignment horizontal="center" vertical="center"/>
    </xf>
    <xf numFmtId="0" fontId="52" fillId="0" borderId="0" applyFill="0" applyBorder="0">
      <alignment horizontal="right" vertical="center"/>
    </xf>
    <xf numFmtId="181" fontId="41" fillId="0" borderId="0" applyFill="0" applyBorder="0">
      <alignment horizontal="right" vertical="center"/>
    </xf>
    <xf numFmtId="0" fontId="53" fillId="0" borderId="0" applyFill="0" applyBorder="0">
      <alignment vertical="center"/>
    </xf>
    <xf numFmtId="0" fontId="54" fillId="0" borderId="0" applyFill="0" applyBorder="0">
      <alignment vertical="center"/>
    </xf>
    <xf numFmtId="0" fontId="52" fillId="0" borderId="0" applyFill="0" applyBorder="0">
      <alignment vertical="center"/>
    </xf>
    <xf numFmtId="0" fontId="41" fillId="0" borderId="0" applyFill="0" applyBorder="0">
      <alignment vertical="center"/>
    </xf>
    <xf numFmtId="171" fontId="41" fillId="0" borderId="0" applyFill="0" applyBorder="0">
      <alignment horizontal="center" vertical="center"/>
    </xf>
    <xf numFmtId="14" fontId="41" fillId="0" borderId="0" applyFill="0" applyBorder="0">
      <alignment horizontal="center" vertical="center"/>
    </xf>
    <xf numFmtId="172" fontId="41" fillId="0" borderId="0" applyFill="0" applyBorder="0">
      <alignment horizontal="center" vertical="center"/>
    </xf>
    <xf numFmtId="173" fontId="41" fillId="0" borderId="0" applyFill="0" applyBorder="0">
      <alignment horizontal="center" vertical="center"/>
    </xf>
    <xf numFmtId="174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0" fontId="55" fillId="0" borderId="0" applyFill="0" applyBorder="0">
      <alignment vertical="center"/>
    </xf>
    <xf numFmtId="9" fontId="6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7" fillId="0" borderId="0" applyFill="0" applyBorder="0">
      <alignment vertical="center"/>
    </xf>
    <xf numFmtId="187" fontId="56" fillId="0" borderId="0" applyFill="0" applyBorder="0">
      <alignment horizontal="right" vertical="center"/>
    </xf>
    <xf numFmtId="188" fontId="56" fillId="0" borderId="0" applyFill="0" applyBorder="0">
      <alignment horizontal="right" vertical="center"/>
    </xf>
    <xf numFmtId="0" fontId="57" fillId="0" borderId="0" applyFill="0" applyBorder="0">
      <alignment vertical="center"/>
    </xf>
    <xf numFmtId="0" fontId="58" fillId="0" borderId="0" applyFill="0" applyBorder="0">
      <alignment vertical="center"/>
    </xf>
    <xf numFmtId="0" fontId="59" fillId="0" borderId="0" applyFill="0" applyBorder="0">
      <alignment vertical="center"/>
    </xf>
    <xf numFmtId="0" fontId="56" fillId="0" borderId="0" applyFill="0" applyBorder="0">
      <alignment vertical="center"/>
    </xf>
    <xf numFmtId="0" fontId="19" fillId="0" borderId="0" applyFill="0" applyBorder="0">
      <alignment horizontal="center" vertical="center"/>
      <protection locked="0"/>
    </xf>
    <xf numFmtId="0" fontId="19" fillId="0" borderId="0" applyFill="0" applyBorder="0">
      <alignment horizontal="center" vertical="center"/>
      <protection locked="0"/>
    </xf>
    <xf numFmtId="0" fontId="60" fillId="0" borderId="0" applyFill="0" applyBorder="0">
      <alignment horizontal="left" vertical="center"/>
      <protection locked="0"/>
    </xf>
    <xf numFmtId="0" fontId="61" fillId="0" borderId="0" applyFill="0" applyBorder="0">
      <alignment horizontal="left" vertical="center"/>
    </xf>
    <xf numFmtId="189" fontId="56" fillId="0" borderId="0" applyFill="0" applyBorder="0">
      <alignment horizontal="right" vertical="center"/>
    </xf>
    <xf numFmtId="0" fontId="56" fillId="0" borderId="0" applyFill="0" applyBorder="0">
      <alignment vertical="center"/>
    </xf>
    <xf numFmtId="170" fontId="56" fillId="0" borderId="0" applyFill="0" applyBorder="0">
      <alignment horizontal="right" vertical="center"/>
    </xf>
    <xf numFmtId="190" fontId="56" fillId="0" borderId="0" applyFill="0" applyBorder="0">
      <alignment horizontal="right" vertical="center"/>
    </xf>
    <xf numFmtId="0" fontId="59" fillId="0" borderId="0" applyFill="0" applyBorder="0">
      <alignment vertical="center"/>
    </xf>
    <xf numFmtId="170" fontId="62" fillId="0" borderId="0" applyFill="0" applyBorder="0">
      <alignment horizontal="left" vertical="center"/>
    </xf>
    <xf numFmtId="0" fontId="63" fillId="0" borderId="0" applyFill="0" applyBorder="0">
      <alignment horizontal="left" vertical="center"/>
    </xf>
    <xf numFmtId="168" fontId="56" fillId="0" borderId="0" applyFill="0" applyBorder="0">
      <alignment horizontal="right" vertical="center"/>
    </xf>
    <xf numFmtId="164" fontId="10" fillId="0" borderId="0" applyFill="0" applyBorder="0">
      <alignment horizontal="right" vertical="center"/>
    </xf>
    <xf numFmtId="169" fontId="10" fillId="0" borderId="0" applyFill="0" applyBorder="0">
      <alignment horizontal="right" vertical="center"/>
    </xf>
    <xf numFmtId="165" fontId="10" fillId="0" borderId="0" applyFill="0" applyBorder="0">
      <alignment horizontal="right" vertical="center"/>
    </xf>
    <xf numFmtId="166" fontId="10" fillId="0" borderId="0" applyFill="0" applyBorder="0">
      <alignment horizontal="right" vertical="center"/>
    </xf>
    <xf numFmtId="167" fontId="10" fillId="0" borderId="0" applyFill="0" applyBorder="0">
      <alignment horizontal="right" vertical="center"/>
    </xf>
    <xf numFmtId="168" fontId="10" fillId="0" borderId="0" applyFill="0" applyBorder="0">
      <alignment horizontal="right" vertical="center"/>
    </xf>
    <xf numFmtId="0" fontId="26" fillId="0" borderId="0" applyFill="0" applyBorder="0">
      <alignment horizontal="left" vertical="center"/>
    </xf>
    <xf numFmtId="0" fontId="27" fillId="0" borderId="0" applyFill="0" applyBorder="0">
      <alignment horizontal="left" vertical="center"/>
    </xf>
    <xf numFmtId="0" fontId="28" fillId="0" borderId="0">
      <alignment vertical="top"/>
    </xf>
    <xf numFmtId="0" fontId="29" fillId="0" borderId="0" applyNumberFormat="0" applyFill="0" applyBorder="0" applyAlignment="0" applyProtection="0"/>
    <xf numFmtId="0" fontId="30" fillId="0" borderId="0" applyFill="0" applyBorder="0">
      <alignment horizontal="left" vertical="center"/>
      <protection locked="0"/>
    </xf>
    <xf numFmtId="0" fontId="31" fillId="0" borderId="0" applyFill="0" applyBorder="0">
      <alignment horizontal="left" vertical="center"/>
      <protection locked="0"/>
    </xf>
    <xf numFmtId="0" fontId="20" fillId="0" borderId="0" applyFill="0" applyBorder="0">
      <alignment horizontal="left" vertical="center"/>
      <protection locked="0"/>
    </xf>
    <xf numFmtId="0" fontId="32" fillId="0" borderId="0" applyFill="0" applyBorder="0">
      <alignment horizontal="left" vertical="center"/>
      <protection locked="0"/>
    </xf>
    <xf numFmtId="0" fontId="33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5" fillId="0" borderId="0"/>
    <xf numFmtId="0" fontId="65" fillId="0" borderId="0"/>
    <xf numFmtId="9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5" fillId="24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7" fillId="25" borderId="0" applyNumberFormat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68" fillId="21" borderId="4" applyNumberFormat="0" applyAlignment="0" applyProtection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8" borderId="0" applyNumberFormat="0" applyBorder="0" applyAlignment="0" applyProtection="0"/>
    <xf numFmtId="0" fontId="41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9" borderId="0" applyNumberFormat="0" applyBorder="0" applyAlignment="0" applyProtection="0"/>
    <xf numFmtId="0" fontId="70" fillId="10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9" borderId="0" applyNumberFormat="0" applyBorder="0" applyAlignment="0" applyProtection="0"/>
    <xf numFmtId="171" fontId="44" fillId="0" borderId="1">
      <alignment horizontal="center" vertical="center"/>
      <protection locked="0"/>
    </xf>
    <xf numFmtId="14" fontId="44" fillId="0" borderId="1">
      <alignment horizontal="center" vertical="center"/>
      <protection locked="0"/>
    </xf>
    <xf numFmtId="172" fontId="44" fillId="0" borderId="1">
      <alignment horizontal="center" vertical="center"/>
      <protection locked="0"/>
    </xf>
    <xf numFmtId="173" fontId="44" fillId="0" borderId="1">
      <alignment horizontal="center" vertical="center"/>
      <protection locked="0"/>
    </xf>
    <xf numFmtId="174" fontId="44" fillId="0" borderId="1">
      <alignment horizontal="center" vertical="center"/>
      <protection locked="0"/>
    </xf>
    <xf numFmtId="0" fontId="44" fillId="0" borderId="1">
      <alignment horizontal="center" vertical="center"/>
      <protection locked="0"/>
    </xf>
    <xf numFmtId="175" fontId="44" fillId="0" borderId="1">
      <alignment horizontal="center" vertical="center"/>
      <protection locked="0"/>
    </xf>
    <xf numFmtId="0" fontId="71" fillId="3" borderId="0" applyNumberFormat="0" applyBorder="0" applyAlignment="0" applyProtection="0"/>
    <xf numFmtId="0" fontId="72" fillId="20" borderId="3" applyNumberFormat="0" applyAlignment="0" applyProtection="0"/>
    <xf numFmtId="44" fontId="1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176" fontId="44" fillId="0" borderId="1">
      <alignment horizontal="center" vertical="center"/>
      <protection locked="0"/>
    </xf>
    <xf numFmtId="177" fontId="44" fillId="0" borderId="1">
      <alignment horizontal="right" vertical="center"/>
      <protection locked="0"/>
    </xf>
    <xf numFmtId="178" fontId="44" fillId="0" borderId="1">
      <alignment horizontal="center" vertical="center"/>
      <protection locked="0"/>
    </xf>
    <xf numFmtId="179" fontId="44" fillId="0" borderId="1">
      <alignment horizontal="center" vertical="center"/>
      <protection locked="0"/>
    </xf>
    <xf numFmtId="180" fontId="44" fillId="0" borderId="1">
      <alignment horizontal="center" vertical="center"/>
      <protection locked="0"/>
    </xf>
    <xf numFmtId="0" fontId="44" fillId="0" borderId="1">
      <alignment vertical="center"/>
      <protection locked="0"/>
    </xf>
    <xf numFmtId="181" fontId="44" fillId="0" borderId="1">
      <alignment horizontal="right" vertical="center"/>
      <protection locked="0"/>
    </xf>
    <xf numFmtId="0" fontId="74" fillId="4" borderId="0" applyNumberFormat="0" applyBorder="0" applyAlignment="0" applyProtection="0"/>
    <xf numFmtId="0" fontId="66" fillId="0" borderId="0" applyFill="0" applyBorder="0">
      <alignment vertical="center"/>
    </xf>
    <xf numFmtId="0" fontId="75" fillId="0" borderId="0" applyFill="0" applyBorder="0">
      <alignment vertical="center"/>
    </xf>
    <xf numFmtId="0" fontId="7" fillId="0" borderId="0" applyFill="0" applyBorder="0">
      <alignment vertical="center"/>
    </xf>
    <xf numFmtId="0" fontId="10" fillId="0" borderId="0" applyFill="0" applyBorder="0">
      <alignment vertical="center"/>
    </xf>
    <xf numFmtId="0" fontId="76" fillId="7" borderId="3" applyNumberFormat="0" applyAlignment="0" applyProtection="0"/>
    <xf numFmtId="0" fontId="46" fillId="0" borderId="0" applyFill="0" applyBorder="0">
      <alignment vertical="center"/>
    </xf>
    <xf numFmtId="182" fontId="44" fillId="0" borderId="0" applyFill="0" applyBorder="0">
      <alignment horizontal="center" vertical="center"/>
    </xf>
    <xf numFmtId="177" fontId="44" fillId="0" borderId="0" applyFill="0" applyBorder="0">
      <alignment horizontal="right" vertical="center"/>
    </xf>
    <xf numFmtId="183" fontId="44" fillId="0" borderId="0" applyFill="0" applyBorder="0">
      <alignment horizontal="center" vertical="center"/>
    </xf>
    <xf numFmtId="184" fontId="44" fillId="0" borderId="0" applyFill="0" applyBorder="0">
      <alignment horizontal="center" vertical="center"/>
    </xf>
    <xf numFmtId="185" fontId="44" fillId="0" borderId="0" applyFill="0" applyBorder="0">
      <alignment horizontal="center" vertical="center"/>
    </xf>
    <xf numFmtId="181" fontId="44" fillId="0" borderId="0" applyFill="0" applyBorder="0">
      <alignment horizontal="right" vertical="center"/>
    </xf>
    <xf numFmtId="0" fontId="47" fillId="0" borderId="0" applyFill="0" applyBorder="0">
      <alignment vertical="center"/>
    </xf>
    <xf numFmtId="0" fontId="49" fillId="0" borderId="0" applyFill="0" applyBorder="0">
      <alignment vertical="center"/>
    </xf>
    <xf numFmtId="0" fontId="44" fillId="0" borderId="0" applyFill="0" applyBorder="0">
      <alignment vertical="center"/>
    </xf>
    <xf numFmtId="171" fontId="44" fillId="0" borderId="0" applyFill="0" applyBorder="0">
      <alignment horizontal="center" vertical="center"/>
    </xf>
    <xf numFmtId="14" fontId="44" fillId="0" borderId="0" applyFill="0" applyBorder="0">
      <alignment horizontal="center" vertical="center"/>
    </xf>
    <xf numFmtId="172" fontId="44" fillId="0" borderId="0" applyFill="0" applyBorder="0">
      <alignment horizontal="center" vertical="center"/>
    </xf>
    <xf numFmtId="173" fontId="44" fillId="0" borderId="0" applyFill="0" applyBorder="0">
      <alignment horizontal="center" vertical="center"/>
    </xf>
    <xf numFmtId="174" fontId="44" fillId="0" borderId="0" applyFill="0" applyBorder="0">
      <alignment horizontal="center" vertical="center"/>
    </xf>
    <xf numFmtId="0" fontId="44" fillId="0" borderId="0" applyFill="0" applyBorder="0">
      <alignment horizontal="center" vertical="center"/>
    </xf>
    <xf numFmtId="175" fontId="44" fillId="0" borderId="0" applyFill="0" applyBorder="0">
      <alignment horizontal="center" vertical="center"/>
    </xf>
    <xf numFmtId="0" fontId="50" fillId="0" borderId="0" applyFill="0" applyBorder="0">
      <alignment vertical="center"/>
    </xf>
    <xf numFmtId="0" fontId="77" fillId="0" borderId="8" applyNumberFormat="0" applyFill="0" applyAlignment="0" applyProtection="0"/>
    <xf numFmtId="0" fontId="44" fillId="0" borderId="10" applyFill="0">
      <alignment horizontal="center" vertical="center"/>
    </xf>
    <xf numFmtId="0" fontId="49" fillId="0" borderId="10" applyFill="0">
      <alignment horizontal="center" vertical="center"/>
    </xf>
    <xf numFmtId="186" fontId="44" fillId="0" borderId="10" applyFill="0">
      <alignment horizontal="center" vertical="center"/>
    </xf>
    <xf numFmtId="173" fontId="41" fillId="0" borderId="10" applyFill="0">
      <alignment horizontal="center" vertical="center"/>
    </xf>
    <xf numFmtId="0" fontId="44" fillId="22" borderId="0" applyNumberFormat="0" applyBorder="0" applyAlignment="0" applyProtection="0"/>
    <xf numFmtId="0" fontId="10" fillId="0" borderId="0"/>
    <xf numFmtId="0" fontId="8" fillId="23" borderId="11" applyNumberFormat="0" applyFont="0" applyAlignment="0" applyProtection="0"/>
    <xf numFmtId="0" fontId="78" fillId="20" borderId="12" applyNumberFormat="0" applyAlignment="0" applyProtection="0"/>
    <xf numFmtId="176" fontId="41" fillId="0" borderId="0" applyFill="0" applyBorder="0">
      <alignment horizontal="center" vertical="center"/>
    </xf>
    <xf numFmtId="177" fontId="41" fillId="0" borderId="0" applyFill="0" applyBorder="0">
      <alignment horizontal="right" vertical="center"/>
    </xf>
    <xf numFmtId="178" fontId="41" fillId="0" borderId="0" applyFill="0" applyBorder="0">
      <alignment horizontal="center" vertical="center"/>
    </xf>
    <xf numFmtId="179" fontId="41" fillId="0" borderId="0" applyFill="0" applyBorder="0">
      <alignment horizontal="center" vertical="center"/>
    </xf>
    <xf numFmtId="180" fontId="41" fillId="0" borderId="0" applyFill="0" applyBorder="0">
      <alignment horizontal="center" vertical="center"/>
    </xf>
    <xf numFmtId="0" fontId="52" fillId="0" borderId="0" applyFill="0" applyBorder="0">
      <alignment horizontal="right" vertical="center"/>
    </xf>
    <xf numFmtId="181" fontId="41" fillId="0" borderId="0" applyFill="0" applyBorder="0">
      <alignment horizontal="right" vertical="center"/>
    </xf>
    <xf numFmtId="0" fontId="53" fillId="0" borderId="0" applyFill="0" applyBorder="0">
      <alignment vertical="center"/>
    </xf>
    <xf numFmtId="0" fontId="52" fillId="0" borderId="0" applyFill="0" applyBorder="0">
      <alignment vertical="center"/>
    </xf>
    <xf numFmtId="0" fontId="41" fillId="0" borderId="0" applyFill="0" applyBorder="0">
      <alignment vertical="center"/>
    </xf>
    <xf numFmtId="171" fontId="41" fillId="0" borderId="0" applyFill="0" applyBorder="0">
      <alignment horizontal="center" vertical="center"/>
    </xf>
    <xf numFmtId="14" fontId="41" fillId="0" borderId="0" applyFill="0" applyBorder="0">
      <alignment horizontal="center" vertical="center"/>
    </xf>
    <xf numFmtId="172" fontId="41" fillId="0" borderId="0" applyFill="0" applyBorder="0">
      <alignment horizontal="center" vertical="center"/>
    </xf>
    <xf numFmtId="173" fontId="41" fillId="0" borderId="0" applyFill="0" applyBorder="0">
      <alignment horizontal="center" vertical="center"/>
    </xf>
    <xf numFmtId="174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0" fontId="28" fillId="0" borderId="0">
      <alignment vertical="top"/>
    </xf>
    <xf numFmtId="0" fontId="29" fillId="0" borderId="0" applyNumberFormat="0" applyFill="0" applyBorder="0" applyAlignment="0" applyProtection="0"/>
    <xf numFmtId="0" fontId="52" fillId="0" borderId="13" applyNumberFormat="0" applyFill="0" applyAlignment="0" applyProtection="0"/>
    <xf numFmtId="0" fontId="69" fillId="0" borderId="0" applyNumberFormat="0" applyFill="0" applyBorder="0" applyAlignment="0" applyProtection="0"/>
    <xf numFmtId="0" fontId="79" fillId="27" borderId="0" applyNumberFormat="0" applyBorder="0" applyAlignment="0" applyProtection="0"/>
    <xf numFmtId="0" fontId="11" fillId="3" borderId="0" applyNumberFormat="0" applyBorder="0" applyAlignment="0" applyProtection="0"/>
    <xf numFmtId="0" fontId="79" fillId="27" borderId="0" applyNumberFormat="0" applyBorder="0" applyAlignment="0" applyProtection="0"/>
    <xf numFmtId="43" fontId="6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0" fontId="80" fillId="26" borderId="0" applyNumberFormat="0" applyBorder="0" applyAlignment="0" applyProtection="0"/>
    <xf numFmtId="0" fontId="15" fillId="4" borderId="0" applyNumberFormat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24" fillId="22" borderId="0" applyNumberFormat="0" applyBorder="0" applyAlignment="0" applyProtection="0"/>
    <xf numFmtId="0" fontId="6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5" fillId="0" borderId="0"/>
    <xf numFmtId="0" fontId="5" fillId="0" borderId="0"/>
    <xf numFmtId="0" fontId="6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5" fillId="0" borderId="0"/>
    <xf numFmtId="0" fontId="65" fillId="0" borderId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43" fontId="84" fillId="0" borderId="0" applyFont="0" applyFill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6" fillId="0" borderId="2">
      <alignment horizontal="center" vertical="center"/>
      <protection locked="0"/>
    </xf>
    <xf numFmtId="15" fontId="6" fillId="0" borderId="2">
      <alignment horizontal="center" vertical="center"/>
      <protection locked="0"/>
    </xf>
    <xf numFmtId="165" fontId="6" fillId="0" borderId="2">
      <alignment horizontal="center" vertical="center"/>
      <protection locked="0"/>
    </xf>
    <xf numFmtId="166" fontId="6" fillId="0" borderId="2">
      <alignment horizontal="center" vertical="center"/>
      <protection locked="0"/>
    </xf>
    <xf numFmtId="167" fontId="6" fillId="0" borderId="2">
      <alignment horizontal="center" vertical="center"/>
      <protection locked="0"/>
    </xf>
    <xf numFmtId="168" fontId="6" fillId="0" borderId="2">
      <alignment horizontal="center" vertical="center"/>
      <protection locked="0"/>
    </xf>
    <xf numFmtId="0" fontId="6" fillId="0" borderId="2">
      <alignment vertical="center"/>
      <protection locked="0"/>
    </xf>
    <xf numFmtId="164" fontId="6" fillId="0" borderId="2">
      <alignment horizontal="right" vertical="center"/>
      <protection locked="0"/>
    </xf>
    <xf numFmtId="169" fontId="6" fillId="0" borderId="2">
      <alignment horizontal="right" vertical="center"/>
      <protection locked="0"/>
    </xf>
    <xf numFmtId="165" fontId="6" fillId="0" borderId="2">
      <alignment horizontal="right" vertical="center"/>
      <protection locked="0"/>
    </xf>
    <xf numFmtId="166" fontId="6" fillId="0" borderId="2">
      <alignment horizontal="right" vertical="center"/>
      <protection locked="0"/>
    </xf>
    <xf numFmtId="167" fontId="6" fillId="0" borderId="2">
      <alignment horizontal="right" vertical="center"/>
      <protection locked="0"/>
    </xf>
    <xf numFmtId="168" fontId="6" fillId="0" borderId="2">
      <alignment horizontal="right" vertical="center"/>
      <protection locked="0"/>
    </xf>
    <xf numFmtId="0" fontId="6" fillId="0" borderId="0" applyNumberFormat="0" applyFont="0" applyFill="0" applyBorder="0">
      <alignment horizontal="center" vertical="center"/>
      <protection locked="0"/>
    </xf>
    <xf numFmtId="164" fontId="6" fillId="0" borderId="0" applyFill="0" applyBorder="0">
      <alignment horizontal="center" vertical="center"/>
    </xf>
    <xf numFmtId="15" fontId="6" fillId="0" borderId="0" applyFill="0" applyBorder="0">
      <alignment horizontal="center" vertical="center"/>
    </xf>
    <xf numFmtId="165" fontId="6" fillId="0" borderId="0" applyFill="0" applyBorder="0">
      <alignment horizontal="center" vertical="center"/>
    </xf>
    <xf numFmtId="166" fontId="6" fillId="0" borderId="0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6" fillId="0" borderId="0" applyFill="0" applyBorder="0">
      <alignment horizontal="center" vertical="center"/>
    </xf>
    <xf numFmtId="44" fontId="6" fillId="0" borderId="0" applyFont="0" applyFill="0" applyBorder="0" applyAlignment="0" applyProtection="0"/>
    <xf numFmtId="0" fontId="6" fillId="0" borderId="0" applyFill="0" applyBorder="0">
      <alignment vertical="center"/>
    </xf>
    <xf numFmtId="0" fontId="6" fillId="0" borderId="9" applyFill="0">
      <alignment horizontal="center" vertical="center"/>
    </xf>
    <xf numFmtId="170" fontId="6" fillId="0" borderId="9" applyFill="0">
      <alignment horizontal="center" vertical="center"/>
    </xf>
    <xf numFmtId="0" fontId="6" fillId="0" borderId="0"/>
    <xf numFmtId="0" fontId="6" fillId="0" borderId="0"/>
    <xf numFmtId="164" fontId="6" fillId="0" borderId="0" applyFill="0" applyBorder="0">
      <alignment horizontal="right" vertical="center"/>
    </xf>
    <xf numFmtId="169" fontId="6" fillId="0" borderId="0" applyFill="0" applyBorder="0">
      <alignment horizontal="right" vertical="center"/>
    </xf>
    <xf numFmtId="165" fontId="6" fillId="0" borderId="0" applyFill="0" applyBorder="0">
      <alignment horizontal="right" vertical="center"/>
    </xf>
    <xf numFmtId="166" fontId="6" fillId="0" borderId="0" applyFill="0" applyBorder="0">
      <alignment horizontal="right" vertical="center"/>
    </xf>
    <xf numFmtId="167" fontId="6" fillId="0" borderId="0" applyFill="0" applyBorder="0">
      <alignment horizontal="right" vertical="center"/>
    </xf>
    <xf numFmtId="168" fontId="6" fillId="0" borderId="0" applyFill="0" applyBorder="0">
      <alignment horizontal="right" vertical="center"/>
    </xf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3" fillId="26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33" fillId="0" borderId="13" applyNumberFormat="0" applyFill="0" applyAlignment="0" applyProtection="0"/>
    <xf numFmtId="0" fontId="25" fillId="20" borderId="12" applyNumberFormat="0" applyAlignment="0" applyProtection="0"/>
    <xf numFmtId="0" fontId="22" fillId="0" borderId="8" applyNumberFormat="0" applyFill="0" applyAlignment="0" applyProtection="0"/>
    <xf numFmtId="0" fontId="12" fillId="20" borderId="3" applyNumberFormat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13" fillId="21" borderId="4" applyNumberFormat="0" applyAlignment="0" applyProtection="0"/>
    <xf numFmtId="0" fontId="34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" fillId="13" borderId="0" applyNumberFormat="0" applyBorder="0" applyAlignment="0" applyProtection="0"/>
    <xf numFmtId="0" fontId="9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5" borderId="0" applyNumberFormat="0" applyBorder="0" applyAlignment="0" applyProtection="0"/>
    <xf numFmtId="0" fontId="8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65" fillId="0" borderId="0"/>
    <xf numFmtId="9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21" fillId="7" borderId="3" applyNumberFormat="0" applyAlignment="0" applyProtection="0"/>
    <xf numFmtId="0" fontId="18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7" fillId="0" borderId="6" applyNumberFormat="0" applyFill="0" applyAlignment="0" applyProtection="0"/>
    <xf numFmtId="0" fontId="16" fillId="0" borderId="5" applyNumberFormat="0" applyFill="0" applyAlignment="0" applyProtection="0"/>
    <xf numFmtId="0" fontId="93" fillId="2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12" fillId="20" borderId="3" applyNumberFormat="0" applyAlignment="0" applyProtection="0"/>
    <xf numFmtId="0" fontId="52" fillId="0" borderId="13" applyNumberFormat="0" applyFill="0" applyAlignment="0" applyProtection="0"/>
    <xf numFmtId="0" fontId="65" fillId="0" borderId="0"/>
    <xf numFmtId="44" fontId="65" fillId="0" borderId="0" applyFont="0" applyFill="0" applyBorder="0" applyAlignment="0" applyProtection="0"/>
    <xf numFmtId="0" fontId="41" fillId="5" borderId="0" applyNumberFormat="0" applyBorder="0" applyAlignment="0" applyProtection="0"/>
    <xf numFmtId="0" fontId="93" fillId="26" borderId="0" applyNumberFormat="0" applyBorder="0" applyAlignment="0" applyProtection="0"/>
    <xf numFmtId="0" fontId="41" fillId="4" borderId="0" applyNumberFormat="0" applyBorder="0" applyAlignment="0" applyProtection="0"/>
    <xf numFmtId="44" fontId="2" fillId="0" borderId="0" applyFont="0" applyFill="0" applyBorder="0" applyAlignment="0" applyProtection="0"/>
    <xf numFmtId="0" fontId="41" fillId="6" borderId="0" applyNumberFormat="0" applyBorder="0" applyAlignment="0" applyProtection="0"/>
    <xf numFmtId="0" fontId="9" fillId="9" borderId="0" applyNumberFormat="0" applyBorder="0" applyAlignment="0" applyProtection="0"/>
    <xf numFmtId="9" fontId="65" fillId="0" borderId="0" applyFont="0" applyFill="0" applyBorder="0" applyAlignment="0" applyProtection="0"/>
    <xf numFmtId="0" fontId="70" fillId="16" borderId="0" applyNumberFormat="0" applyBorder="0" applyAlignment="0" applyProtection="0"/>
    <xf numFmtId="43" fontId="65" fillId="0" borderId="0" applyFont="0" applyFill="0" applyBorder="0" applyAlignment="0" applyProtection="0"/>
    <xf numFmtId="0" fontId="41" fillId="8" borderId="0" applyNumberFormat="0" applyBorder="0" applyAlignment="0" applyProtection="0"/>
    <xf numFmtId="0" fontId="41" fillId="10" borderId="0" applyNumberFormat="0" applyBorder="0" applyAlignment="0" applyProtection="0"/>
    <xf numFmtId="0" fontId="70" fillId="16" borderId="0" applyNumberFormat="0" applyBorder="0" applyAlignment="0" applyProtection="0"/>
    <xf numFmtId="0" fontId="8" fillId="7" borderId="0" applyNumberFormat="0" applyBorder="0" applyAlignment="0" applyProtection="0"/>
    <xf numFmtId="0" fontId="9" fillId="18" borderId="0" applyNumberFormat="0" applyBorder="0" applyAlignment="0" applyProtection="0"/>
    <xf numFmtId="0" fontId="70" fillId="9" borderId="0" applyNumberFormat="0" applyBorder="0" applyAlignment="0" applyProtection="0"/>
    <xf numFmtId="0" fontId="7" fillId="0" borderId="0" applyFill="0" applyBorder="0">
      <alignment vertical="center"/>
    </xf>
    <xf numFmtId="0" fontId="76" fillId="7" borderId="3" applyNumberFormat="0" applyAlignment="0" applyProtection="0"/>
    <xf numFmtId="0" fontId="68" fillId="21" borderId="4" applyNumberFormat="0" applyAlignment="0" applyProtection="0"/>
    <xf numFmtId="0" fontId="22" fillId="0" borderId="8" applyNumberFormat="0" applyFill="0" applyAlignment="0" applyProtection="0"/>
    <xf numFmtId="0" fontId="65" fillId="0" borderId="0"/>
    <xf numFmtId="0" fontId="73" fillId="0" borderId="0" applyNumberFormat="0" applyFill="0" applyBorder="0" applyAlignment="0" applyProtection="0"/>
    <xf numFmtId="44" fontId="65" fillId="0" borderId="0" applyFont="0" applyFill="0" applyBorder="0" applyAlignment="0" applyProtection="0"/>
    <xf numFmtId="0" fontId="9" fillId="10" borderId="0" applyNumberFormat="0" applyBorder="0" applyAlignment="0" applyProtection="0"/>
    <xf numFmtId="9" fontId="6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1" fillId="3" borderId="0" applyNumberFormat="0" applyBorder="0" applyAlignment="0" applyProtection="0"/>
    <xf numFmtId="0" fontId="41" fillId="5" borderId="0" applyNumberFormat="0" applyBorder="0" applyAlignment="0" applyProtection="0"/>
    <xf numFmtId="0" fontId="41" fillId="7" borderId="0" applyNumberFormat="0" applyBorder="0" applyAlignment="0" applyProtection="0"/>
    <xf numFmtId="0" fontId="41" fillId="9" borderId="0" applyNumberFormat="0" applyBorder="0" applyAlignment="0" applyProtection="0"/>
    <xf numFmtId="0" fontId="41" fillId="5" borderId="0" applyNumberFormat="0" applyBorder="0" applyAlignment="0" applyProtection="0"/>
    <xf numFmtId="0" fontId="41" fillId="11" borderId="0" applyNumberFormat="0" applyBorder="0" applyAlignment="0" applyProtection="0"/>
    <xf numFmtId="0" fontId="70" fillId="13" borderId="0" applyNumberFormat="0" applyBorder="0" applyAlignment="0" applyProtection="0"/>
    <xf numFmtId="0" fontId="70" fillId="17" borderId="0" applyNumberFormat="0" applyBorder="0" applyAlignment="0" applyProtection="0"/>
    <xf numFmtId="0" fontId="70" fillId="19" borderId="0" applyNumberFormat="0" applyBorder="0" applyAlignment="0" applyProtection="0"/>
    <xf numFmtId="0" fontId="71" fillId="3" borderId="0" applyNumberFormat="0" applyBorder="0" applyAlignment="0" applyProtection="0"/>
    <xf numFmtId="0" fontId="77" fillId="0" borderId="8" applyNumberFormat="0" applyFill="0" applyAlignment="0" applyProtection="0"/>
    <xf numFmtId="0" fontId="78" fillId="20" borderId="12" applyNumberFormat="0" applyAlignment="0" applyProtection="0"/>
    <xf numFmtId="0" fontId="52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44" fillId="22" borderId="0" applyNumberFormat="0" applyBorder="0" applyAlignment="0" applyProtection="0"/>
    <xf numFmtId="0" fontId="41" fillId="4" borderId="0" applyNumberFormat="0" applyBorder="0" applyAlignment="0" applyProtection="0"/>
    <xf numFmtId="0" fontId="74" fillId="4" borderId="0" applyNumberFormat="0" applyBorder="0" applyAlignment="0" applyProtection="0"/>
    <xf numFmtId="0" fontId="76" fillId="7" borderId="3" applyNumberFormat="0" applyAlignment="0" applyProtection="0"/>
    <xf numFmtId="0" fontId="41" fillId="11" borderId="0" applyNumberFormat="0" applyBorder="0" applyAlignment="0" applyProtection="0"/>
    <xf numFmtId="0" fontId="70" fillId="14" borderId="0" applyNumberFormat="0" applyBorder="0" applyAlignment="0" applyProtection="0"/>
    <xf numFmtId="0" fontId="72" fillId="20" borderId="3" applyNumberFormat="0" applyAlignment="0" applyProtection="0"/>
    <xf numFmtId="0" fontId="95" fillId="0" borderId="0" applyNumberFormat="0" applyFill="0" applyBorder="0" applyAlignment="0" applyProtection="0"/>
    <xf numFmtId="0" fontId="79" fillId="25" borderId="0" applyNumberFormat="0" applyBorder="0" applyAlignment="0" applyProtection="0"/>
    <xf numFmtId="0" fontId="73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41" fillId="8" borderId="0" applyNumberFormat="0" applyBorder="0" applyAlignment="0" applyProtection="0"/>
    <xf numFmtId="0" fontId="21" fillId="7" borderId="3" applyNumberFormat="0" applyAlignment="0" applyProtection="0"/>
    <xf numFmtId="0" fontId="33" fillId="0" borderId="13" applyNumberFormat="0" applyFill="0" applyAlignment="0" applyProtection="0"/>
    <xf numFmtId="0" fontId="41" fillId="2" borderId="0" applyNumberFormat="0" applyBorder="0" applyAlignment="0" applyProtection="0"/>
    <xf numFmtId="0" fontId="68" fillId="21" borderId="4" applyNumberFormat="0" applyAlignment="0" applyProtection="0"/>
    <xf numFmtId="0" fontId="70" fillId="12" borderId="0" applyNumberFormat="0" applyBorder="0" applyAlignment="0" applyProtection="0"/>
    <xf numFmtId="0" fontId="70" fillId="9" borderId="0" applyNumberFormat="0" applyBorder="0" applyAlignment="0" applyProtection="0"/>
    <xf numFmtId="0" fontId="70" fillId="14" borderId="0" applyNumberFormat="0" applyBorder="0" applyAlignment="0" applyProtection="0"/>
    <xf numFmtId="0" fontId="70" fillId="10" borderId="0" applyNumberFormat="0" applyBorder="0" applyAlignment="0" applyProtection="0"/>
    <xf numFmtId="0" fontId="74" fillId="4" borderId="0" applyNumberFormat="0" applyBorder="0" applyAlignment="0" applyProtection="0"/>
    <xf numFmtId="43" fontId="2" fillId="0" borderId="0" applyFont="0" applyFill="0" applyBorder="0" applyAlignment="0" applyProtection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20" borderId="3" applyNumberFormat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6" fillId="0" borderId="0"/>
    <xf numFmtId="0" fontId="6" fillId="0" borderId="0" applyFill="0" applyBorder="0">
      <alignment vertical="center"/>
    </xf>
    <xf numFmtId="0" fontId="9" fillId="13" borderId="0" applyNumberFormat="0" applyBorder="0" applyAlignment="0" applyProtection="0"/>
    <xf numFmtId="0" fontId="70" fillId="17" borderId="0" applyNumberFormat="0" applyBorder="0" applyAlignment="0" applyProtection="0"/>
    <xf numFmtId="43" fontId="2" fillId="0" borderId="0" applyFont="0" applyFill="0" applyBorder="0" applyAlignment="0" applyProtection="0"/>
    <xf numFmtId="0" fontId="70" fillId="15" borderId="0" applyNumberFormat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70" fillId="14" borderId="0" applyNumberFormat="0" applyBorder="0" applyAlignment="0" applyProtection="0"/>
    <xf numFmtId="0" fontId="41" fillId="3" borderId="0" applyNumberFormat="0" applyBorder="0" applyAlignment="0" applyProtection="0"/>
    <xf numFmtId="0" fontId="41" fillId="8" borderId="0" applyNumberFormat="0" applyBorder="0" applyAlignment="0" applyProtection="0"/>
    <xf numFmtId="0" fontId="8" fillId="11" borderId="0" applyNumberFormat="0" applyBorder="0" applyAlignment="0" applyProtection="0"/>
    <xf numFmtId="0" fontId="13" fillId="21" borderId="4" applyNumberFormat="0" applyAlignment="0" applyProtection="0"/>
    <xf numFmtId="0" fontId="17" fillId="0" borderId="6" applyNumberFormat="0" applyFill="0" applyAlignment="0" applyProtection="0"/>
    <xf numFmtId="0" fontId="65" fillId="0" borderId="0"/>
    <xf numFmtId="0" fontId="6" fillId="0" borderId="2">
      <alignment vertical="center"/>
      <protection locked="0"/>
    </xf>
    <xf numFmtId="0" fontId="70" fillId="19" borderId="0" applyNumberFormat="0" applyBorder="0" applyAlignment="0" applyProtection="0"/>
    <xf numFmtId="0" fontId="69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8" fillId="5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9" borderId="0" applyNumberFormat="0" applyBorder="0" applyAlignment="0" applyProtection="0"/>
    <xf numFmtId="0" fontId="8" fillId="23" borderId="11" applyNumberFormat="0" applyFont="0" applyAlignment="0" applyProtection="0"/>
    <xf numFmtId="0" fontId="41" fillId="7" borderId="0" applyNumberFormat="0" applyBorder="0" applyAlignment="0" applyProtection="0"/>
    <xf numFmtId="43" fontId="65" fillId="0" borderId="0" applyFont="0" applyFill="0" applyBorder="0" applyAlignment="0" applyProtection="0"/>
    <xf numFmtId="0" fontId="66" fillId="0" borderId="0" applyFill="0" applyBorder="0">
      <alignment vertical="center"/>
    </xf>
    <xf numFmtId="0" fontId="96" fillId="27" borderId="0" applyNumberFormat="0" applyBorder="0" applyAlignment="0" applyProtection="0"/>
    <xf numFmtId="166" fontId="6" fillId="0" borderId="0" applyFill="0" applyBorder="0">
      <alignment horizontal="right" vertical="center"/>
    </xf>
    <xf numFmtId="44" fontId="6" fillId="0" borderId="0" applyFont="0" applyFill="0" applyBorder="0" applyAlignment="0" applyProtection="0"/>
    <xf numFmtId="0" fontId="70" fillId="13" borderId="0" applyNumberFormat="0" applyBorder="0" applyAlignment="0" applyProtection="0"/>
    <xf numFmtId="0" fontId="41" fillId="9" borderId="0" applyNumberFormat="0" applyBorder="0" applyAlignment="0" applyProtection="0"/>
    <xf numFmtId="0" fontId="8" fillId="5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Fill="0" applyBorder="0">
      <alignment vertical="center"/>
    </xf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41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9" borderId="0" applyNumberFormat="0" applyBorder="0" applyAlignment="0" applyProtection="0"/>
    <xf numFmtId="0" fontId="70" fillId="18" borderId="0" applyNumberFormat="0" applyBorder="0" applyAlignment="0" applyProtection="0"/>
    <xf numFmtId="0" fontId="41" fillId="8" borderId="0" applyNumberFormat="0" applyBorder="0" applyAlignment="0" applyProtection="0"/>
    <xf numFmtId="0" fontId="70" fillId="10" borderId="0" applyNumberFormat="0" applyBorder="0" applyAlignment="0" applyProtection="0"/>
    <xf numFmtId="9" fontId="6" fillId="0" borderId="0" applyFont="0" applyFill="0" applyBorder="0" applyAlignment="0" applyProtection="0"/>
    <xf numFmtId="0" fontId="77" fillId="0" borderId="8" applyNumberFormat="0" applyFill="0" applyAlignment="0" applyProtection="0"/>
    <xf numFmtId="0" fontId="41" fillId="5" borderId="0" applyNumberFormat="0" applyBorder="0" applyAlignment="0" applyProtection="0"/>
    <xf numFmtId="0" fontId="70" fillId="13" borderId="0" applyNumberFormat="0" applyBorder="0" applyAlignment="0" applyProtection="0"/>
    <xf numFmtId="0" fontId="70" fillId="15" borderId="0" applyNumberFormat="0" applyBorder="0" applyAlignment="0" applyProtection="0"/>
    <xf numFmtId="43" fontId="6" fillId="0" borderId="0" applyFont="0" applyFill="0" applyBorder="0" applyAlignment="0" applyProtection="0"/>
    <xf numFmtId="0" fontId="41" fillId="6" borderId="0" applyNumberFormat="0" applyBorder="0" applyAlignment="0" applyProtection="0"/>
    <xf numFmtId="0" fontId="75" fillId="0" borderId="0" applyFill="0" applyBorder="0">
      <alignment vertical="center"/>
    </xf>
    <xf numFmtId="0" fontId="44" fillId="22" borderId="0" applyNumberFormat="0" applyBorder="0" applyAlignment="0" applyProtection="0"/>
    <xf numFmtId="0" fontId="70" fillId="13" borderId="0" applyNumberFormat="0" applyBorder="0" applyAlignment="0" applyProtection="0"/>
    <xf numFmtId="0" fontId="9" fillId="16" borderId="0" applyNumberFormat="0" applyBorder="0" applyAlignment="0" applyProtection="0"/>
    <xf numFmtId="0" fontId="8" fillId="4" borderId="0" applyNumberFormat="0" applyBorder="0" applyAlignment="0" applyProtection="0"/>
    <xf numFmtId="0" fontId="2" fillId="0" borderId="0"/>
    <xf numFmtId="0" fontId="41" fillId="2" borderId="0" applyNumberFormat="0" applyBorder="0" applyAlignment="0" applyProtection="0"/>
    <xf numFmtId="0" fontId="25" fillId="20" borderId="12" applyNumberFormat="0" applyAlignment="0" applyProtection="0"/>
    <xf numFmtId="0" fontId="2" fillId="0" borderId="0"/>
    <xf numFmtId="0" fontId="78" fillId="20" borderId="12" applyNumberFormat="0" applyAlignment="0" applyProtection="0"/>
    <xf numFmtId="0" fontId="9" fillId="14" borderId="0" applyNumberFormat="0" applyBorder="0" applyAlignment="0" applyProtection="0"/>
    <xf numFmtId="0" fontId="70" fillId="14" borderId="0" applyNumberFormat="0" applyBorder="0" applyAlignment="0" applyProtection="0"/>
    <xf numFmtId="0" fontId="9" fillId="13" borderId="0" applyNumberFormat="0" applyBorder="0" applyAlignment="0" applyProtection="0"/>
    <xf numFmtId="0" fontId="6" fillId="0" borderId="0"/>
    <xf numFmtId="0" fontId="9" fillId="14" borderId="0" applyNumberFormat="0" applyBorder="0" applyAlignment="0" applyProtection="0"/>
    <xf numFmtId="0" fontId="70" fillId="12" borderId="0" applyNumberFormat="0" applyBorder="0" applyAlignment="0" applyProtection="0"/>
    <xf numFmtId="0" fontId="6" fillId="0" borderId="0"/>
    <xf numFmtId="0" fontId="16" fillId="0" borderId="5" applyNumberFormat="0" applyFill="0" applyAlignment="0" applyProtection="0"/>
    <xf numFmtId="0" fontId="9" fillId="15" borderId="0" applyNumberFormat="0" applyBorder="0" applyAlignment="0" applyProtection="0"/>
    <xf numFmtId="0" fontId="8" fillId="3" borderId="0" applyNumberFormat="0" applyBorder="0" applyAlignment="0" applyProtection="0"/>
    <xf numFmtId="0" fontId="71" fillId="3" borderId="0" applyNumberFormat="0" applyBorder="0" applyAlignment="0" applyProtection="0"/>
    <xf numFmtId="0" fontId="100" fillId="0" borderId="0" applyNumberFormat="0" applyFill="0" applyBorder="0" applyAlignment="0" applyProtection="0"/>
    <xf numFmtId="0" fontId="1" fillId="0" borderId="0"/>
    <xf numFmtId="0" fontId="6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3" applyNumberFormat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21" fillId="7" borderId="3" applyNumberFormat="0" applyAlignment="0" applyProtection="0"/>
    <xf numFmtId="0" fontId="22" fillId="0" borderId="8" applyNumberFormat="0" applyFill="0" applyAlignment="0" applyProtection="0"/>
    <xf numFmtId="0" fontId="24" fillId="22" borderId="0" applyNumberFormat="0" applyBorder="0" applyAlignment="0" applyProtection="0"/>
    <xf numFmtId="0" fontId="8" fillId="23" borderId="11" applyNumberFormat="0" applyFont="0" applyAlignment="0" applyProtection="0"/>
    <xf numFmtId="0" fontId="25" fillId="20" borderId="12" applyNumberFormat="0" applyAlignment="0" applyProtection="0"/>
    <xf numFmtId="9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28">
    <xf numFmtId="0" fontId="0" fillId="0" borderId="0" xfId="0"/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6" fillId="0" borderId="0" xfId="0" applyFont="1" applyFill="1" applyAlignment="1"/>
    <xf numFmtId="0" fontId="37" fillId="0" borderId="0" xfId="0" applyFont="1" applyAlignment="1">
      <alignment horizontal="center"/>
    </xf>
    <xf numFmtId="0" fontId="38" fillId="0" borderId="0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5" fillId="0" borderId="0" xfId="0" applyFont="1" applyFill="1"/>
    <xf numFmtId="0" fontId="42" fillId="0" borderId="0" xfId="0" applyFont="1" applyFill="1"/>
    <xf numFmtId="191" fontId="35" fillId="0" borderId="0" xfId="127" applyNumberFormat="1" applyFont="1" applyAlignment="1">
      <alignment horizontal="center"/>
    </xf>
    <xf numFmtId="191" fontId="35" fillId="0" borderId="0" xfId="127" applyNumberFormat="1" applyFont="1"/>
    <xf numFmtId="0" fontId="86" fillId="28" borderId="0" xfId="0" applyFont="1" applyFill="1"/>
    <xf numFmtId="0" fontId="86" fillId="28" borderId="0" xfId="0" applyFont="1" applyFill="1" applyAlignment="1"/>
    <xf numFmtId="0" fontId="86" fillId="28" borderId="0" xfId="0" applyFont="1" applyFill="1" applyAlignment="1">
      <alignment horizontal="left"/>
    </xf>
    <xf numFmtId="0" fontId="86" fillId="28" borderId="0" xfId="0" applyFont="1" applyFill="1" applyAlignment="1">
      <alignment horizontal="center"/>
    </xf>
    <xf numFmtId="0" fontId="88" fillId="29" borderId="0" xfId="0" applyFont="1" applyFill="1" applyBorder="1" applyAlignment="1">
      <alignment horizontal="left"/>
    </xf>
    <xf numFmtId="0" fontId="86" fillId="29" borderId="0" xfId="0" applyFont="1" applyFill="1"/>
    <xf numFmtId="0" fontId="86" fillId="29" borderId="0" xfId="0" applyFont="1" applyFill="1" applyAlignment="1">
      <alignment horizontal="left"/>
    </xf>
    <xf numFmtId="0" fontId="86" fillId="29" borderId="0" xfId="0" applyFont="1" applyFill="1" applyAlignment="1">
      <alignment horizontal="center"/>
    </xf>
    <xf numFmtId="0" fontId="87" fillId="29" borderId="0" xfId="0" applyFont="1" applyFill="1" applyAlignment="1"/>
    <xf numFmtId="0" fontId="90" fillId="28" borderId="0" xfId="104" applyFont="1" applyFill="1" applyAlignment="1"/>
    <xf numFmtId="0" fontId="91" fillId="28" borderId="0" xfId="104" applyFont="1" applyFill="1" applyAlignment="1"/>
    <xf numFmtId="0" fontId="88" fillId="28" borderId="0" xfId="0" applyFont="1" applyFill="1" applyBorder="1" applyAlignment="1">
      <alignment horizontal="left"/>
    </xf>
    <xf numFmtId="0" fontId="86" fillId="29" borderId="0" xfId="0" applyFont="1" applyFill="1" applyBorder="1" applyAlignment="1">
      <alignment horizontal="center"/>
    </xf>
    <xf numFmtId="0" fontId="90" fillId="29" borderId="0" xfId="0" applyFont="1" applyFill="1" applyAlignment="1">
      <alignment horizontal="left"/>
    </xf>
    <xf numFmtId="0" fontId="88" fillId="29" borderId="0" xfId="0" applyFont="1" applyFill="1" applyAlignment="1">
      <alignment horizontal="left"/>
    </xf>
    <xf numFmtId="0" fontId="88" fillId="29" borderId="0" xfId="0" applyFont="1" applyFill="1" applyBorder="1" applyAlignment="1">
      <alignment horizontal="center"/>
    </xf>
    <xf numFmtId="0" fontId="87" fillId="29" borderId="0" xfId="0" applyFont="1" applyFill="1" applyBorder="1" applyAlignment="1"/>
    <xf numFmtId="0" fontId="86" fillId="29" borderId="0" xfId="0" applyFont="1" applyFill="1" applyBorder="1"/>
    <xf numFmtId="0" fontId="86" fillId="28" borderId="14" xfId="0" applyFont="1" applyFill="1" applyBorder="1" applyAlignment="1">
      <alignment horizontal="left"/>
    </xf>
    <xf numFmtId="0" fontId="82" fillId="29" borderId="0" xfId="0" applyFont="1" applyFill="1" applyBorder="1" applyAlignment="1">
      <alignment horizontal="left"/>
    </xf>
    <xf numFmtId="0" fontId="38" fillId="29" borderId="0" xfId="0" applyFont="1" applyFill="1" applyBorder="1" applyAlignment="1">
      <alignment horizontal="left"/>
    </xf>
    <xf numFmtId="0" fontId="92" fillId="29" borderId="0" xfId="0" applyFont="1" applyFill="1" applyAlignment="1">
      <alignment horizontal="center" vertical="center" wrapText="1"/>
    </xf>
    <xf numFmtId="0" fontId="35" fillId="29" borderId="0" xfId="0" applyFont="1" applyFill="1"/>
    <xf numFmtId="0" fontId="36" fillId="29" borderId="0" xfId="0" applyFont="1" applyFill="1" applyAlignment="1"/>
    <xf numFmtId="43" fontId="86" fillId="29" borderId="18" xfId="304" applyNumberFormat="1" applyFont="1" applyFill="1" applyBorder="1" applyAlignment="1">
      <alignment horizontal="center"/>
    </xf>
    <xf numFmtId="0" fontId="89" fillId="29" borderId="0" xfId="0" applyFont="1" applyFill="1" applyAlignment="1"/>
    <xf numFmtId="0" fontId="89" fillId="29" borderId="0" xfId="0" applyFont="1" applyFill="1" applyBorder="1" applyAlignment="1"/>
    <xf numFmtId="0" fontId="40" fillId="29" borderId="0" xfId="0" applyFont="1" applyFill="1"/>
    <xf numFmtId="0" fontId="35" fillId="29" borderId="0" xfId="0" applyFont="1" applyFill="1" applyBorder="1" applyAlignment="1">
      <alignment horizontal="center"/>
    </xf>
    <xf numFmtId="43" fontId="86" fillId="29" borderId="15" xfId="304" applyNumberFormat="1" applyFont="1" applyFill="1" applyBorder="1" applyAlignment="1">
      <alignment horizontal="center"/>
    </xf>
    <xf numFmtId="0" fontId="88" fillId="29" borderId="0" xfId="0" applyFont="1" applyFill="1" applyBorder="1" applyAlignment="1">
      <alignment horizontal="right"/>
    </xf>
    <xf numFmtId="9" fontId="35" fillId="29" borderId="0" xfId="127" applyFont="1" applyFill="1" applyAlignment="1">
      <alignment horizontal="center"/>
    </xf>
    <xf numFmtId="1" fontId="35" fillId="29" borderId="0" xfId="0" applyNumberFormat="1" applyFont="1" applyFill="1" applyAlignment="1">
      <alignment horizontal="center"/>
    </xf>
    <xf numFmtId="0" fontId="35" fillId="29" borderId="0" xfId="0" applyFont="1" applyFill="1" applyAlignment="1">
      <alignment horizontal="center"/>
    </xf>
    <xf numFmtId="193" fontId="35" fillId="29" borderId="0" xfId="0" applyNumberFormat="1" applyFont="1" applyFill="1" applyAlignment="1">
      <alignment horizontal="center"/>
    </xf>
    <xf numFmtId="0" fontId="88" fillId="28" borderId="0" xfId="0" applyFont="1" applyFill="1" applyBorder="1" applyAlignment="1">
      <alignment horizontal="right" vertical="top" wrapText="1"/>
    </xf>
    <xf numFmtId="192" fontId="35" fillId="29" borderId="0" xfId="127" applyNumberFormat="1" applyFont="1" applyFill="1"/>
    <xf numFmtId="0" fontId="88" fillId="28" borderId="0" xfId="0" applyFont="1" applyFill="1" applyBorder="1" applyAlignment="1">
      <alignment horizontal="right"/>
    </xf>
    <xf numFmtId="0" fontId="37" fillId="29" borderId="0" xfId="0" applyFont="1" applyFill="1" applyAlignment="1">
      <alignment horizontal="center"/>
    </xf>
    <xf numFmtId="0" fontId="35" fillId="0" borderId="0" xfId="0" applyFont="1" applyFill="1" applyAlignment="1">
      <alignment horizontal="left"/>
    </xf>
    <xf numFmtId="0" fontId="35" fillId="29" borderId="0" xfId="0" applyFont="1" applyFill="1" applyAlignment="1">
      <alignment horizontal="left"/>
    </xf>
    <xf numFmtId="0" fontId="83" fillId="29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193" fontId="86" fillId="29" borderId="16" xfId="304" applyNumberFormat="1" applyFont="1" applyFill="1" applyBorder="1" applyAlignment="1">
      <alignment horizontal="center"/>
    </xf>
    <xf numFmtId="193" fontId="86" fillId="29" borderId="18" xfId="304" applyNumberFormat="1" applyFont="1" applyFill="1" applyBorder="1" applyAlignment="1">
      <alignment horizontal="center"/>
    </xf>
    <xf numFmtId="43" fontId="86" fillId="29" borderId="16" xfId="304" applyNumberFormat="1" applyFont="1" applyFill="1" applyBorder="1" applyAlignment="1">
      <alignment horizontal="center"/>
    </xf>
    <xf numFmtId="0" fontId="94" fillId="28" borderId="0" xfId="0" applyFont="1" applyFill="1" applyAlignment="1"/>
    <xf numFmtId="0" fontId="94" fillId="29" borderId="0" xfId="0" applyFont="1" applyFill="1" applyAlignment="1"/>
    <xf numFmtId="0" fontId="94" fillId="28" borderId="0" xfId="0" applyFont="1" applyFill="1"/>
    <xf numFmtId="0" fontId="37" fillId="29" borderId="0" xfId="0" applyFont="1" applyFill="1" applyBorder="1" applyAlignment="1">
      <alignment horizontal="center"/>
    </xf>
    <xf numFmtId="1" fontId="37" fillId="29" borderId="0" xfId="0" applyNumberFormat="1" applyFont="1" applyFill="1" applyBorder="1" applyAlignment="1">
      <alignment horizontal="center"/>
    </xf>
    <xf numFmtId="193" fontId="86" fillId="29" borderId="15" xfId="304" applyNumberFormat="1" applyFont="1" applyFill="1" applyBorder="1" applyAlignment="1">
      <alignment horizontal="center"/>
    </xf>
    <xf numFmtId="193" fontId="86" fillId="29" borderId="17" xfId="304" applyNumberFormat="1" applyFont="1" applyFill="1" applyBorder="1" applyAlignment="1">
      <alignment horizontal="center"/>
    </xf>
    <xf numFmtId="0" fontId="92" fillId="29" borderId="0" xfId="0" applyFont="1" applyFill="1" applyAlignment="1"/>
    <xf numFmtId="43" fontId="86" fillId="29" borderId="17" xfId="304" applyNumberFormat="1" applyFont="1" applyFill="1" applyBorder="1" applyAlignment="1">
      <alignment horizontal="center"/>
    </xf>
    <xf numFmtId="0" fontId="88" fillId="28" borderId="14" xfId="0" applyFont="1" applyFill="1" applyBorder="1" applyAlignment="1">
      <alignment horizontal="left"/>
    </xf>
    <xf numFmtId="193" fontId="88" fillId="29" borderId="17" xfId="304" applyNumberFormat="1" applyFont="1" applyFill="1" applyBorder="1" applyAlignment="1">
      <alignment horizontal="center"/>
    </xf>
    <xf numFmtId="194" fontId="35" fillId="0" borderId="0" xfId="0" applyNumberFormat="1" applyFont="1"/>
    <xf numFmtId="0" fontId="42" fillId="29" borderId="0" xfId="0" applyFont="1" applyFill="1"/>
    <xf numFmtId="193" fontId="35" fillId="0" borderId="0" xfId="0" applyNumberFormat="1" applyFont="1"/>
    <xf numFmtId="0" fontId="86" fillId="28" borderId="0" xfId="0" applyFont="1" applyFill="1" applyBorder="1" applyAlignment="1">
      <alignment horizontal="right"/>
    </xf>
    <xf numFmtId="196" fontId="86" fillId="29" borderId="18" xfId="304" applyNumberFormat="1" applyFont="1" applyFill="1" applyBorder="1" applyAlignment="1">
      <alignment horizontal="center"/>
    </xf>
    <xf numFmtId="196" fontId="86" fillId="29" borderId="17" xfId="304" applyNumberFormat="1" applyFont="1" applyFill="1" applyBorder="1" applyAlignment="1">
      <alignment horizontal="center"/>
    </xf>
    <xf numFmtId="193" fontId="88" fillId="28" borderId="18" xfId="304" applyNumberFormat="1" applyFont="1" applyFill="1" applyBorder="1" applyAlignment="1">
      <alignment horizontal="right" indent="1"/>
    </xf>
    <xf numFmtId="194" fontId="86" fillId="29" borderId="18" xfId="304" applyNumberFormat="1" applyFont="1" applyFill="1" applyBorder="1" applyAlignment="1">
      <alignment horizontal="center"/>
    </xf>
    <xf numFmtId="196" fontId="86" fillId="29" borderId="16" xfId="304" applyNumberFormat="1" applyFont="1" applyFill="1" applyBorder="1" applyAlignment="1">
      <alignment horizontal="center"/>
    </xf>
    <xf numFmtId="43" fontId="35" fillId="29" borderId="0" xfId="0" applyNumberFormat="1" applyFont="1" applyFill="1" applyAlignment="1">
      <alignment horizontal="center"/>
    </xf>
    <xf numFmtId="195" fontId="86" fillId="29" borderId="17" xfId="304" applyNumberFormat="1" applyFont="1" applyFill="1" applyBorder="1" applyAlignment="1">
      <alignment horizontal="center"/>
    </xf>
    <xf numFmtId="195" fontId="86" fillId="29" borderId="15" xfId="304" applyNumberFormat="1" applyFont="1" applyFill="1" applyBorder="1" applyAlignment="1">
      <alignment horizontal="center"/>
    </xf>
    <xf numFmtId="193" fontId="88" fillId="28" borderId="18" xfId="304" applyNumberFormat="1" applyFont="1" applyFill="1" applyBorder="1" applyAlignment="1">
      <alignment horizontal="center"/>
    </xf>
    <xf numFmtId="191" fontId="88" fillId="29" borderId="17" xfId="127" applyNumberFormat="1" applyFont="1" applyFill="1" applyBorder="1" applyAlignment="1">
      <alignment horizontal="right"/>
    </xf>
    <xf numFmtId="194" fontId="86" fillId="29" borderId="17" xfId="304" applyNumberFormat="1" applyFont="1" applyFill="1" applyBorder="1" applyAlignment="1">
      <alignment horizontal="center"/>
    </xf>
    <xf numFmtId="193" fontId="88" fillId="29" borderId="18" xfId="304" applyNumberFormat="1" applyFont="1" applyFill="1" applyBorder="1" applyAlignment="1">
      <alignment horizontal="center"/>
    </xf>
    <xf numFmtId="195" fontId="86" fillId="29" borderId="16" xfId="304" applyNumberFormat="1" applyFont="1" applyFill="1" applyBorder="1" applyAlignment="1">
      <alignment horizontal="center"/>
    </xf>
    <xf numFmtId="0" fontId="35" fillId="0" borderId="0" xfId="0" applyFont="1" applyBorder="1"/>
    <xf numFmtId="194" fontId="86" fillId="29" borderId="16" xfId="304" applyNumberFormat="1" applyFont="1" applyFill="1" applyBorder="1" applyAlignment="1">
      <alignment horizontal="center"/>
    </xf>
    <xf numFmtId="191" fontId="88" fillId="29" borderId="18" xfId="127" applyNumberFormat="1" applyFont="1" applyFill="1" applyBorder="1" applyAlignment="1">
      <alignment horizontal="right"/>
    </xf>
    <xf numFmtId="195" fontId="86" fillId="29" borderId="18" xfId="304" applyNumberFormat="1" applyFont="1" applyFill="1" applyBorder="1" applyAlignment="1">
      <alignment horizontal="center"/>
    </xf>
    <xf numFmtId="194" fontId="86" fillId="29" borderId="15" xfId="304" applyNumberFormat="1" applyFont="1" applyFill="1" applyBorder="1" applyAlignment="1">
      <alignment horizontal="center"/>
    </xf>
    <xf numFmtId="196" fontId="86" fillId="29" borderId="15" xfId="304" applyNumberFormat="1" applyFont="1" applyFill="1" applyBorder="1" applyAlignment="1">
      <alignment horizontal="center"/>
    </xf>
    <xf numFmtId="43" fontId="86" fillId="29" borderId="18" xfId="304" applyNumberFormat="1" applyFont="1" applyFill="1" applyBorder="1" applyAlignment="1">
      <alignment horizontal="right" indent="1"/>
    </xf>
    <xf numFmtId="195" fontId="86" fillId="29" borderId="18" xfId="304" applyNumberFormat="1" applyFont="1" applyFill="1" applyBorder="1" applyAlignment="1">
      <alignment horizontal="right" indent="1"/>
    </xf>
    <xf numFmtId="193" fontId="86" fillId="0" borderId="18" xfId="304" applyNumberFormat="1" applyFont="1" applyFill="1" applyBorder="1" applyAlignment="1">
      <alignment horizontal="center"/>
    </xf>
    <xf numFmtId="0" fontId="85" fillId="29" borderId="0" xfId="0" applyFont="1" applyFill="1" applyAlignment="1"/>
    <xf numFmtId="0" fontId="85" fillId="29" borderId="0" xfId="0" applyFont="1" applyFill="1" applyAlignment="1">
      <alignment horizontal="center" vertical="center" wrapText="1"/>
    </xf>
    <xf numFmtId="0" fontId="85" fillId="29" borderId="0" xfId="0" applyFont="1" applyFill="1" applyAlignment="1">
      <alignment vertical="center" wrapText="1"/>
    </xf>
    <xf numFmtId="0" fontId="38" fillId="29" borderId="0" xfId="0" applyFont="1" applyFill="1" applyAlignment="1"/>
    <xf numFmtId="0" fontId="92" fillId="29" borderId="0" xfId="0" applyFont="1" applyFill="1" applyBorder="1" applyAlignment="1"/>
    <xf numFmtId="0" fontId="85" fillId="29" borderId="0" xfId="0" applyFont="1" applyFill="1" applyAlignment="1">
      <alignment horizontal="center" vertical="center" wrapText="1"/>
    </xf>
    <xf numFmtId="43" fontId="35" fillId="0" borderId="0" xfId="0" applyNumberFormat="1" applyFont="1" applyFill="1"/>
    <xf numFmtId="193" fontId="86" fillId="0" borderId="16" xfId="304" applyNumberFormat="1" applyFont="1" applyFill="1" applyBorder="1" applyAlignment="1">
      <alignment horizontal="center"/>
    </xf>
    <xf numFmtId="195" fontId="86" fillId="29" borderId="18" xfId="304" applyNumberFormat="1" applyFont="1" applyFill="1" applyBorder="1" applyAlignment="1">
      <alignment horizontal="right"/>
    </xf>
    <xf numFmtId="43" fontId="86" fillId="0" borderId="15" xfId="304" applyNumberFormat="1" applyFont="1" applyFill="1" applyBorder="1" applyAlignment="1">
      <alignment horizontal="center"/>
    </xf>
    <xf numFmtId="43" fontId="86" fillId="0" borderId="16" xfId="304" applyNumberFormat="1" applyFont="1" applyFill="1" applyBorder="1" applyAlignment="1">
      <alignment horizontal="center"/>
    </xf>
    <xf numFmtId="43" fontId="86" fillId="0" borderId="17" xfId="304" applyNumberFormat="1" applyFont="1" applyFill="1" applyBorder="1" applyAlignment="1">
      <alignment horizontal="center"/>
    </xf>
    <xf numFmtId="43" fontId="86" fillId="0" borderId="18" xfId="304" applyNumberFormat="1" applyFont="1" applyFill="1" applyBorder="1" applyAlignment="1">
      <alignment horizontal="center"/>
    </xf>
    <xf numFmtId="193" fontId="86" fillId="0" borderId="15" xfId="304" applyNumberFormat="1" applyFont="1" applyFill="1" applyBorder="1" applyAlignment="1">
      <alignment horizontal="center"/>
    </xf>
    <xf numFmtId="193" fontId="86" fillId="0" borderId="17" xfId="304" applyNumberFormat="1" applyFont="1" applyFill="1" applyBorder="1" applyAlignment="1">
      <alignment horizontal="center"/>
    </xf>
    <xf numFmtId="0" fontId="90" fillId="0" borderId="0" xfId="0" applyFont="1" applyFill="1" applyAlignment="1">
      <alignment horizontal="left"/>
    </xf>
    <xf numFmtId="195" fontId="86" fillId="0" borderId="18" xfId="304" applyNumberFormat="1" applyFont="1" applyFill="1" applyBorder="1" applyAlignment="1">
      <alignment horizontal="center"/>
    </xf>
    <xf numFmtId="0" fontId="0" fillId="29" borderId="0" xfId="0" applyFill="1"/>
    <xf numFmtId="0" fontId="6" fillId="29" borderId="0" xfId="0" applyFont="1" applyFill="1"/>
    <xf numFmtId="0" fontId="100" fillId="29" borderId="0" xfId="660" applyFill="1"/>
    <xf numFmtId="0" fontId="83" fillId="0" borderId="0" xfId="0" applyFont="1" applyFill="1" applyAlignment="1">
      <alignment horizontal="center"/>
    </xf>
    <xf numFmtId="0" fontId="101" fillId="29" borderId="0" xfId="0" applyFont="1" applyFill="1" applyBorder="1" applyAlignment="1">
      <alignment horizontal="center"/>
    </xf>
    <xf numFmtId="0" fontId="86" fillId="28" borderId="19" xfId="0" applyFont="1" applyFill="1" applyBorder="1" applyAlignment="1">
      <alignment horizontal="center"/>
    </xf>
    <xf numFmtId="0" fontId="86" fillId="28" borderId="20" xfId="0" applyFont="1" applyFill="1" applyBorder="1" applyAlignment="1">
      <alignment horizontal="center"/>
    </xf>
    <xf numFmtId="10" fontId="86" fillId="0" borderId="15" xfId="127" applyNumberFormat="1" applyFont="1" applyFill="1" applyBorder="1" applyAlignment="1">
      <alignment horizontal="right"/>
    </xf>
    <xf numFmtId="10" fontId="86" fillId="0" borderId="16" xfId="127" applyNumberFormat="1" applyFont="1" applyFill="1" applyBorder="1" applyAlignment="1">
      <alignment horizontal="right"/>
    </xf>
    <xf numFmtId="10" fontId="86" fillId="0" borderId="17" xfId="127" applyNumberFormat="1" applyFont="1" applyFill="1" applyBorder="1" applyAlignment="1">
      <alignment horizontal="right"/>
    </xf>
    <xf numFmtId="10" fontId="86" fillId="0" borderId="18" xfId="127" applyNumberFormat="1" applyFont="1" applyFill="1" applyBorder="1" applyAlignment="1">
      <alignment horizontal="right"/>
    </xf>
    <xf numFmtId="1" fontId="88" fillId="28" borderId="0" xfId="0" applyNumberFormat="1" applyFont="1" applyFill="1" applyBorder="1" applyAlignment="1">
      <alignment horizontal="right"/>
    </xf>
    <xf numFmtId="193" fontId="86" fillId="28" borderId="0" xfId="304" applyNumberFormat="1" applyFont="1" applyFill="1" applyBorder="1" applyAlignment="1">
      <alignment horizontal="right"/>
    </xf>
    <xf numFmtId="0" fontId="35" fillId="0" borderId="0" xfId="0" applyFont="1" applyFill="1" applyAlignment="1"/>
    <xf numFmtId="195" fontId="86" fillId="0" borderId="16" xfId="304" applyNumberFormat="1" applyFont="1" applyFill="1" applyBorder="1" applyAlignment="1">
      <alignment horizontal="center"/>
    </xf>
    <xf numFmtId="0" fontId="85" fillId="29" borderId="0" xfId="0" applyFont="1" applyFill="1" applyAlignment="1">
      <alignment horizontal="center" vertical="center" wrapText="1"/>
    </xf>
  </cellXfs>
  <cellStyles count="859">
    <cellStyle name="20% - Accent1" xfId="1" builtinId="30" customBuiltin="1"/>
    <cellStyle name="20% - Accent1 2" xfId="175"/>
    <cellStyle name="20% - Accent1 2 2" xfId="645"/>
    <cellStyle name="20% - Accent1 2 3" xfId="449"/>
    <cellStyle name="20% - Accent1 3" xfId="390"/>
    <cellStyle name="20% - Accent1 3 2" xfId="508"/>
    <cellStyle name="20% - Accent1 4" xfId="663"/>
    <cellStyle name="20% - Accent2" xfId="2" builtinId="34" customBuiltin="1"/>
    <cellStyle name="20% - Accent2 2" xfId="176"/>
    <cellStyle name="20% - Accent2 2 2" xfId="480"/>
    <cellStyle name="20% - Accent2 2 3" xfId="658"/>
    <cellStyle name="20% - Accent2 3" xfId="376"/>
    <cellStyle name="20% - Accent2 3 2" xfId="539"/>
    <cellStyle name="20% - Accent2 4" xfId="664"/>
    <cellStyle name="20% - Accent3" xfId="3" builtinId="38" customBuiltin="1"/>
    <cellStyle name="20% - Accent3 2" xfId="177"/>
    <cellStyle name="20% - Accent3 2 2" xfId="456"/>
    <cellStyle name="20% - Accent3 2 3" xfId="643"/>
    <cellStyle name="20% - Accent3 3" xfId="375"/>
    <cellStyle name="20% - Accent3 3 2" xfId="495"/>
    <cellStyle name="20% - Accent3 4" xfId="665"/>
    <cellStyle name="20% - Accent4" xfId="4" builtinId="42" customBuiltin="1"/>
    <cellStyle name="20% - Accent4 2" xfId="178"/>
    <cellStyle name="20% - Accent4 2 2" xfId="481"/>
    <cellStyle name="20% - Accent4 2 3" xfId="556"/>
    <cellStyle name="20% - Accent4 3" xfId="389"/>
    <cellStyle name="20% - Accent4 3 2" xfId="634"/>
    <cellStyle name="20% - Accent4 4" xfId="666"/>
    <cellStyle name="20% - Accent5" xfId="5" builtinId="46" customBuiltin="1"/>
    <cellStyle name="20% - Accent5 2" xfId="179"/>
    <cellStyle name="20% - Accent5 2 2" xfId="458"/>
    <cellStyle name="20% - Accent5 2 3" xfId="529"/>
    <cellStyle name="20% - Accent5 3" xfId="374"/>
    <cellStyle name="20% - Accent5 3 2" xfId="638"/>
    <cellStyle name="20% - Accent5 4" xfId="667"/>
    <cellStyle name="20% - Accent6" xfId="6" builtinId="50" customBuiltin="1"/>
    <cellStyle name="20% - Accent6 2" xfId="180"/>
    <cellStyle name="20% - Accent6 2 2" xfId="482"/>
    <cellStyle name="20% - Accent6 2 3" xfId="466"/>
    <cellStyle name="20% - Accent6 3" xfId="388"/>
    <cellStyle name="20% - Accent6 3 2" xfId="564"/>
    <cellStyle name="20% - Accent6 4" xfId="668"/>
    <cellStyle name="40% - Accent1" xfId="7" builtinId="31" customBuiltin="1"/>
    <cellStyle name="40% - Accent1 2" xfId="181"/>
    <cellStyle name="40% - Accent1 2 2" xfId="630"/>
    <cellStyle name="40% - Accent1 2 3" xfId="530"/>
    <cellStyle name="40% - Accent1 3" xfId="373"/>
    <cellStyle name="40% - Accent1 3 2" xfId="463"/>
    <cellStyle name="40% - Accent1 4" xfId="669"/>
    <cellStyle name="40% - Accent2" xfId="8" builtinId="35" customBuiltin="1"/>
    <cellStyle name="40% - Accent2 2" xfId="182"/>
    <cellStyle name="40% - Accent2 2 2" xfId="483"/>
    <cellStyle name="40% - Accent2 2 3" xfId="562"/>
    <cellStyle name="40% - Accent2 3" xfId="387"/>
    <cellStyle name="40% - Accent2 3 2" xfId="571"/>
    <cellStyle name="40% - Accent2 4" xfId="670"/>
    <cellStyle name="40% - Accent3" xfId="9" builtinId="39" customBuiltin="1"/>
    <cellStyle name="40% - Accent3 2" xfId="183"/>
    <cellStyle name="40% - Accent3 2 2" xfId="464"/>
    <cellStyle name="40% - Accent3 2 3" xfId="627"/>
    <cellStyle name="40% - Accent3 3" xfId="372"/>
    <cellStyle name="40% - Accent3 3 2" xfId="626"/>
    <cellStyle name="40% - Accent3 4" xfId="671"/>
    <cellStyle name="40% - Accent4" xfId="10" builtinId="43" customBuiltin="1"/>
    <cellStyle name="40% - Accent4 2" xfId="184"/>
    <cellStyle name="40% - Accent4 2 2" xfId="484"/>
    <cellStyle name="40% - Accent4 2 3" xfId="572"/>
    <cellStyle name="40% - Accent4 3" xfId="386"/>
    <cellStyle name="40% - Accent4 3 2" xfId="454"/>
    <cellStyle name="40% - Accent4 4" xfId="672"/>
    <cellStyle name="40% - Accent5" xfId="11" builtinId="47" customBuiltin="1"/>
    <cellStyle name="40% - Accent5 2" xfId="185"/>
    <cellStyle name="40% - Accent5 2 2" xfId="505"/>
    <cellStyle name="40% - Accent5 2 3" xfId="448"/>
    <cellStyle name="40% - Accent5 3" xfId="371"/>
    <cellStyle name="40% - Accent5 3 2" xfId="540"/>
    <cellStyle name="40% - Accent5 4" xfId="673"/>
    <cellStyle name="40% - Accent6" xfId="12" builtinId="51" customBuiltin="1"/>
    <cellStyle name="40% - Accent6 2" xfId="186"/>
    <cellStyle name="40% - Accent6 2 2" xfId="485"/>
    <cellStyle name="40% - Accent6 2 3" xfId="541"/>
    <cellStyle name="40% - Accent6 3" xfId="168"/>
    <cellStyle name="40% - Accent6 3 2" xfId="396"/>
    <cellStyle name="40% - Accent6 3 2 2" xfId="442"/>
    <cellStyle name="40% - Accent6 3 2 2 2" xfId="624"/>
    <cellStyle name="40% - Accent6 3 2 2 2 2" xfId="855"/>
    <cellStyle name="40% - Accent6 3 2 2 3" xfId="777"/>
    <cellStyle name="40% - Accent6 3 2 3" xfId="586"/>
    <cellStyle name="40% - Accent6 3 2 3 2" xfId="817"/>
    <cellStyle name="40% - Accent6 3 2 4" xfId="738"/>
    <cellStyle name="40% - Accent6 3 3" xfId="423"/>
    <cellStyle name="40% - Accent6 3 3 2" xfId="605"/>
    <cellStyle name="40% - Accent6 3 3 2 2" xfId="836"/>
    <cellStyle name="40% - Accent6 3 3 3" xfId="758"/>
    <cellStyle name="40% - Accent6 3 4" xfId="550"/>
    <cellStyle name="40% - Accent6 3 4 2" xfId="797"/>
    <cellStyle name="40% - Accent6 3 5" xfId="498"/>
    <cellStyle name="40% - Accent6 3 6" xfId="706"/>
    <cellStyle name="40% - Accent6 4" xfId="385"/>
    <cellStyle name="40% - Accent6 5" xfId="306"/>
    <cellStyle name="40% - Accent6 5 2" xfId="427"/>
    <cellStyle name="40% - Accent6 5 2 2" xfId="609"/>
    <cellStyle name="40% - Accent6 5 2 2 2" xfId="840"/>
    <cellStyle name="40% - Accent6 5 2 3" xfId="762"/>
    <cellStyle name="40% - Accent6 5 3" xfId="558"/>
    <cellStyle name="40% - Accent6 5 3 2" xfId="802"/>
    <cellStyle name="40% - Accent6 5 4" xfId="722"/>
    <cellStyle name="40% - Accent6 6" xfId="407"/>
    <cellStyle name="40% - Accent6 6 2" xfId="589"/>
    <cellStyle name="40% - Accent6 6 2 2" xfId="820"/>
    <cellStyle name="40% - Accent6 6 3" xfId="742"/>
    <cellStyle name="40% - Accent6 7" xfId="445"/>
    <cellStyle name="40% - Accent6 7 2" xfId="780"/>
    <cellStyle name="40% - Accent6 8" xfId="674"/>
    <cellStyle name="60% - Accent1" xfId="13" builtinId="32" customBuiltin="1"/>
    <cellStyle name="60% - Accent1 2" xfId="187"/>
    <cellStyle name="60% - Accent1 2 2" xfId="510"/>
    <cellStyle name="60% - Accent1 2 3" xfId="553"/>
    <cellStyle name="60% - Accent1 3" xfId="370"/>
    <cellStyle name="60% - Accent1 3 2" xfId="654"/>
    <cellStyle name="60% - Accent1 4" xfId="675"/>
    <cellStyle name="60% - Accent2" xfId="14" builtinId="36" customBuiltin="1"/>
    <cellStyle name="60% - Accent2 2" xfId="188"/>
    <cellStyle name="60% - Accent2 2 2" xfId="511"/>
    <cellStyle name="60% - Accent2 2 3" xfId="459"/>
    <cellStyle name="60% - Accent2 3" xfId="384"/>
    <cellStyle name="60% - Accent2 3 2" xfId="468"/>
    <cellStyle name="60% - Accent2 4" xfId="676"/>
    <cellStyle name="60% - Accent3" xfId="15" builtinId="40" customBuiltin="1"/>
    <cellStyle name="60% - Accent3 2" xfId="189"/>
    <cellStyle name="60% - Accent3 2 2" xfId="513"/>
    <cellStyle name="60% - Accent3 2 3" xfId="476"/>
    <cellStyle name="60% - Accent3 3" xfId="369"/>
    <cellStyle name="60% - Accent3 3 2" xfId="631"/>
    <cellStyle name="60% - Accent3 4" xfId="677"/>
    <cellStyle name="60% - Accent4" xfId="16" builtinId="44" customBuiltin="1"/>
    <cellStyle name="60% - Accent4 2" xfId="190"/>
    <cellStyle name="60% - Accent4 2 2" xfId="486"/>
    <cellStyle name="60% - Accent4 2 3" xfId="651"/>
    <cellStyle name="60% - Accent4 3" xfId="383"/>
    <cellStyle name="60% - Accent4 3 2" xfId="641"/>
    <cellStyle name="60% - Accent4 4" xfId="678"/>
    <cellStyle name="60% - Accent5" xfId="17" builtinId="48" customBuiltin="1"/>
    <cellStyle name="60% - Accent5 2" xfId="191"/>
    <cellStyle name="60% - Accent5 2 2" xfId="499"/>
    <cellStyle name="60% - Accent5 2 3" xfId="653"/>
    <cellStyle name="60% - Accent5 3" xfId="368"/>
    <cellStyle name="60% - Accent5 3 2" xfId="650"/>
    <cellStyle name="60% - Accent5 4" xfId="679"/>
    <cellStyle name="60% - Accent6" xfId="18" builtinId="52" customBuiltin="1"/>
    <cellStyle name="60% - Accent6 2" xfId="192"/>
    <cellStyle name="60% - Accent6 2 2" xfId="636"/>
    <cellStyle name="60% - Accent6 2 3" xfId="657"/>
    <cellStyle name="60% - Accent6 3" xfId="382"/>
    <cellStyle name="60% - Accent6 3 2" xfId="536"/>
    <cellStyle name="60% - Accent6 4" xfId="680"/>
    <cellStyle name="_x0002_-_x0002_Ä_x0001_‡_x0003_0_x0002_P_x0003_ _x0002_X_x0003_·_x0002_®_x0003_@_x0002_p_x0003_ª_x0002_¨_x0010_!_x0002__x0003_&quot;_x0001_ÄÇ_x0002__x000e__x0003_ _x0002_é_x0002_Ä_x0001_‡_x0003_Ë_x0002_H_x0003_ _x0002_X" xfId="19"/>
    <cellStyle name="Accent1" xfId="20" builtinId="29" customBuiltin="1"/>
    <cellStyle name="Accent1 2" xfId="193"/>
    <cellStyle name="Accent1 2 2" xfId="465"/>
    <cellStyle name="Accent1 2 3" xfId="642"/>
    <cellStyle name="Accent1 3" xfId="381"/>
    <cellStyle name="Accent1 3 2" xfId="461"/>
    <cellStyle name="Accent1 4" xfId="681"/>
    <cellStyle name="Accent2" xfId="21" builtinId="33" customBuiltin="1"/>
    <cellStyle name="Accent2 2" xfId="194"/>
    <cellStyle name="Accent2 2 2" xfId="487"/>
    <cellStyle name="Accent2 2 3" xfId="504"/>
    <cellStyle name="Accent2 3" xfId="367"/>
    <cellStyle name="Accent2 3 2" xfId="534"/>
    <cellStyle name="Accent2 4" xfId="682"/>
    <cellStyle name="Accent3" xfId="22" builtinId="37" customBuiltin="1"/>
    <cellStyle name="Accent3 2" xfId="195"/>
    <cellStyle name="Accent3 2 2" xfId="629"/>
    <cellStyle name="Accent3 2 3" xfId="467"/>
    <cellStyle name="Accent3 3" xfId="366"/>
    <cellStyle name="Accent3 3 2" xfId="523"/>
    <cellStyle name="Accent3 4" xfId="683"/>
    <cellStyle name="Accent4" xfId="23" builtinId="41" customBuiltin="1"/>
    <cellStyle name="Accent4 2" xfId="196"/>
    <cellStyle name="Accent4 2 2" xfId="635"/>
    <cellStyle name="Accent4 2 3" xfId="533"/>
    <cellStyle name="Accent4 3" xfId="380"/>
    <cellStyle name="Accent4 3 2" xfId="570"/>
    <cellStyle name="Accent4 4" xfId="684"/>
    <cellStyle name="Accent5" xfId="24" builtinId="45" customBuiltin="1"/>
    <cellStyle name="Accent5 2" xfId="197"/>
    <cellStyle name="Accent5 2 2" xfId="512"/>
    <cellStyle name="Accent5 2 3" xfId="649"/>
    <cellStyle name="Accent5 3" xfId="365"/>
    <cellStyle name="Accent5 3 2" xfId="538"/>
    <cellStyle name="Accent5 4" xfId="685"/>
    <cellStyle name="Accent6" xfId="25" builtinId="49" customBuiltin="1"/>
    <cellStyle name="Accent6 2" xfId="198"/>
    <cellStyle name="Accent6 2 2" xfId="488"/>
    <cellStyle name="Accent6 2 3" xfId="628"/>
    <cellStyle name="Accent6 3" xfId="379"/>
    <cellStyle name="Accent6 3 2" xfId="546"/>
    <cellStyle name="Accent6 4" xfId="686"/>
    <cellStyle name="AS Input Middle Currency" xfId="26"/>
    <cellStyle name="AS Input Middle Currency 2" xfId="199"/>
    <cellStyle name="AS Input Middle Date" xfId="27"/>
    <cellStyle name="AS Input Middle Date 2" xfId="200"/>
    <cellStyle name="AS Input Middle Multiple" xfId="28"/>
    <cellStyle name="AS Input Middle Multiple 2" xfId="201"/>
    <cellStyle name="AS Input Middle Number" xfId="29"/>
    <cellStyle name="AS Input Middle Number 2" xfId="202"/>
    <cellStyle name="AS Input Middle Percentage" xfId="30"/>
    <cellStyle name="AS Input Middle Percentage 2" xfId="203"/>
    <cellStyle name="AS Input Middle Title / Name" xfId="31"/>
    <cellStyle name="AS Input Middle Title / Name 2" xfId="204"/>
    <cellStyle name="AS Input Middle Year" xfId="32"/>
    <cellStyle name="AS Input Middle Year 2" xfId="205"/>
    <cellStyle name="Assumptions Center Currency" xfId="33"/>
    <cellStyle name="Assumptions Center Currency 2" xfId="311"/>
    <cellStyle name="Assumptions Center Date" xfId="34"/>
    <cellStyle name="Assumptions Center Date 2" xfId="312"/>
    <cellStyle name="Assumptions Center Multiple" xfId="35"/>
    <cellStyle name="Assumptions Center Multiple 2" xfId="313"/>
    <cellStyle name="Assumptions Center Number" xfId="36"/>
    <cellStyle name="Assumptions Center Number 2" xfId="314"/>
    <cellStyle name="Assumptions Center Percentage" xfId="37"/>
    <cellStyle name="Assumptions Center Percentage 2" xfId="315"/>
    <cellStyle name="Assumptions Center Year" xfId="38"/>
    <cellStyle name="Assumptions Center Year 2" xfId="316"/>
    <cellStyle name="Assumptions Heading" xfId="39"/>
    <cellStyle name="Assumptions Heading 2" xfId="317"/>
    <cellStyle name="Assumptions Heading 2 2" xfId="545"/>
    <cellStyle name="Assumptions Right Currency" xfId="40"/>
    <cellStyle name="Assumptions Right Currency 2" xfId="318"/>
    <cellStyle name="Assumptions Right Date" xfId="41"/>
    <cellStyle name="Assumptions Right Date 2" xfId="319"/>
    <cellStyle name="Assumptions Right Multiple" xfId="42"/>
    <cellStyle name="Assumptions Right Multiple 2" xfId="320"/>
    <cellStyle name="Assumptions Right Number" xfId="43"/>
    <cellStyle name="Assumptions Right Number 2" xfId="321"/>
    <cellStyle name="Assumptions Right Percentage" xfId="44"/>
    <cellStyle name="Assumptions Right Percentage 2" xfId="322"/>
    <cellStyle name="Assumptions Right Year" xfId="45"/>
    <cellStyle name="Assumptions Right Year 2" xfId="323"/>
    <cellStyle name="Bad" xfId="46" builtinId="27" customBuiltin="1"/>
    <cellStyle name="Bad 2" xfId="206"/>
    <cellStyle name="Bad 2 2" xfId="271"/>
    <cellStyle name="Bad 2 3" xfId="272"/>
    <cellStyle name="Bad 2 4" xfId="489"/>
    <cellStyle name="Bad 2 5" xfId="567"/>
    <cellStyle name="Bad 3" xfId="273"/>
    <cellStyle name="Bad 3 2" xfId="659"/>
    <cellStyle name="Bad 4" xfId="687"/>
    <cellStyle name="Calculation" xfId="47" builtinId="22" customBuiltin="1"/>
    <cellStyle name="Calculation 2" xfId="207"/>
    <cellStyle name="Calculation 2 2" xfId="500"/>
    <cellStyle name="Calculation 2 3" xfId="450"/>
    <cellStyle name="Calculation 3" xfId="364"/>
    <cellStyle name="Calculation 3 2" xfId="528"/>
    <cellStyle name="Calculation 4" xfId="688"/>
    <cellStyle name="Cell Link" xfId="48"/>
    <cellStyle name="Cell Link 2" xfId="324"/>
    <cellStyle name="Center Currency" xfId="49"/>
    <cellStyle name="Center Currency 2" xfId="325"/>
    <cellStyle name="Center Date" xfId="50"/>
    <cellStyle name="Center Date 2" xfId="326"/>
    <cellStyle name="Center Multiple" xfId="51"/>
    <cellStyle name="Center Multiple 2" xfId="327"/>
    <cellStyle name="Center Number" xfId="52"/>
    <cellStyle name="Center Number 2" xfId="328"/>
    <cellStyle name="Center Percentage" xfId="53"/>
    <cellStyle name="Center Percentage 2" xfId="329"/>
    <cellStyle name="Center Year" xfId="54"/>
    <cellStyle name="Center Year 2" xfId="330"/>
    <cellStyle name="Check Cell" xfId="55" builtinId="23" customBuiltin="1"/>
    <cellStyle name="Check Cell 2" xfId="174"/>
    <cellStyle name="Check Cell 2 2" xfId="471"/>
    <cellStyle name="Check Cell 2 3" xfId="542"/>
    <cellStyle name="Check Cell 3" xfId="377"/>
    <cellStyle name="Check Cell 3 2" xfId="509"/>
    <cellStyle name="Check Cell 4" xfId="689"/>
    <cellStyle name="Comma" xfId="304" builtinId="3"/>
    <cellStyle name="Comma 2" xfId="167"/>
    <cellStyle name="Comma 2 2" xfId="274"/>
    <cellStyle name="Comma 2 3" xfId="275"/>
    <cellStyle name="Comma 2 3 2" xfId="343"/>
    <cellStyle name="Comma 2 3 2 2" xfId="430"/>
    <cellStyle name="Comma 2 3 2 2 2" xfId="612"/>
    <cellStyle name="Comma 2 3 2 2 2 2" xfId="843"/>
    <cellStyle name="Comma 2 3 2 2 3" xfId="765"/>
    <cellStyle name="Comma 2 3 2 3" xfId="573"/>
    <cellStyle name="Comma 2 3 2 3 2" xfId="805"/>
    <cellStyle name="Comma 2 3 2 4" xfId="725"/>
    <cellStyle name="Comma 2 3 3" xfId="410"/>
    <cellStyle name="Comma 2 3 3 2" xfId="592"/>
    <cellStyle name="Comma 2 3 3 2 2" xfId="823"/>
    <cellStyle name="Comma 2 3 3 3" xfId="745"/>
    <cellStyle name="Comma 2 3 4" xfId="515"/>
    <cellStyle name="Comma 2 3 4 2" xfId="784"/>
    <cellStyle name="Comma 2 3 5" xfId="709"/>
    <cellStyle name="Comma 2 4" xfId="357"/>
    <cellStyle name="Comma 2 4 2" xfId="565"/>
    <cellStyle name="Comma 2 5" xfId="395"/>
    <cellStyle name="Comma 3" xfId="276"/>
    <cellStyle name="Comma 3 2" xfId="277"/>
    <cellStyle name="Comma 3 3" xfId="462"/>
    <cellStyle name="Comma 3 4" xfId="637"/>
    <cellStyle name="Comma 4" xfId="170"/>
    <cellStyle name="Comma 4 2" xfId="359"/>
    <cellStyle name="Comma 4 2 2" xfId="421"/>
    <cellStyle name="Comma 4 2 2 2" xfId="603"/>
    <cellStyle name="Comma 4 2 2 2 2" xfId="834"/>
    <cellStyle name="Comma 4 2 2 3" xfId="756"/>
    <cellStyle name="Comma 4 2 3" xfId="535"/>
    <cellStyle name="Comma 4 2 3 2" xfId="795"/>
    <cellStyle name="Comma 4 2 4" xfId="736"/>
    <cellStyle name="Comma 4 3" xfId="355"/>
    <cellStyle name="Comma 4 4" xfId="708"/>
    <cellStyle name="Comma 5" xfId="398"/>
    <cellStyle name="Comma 5 2" xfId="425"/>
    <cellStyle name="Comma 5 2 2" xfId="607"/>
    <cellStyle name="Comma 5 2 2 2" xfId="838"/>
    <cellStyle name="Comma 5 2 3" xfId="760"/>
    <cellStyle name="Comma 5 3" xfId="552"/>
    <cellStyle name="Comma 5 3 2" xfId="799"/>
    <cellStyle name="Comma 5 4" xfId="740"/>
    <cellStyle name="Comma 6" xfId="308"/>
    <cellStyle name="Comma 6 2" xfId="429"/>
    <cellStyle name="Comma 6 2 2" xfId="611"/>
    <cellStyle name="Comma 6 2 2 2" xfId="842"/>
    <cellStyle name="Comma 6 2 3" xfId="764"/>
    <cellStyle name="Comma 6 3" xfId="560"/>
    <cellStyle name="Comma 6 3 2" xfId="804"/>
    <cellStyle name="Comma 6 4" xfId="724"/>
    <cellStyle name="Comma 7" xfId="409"/>
    <cellStyle name="Comma 7 2" xfId="591"/>
    <cellStyle name="Comma 7 2 2" xfId="822"/>
    <cellStyle name="Comma 7 3" xfId="744"/>
    <cellStyle name="Comma 8" xfId="447"/>
    <cellStyle name="Comma 8 2" xfId="782"/>
    <cellStyle name="Comma 9" xfId="720"/>
    <cellStyle name="Cover Link Note" xfId="56"/>
    <cellStyle name="Currency 2" xfId="208"/>
    <cellStyle name="Currency 2 2" xfId="331"/>
    <cellStyle name="Currency 2 2 2" xfId="475"/>
    <cellStyle name="Currency 3" xfId="278"/>
    <cellStyle name="Currency 3 2" xfId="569"/>
    <cellStyle name="Currency 3 3" xfId="453"/>
    <cellStyle name="Currency 3 4" xfId="457"/>
    <cellStyle name="Currency 3 4 2" xfId="783"/>
    <cellStyle name="Explanatory Text" xfId="57" builtinId="53" customBuiltin="1"/>
    <cellStyle name="Explanatory Text 2" xfId="209"/>
    <cellStyle name="Explanatory Text 2 2" xfId="474"/>
    <cellStyle name="Explanatory Text 2 3" xfId="554"/>
    <cellStyle name="Explanatory Text 3" xfId="391"/>
    <cellStyle name="Explanatory Text 3 2" xfId="503"/>
    <cellStyle name="Explanatory Text 4" xfId="690"/>
    <cellStyle name="FAS Input Currency" xfId="58"/>
    <cellStyle name="FAS Input Currency 2" xfId="210"/>
    <cellStyle name="FAS Input Date" xfId="59"/>
    <cellStyle name="FAS Input Date 2" xfId="211"/>
    <cellStyle name="FAS Input Multiple" xfId="60"/>
    <cellStyle name="FAS Input Multiple 2" xfId="212"/>
    <cellStyle name="FAS Input Number" xfId="61"/>
    <cellStyle name="FAS Input Number 2" xfId="213"/>
    <cellStyle name="FAS Input Percentage" xfId="62"/>
    <cellStyle name="FAS Input Percentage 2" xfId="214"/>
    <cellStyle name="FAS Input Title / Name" xfId="63"/>
    <cellStyle name="FAS Input Title / Name 2" xfId="215"/>
    <cellStyle name="FAS Input Year" xfId="64"/>
    <cellStyle name="FAS Input Year 2" xfId="216"/>
    <cellStyle name="Good" xfId="65" builtinId="26" customBuiltin="1"/>
    <cellStyle name="Good 2" xfId="217"/>
    <cellStyle name="Good 2 2" xfId="496"/>
    <cellStyle name="Good 2 3" xfId="455"/>
    <cellStyle name="Good 3" xfId="279"/>
    <cellStyle name="Good 3 2" xfId="280"/>
    <cellStyle name="Good 3 3" xfId="514"/>
    <cellStyle name="Good 4" xfId="405"/>
    <cellStyle name="Good 5" xfId="354"/>
    <cellStyle name="Good 6" xfId="691"/>
    <cellStyle name="Heading 1" xfId="66" builtinId="16" customBuiltin="1"/>
    <cellStyle name="Heading 1 2" xfId="218"/>
    <cellStyle name="Heading 1 2 2" xfId="656"/>
    <cellStyle name="Heading 1 3" xfId="404"/>
    <cellStyle name="Heading 1 3 2" xfId="566"/>
    <cellStyle name="Heading 1 4" xfId="692"/>
    <cellStyle name="Heading 2" xfId="67" builtinId="17" customBuiltin="1"/>
    <cellStyle name="Heading 2 2" xfId="219"/>
    <cellStyle name="Heading 2 2 2" xfId="543"/>
    <cellStyle name="Heading 2 3" xfId="403"/>
    <cellStyle name="Heading 2 3 2" xfId="639"/>
    <cellStyle name="Heading 2 4" xfId="693"/>
    <cellStyle name="Heading 3" xfId="68" builtinId="18" customBuiltin="1"/>
    <cellStyle name="Heading 3 2" xfId="220"/>
    <cellStyle name="Heading 3 2 2" xfId="548"/>
    <cellStyle name="Heading 3 3" xfId="402"/>
    <cellStyle name="Heading 3 3 2" xfId="469"/>
    <cellStyle name="Heading 3 4" xfId="694"/>
    <cellStyle name="Heading 4" xfId="69" builtinId="19" customBuiltin="1"/>
    <cellStyle name="Heading 4 2" xfId="221"/>
    <cellStyle name="Heading 4 2 2" xfId="332"/>
    <cellStyle name="Heading 4 2 2 2" xfId="561"/>
    <cellStyle name="Heading 4 3" xfId="401"/>
    <cellStyle name="Heading 4 3 2" xfId="532"/>
    <cellStyle name="Heading 4 3 3" xfId="584"/>
    <cellStyle name="Heading 4 4" xfId="695"/>
    <cellStyle name="Heading 4 5" xfId="501"/>
    <cellStyle name="Hyperlink" xfId="660" builtinId="8"/>
    <cellStyle name="Hyperlink 2" xfId="281"/>
    <cellStyle name="Hyperlink 3" xfId="537"/>
    <cellStyle name="Hyperlink Arrow" xfId="70"/>
    <cellStyle name="Hyperlink Check" xfId="71"/>
    <cellStyle name="Hyperlink Text" xfId="72"/>
    <cellStyle name="Input" xfId="73" builtinId="20" customBuiltin="1"/>
    <cellStyle name="Input 2" xfId="222"/>
    <cellStyle name="Input 2 2" xfId="497"/>
    <cellStyle name="Input 2 3" xfId="506"/>
    <cellStyle name="Input 3" xfId="400"/>
    <cellStyle name="Input 3 2" xfId="470"/>
    <cellStyle name="Input 4" xfId="696"/>
    <cellStyle name="Input Company Name" xfId="74"/>
    <cellStyle name="Input Company Name 2" xfId="223"/>
    <cellStyle name="Input Forecast Currency" xfId="75"/>
    <cellStyle name="Input Forecast Currency 2" xfId="224"/>
    <cellStyle name="Input Forecast Date" xfId="76"/>
    <cellStyle name="Input Forecast Date 2" xfId="225"/>
    <cellStyle name="Input Forecast Multiple" xfId="77"/>
    <cellStyle name="Input Forecast Multiple 2" xfId="226"/>
    <cellStyle name="Input Forecast Number" xfId="78"/>
    <cellStyle name="Input Forecast Number 2" xfId="227"/>
    <cellStyle name="Input Forecast Percentage" xfId="79"/>
    <cellStyle name="Input Forecast Percentage 2" xfId="228"/>
    <cellStyle name="Input Forecast Year" xfId="80"/>
    <cellStyle name="Input Forecast Year 2" xfId="229"/>
    <cellStyle name="Input Heading 1" xfId="81"/>
    <cellStyle name="Input Heading 1 2" xfId="230"/>
    <cellStyle name="Input Heading 2" xfId="82"/>
    <cellStyle name="Input Heading 3" xfId="83"/>
    <cellStyle name="Input Heading 3 2" xfId="231"/>
    <cellStyle name="Input Heading 4" xfId="84"/>
    <cellStyle name="Input Heading 4 2" xfId="232"/>
    <cellStyle name="Input Middle Currency" xfId="85"/>
    <cellStyle name="Input Middle Currency 2" xfId="233"/>
    <cellStyle name="Input Middle Date" xfId="86"/>
    <cellStyle name="Input Middle Date 2" xfId="234"/>
    <cellStyle name="Input Middle Multiple" xfId="87"/>
    <cellStyle name="Input Middle Multiple 2" xfId="235"/>
    <cellStyle name="Input Middle Number" xfId="88"/>
    <cellStyle name="Input Middle Number 2" xfId="236"/>
    <cellStyle name="Input Middle Percentage" xfId="89"/>
    <cellStyle name="Input Middle Percentage 2" xfId="237"/>
    <cellStyle name="Input Middle Title / Name" xfId="90"/>
    <cellStyle name="Input Middle Title / Name 2" xfId="238"/>
    <cellStyle name="Input Middle Year" xfId="91"/>
    <cellStyle name="Input Middle Year 2" xfId="239"/>
    <cellStyle name="Input Sheet Title" xfId="92"/>
    <cellStyle name="Input Sheet Title 2" xfId="240"/>
    <cellStyle name="Linked Cell" xfId="93" builtinId="24" customBuiltin="1"/>
    <cellStyle name="Linked Cell 2" xfId="241"/>
    <cellStyle name="Linked Cell 2 2" xfId="490"/>
    <cellStyle name="Linked Cell 2 3" xfId="472"/>
    <cellStyle name="Linked Cell 3" xfId="363"/>
    <cellStyle name="Linked Cell 3 2" xfId="633"/>
    <cellStyle name="Linked Cell 4" xfId="697"/>
    <cellStyle name="Lookup Table Heading" xfId="94"/>
    <cellStyle name="Lookup Table Label" xfId="95"/>
    <cellStyle name="Lookup Table Label 2" xfId="333"/>
    <cellStyle name="Lookup Table Number" xfId="96"/>
    <cellStyle name="Lookup Table Number 2" xfId="334"/>
    <cellStyle name="LS Input Lookup Label" xfId="97"/>
    <cellStyle name="LS Input Lookup Label 2" xfId="242"/>
    <cellStyle name="LS Input Table Heading" xfId="98"/>
    <cellStyle name="LS Input Table Heading 2" xfId="243"/>
    <cellStyle name="LS Input Table No. 1" xfId="99"/>
    <cellStyle name="LS Input Table No. 1 2" xfId="244"/>
    <cellStyle name="LS Output Table No. 2+" xfId="100"/>
    <cellStyle name="LS Output Table No. 2+ 2" xfId="245"/>
    <cellStyle name="Model Name" xfId="101"/>
    <cellStyle name="Neutral" xfId="102" builtinId="28" customBuiltin="1"/>
    <cellStyle name="Neutral 2" xfId="246"/>
    <cellStyle name="Neutral 2 2" xfId="282"/>
    <cellStyle name="Neutral 2 3" xfId="494"/>
    <cellStyle name="Neutral 2 4" xfId="502"/>
    <cellStyle name="Neutral 3" xfId="171"/>
    <cellStyle name="Neutral 3 2" xfId="640"/>
    <cellStyle name="Neutral 4" xfId="698"/>
    <cellStyle name="Normal" xfId="0" builtinId="0"/>
    <cellStyle name="Normal 10" xfId="305"/>
    <cellStyle name="Normal 10 2" xfId="426"/>
    <cellStyle name="Normal 10 2 2" xfId="608"/>
    <cellStyle name="Normal 10 2 2 2" xfId="839"/>
    <cellStyle name="Normal 10 2 3" xfId="761"/>
    <cellStyle name="Normal 10 3" xfId="557"/>
    <cellStyle name="Normal 10 3 2" xfId="801"/>
    <cellStyle name="Normal 10 4" xfId="721"/>
    <cellStyle name="Normal 11" xfId="406"/>
    <cellStyle name="Normal 11 2" xfId="588"/>
    <cellStyle name="Normal 11 2 2" xfId="819"/>
    <cellStyle name="Normal 11 3" xfId="741"/>
    <cellStyle name="Normal 12" xfId="444"/>
    <cellStyle name="Normal 12 2" xfId="779"/>
    <cellStyle name="Normal 13" xfId="662"/>
    <cellStyle name="Normal 14" xfId="555"/>
    <cellStyle name="Normal 14 2" xfId="800"/>
    <cellStyle name="Normal 15" xfId="661"/>
    <cellStyle name="Normal 2" xfId="165"/>
    <cellStyle name="Normal 2 2" xfId="283"/>
    <cellStyle name="Normal 2 2 2" xfId="284"/>
    <cellStyle name="Normal 2 2 2 2" xfId="344"/>
    <cellStyle name="Normal 2 2 2 2 2" xfId="431"/>
    <cellStyle name="Normal 2 2 2 2 2 2" xfId="613"/>
    <cellStyle name="Normal 2 2 2 2 2 2 2" xfId="844"/>
    <cellStyle name="Normal 2 2 2 2 2 3" xfId="766"/>
    <cellStyle name="Normal 2 2 2 2 3" xfId="574"/>
    <cellStyle name="Normal 2 2 2 2 3 2" xfId="806"/>
    <cellStyle name="Normal 2 2 2 2 4" xfId="726"/>
    <cellStyle name="Normal 2 2 2 3" xfId="411"/>
    <cellStyle name="Normal 2 2 2 3 2" xfId="593"/>
    <cellStyle name="Normal 2 2 2 3 2 2" xfId="824"/>
    <cellStyle name="Normal 2 2 2 3 3" xfId="746"/>
    <cellStyle name="Normal 2 2 2 4" xfId="517"/>
    <cellStyle name="Normal 2 2 2 4 2" xfId="785"/>
    <cellStyle name="Normal 2 2 2 5" xfId="516"/>
    <cellStyle name="Normal 2 2 2 6" xfId="710"/>
    <cellStyle name="Normal 2 3" xfId="285"/>
    <cellStyle name="Normal 2 3 2" xfId="345"/>
    <cellStyle name="Normal 2 3 2 2" xfId="432"/>
    <cellStyle name="Normal 2 3 2 2 2" xfId="614"/>
    <cellStyle name="Normal 2 3 2 2 2 2" xfId="845"/>
    <cellStyle name="Normal 2 3 2 2 3" xfId="767"/>
    <cellStyle name="Normal 2 3 2 3" xfId="575"/>
    <cellStyle name="Normal 2 3 2 3 2" xfId="807"/>
    <cellStyle name="Normal 2 3 2 4" xfId="727"/>
    <cellStyle name="Normal 2 3 3" xfId="412"/>
    <cellStyle name="Normal 2 3 3 2" xfId="594"/>
    <cellStyle name="Normal 2 3 3 2 2" xfId="825"/>
    <cellStyle name="Normal 2 3 3 3" xfId="747"/>
    <cellStyle name="Normal 2 3 4" xfId="518"/>
    <cellStyle name="Normal 2 3 4 2" xfId="786"/>
    <cellStyle name="Normal 2 3 5" xfId="452"/>
    <cellStyle name="Normal 2 3 6" xfId="711"/>
    <cellStyle name="Normal 2 4" xfId="286"/>
    <cellStyle name="Normal 2 4 2" xfId="287"/>
    <cellStyle name="Normal 2 4 2 2" xfId="347"/>
    <cellStyle name="Normal 2 4 2 2 2" xfId="434"/>
    <cellStyle name="Normal 2 4 2 2 2 2" xfId="616"/>
    <cellStyle name="Normal 2 4 2 2 2 2 2" xfId="847"/>
    <cellStyle name="Normal 2 4 2 2 2 3" xfId="769"/>
    <cellStyle name="Normal 2 4 2 2 3" xfId="577"/>
    <cellStyle name="Normal 2 4 2 2 3 2" xfId="809"/>
    <cellStyle name="Normal 2 4 2 2 4" xfId="729"/>
    <cellStyle name="Normal 2 4 2 3" xfId="414"/>
    <cellStyle name="Normal 2 4 2 3 2" xfId="596"/>
    <cellStyle name="Normal 2 4 2 3 2 2" xfId="827"/>
    <cellStyle name="Normal 2 4 2 3 3" xfId="749"/>
    <cellStyle name="Normal 2 4 2 4" xfId="520"/>
    <cellStyle name="Normal 2 4 2 4 2" xfId="788"/>
    <cellStyle name="Normal 2 4 2 5" xfId="713"/>
    <cellStyle name="Normal 2 4 3" xfId="346"/>
    <cellStyle name="Normal 2 4 3 2" xfId="433"/>
    <cellStyle name="Normal 2 4 3 2 2" xfId="615"/>
    <cellStyle name="Normal 2 4 3 2 2 2" xfId="846"/>
    <cellStyle name="Normal 2 4 3 2 3" xfId="768"/>
    <cellStyle name="Normal 2 4 3 3" xfId="576"/>
    <cellStyle name="Normal 2 4 3 3 2" xfId="808"/>
    <cellStyle name="Normal 2 4 3 4" xfId="728"/>
    <cellStyle name="Normal 2 4 4" xfId="413"/>
    <cellStyle name="Normal 2 4 4 2" xfId="595"/>
    <cellStyle name="Normal 2 4 4 2 2" xfId="826"/>
    <cellStyle name="Normal 2 4 4 3" xfId="748"/>
    <cellStyle name="Normal 2 4 5" xfId="519"/>
    <cellStyle name="Normal 2 4 5 2" xfId="787"/>
    <cellStyle name="Normal 2 4 6" xfId="712"/>
    <cellStyle name="Normal 2 5" xfId="288"/>
    <cellStyle name="Normal 2 5 2" xfId="348"/>
    <cellStyle name="Normal 2 5 2 2" xfId="435"/>
    <cellStyle name="Normal 2 5 2 2 2" xfId="617"/>
    <cellStyle name="Normal 2 5 2 2 2 2" xfId="848"/>
    <cellStyle name="Normal 2 5 2 2 3" xfId="770"/>
    <cellStyle name="Normal 2 5 2 3" xfId="578"/>
    <cellStyle name="Normal 2 5 2 3 2" xfId="810"/>
    <cellStyle name="Normal 2 5 2 4" xfId="730"/>
    <cellStyle name="Normal 2 5 3" xfId="415"/>
    <cellStyle name="Normal 2 5 3 2" xfId="597"/>
    <cellStyle name="Normal 2 5 3 2 2" xfId="828"/>
    <cellStyle name="Normal 2 5 3 3" xfId="750"/>
    <cellStyle name="Normal 2 5 4" xfId="521"/>
    <cellStyle name="Normal 2 5 4 2" xfId="789"/>
    <cellStyle name="Normal 2 5 5" xfId="714"/>
    <cellStyle name="Normal 2 6" xfId="356"/>
    <cellStyle name="Normal 2 7" xfId="393"/>
    <cellStyle name="Normal 3" xfId="172"/>
    <cellStyle name="Normal 3 2" xfId="289"/>
    <cellStyle name="Normal 3 2 2" xfId="473"/>
    <cellStyle name="Normal 3 2 3" xfId="652"/>
    <cellStyle name="Normal 3 3" xfId="290"/>
    <cellStyle name="Normal 3 3 2" xfId="349"/>
    <cellStyle name="Normal 3 3 2 2" xfId="436"/>
    <cellStyle name="Normal 3 3 2 2 2" xfId="618"/>
    <cellStyle name="Normal 3 3 2 2 2 2" xfId="849"/>
    <cellStyle name="Normal 3 3 2 2 3" xfId="771"/>
    <cellStyle name="Normal 3 3 2 3" xfId="579"/>
    <cellStyle name="Normal 3 3 2 3 2" xfId="811"/>
    <cellStyle name="Normal 3 3 2 4" xfId="731"/>
    <cellStyle name="Normal 3 3 3" xfId="416"/>
    <cellStyle name="Normal 3 3 3 2" xfId="598"/>
    <cellStyle name="Normal 3 3 3 2 2" xfId="829"/>
    <cellStyle name="Normal 3 3 3 3" xfId="751"/>
    <cellStyle name="Normal 3 3 4" xfId="522"/>
    <cellStyle name="Normal 3 3 4 2" xfId="790"/>
    <cellStyle name="Normal 3 3 5" xfId="715"/>
    <cellStyle name="Normal 3 4" xfId="399"/>
    <cellStyle name="Normal 3 4 2" xfId="544"/>
    <cellStyle name="Normal 3 5" xfId="309"/>
    <cellStyle name="Normal 4" xfId="103"/>
    <cellStyle name="Normal 4 2" xfId="247"/>
    <cellStyle name="Normal 4 2 2" xfId="336"/>
    <cellStyle name="Normal 4 2 3" xfId="644"/>
    <cellStyle name="Normal 4 2 3 2" xfId="857"/>
    <cellStyle name="Normal 4 3" xfId="291"/>
    <cellStyle name="Normal 4 4" xfId="335"/>
    <cellStyle name="Normal 4 4 2" xfId="647"/>
    <cellStyle name="Normal 4 4 2 2" xfId="858"/>
    <cellStyle name="Normal 5" xfId="292"/>
    <cellStyle name="Normal 5 2" xfId="293"/>
    <cellStyle name="Normal 5 2 2" xfId="351"/>
    <cellStyle name="Normal 5 2 2 2" xfId="438"/>
    <cellStyle name="Normal 5 2 2 2 2" xfId="620"/>
    <cellStyle name="Normal 5 2 2 2 2 2" xfId="851"/>
    <cellStyle name="Normal 5 2 2 2 3" xfId="773"/>
    <cellStyle name="Normal 5 2 2 3" xfId="581"/>
    <cellStyle name="Normal 5 2 2 3 2" xfId="813"/>
    <cellStyle name="Normal 5 2 2 4" xfId="733"/>
    <cellStyle name="Normal 5 2 3" xfId="418"/>
    <cellStyle name="Normal 5 2 3 2" xfId="600"/>
    <cellStyle name="Normal 5 2 3 2 2" xfId="831"/>
    <cellStyle name="Normal 5 2 3 3" xfId="753"/>
    <cellStyle name="Normal 5 2 4" xfId="525"/>
    <cellStyle name="Normal 5 2 4 2" xfId="792"/>
    <cellStyle name="Normal 5 2 5" xfId="717"/>
    <cellStyle name="Normal 5 3" xfId="294"/>
    <cellStyle name="Normal 5 3 2" xfId="352"/>
    <cellStyle name="Normal 5 3 2 2" xfId="439"/>
    <cellStyle name="Normal 5 3 2 2 2" xfId="621"/>
    <cellStyle name="Normal 5 3 2 2 2 2" xfId="852"/>
    <cellStyle name="Normal 5 3 2 2 3" xfId="774"/>
    <cellStyle name="Normal 5 3 2 3" xfId="582"/>
    <cellStyle name="Normal 5 3 2 3 2" xfId="814"/>
    <cellStyle name="Normal 5 3 2 4" xfId="734"/>
    <cellStyle name="Normal 5 3 3" xfId="419"/>
    <cellStyle name="Normal 5 3 3 2" xfId="601"/>
    <cellStyle name="Normal 5 3 3 2 2" xfId="832"/>
    <cellStyle name="Normal 5 3 3 3" xfId="754"/>
    <cellStyle name="Normal 5 3 4" xfId="526"/>
    <cellStyle name="Normal 5 3 4 2" xfId="793"/>
    <cellStyle name="Normal 5 3 5" xfId="718"/>
    <cellStyle name="Normal 5 4" xfId="350"/>
    <cellStyle name="Normal 5 4 2" xfId="437"/>
    <cellStyle name="Normal 5 4 2 2" xfId="619"/>
    <cellStyle name="Normal 5 4 2 2 2" xfId="850"/>
    <cellStyle name="Normal 5 4 2 3" xfId="772"/>
    <cellStyle name="Normal 5 4 3" xfId="580"/>
    <cellStyle name="Normal 5 4 3 2" xfId="812"/>
    <cellStyle name="Normal 5 4 4" xfId="531"/>
    <cellStyle name="Normal 5 4 5" xfId="732"/>
    <cellStyle name="Normal 5 5" xfId="417"/>
    <cellStyle name="Normal 5 5 2" xfId="599"/>
    <cellStyle name="Normal 5 5 2 2" xfId="830"/>
    <cellStyle name="Normal 5 5 3" xfId="752"/>
    <cellStyle name="Normal 5 6" xfId="524"/>
    <cellStyle name="Normal 5 6 2" xfId="791"/>
    <cellStyle name="Normal 5 7" xfId="716"/>
    <cellStyle name="Normal 6" xfId="295"/>
    <cellStyle name="Normal 6 2" xfId="353"/>
    <cellStyle name="Normal 6 2 2" xfId="440"/>
    <cellStyle name="Normal 6 2 2 2" xfId="622"/>
    <cellStyle name="Normal 6 2 2 2 2" xfId="853"/>
    <cellStyle name="Normal 6 2 2 3" xfId="775"/>
    <cellStyle name="Normal 6 2 3" xfId="583"/>
    <cellStyle name="Normal 6 2 3 2" xfId="815"/>
    <cellStyle name="Normal 6 2 4" xfId="735"/>
    <cellStyle name="Normal 6 3" xfId="420"/>
    <cellStyle name="Normal 6 3 2" xfId="602"/>
    <cellStyle name="Normal 6 3 2 2" xfId="833"/>
    <cellStyle name="Normal 6 3 3" xfId="755"/>
    <cellStyle name="Normal 6 4" xfId="527"/>
    <cellStyle name="Normal 6 4 2" xfId="794"/>
    <cellStyle name="Normal 6 5" xfId="719"/>
    <cellStyle name="Normal 7" xfId="296"/>
    <cellStyle name="Normal 8" xfId="297"/>
    <cellStyle name="Normal 9" xfId="164"/>
    <cellStyle name="Normal 9 2" xfId="392"/>
    <cellStyle name="Normal 9 2 2" xfId="441"/>
    <cellStyle name="Normal 9 2 2 2" xfId="623"/>
    <cellStyle name="Normal 9 2 2 2 2" xfId="854"/>
    <cellStyle name="Normal 9 2 2 3" xfId="776"/>
    <cellStyle name="Normal 9 2 3" xfId="585"/>
    <cellStyle name="Normal 9 2 3 2" xfId="816"/>
    <cellStyle name="Normal 9 2 4" xfId="737"/>
    <cellStyle name="Normal 9 3" xfId="422"/>
    <cellStyle name="Normal 9 3 2" xfId="604"/>
    <cellStyle name="Normal 9 3 2 2" xfId="835"/>
    <cellStyle name="Normal 9 3 3" xfId="757"/>
    <cellStyle name="Normal 9 4" xfId="549"/>
    <cellStyle name="Normal 9 4 2" xfId="796"/>
    <cellStyle name="Normal 9 5" xfId="655"/>
    <cellStyle name="Normal 9 6" xfId="705"/>
    <cellStyle name="Normal_Sheet2" xfId="104"/>
    <cellStyle name="Note" xfId="105" builtinId="10" customBuiltin="1"/>
    <cellStyle name="Note 2" xfId="248"/>
    <cellStyle name="Note 3" xfId="563"/>
    <cellStyle name="Note 4" xfId="699"/>
    <cellStyle name="Output" xfId="106" builtinId="21" customBuiltin="1"/>
    <cellStyle name="Output 2" xfId="249"/>
    <cellStyle name="Output 2 2" xfId="491"/>
    <cellStyle name="Output 2 3" xfId="646"/>
    <cellStyle name="Output 3" xfId="362"/>
    <cellStyle name="Output 3 2" xfId="648"/>
    <cellStyle name="Output 4" xfId="700"/>
    <cellStyle name="Output Company Name" xfId="107"/>
    <cellStyle name="Output Forecast Currency" xfId="108"/>
    <cellStyle name="Output Forecast Currency 2" xfId="250"/>
    <cellStyle name="Output Forecast Date" xfId="109"/>
    <cellStyle name="Output Forecast Date 2" xfId="251"/>
    <cellStyle name="Output Forecast Multiple" xfId="110"/>
    <cellStyle name="Output Forecast Multiple 2" xfId="252"/>
    <cellStyle name="Output Forecast Number" xfId="111"/>
    <cellStyle name="Output Forecast Number 2" xfId="253"/>
    <cellStyle name="Output Forecast Percentage" xfId="112"/>
    <cellStyle name="Output Forecast Percentage 2" xfId="254"/>
    <cellStyle name="Output Forecast Period Title" xfId="113"/>
    <cellStyle name="Output Forecast Period Title 2" xfId="255"/>
    <cellStyle name="Output Forecast Year" xfId="114"/>
    <cellStyle name="Output Forecast Year 2" xfId="256"/>
    <cellStyle name="Output Heading 1" xfId="115"/>
    <cellStyle name="Output Heading 1 2" xfId="257"/>
    <cellStyle name="Output Heading 2" xfId="116"/>
    <cellStyle name="Output Heading 3" xfId="117"/>
    <cellStyle name="Output Heading 3 2" xfId="258"/>
    <cellStyle name="Output Heading 4" xfId="118"/>
    <cellStyle name="Output Heading 4 2" xfId="259"/>
    <cellStyle name="Output Middle Currency" xfId="119"/>
    <cellStyle name="Output Middle Currency 2" xfId="260"/>
    <cellStyle name="Output Middle Date" xfId="120"/>
    <cellStyle name="Output Middle Date 2" xfId="261"/>
    <cellStyle name="Output Middle Multiple" xfId="121"/>
    <cellStyle name="Output Middle Multiple 2" xfId="262"/>
    <cellStyle name="Output Middle Number" xfId="122"/>
    <cellStyle name="Output Middle Number 2" xfId="263"/>
    <cellStyle name="Output Middle Percentage" xfId="123"/>
    <cellStyle name="Output Middle Percentage 2" xfId="264"/>
    <cellStyle name="Output Middle Title / Name" xfId="124"/>
    <cellStyle name="Output Middle Title / Name 2" xfId="265"/>
    <cellStyle name="Output Middle Year" xfId="125"/>
    <cellStyle name="Output Middle Year 2" xfId="266"/>
    <cellStyle name="Output Sheet Title" xfId="126"/>
    <cellStyle name="Percent" xfId="127" builtinId="5"/>
    <cellStyle name="Percent 10" xfId="701"/>
    <cellStyle name="Percent 2" xfId="128"/>
    <cellStyle name="Percent 2 2" xfId="298"/>
    <cellStyle name="Percent 2 2 2" xfId="477"/>
    <cellStyle name="Percent 2 2 3" xfId="632"/>
    <cellStyle name="Percent 2 3" xfId="299"/>
    <cellStyle name="Percent 2 4" xfId="166"/>
    <cellStyle name="Percent 2 4 2" xfId="360"/>
    <cellStyle name="Percent 2 4 3" xfId="358"/>
    <cellStyle name="Percent 2 5" xfId="394"/>
    <cellStyle name="Percent 3" xfId="173"/>
    <cellStyle name="Percent 3 2" xfId="300"/>
    <cellStyle name="Percent 3 3" xfId="301"/>
    <cellStyle name="Percent 3 4" xfId="310"/>
    <cellStyle name="Percent 3 4 2" xfId="460"/>
    <cellStyle name="Percent 4" xfId="302"/>
    <cellStyle name="Percent 5" xfId="303"/>
    <cellStyle name="Percent 6" xfId="169"/>
    <cellStyle name="Percent 6 2" xfId="397"/>
    <cellStyle name="Percent 6 2 2" xfId="443"/>
    <cellStyle name="Percent 6 2 2 2" xfId="625"/>
    <cellStyle name="Percent 6 2 2 2 2" xfId="856"/>
    <cellStyle name="Percent 6 2 2 3" xfId="778"/>
    <cellStyle name="Percent 6 2 3" xfId="587"/>
    <cellStyle name="Percent 6 2 3 2" xfId="818"/>
    <cellStyle name="Percent 6 2 4" xfId="739"/>
    <cellStyle name="Percent 6 3" xfId="424"/>
    <cellStyle name="Percent 6 3 2" xfId="606"/>
    <cellStyle name="Percent 6 3 2 2" xfId="837"/>
    <cellStyle name="Percent 6 3 3" xfId="759"/>
    <cellStyle name="Percent 6 4" xfId="551"/>
    <cellStyle name="Percent 6 4 2" xfId="798"/>
    <cellStyle name="Percent 6 5" xfId="707"/>
    <cellStyle name="Percent 7" xfId="307"/>
    <cellStyle name="Percent 7 2" xfId="428"/>
    <cellStyle name="Percent 7 2 2" xfId="610"/>
    <cellStyle name="Percent 7 2 2 2" xfId="841"/>
    <cellStyle name="Percent 7 2 3" xfId="763"/>
    <cellStyle name="Percent 7 3" xfId="559"/>
    <cellStyle name="Percent 7 3 2" xfId="803"/>
    <cellStyle name="Percent 7 4" xfId="723"/>
    <cellStyle name="Percent 8" xfId="408"/>
    <cellStyle name="Percent 8 2" xfId="590"/>
    <cellStyle name="Percent 8 2 2" xfId="821"/>
    <cellStyle name="Percent 8 3" xfId="743"/>
    <cellStyle name="Percent 9" xfId="446"/>
    <cellStyle name="Percent 9 2" xfId="781"/>
    <cellStyle name="Period Title" xfId="129"/>
    <cellStyle name="Presentation Currency" xfId="130"/>
    <cellStyle name="Presentation Date" xfId="131"/>
    <cellStyle name="Presentation Heading 1" xfId="132"/>
    <cellStyle name="Presentation Heading 2" xfId="133"/>
    <cellStyle name="Presentation Heading 3" xfId="134"/>
    <cellStyle name="Presentation Heading 4" xfId="135"/>
    <cellStyle name="Presentation Hyperlink Arrow" xfId="136"/>
    <cellStyle name="Presentation Hyperlink Check" xfId="137"/>
    <cellStyle name="Presentation Hyperlink Text" xfId="138"/>
    <cellStyle name="Presentation Model Name" xfId="139"/>
    <cellStyle name="Presentation Multiple" xfId="140"/>
    <cellStyle name="Presentation Normal" xfId="141"/>
    <cellStyle name="Presentation Number" xfId="142"/>
    <cellStyle name="Presentation Percentage" xfId="143"/>
    <cellStyle name="Presentation Period Title" xfId="144"/>
    <cellStyle name="Presentation Section Number" xfId="145"/>
    <cellStyle name="Presentation Sheet Title" xfId="146"/>
    <cellStyle name="Presentation Year" xfId="147"/>
    <cellStyle name="Right Currency" xfId="148"/>
    <cellStyle name="Right Currency 2" xfId="337"/>
    <cellStyle name="Right Date" xfId="149"/>
    <cellStyle name="Right Date 2" xfId="338"/>
    <cellStyle name="Right Multiple" xfId="150"/>
    <cellStyle name="Right Multiple 2" xfId="339"/>
    <cellStyle name="Right Number" xfId="151"/>
    <cellStyle name="Right Number 2" xfId="340"/>
    <cellStyle name="Right Number 2 2" xfId="568"/>
    <cellStyle name="Right Percentage" xfId="152"/>
    <cellStyle name="Right Percentage 2" xfId="341"/>
    <cellStyle name="Right Year" xfId="153"/>
    <cellStyle name="Right Year 2" xfId="342"/>
    <cellStyle name="Section Number" xfId="154"/>
    <cellStyle name="Sheet Title" xfId="155"/>
    <cellStyle name="Style 1" xfId="156"/>
    <cellStyle name="Style 1 2" xfId="267"/>
    <cellStyle name="Title" xfId="157" builtinId="15" customBuiltin="1"/>
    <cellStyle name="Title 2" xfId="268"/>
    <cellStyle name="Title 3" xfId="478"/>
    <cellStyle name="Title 4" xfId="702"/>
    <cellStyle name="TOC 1" xfId="158"/>
    <cellStyle name="TOC 2" xfId="159"/>
    <cellStyle name="TOC 3" xfId="160"/>
    <cellStyle name="TOC 4" xfId="161"/>
    <cellStyle name="Total" xfId="162" builtinId="25" customBuiltin="1"/>
    <cellStyle name="Total 2" xfId="269"/>
    <cellStyle name="Total 2 2" xfId="492"/>
    <cellStyle name="Total 2 3" xfId="507"/>
    <cellStyle name="Total 3" xfId="361"/>
    <cellStyle name="Total 3 2" xfId="451"/>
    <cellStyle name="Total 4" xfId="703"/>
    <cellStyle name="Warning Text" xfId="163" builtinId="11" customBuiltin="1"/>
    <cellStyle name="Warning Text 2" xfId="270"/>
    <cellStyle name="Warning Text 2 2" xfId="547"/>
    <cellStyle name="Warning Text 2 3" xfId="493"/>
    <cellStyle name="Warning Text 3" xfId="378"/>
    <cellStyle name="Warning Text 3 2" xfId="479"/>
    <cellStyle name="Warning Text 4" xfId="70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515890513685789E-2"/>
          <c:w val="0.91950948018995682"/>
          <c:h val="0.56345406824146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East Gippsland </c:v>
                </c:pt>
                <c:pt idx="9">
                  <c:v>Central Highlands </c:v>
                </c:pt>
                <c:pt idx="10">
                  <c:v>Yarra Valley </c:v>
                </c:pt>
                <c:pt idx="11">
                  <c:v>South East </c:v>
                </c:pt>
                <c:pt idx="12">
                  <c:v>Wannon </c:v>
                </c:pt>
                <c:pt idx="13">
                  <c:v>City West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payment'!$E$10:$E$25</c:f>
              <c:numCache>
                <c:formatCode>_-* #,##0_-;\-* #,##0_-;_-* "-"??_-;_-@_-</c:formatCode>
                <c:ptCount val="16"/>
                <c:pt idx="0">
                  <c:v>450.43126025770857</c:v>
                </c:pt>
                <c:pt idx="1">
                  <c:v>265.61333414048471</c:v>
                </c:pt>
                <c:pt idx="2">
                  <c:v>225.7086999022483</c:v>
                </c:pt>
                <c:pt idx="3">
                  <c:v>205.90736696931387</c:v>
                </c:pt>
                <c:pt idx="4">
                  <c:v>190.32739903119793</c:v>
                </c:pt>
                <c:pt idx="5">
                  <c:v>181.57400025955243</c:v>
                </c:pt>
                <c:pt idx="6">
                  <c:v>170.89715171413812</c:v>
                </c:pt>
                <c:pt idx="7">
                  <c:v>150.84702870916948</c:v>
                </c:pt>
                <c:pt idx="8">
                  <c:v>150.55124278526671</c:v>
                </c:pt>
                <c:pt idx="9">
                  <c:v>149.78958134232013</c:v>
                </c:pt>
                <c:pt idx="10">
                  <c:v>152.86509789832945</c:v>
                </c:pt>
                <c:pt idx="11">
                  <c:v>149.02084659278384</c:v>
                </c:pt>
                <c:pt idx="12">
                  <c:v>140.46127482653031</c:v>
                </c:pt>
                <c:pt idx="13">
                  <c:v>145.07422956530311</c:v>
                </c:pt>
                <c:pt idx="14">
                  <c:v>117.99137399876771</c:v>
                </c:pt>
                <c:pt idx="15">
                  <c:v>80.30396385294722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East Gippsland </c:v>
                </c:pt>
                <c:pt idx="9">
                  <c:v>Central Highlands </c:v>
                </c:pt>
                <c:pt idx="10">
                  <c:v>Yarra Valley </c:v>
                </c:pt>
                <c:pt idx="11">
                  <c:v>South East </c:v>
                </c:pt>
                <c:pt idx="12">
                  <c:v>Wannon </c:v>
                </c:pt>
                <c:pt idx="13">
                  <c:v>City West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payment'!$F$10:$F$25</c:f>
              <c:numCache>
                <c:formatCode>_-* #,##0_-;\-* #,##0_-;_-* "-"??_-;_-@_-</c:formatCode>
                <c:ptCount val="16"/>
                <c:pt idx="0">
                  <c:v>474.78614790286974</c:v>
                </c:pt>
                <c:pt idx="1">
                  <c:v>265.0333632108356</c:v>
                </c:pt>
                <c:pt idx="2">
                  <c:v>236.37996183920089</c:v>
                </c:pt>
                <c:pt idx="3">
                  <c:v>196.79711289049285</c:v>
                </c:pt>
                <c:pt idx="4">
                  <c:v>191.61859881577138</c:v>
                </c:pt>
                <c:pt idx="5">
                  <c:v>177.50550362698038</c:v>
                </c:pt>
                <c:pt idx="6">
                  <c:v>163.6002560357137</c:v>
                </c:pt>
                <c:pt idx="7">
                  <c:v>156.37979364055496</c:v>
                </c:pt>
                <c:pt idx="8">
                  <c:v>139.95496622466848</c:v>
                </c:pt>
                <c:pt idx="9">
                  <c:v>149.07795335334674</c:v>
                </c:pt>
                <c:pt idx="10">
                  <c:v>149.51901263405887</c:v>
                </c:pt>
                <c:pt idx="11">
                  <c:v>148.53883155608457</c:v>
                </c:pt>
                <c:pt idx="12">
                  <c:v>144.20394957045633</c:v>
                </c:pt>
                <c:pt idx="13">
                  <c:v>148.43259019396896</c:v>
                </c:pt>
                <c:pt idx="14">
                  <c:v>115.93586784890077</c:v>
                </c:pt>
                <c:pt idx="15">
                  <c:v>80.256602743465507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East Gippsland </c:v>
                </c:pt>
                <c:pt idx="9">
                  <c:v>Central Highlands </c:v>
                </c:pt>
                <c:pt idx="10">
                  <c:v>Yarra Valley </c:v>
                </c:pt>
                <c:pt idx="11">
                  <c:v>South East </c:v>
                </c:pt>
                <c:pt idx="12">
                  <c:v>Wannon </c:v>
                </c:pt>
                <c:pt idx="13">
                  <c:v>City West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payment'!$G$10:$G$25</c:f>
              <c:numCache>
                <c:formatCode>_-* #,##0_-;\-* #,##0_-;_-* "-"??_-;_-@_-</c:formatCode>
                <c:ptCount val="16"/>
                <c:pt idx="0">
                  <c:v>503.72318622762668</c:v>
                </c:pt>
                <c:pt idx="1">
                  <c:v>287.39677546205269</c:v>
                </c:pt>
                <c:pt idx="2">
                  <c:v>254.25290773289731</c:v>
                </c:pt>
                <c:pt idx="3">
                  <c:v>213.59287949748074</c:v>
                </c:pt>
                <c:pt idx="4">
                  <c:v>210.45421013805461</c:v>
                </c:pt>
                <c:pt idx="5">
                  <c:v>193.15831902141531</c:v>
                </c:pt>
                <c:pt idx="6">
                  <c:v>170.42537735087578</c:v>
                </c:pt>
                <c:pt idx="7">
                  <c:v>169.86637226507614</c:v>
                </c:pt>
                <c:pt idx="8">
                  <c:v>146.10677982828383</c:v>
                </c:pt>
                <c:pt idx="9">
                  <c:v>163.34641885618416</c:v>
                </c:pt>
                <c:pt idx="10">
                  <c:v>155.66544225497614</c:v>
                </c:pt>
                <c:pt idx="11">
                  <c:v>154.47594256519992</c:v>
                </c:pt>
                <c:pt idx="12">
                  <c:v>152.93530406810683</c:v>
                </c:pt>
                <c:pt idx="13">
                  <c:v>149.77865034453555</c:v>
                </c:pt>
                <c:pt idx="14">
                  <c:v>124.71478323525879</c:v>
                </c:pt>
                <c:pt idx="15">
                  <c:v>77.16545990882274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East Gippsland </c:v>
                </c:pt>
                <c:pt idx="9">
                  <c:v>Central Highlands </c:v>
                </c:pt>
                <c:pt idx="10">
                  <c:v>Yarra Valley </c:v>
                </c:pt>
                <c:pt idx="11">
                  <c:v>South East </c:v>
                </c:pt>
                <c:pt idx="12">
                  <c:v>Wannon </c:v>
                </c:pt>
                <c:pt idx="13">
                  <c:v>City West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payment'!$H$10:$H$25</c:f>
              <c:numCache>
                <c:formatCode>_-* #,##0_-;\-* #,##0_-;_-* "-"??_-;_-@_-</c:formatCode>
                <c:ptCount val="16"/>
                <c:pt idx="0">
                  <c:v>434.25148890092044</c:v>
                </c:pt>
                <c:pt idx="1">
                  <c:v>241.72706604745156</c:v>
                </c:pt>
                <c:pt idx="2">
                  <c:v>209.59496948400221</c:v>
                </c:pt>
                <c:pt idx="3">
                  <c:v>198.0683734478001</c:v>
                </c:pt>
                <c:pt idx="4">
                  <c:v>185.04597923135205</c:v>
                </c:pt>
                <c:pt idx="5">
                  <c:v>179.03176697452554</c:v>
                </c:pt>
                <c:pt idx="6">
                  <c:v>166.06858308368919</c:v>
                </c:pt>
                <c:pt idx="7">
                  <c:v>157.54120285167895</c:v>
                </c:pt>
                <c:pt idx="8">
                  <c:v>147.77318082258455</c:v>
                </c:pt>
                <c:pt idx="9">
                  <c:v>149.60037011629947</c:v>
                </c:pt>
                <c:pt idx="10">
                  <c:v>147.57640782243013</c:v>
                </c:pt>
                <c:pt idx="11">
                  <c:v>149.57003399119765</c:v>
                </c:pt>
                <c:pt idx="12">
                  <c:v>135.97227188952769</c:v>
                </c:pt>
                <c:pt idx="13">
                  <c:v>147.2194060483173</c:v>
                </c:pt>
                <c:pt idx="14">
                  <c:v>120.19202275825283</c:v>
                </c:pt>
                <c:pt idx="15">
                  <c:v>83.727344365642239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East Gippsland </c:v>
                </c:pt>
                <c:pt idx="9">
                  <c:v>Central Highlands </c:v>
                </c:pt>
                <c:pt idx="10">
                  <c:v>Yarra Valley </c:v>
                </c:pt>
                <c:pt idx="11">
                  <c:v>South East </c:v>
                </c:pt>
                <c:pt idx="12">
                  <c:v>Wannon </c:v>
                </c:pt>
                <c:pt idx="13">
                  <c:v>City West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payment'!$I$10:$I$25</c:f>
              <c:numCache>
                <c:formatCode>_-* #,##0_-;\-* #,##0_-;_-* "-"??_-;_-@_-</c:formatCode>
                <c:ptCount val="16"/>
                <c:pt idx="0">
                  <c:v>492.26441631504923</c:v>
                </c:pt>
                <c:pt idx="1">
                  <c:v>263.62139602557721</c:v>
                </c:pt>
                <c:pt idx="2">
                  <c:v>235.60454669663227</c:v>
                </c:pt>
                <c:pt idx="3">
                  <c:v>208.3758790511624</c:v>
                </c:pt>
                <c:pt idx="4">
                  <c:v>200.39505450288974</c:v>
                </c:pt>
                <c:pt idx="5">
                  <c:v>184.14198120075713</c:v>
                </c:pt>
                <c:pt idx="6">
                  <c:v>167.8111184272411</c:v>
                </c:pt>
                <c:pt idx="7">
                  <c:v>162.68408176691085</c:v>
                </c:pt>
                <c:pt idx="8">
                  <c:v>157.42208135235077</c:v>
                </c:pt>
                <c:pt idx="9">
                  <c:v>156.99394754539341</c:v>
                </c:pt>
                <c:pt idx="10">
                  <c:v>150.60012718813803</c:v>
                </c:pt>
                <c:pt idx="11">
                  <c:v>150.29151094500801</c:v>
                </c:pt>
                <c:pt idx="12">
                  <c:v>144.06941526371796</c:v>
                </c:pt>
                <c:pt idx="13">
                  <c:v>141.6727843152259</c:v>
                </c:pt>
                <c:pt idx="14">
                  <c:v>118.46547910117593</c:v>
                </c:pt>
                <c:pt idx="15">
                  <c:v>83.629318695511785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77648256"/>
        <c:axId val="77649792"/>
      </c:barChart>
      <c:catAx>
        <c:axId val="7764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4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6497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482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4860203006"/>
          <c:y val="0.93028844121757515"/>
          <c:w val="0.38624341587944466"/>
          <c:h val="5.76923339128063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2.9654430731975125E-2"/>
          <c:w val="0.9340116956358655"/>
          <c:h val="0.61623807052771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payment'!$E$222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payment'!$E$223:$E$238</c:f>
              <c:numCache>
                <c:formatCode>_-* #,##0_-;\-* #,##0_-;_-* "-"??_-;_-@_-</c:formatCode>
                <c:ptCount val="16"/>
                <c:pt idx="0">
                  <c:v>1091</c:v>
                </c:pt>
                <c:pt idx="1">
                  <c:v>7020</c:v>
                </c:pt>
                <c:pt idx="2">
                  <c:v>3184.66</c:v>
                </c:pt>
                <c:pt idx="3">
                  <c:v>0</c:v>
                </c:pt>
                <c:pt idx="4">
                  <c:v>1772</c:v>
                </c:pt>
                <c:pt idx="5">
                  <c:v>0</c:v>
                </c:pt>
                <c:pt idx="6">
                  <c:v>1148.73</c:v>
                </c:pt>
                <c:pt idx="7">
                  <c:v>1615.01</c:v>
                </c:pt>
                <c:pt idx="8">
                  <c:v>1546.74</c:v>
                </c:pt>
                <c:pt idx="9">
                  <c:v>3408.16</c:v>
                </c:pt>
                <c:pt idx="10">
                  <c:v>1802.53</c:v>
                </c:pt>
                <c:pt idx="11">
                  <c:v>1206.56</c:v>
                </c:pt>
                <c:pt idx="12">
                  <c:v>2013</c:v>
                </c:pt>
                <c:pt idx="13">
                  <c:v>1214</c:v>
                </c:pt>
                <c:pt idx="14">
                  <c:v>2234</c:v>
                </c:pt>
                <c:pt idx="15">
                  <c:v>1454.15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payment'!$F$222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payment'!$F$223:$F$238</c:f>
              <c:numCache>
                <c:formatCode>_-* #,##0_-;\-* #,##0_-;_-* "-"??_-;_-@_-</c:formatCode>
                <c:ptCount val="16"/>
                <c:pt idx="0">
                  <c:v>1331</c:v>
                </c:pt>
                <c:pt idx="1">
                  <c:v>5785</c:v>
                </c:pt>
                <c:pt idx="2">
                  <c:v>2734.77</c:v>
                </c:pt>
                <c:pt idx="3">
                  <c:v>0</c:v>
                </c:pt>
                <c:pt idx="4">
                  <c:v>2812</c:v>
                </c:pt>
                <c:pt idx="5">
                  <c:v>648</c:v>
                </c:pt>
                <c:pt idx="6">
                  <c:v>952.93</c:v>
                </c:pt>
                <c:pt idx="7">
                  <c:v>1232.92</c:v>
                </c:pt>
                <c:pt idx="8">
                  <c:v>1495.7</c:v>
                </c:pt>
                <c:pt idx="9">
                  <c:v>2629.19</c:v>
                </c:pt>
                <c:pt idx="10">
                  <c:v>910.76</c:v>
                </c:pt>
                <c:pt idx="11">
                  <c:v>1844</c:v>
                </c:pt>
                <c:pt idx="12">
                  <c:v>2369</c:v>
                </c:pt>
                <c:pt idx="13">
                  <c:v>1452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payment'!$G$222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payment'!$G$223:$G$238</c:f>
              <c:numCache>
                <c:formatCode>_-* #,##0_-;\-* #,##0_-;_-* "-"??_-;_-@_-</c:formatCode>
                <c:ptCount val="16"/>
                <c:pt idx="0">
                  <c:v>1253.02</c:v>
                </c:pt>
                <c:pt idx="1">
                  <c:v>7425</c:v>
                </c:pt>
                <c:pt idx="2">
                  <c:v>2816.45</c:v>
                </c:pt>
                <c:pt idx="3">
                  <c:v>0</c:v>
                </c:pt>
                <c:pt idx="4">
                  <c:v>1972</c:v>
                </c:pt>
                <c:pt idx="5">
                  <c:v>3379</c:v>
                </c:pt>
                <c:pt idx="6">
                  <c:v>1773</c:v>
                </c:pt>
                <c:pt idx="7">
                  <c:v>3517.99</c:v>
                </c:pt>
                <c:pt idx="8">
                  <c:v>2908</c:v>
                </c:pt>
                <c:pt idx="9">
                  <c:v>2590</c:v>
                </c:pt>
                <c:pt idx="10">
                  <c:v>891.99333333333334</c:v>
                </c:pt>
                <c:pt idx="11">
                  <c:v>1003.51</c:v>
                </c:pt>
                <c:pt idx="12">
                  <c:v>1470</c:v>
                </c:pt>
                <c:pt idx="13">
                  <c:v>1612</c:v>
                </c:pt>
                <c:pt idx="14">
                  <c:v>1957</c:v>
                </c:pt>
                <c:pt idx="15">
                  <c:v>2859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payment'!$H$222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payment'!$H$223:$H$238</c:f>
              <c:numCache>
                <c:formatCode>_-* #,##0_-;\-* #,##0_-;_-* "-"??_-;_-@_-</c:formatCode>
                <c:ptCount val="16"/>
                <c:pt idx="0">
                  <c:v>2988.35</c:v>
                </c:pt>
                <c:pt idx="1">
                  <c:v>3364</c:v>
                </c:pt>
                <c:pt idx="2">
                  <c:v>4881</c:v>
                </c:pt>
                <c:pt idx="3">
                  <c:v>0</c:v>
                </c:pt>
                <c:pt idx="4">
                  <c:v>1613</c:v>
                </c:pt>
                <c:pt idx="5">
                  <c:v>1493</c:v>
                </c:pt>
                <c:pt idx="6">
                  <c:v>1888</c:v>
                </c:pt>
                <c:pt idx="7">
                  <c:v>2111.7600000000002</c:v>
                </c:pt>
                <c:pt idx="8">
                  <c:v>4141</c:v>
                </c:pt>
                <c:pt idx="9">
                  <c:v>2649.5590000000002</c:v>
                </c:pt>
                <c:pt idx="10">
                  <c:v>1788</c:v>
                </c:pt>
                <c:pt idx="11">
                  <c:v>796.33</c:v>
                </c:pt>
                <c:pt idx="12">
                  <c:v>1123.4000000000001</c:v>
                </c:pt>
                <c:pt idx="13">
                  <c:v>0</c:v>
                </c:pt>
                <c:pt idx="14">
                  <c:v>2065</c:v>
                </c:pt>
                <c:pt idx="15">
                  <c:v>2728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payment'!$I$222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payment'!$I$223:$I$238</c:f>
              <c:numCache>
                <c:formatCode>_-* #,##0_-;\-* #,##0_-;_-* "-"??_-;_-@_-</c:formatCode>
                <c:ptCount val="16"/>
                <c:pt idx="0">
                  <c:v>1747</c:v>
                </c:pt>
                <c:pt idx="1">
                  <c:v>3030</c:v>
                </c:pt>
                <c:pt idx="2">
                  <c:v>3829</c:v>
                </c:pt>
                <c:pt idx="3">
                  <c:v>0</c:v>
                </c:pt>
                <c:pt idx="4">
                  <c:v>1613</c:v>
                </c:pt>
                <c:pt idx="5">
                  <c:v>2211.56</c:v>
                </c:pt>
                <c:pt idx="6">
                  <c:v>2412</c:v>
                </c:pt>
                <c:pt idx="7">
                  <c:v>0</c:v>
                </c:pt>
                <c:pt idx="8">
                  <c:v>2860</c:v>
                </c:pt>
                <c:pt idx="9">
                  <c:v>2034.1949999999999</c:v>
                </c:pt>
                <c:pt idx="10">
                  <c:v>2371.4499999999998</c:v>
                </c:pt>
                <c:pt idx="11">
                  <c:v>871</c:v>
                </c:pt>
                <c:pt idx="12">
                  <c:v>0</c:v>
                </c:pt>
                <c:pt idx="13">
                  <c:v>1437</c:v>
                </c:pt>
                <c:pt idx="14">
                  <c:v>3390</c:v>
                </c:pt>
                <c:pt idx="15">
                  <c:v>4270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07639168"/>
        <c:axId val="107640704"/>
      </c:barChart>
      <c:catAx>
        <c:axId val="10763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64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6407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639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4.9357692647969569E-2"/>
          <c:w val="0.9340116956358655"/>
          <c:h val="0.596534843256952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payment'!$E$244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East Gippsland </c:v>
                </c:pt>
                <c:pt idx="1">
                  <c:v>Goulburn Valley </c:v>
                </c:pt>
                <c:pt idx="2">
                  <c:v>Yarra Valley </c:v>
                </c:pt>
                <c:pt idx="3">
                  <c:v>Barwon </c:v>
                </c:pt>
                <c:pt idx="4">
                  <c:v>Western </c:v>
                </c:pt>
                <c:pt idx="5">
                  <c:v>GWMWater</c:v>
                </c:pt>
                <c:pt idx="6">
                  <c:v>Wannon </c:v>
                </c:pt>
                <c:pt idx="7">
                  <c:v>Coliban </c:v>
                </c:pt>
                <c:pt idx="8">
                  <c:v>Westernport </c:v>
                </c:pt>
                <c:pt idx="9">
                  <c:v>North East </c:v>
                </c:pt>
                <c:pt idx="10">
                  <c:v>Central Highlands </c:v>
                </c:pt>
                <c:pt idx="11">
                  <c:v>Gippsland </c:v>
                </c:pt>
                <c:pt idx="12">
                  <c:v>City West </c:v>
                </c:pt>
                <c:pt idx="13">
                  <c:v>South East 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payment'!$E$245:$E$260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payment'!$F$244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East Gippsland </c:v>
                </c:pt>
                <c:pt idx="1">
                  <c:v>Goulburn Valley </c:v>
                </c:pt>
                <c:pt idx="2">
                  <c:v>Yarra Valley </c:v>
                </c:pt>
                <c:pt idx="3">
                  <c:v>Barwon </c:v>
                </c:pt>
                <c:pt idx="4">
                  <c:v>Western </c:v>
                </c:pt>
                <c:pt idx="5">
                  <c:v>GWMWater</c:v>
                </c:pt>
                <c:pt idx="6">
                  <c:v>Wannon </c:v>
                </c:pt>
                <c:pt idx="7">
                  <c:v>Coliban </c:v>
                </c:pt>
                <c:pt idx="8">
                  <c:v>Westernport </c:v>
                </c:pt>
                <c:pt idx="9">
                  <c:v>North East </c:v>
                </c:pt>
                <c:pt idx="10">
                  <c:v>Central Highlands </c:v>
                </c:pt>
                <c:pt idx="11">
                  <c:v>Gippsland </c:v>
                </c:pt>
                <c:pt idx="12">
                  <c:v>City West </c:v>
                </c:pt>
                <c:pt idx="13">
                  <c:v>South East 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payment'!$F$245:$F$260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payment'!$G$244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East Gippsland </c:v>
                </c:pt>
                <c:pt idx="1">
                  <c:v>Goulburn Valley </c:v>
                </c:pt>
                <c:pt idx="2">
                  <c:v>Yarra Valley </c:v>
                </c:pt>
                <c:pt idx="3">
                  <c:v>Barwon </c:v>
                </c:pt>
                <c:pt idx="4">
                  <c:v>Western </c:v>
                </c:pt>
                <c:pt idx="5">
                  <c:v>GWMWater</c:v>
                </c:pt>
                <c:pt idx="6">
                  <c:v>Wannon </c:v>
                </c:pt>
                <c:pt idx="7">
                  <c:v>Coliban </c:v>
                </c:pt>
                <c:pt idx="8">
                  <c:v>Westernport </c:v>
                </c:pt>
                <c:pt idx="9">
                  <c:v>North East </c:v>
                </c:pt>
                <c:pt idx="10">
                  <c:v>Central Highlands </c:v>
                </c:pt>
                <c:pt idx="11">
                  <c:v>Gippsland </c:v>
                </c:pt>
                <c:pt idx="12">
                  <c:v>City West </c:v>
                </c:pt>
                <c:pt idx="13">
                  <c:v>South East 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payment'!$G$245:$G$260</c:f>
              <c:numCache>
                <c:formatCode>_(* #,##0.00_);_(* \(#,##0.00\);_(* "-"??_);_(@_)</c:formatCode>
                <c:ptCount val="16"/>
                <c:pt idx="0">
                  <c:v>1.3421494128096318</c:v>
                </c:pt>
                <c:pt idx="1">
                  <c:v>0.67833267793944163</c:v>
                </c:pt>
                <c:pt idx="2">
                  <c:v>0.98603272365397765</c:v>
                </c:pt>
                <c:pt idx="3">
                  <c:v>1.9678547873713186</c:v>
                </c:pt>
                <c:pt idx="4">
                  <c:v>0.59409063825312824</c:v>
                </c:pt>
                <c:pt idx="5">
                  <c:v>0.2526847757422615</c:v>
                </c:pt>
                <c:pt idx="6">
                  <c:v>0.71545436898588499</c:v>
                </c:pt>
                <c:pt idx="7">
                  <c:v>0.59617903437062469</c:v>
                </c:pt>
                <c:pt idx="8">
                  <c:v>3.3521051220166263E-2</c:v>
                </c:pt>
                <c:pt idx="9">
                  <c:v>0.11985883293010455</c:v>
                </c:pt>
                <c:pt idx="10">
                  <c:v>0.3599876203352283</c:v>
                </c:pt>
                <c:pt idx="11">
                  <c:v>5.6501735410444752E-2</c:v>
                </c:pt>
                <c:pt idx="12">
                  <c:v>8.3663753833519386E-2</c:v>
                </c:pt>
                <c:pt idx="13">
                  <c:v>0.15690118662125996</c:v>
                </c:pt>
                <c:pt idx="14">
                  <c:v>0</c:v>
                </c:pt>
                <c:pt idx="15">
                  <c:v>1.8013690404707575E-2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payment'!$H$244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East Gippsland </c:v>
                </c:pt>
                <c:pt idx="1">
                  <c:v>Goulburn Valley </c:v>
                </c:pt>
                <c:pt idx="2">
                  <c:v>Yarra Valley </c:v>
                </c:pt>
                <c:pt idx="3">
                  <c:v>Barwon </c:v>
                </c:pt>
                <c:pt idx="4">
                  <c:v>Western </c:v>
                </c:pt>
                <c:pt idx="5">
                  <c:v>GWMWater</c:v>
                </c:pt>
                <c:pt idx="6">
                  <c:v>Wannon </c:v>
                </c:pt>
                <c:pt idx="7">
                  <c:v>Coliban </c:v>
                </c:pt>
                <c:pt idx="8">
                  <c:v>Westernport </c:v>
                </c:pt>
                <c:pt idx="9">
                  <c:v>North East </c:v>
                </c:pt>
                <c:pt idx="10">
                  <c:v>Central Highlands </c:v>
                </c:pt>
                <c:pt idx="11">
                  <c:v>Gippsland </c:v>
                </c:pt>
                <c:pt idx="12">
                  <c:v>City West </c:v>
                </c:pt>
                <c:pt idx="13">
                  <c:v>South East 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payment'!$H$245:$H$260</c:f>
              <c:numCache>
                <c:formatCode>_(* #,##0.00_);_(* \(#,##0.00\);_(* "-"??_);_(@_)</c:formatCode>
                <c:ptCount val="16"/>
                <c:pt idx="0">
                  <c:v>1.221708444877099</c:v>
                </c:pt>
                <c:pt idx="1">
                  <c:v>0.85498319180770643</c:v>
                </c:pt>
                <c:pt idx="2">
                  <c:v>0.95253875679724587</c:v>
                </c:pt>
                <c:pt idx="3">
                  <c:v>0.80783508633781431</c:v>
                </c:pt>
                <c:pt idx="4">
                  <c:v>0.67153827937345645</c:v>
                </c:pt>
                <c:pt idx="5">
                  <c:v>0.18494544109487701</c:v>
                </c:pt>
                <c:pt idx="6">
                  <c:v>0.5721673589524936</c:v>
                </c:pt>
                <c:pt idx="7">
                  <c:v>0.68040348818207474</c:v>
                </c:pt>
                <c:pt idx="8">
                  <c:v>1.3133701076963489E-2</c:v>
                </c:pt>
                <c:pt idx="9">
                  <c:v>0.10512253345305621</c:v>
                </c:pt>
                <c:pt idx="10">
                  <c:v>0.41319017915543294</c:v>
                </c:pt>
                <c:pt idx="11">
                  <c:v>7.0112817897890242E-2</c:v>
                </c:pt>
                <c:pt idx="12">
                  <c:v>0.12487327217427857</c:v>
                </c:pt>
                <c:pt idx="13">
                  <c:v>8.9104557625085998E-2</c:v>
                </c:pt>
                <c:pt idx="14">
                  <c:v>0</c:v>
                </c:pt>
                <c:pt idx="15">
                  <c:v>1.7779885023410182E-2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payment'!$I$244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East Gippsland </c:v>
                </c:pt>
                <c:pt idx="1">
                  <c:v>Goulburn Valley </c:v>
                </c:pt>
                <c:pt idx="2">
                  <c:v>Yarra Valley </c:v>
                </c:pt>
                <c:pt idx="3">
                  <c:v>Barwon </c:v>
                </c:pt>
                <c:pt idx="4">
                  <c:v>Western </c:v>
                </c:pt>
                <c:pt idx="5">
                  <c:v>GWMWater</c:v>
                </c:pt>
                <c:pt idx="6">
                  <c:v>Wannon </c:v>
                </c:pt>
                <c:pt idx="7">
                  <c:v>Coliban </c:v>
                </c:pt>
                <c:pt idx="8">
                  <c:v>Westernport </c:v>
                </c:pt>
                <c:pt idx="9">
                  <c:v>North East </c:v>
                </c:pt>
                <c:pt idx="10">
                  <c:v>Central Highlands </c:v>
                </c:pt>
                <c:pt idx="11">
                  <c:v>Gippsland </c:v>
                </c:pt>
                <c:pt idx="12">
                  <c:v>City West </c:v>
                </c:pt>
                <c:pt idx="13">
                  <c:v>South East 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payment'!$I$245:$I$260</c:f>
              <c:numCache>
                <c:formatCode>_(* #,##0.00_);_(* \(#,##0.00\);_(* "-"??_);_(@_)</c:formatCode>
                <c:ptCount val="16"/>
                <c:pt idx="0">
                  <c:v>1.2486193151803295</c:v>
                </c:pt>
                <c:pt idx="1">
                  <c:v>1.1333614121070568</c:v>
                </c:pt>
                <c:pt idx="2">
                  <c:v>0.98149077885999259</c:v>
                </c:pt>
                <c:pt idx="3">
                  <c:v>0.87646563007531164</c:v>
                </c:pt>
                <c:pt idx="4">
                  <c:v>0.63904483020821534</c:v>
                </c:pt>
                <c:pt idx="5">
                  <c:v>0.55991453935978186</c:v>
                </c:pt>
                <c:pt idx="6">
                  <c:v>0.39837376190346258</c:v>
                </c:pt>
                <c:pt idx="7">
                  <c:v>0.38773867876216256</c:v>
                </c:pt>
                <c:pt idx="8">
                  <c:v>0.3810138844042622</c:v>
                </c:pt>
                <c:pt idx="9">
                  <c:v>0.20000430116776705</c:v>
                </c:pt>
                <c:pt idx="10">
                  <c:v>0.16890570995136139</c:v>
                </c:pt>
                <c:pt idx="11">
                  <c:v>0.15207098736399838</c:v>
                </c:pt>
                <c:pt idx="12">
                  <c:v>0.11454151113491745</c:v>
                </c:pt>
                <c:pt idx="13">
                  <c:v>7.7736252002135617E-2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07791104"/>
        <c:axId val="107792640"/>
      </c:barChart>
      <c:catAx>
        <c:axId val="10779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79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7926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791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771471296953359E-2"/>
          <c:w val="0.9340116956358655"/>
          <c:h val="0.581680955386241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payment'!$E$265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City West </c:v>
                </c:pt>
                <c:pt idx="1">
                  <c:v>North East </c:v>
                </c:pt>
                <c:pt idx="2">
                  <c:v>Western </c:v>
                </c:pt>
                <c:pt idx="3">
                  <c:v>Central Highlands </c:v>
                </c:pt>
                <c:pt idx="4">
                  <c:v>Goulburn Valley </c:v>
                </c:pt>
                <c:pt idx="5">
                  <c:v>Coliban </c:v>
                </c:pt>
                <c:pt idx="6">
                  <c:v>Wannon </c:v>
                </c:pt>
                <c:pt idx="7">
                  <c:v>Yarra Valley </c:v>
                </c:pt>
                <c:pt idx="8">
                  <c:v>East Gippsland </c:v>
                </c:pt>
                <c:pt idx="9">
                  <c:v>Gippsland </c:v>
                </c:pt>
                <c:pt idx="10">
                  <c:v>Barwon </c:v>
                </c:pt>
                <c:pt idx="11">
                  <c:v>Westernport </c:v>
                </c:pt>
                <c:pt idx="12">
                  <c:v>South East </c:v>
                </c:pt>
                <c:pt idx="13">
                  <c:v>GWMWater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payment'!$E$266:$E$281</c:f>
              <c:numCache>
                <c:formatCode>_-* #,##0_-;\-* #,##0_-;_-* "-"??_-;_-@_-</c:formatCode>
                <c:ptCount val="16"/>
                <c:pt idx="0">
                  <c:v>675.65362035225053</c:v>
                </c:pt>
                <c:pt idx="1">
                  <c:v>432.75578947368422</c:v>
                </c:pt>
                <c:pt idx="2">
                  <c:v>151.2107129798903</c:v>
                </c:pt>
                <c:pt idx="3">
                  <c:v>544.66666666666663</c:v>
                </c:pt>
                <c:pt idx="4">
                  <c:v>277.03645061728395</c:v>
                </c:pt>
                <c:pt idx="5">
                  <c:v>0</c:v>
                </c:pt>
                <c:pt idx="6">
                  <c:v>306.11290322580646</c:v>
                </c:pt>
                <c:pt idx="7">
                  <c:v>157.74476855200348</c:v>
                </c:pt>
                <c:pt idx="8">
                  <c:v>116.10715736040609</c:v>
                </c:pt>
                <c:pt idx="9">
                  <c:v>447.23303030303032</c:v>
                </c:pt>
                <c:pt idx="10">
                  <c:v>34.759291023441968</c:v>
                </c:pt>
                <c:pt idx="11">
                  <c:v>285.89785714285716</c:v>
                </c:pt>
                <c:pt idx="12">
                  <c:v>250.25454545454545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payment'!$F$265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City West </c:v>
                </c:pt>
                <c:pt idx="1">
                  <c:v>North East </c:v>
                </c:pt>
                <c:pt idx="2">
                  <c:v>Western </c:v>
                </c:pt>
                <c:pt idx="3">
                  <c:v>Central Highlands </c:v>
                </c:pt>
                <c:pt idx="4">
                  <c:v>Goulburn Valley </c:v>
                </c:pt>
                <c:pt idx="5">
                  <c:v>Coliban </c:v>
                </c:pt>
                <c:pt idx="6">
                  <c:v>Wannon </c:v>
                </c:pt>
                <c:pt idx="7">
                  <c:v>Yarra Valley </c:v>
                </c:pt>
                <c:pt idx="8">
                  <c:v>East Gippsland </c:v>
                </c:pt>
                <c:pt idx="9">
                  <c:v>Gippsland </c:v>
                </c:pt>
                <c:pt idx="10">
                  <c:v>Barwon </c:v>
                </c:pt>
                <c:pt idx="11">
                  <c:v>Westernport </c:v>
                </c:pt>
                <c:pt idx="12">
                  <c:v>South East </c:v>
                </c:pt>
                <c:pt idx="13">
                  <c:v>GWMWater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payment'!$F$266:$F$281</c:f>
              <c:numCache>
                <c:formatCode>_-* #,##0_-;\-* #,##0_-;_-* "-"??_-;_-@_-</c:formatCode>
                <c:ptCount val="16"/>
                <c:pt idx="0">
                  <c:v>667.1882352941177</c:v>
                </c:pt>
                <c:pt idx="1">
                  <c:v>391.9088888888889</c:v>
                </c:pt>
                <c:pt idx="2">
                  <c:v>159.27972017673048</c:v>
                </c:pt>
                <c:pt idx="3">
                  <c:v>232.6764705882353</c:v>
                </c:pt>
                <c:pt idx="4">
                  <c:v>138.92526239067055</c:v>
                </c:pt>
                <c:pt idx="5">
                  <c:v>492.78217821782181</c:v>
                </c:pt>
                <c:pt idx="6">
                  <c:v>227.74350649350649</c:v>
                </c:pt>
                <c:pt idx="7">
                  <c:v>102.27792292000584</c:v>
                </c:pt>
                <c:pt idx="8">
                  <c:v>120.68337662337663</c:v>
                </c:pt>
                <c:pt idx="9">
                  <c:v>366.47562499999998</c:v>
                </c:pt>
                <c:pt idx="10">
                  <c:v>32.873843877173513</c:v>
                </c:pt>
                <c:pt idx="11">
                  <c:v>340.6521739130435</c:v>
                </c:pt>
                <c:pt idx="12">
                  <c:v>421.31645569620252</c:v>
                </c:pt>
                <c:pt idx="13">
                  <c:v>19.318181818181817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payment'!$G$265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City West </c:v>
                </c:pt>
                <c:pt idx="1">
                  <c:v>North East </c:v>
                </c:pt>
                <c:pt idx="2">
                  <c:v>Western </c:v>
                </c:pt>
                <c:pt idx="3">
                  <c:v>Central Highlands </c:v>
                </c:pt>
                <c:pt idx="4">
                  <c:v>Goulburn Valley </c:v>
                </c:pt>
                <c:pt idx="5">
                  <c:v>Coliban </c:v>
                </c:pt>
                <c:pt idx="6">
                  <c:v>Wannon </c:v>
                </c:pt>
                <c:pt idx="7">
                  <c:v>Yarra Valley </c:v>
                </c:pt>
                <c:pt idx="8">
                  <c:v>East Gippsland </c:v>
                </c:pt>
                <c:pt idx="9">
                  <c:v>Gippsland </c:v>
                </c:pt>
                <c:pt idx="10">
                  <c:v>Barwon </c:v>
                </c:pt>
                <c:pt idx="11">
                  <c:v>Westernport </c:v>
                </c:pt>
                <c:pt idx="12">
                  <c:v>South East </c:v>
                </c:pt>
                <c:pt idx="13">
                  <c:v>GWMWater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payment'!$G$266:$G$281</c:f>
              <c:numCache>
                <c:formatCode>_-* #,##0_-;\-* #,##0_-;_-* "-"??_-;_-@_-</c:formatCode>
                <c:ptCount val="16"/>
                <c:pt idx="0">
                  <c:v>822.25447852760738</c:v>
                </c:pt>
                <c:pt idx="1">
                  <c:v>512.37037037037032</c:v>
                </c:pt>
                <c:pt idx="2">
                  <c:v>414.68436578171094</c:v>
                </c:pt>
                <c:pt idx="3">
                  <c:v>72.66968325791855</c:v>
                </c:pt>
                <c:pt idx="4">
                  <c:v>536.89223188405799</c:v>
                </c:pt>
                <c:pt idx="5">
                  <c:v>191.54219696969699</c:v>
                </c:pt>
                <c:pt idx="6">
                  <c:v>239.25581395348837</c:v>
                </c:pt>
                <c:pt idx="7">
                  <c:v>192.40274021352315</c:v>
                </c:pt>
                <c:pt idx="8">
                  <c:v>148.31617647058823</c:v>
                </c:pt>
                <c:pt idx="9">
                  <c:v>337.09057142857142</c:v>
                </c:pt>
                <c:pt idx="10">
                  <c:v>34.802302367941714</c:v>
                </c:pt>
                <c:pt idx="11">
                  <c:v>1894.2</c:v>
                </c:pt>
                <c:pt idx="12">
                  <c:v>128.27904761904762</c:v>
                </c:pt>
                <c:pt idx="13">
                  <c:v>47.279411764705884</c:v>
                </c:pt>
                <c:pt idx="14">
                  <c:v>0</c:v>
                </c:pt>
                <c:pt idx="15">
                  <c:v>576.66666666666663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payment'!$H$265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City West </c:v>
                </c:pt>
                <c:pt idx="1">
                  <c:v>North East </c:v>
                </c:pt>
                <c:pt idx="2">
                  <c:v>Western </c:v>
                </c:pt>
                <c:pt idx="3">
                  <c:v>Central Highlands </c:v>
                </c:pt>
                <c:pt idx="4">
                  <c:v>Goulburn Valley </c:v>
                </c:pt>
                <c:pt idx="5">
                  <c:v>Coliban </c:v>
                </c:pt>
                <c:pt idx="6">
                  <c:v>Wannon </c:v>
                </c:pt>
                <c:pt idx="7">
                  <c:v>Yarra Valley </c:v>
                </c:pt>
                <c:pt idx="8">
                  <c:v>East Gippsland </c:v>
                </c:pt>
                <c:pt idx="9">
                  <c:v>Gippsland </c:v>
                </c:pt>
                <c:pt idx="10">
                  <c:v>Barwon </c:v>
                </c:pt>
                <c:pt idx="11">
                  <c:v>Westernport </c:v>
                </c:pt>
                <c:pt idx="12">
                  <c:v>South East </c:v>
                </c:pt>
                <c:pt idx="13">
                  <c:v>GWMWater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payment'!$H$266:$H$281</c:f>
              <c:numCache>
                <c:formatCode>_-* #,##0_-;\-* #,##0_-;_-* "-"??_-;_-@_-</c:formatCode>
                <c:ptCount val="16"/>
                <c:pt idx="0">
                  <c:v>687.09900990099015</c:v>
                </c:pt>
                <c:pt idx="1">
                  <c:v>435.6875</c:v>
                </c:pt>
                <c:pt idx="2">
                  <c:v>405.71627204030221</c:v>
                </c:pt>
                <c:pt idx="3">
                  <c:v>225.57528957528959</c:v>
                </c:pt>
                <c:pt idx="4">
                  <c:v>307.16136363636366</c:v>
                </c:pt>
                <c:pt idx="5">
                  <c:v>296.97161572052403</c:v>
                </c:pt>
                <c:pt idx="6">
                  <c:v>204.4375</c:v>
                </c:pt>
                <c:pt idx="7">
                  <c:v>211.59397642323174</c:v>
                </c:pt>
                <c:pt idx="8">
                  <c:v>151.29482071713147</c:v>
                </c:pt>
                <c:pt idx="9">
                  <c:v>627.82249999999999</c:v>
                </c:pt>
                <c:pt idx="10">
                  <c:v>79.140121845082675</c:v>
                </c:pt>
                <c:pt idx="11">
                  <c:v>1680</c:v>
                </c:pt>
                <c:pt idx="12">
                  <c:v>274.00327868852457</c:v>
                </c:pt>
                <c:pt idx="13">
                  <c:v>35.6</c:v>
                </c:pt>
                <c:pt idx="14">
                  <c:v>0</c:v>
                </c:pt>
                <c:pt idx="15">
                  <c:v>3000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payment'!$I$265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City West </c:v>
                </c:pt>
                <c:pt idx="1">
                  <c:v>North East </c:v>
                </c:pt>
                <c:pt idx="2">
                  <c:v>Western </c:v>
                </c:pt>
                <c:pt idx="3">
                  <c:v>Central Highlands </c:v>
                </c:pt>
                <c:pt idx="4">
                  <c:v>Goulburn Valley </c:v>
                </c:pt>
                <c:pt idx="5">
                  <c:v>Coliban </c:v>
                </c:pt>
                <c:pt idx="6">
                  <c:v>Wannon </c:v>
                </c:pt>
                <c:pt idx="7">
                  <c:v>Yarra Valley </c:v>
                </c:pt>
                <c:pt idx="8">
                  <c:v>East Gippsland </c:v>
                </c:pt>
                <c:pt idx="9">
                  <c:v>Gippsland </c:v>
                </c:pt>
                <c:pt idx="10">
                  <c:v>Barwon </c:v>
                </c:pt>
                <c:pt idx="11">
                  <c:v>Westernport </c:v>
                </c:pt>
                <c:pt idx="12">
                  <c:v>South East </c:v>
                </c:pt>
                <c:pt idx="13">
                  <c:v>GWMWater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payment'!$I$266:$I$281</c:f>
              <c:numCache>
                <c:formatCode>_-* #,##0_-;\-* #,##0_-;_-* "-"??_-;_-@_-</c:formatCode>
                <c:ptCount val="16"/>
                <c:pt idx="0">
                  <c:v>677.28810020876824</c:v>
                </c:pt>
                <c:pt idx="1">
                  <c:v>639.41935483870964</c:v>
                </c:pt>
                <c:pt idx="2">
                  <c:v>486.27341772151897</c:v>
                </c:pt>
                <c:pt idx="3">
                  <c:v>436.90435185185186</c:v>
                </c:pt>
                <c:pt idx="4">
                  <c:v>274.57974662162161</c:v>
                </c:pt>
                <c:pt idx="5">
                  <c:v>262.22177358490569</c:v>
                </c:pt>
                <c:pt idx="6">
                  <c:v>229.45890410958904</c:v>
                </c:pt>
                <c:pt idx="7">
                  <c:v>220.30228754603738</c:v>
                </c:pt>
                <c:pt idx="8">
                  <c:v>165.42692307692309</c:v>
                </c:pt>
                <c:pt idx="9">
                  <c:v>141.98969072164948</c:v>
                </c:pt>
                <c:pt idx="10">
                  <c:v>78.240813135261916</c:v>
                </c:pt>
                <c:pt idx="11">
                  <c:v>64.830508474576277</c:v>
                </c:pt>
                <c:pt idx="12">
                  <c:v>42.437728937728934</c:v>
                </c:pt>
                <c:pt idx="13">
                  <c:v>5.7236842105263159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2270848"/>
        <c:axId val="122272384"/>
      </c:barChart>
      <c:catAx>
        <c:axId val="12227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27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2723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270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3176294139703123E-2"/>
          <c:w val="0.9340116956358655"/>
          <c:h val="0.51493827977385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payment'!$E$179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Lower Murray </c:v>
                </c:pt>
                <c:pt idx="1">
                  <c:v>Westernport </c:v>
                </c:pt>
                <c:pt idx="2">
                  <c:v>Central Highlands </c:v>
                </c:pt>
                <c:pt idx="3">
                  <c:v>East Gippsland </c:v>
                </c:pt>
                <c:pt idx="4">
                  <c:v>GWMWater</c:v>
                </c:pt>
                <c:pt idx="5">
                  <c:v>Wannon </c:v>
                </c:pt>
                <c:pt idx="6">
                  <c:v>Western </c:v>
                </c:pt>
                <c:pt idx="7">
                  <c:v>Goulburn Valley </c:v>
                </c:pt>
                <c:pt idx="8">
                  <c:v>Coliban </c:v>
                </c:pt>
                <c:pt idx="9">
                  <c:v>City West </c:v>
                </c:pt>
                <c:pt idx="10">
                  <c:v>Yarra Valley </c:v>
                </c:pt>
                <c:pt idx="11">
                  <c:v>North East </c:v>
                </c:pt>
                <c:pt idx="12">
                  <c:v>South East </c:v>
                </c:pt>
                <c:pt idx="13">
                  <c:v>Barwon 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payment'!$E$180:$E$195</c:f>
              <c:numCache>
                <c:formatCode>_(* #,##0.00_);_(* \(#,##0.00\);_(* "-"??_);_(@_)</c:formatCode>
                <c:ptCount val="16"/>
                <c:pt idx="0">
                  <c:v>3.1427873031392953E-2</c:v>
                </c:pt>
                <c:pt idx="1">
                  <c:v>6.8460327240364204E-3</c:v>
                </c:pt>
                <c:pt idx="2">
                  <c:v>1.005985614405714E-2</c:v>
                </c:pt>
                <c:pt idx="3">
                  <c:v>0.11168646563102853</c:v>
                </c:pt>
                <c:pt idx="4">
                  <c:v>0.18422437777276487</c:v>
                </c:pt>
                <c:pt idx="5">
                  <c:v>2.2473803972244851E-2</c:v>
                </c:pt>
                <c:pt idx="6">
                  <c:v>9.6405198464932618E-2</c:v>
                </c:pt>
                <c:pt idx="7">
                  <c:v>4.0357568052949128E-2</c:v>
                </c:pt>
                <c:pt idx="8">
                  <c:v>0</c:v>
                </c:pt>
                <c:pt idx="9">
                  <c:v>0.17280522304471299</c:v>
                </c:pt>
                <c:pt idx="10">
                  <c:v>4.3228023442440283E-2</c:v>
                </c:pt>
                <c:pt idx="11">
                  <c:v>1.3791518216296978E-2</c:v>
                </c:pt>
                <c:pt idx="12">
                  <c:v>1.5637681182083594E-3</c:v>
                </c:pt>
                <c:pt idx="13">
                  <c:v>0</c:v>
                </c:pt>
                <c:pt idx="14">
                  <c:v>3.9999333344444263E-2</c:v>
                </c:pt>
                <c:pt idx="15">
                  <c:v>6.1614294516327784E-3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payment'!$F$179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Lower Murray </c:v>
                </c:pt>
                <c:pt idx="1">
                  <c:v>Westernport </c:v>
                </c:pt>
                <c:pt idx="2">
                  <c:v>Central Highlands </c:v>
                </c:pt>
                <c:pt idx="3">
                  <c:v>East Gippsland </c:v>
                </c:pt>
                <c:pt idx="4">
                  <c:v>GWMWater</c:v>
                </c:pt>
                <c:pt idx="5">
                  <c:v>Wannon </c:v>
                </c:pt>
                <c:pt idx="6">
                  <c:v>Western </c:v>
                </c:pt>
                <c:pt idx="7">
                  <c:v>Goulburn Valley </c:v>
                </c:pt>
                <c:pt idx="8">
                  <c:v>Coliban </c:v>
                </c:pt>
                <c:pt idx="9">
                  <c:v>City West </c:v>
                </c:pt>
                <c:pt idx="10">
                  <c:v>Yarra Valley </c:v>
                </c:pt>
                <c:pt idx="11">
                  <c:v>North East </c:v>
                </c:pt>
                <c:pt idx="12">
                  <c:v>South East </c:v>
                </c:pt>
                <c:pt idx="13">
                  <c:v>Barwon 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payment'!$F$180:$F$195</c:f>
              <c:numCache>
                <c:formatCode>_(* #,##0.00_);_(* \(#,##0.00\);_(* "-"??_);_(@_)</c:formatCode>
                <c:ptCount val="16"/>
                <c:pt idx="0">
                  <c:v>3.1043046357615896E-2</c:v>
                </c:pt>
                <c:pt idx="1">
                  <c:v>0</c:v>
                </c:pt>
                <c:pt idx="2">
                  <c:v>2.474185992808366E-2</c:v>
                </c:pt>
                <c:pt idx="3">
                  <c:v>8.006004503377534E-2</c:v>
                </c:pt>
                <c:pt idx="4">
                  <c:v>8.9790115604773846E-2</c:v>
                </c:pt>
                <c:pt idx="5">
                  <c:v>0.20640410576815799</c:v>
                </c:pt>
                <c:pt idx="6">
                  <c:v>0</c:v>
                </c:pt>
                <c:pt idx="7">
                  <c:v>9.9591674136042217E-3</c:v>
                </c:pt>
                <c:pt idx="8">
                  <c:v>4.5900335072446034E-3</c:v>
                </c:pt>
                <c:pt idx="9">
                  <c:v>0.11024594965967556</c:v>
                </c:pt>
                <c:pt idx="10">
                  <c:v>4.565837516298895E-2</c:v>
                </c:pt>
                <c:pt idx="11">
                  <c:v>2.0299988722228487E-2</c:v>
                </c:pt>
                <c:pt idx="12">
                  <c:v>2.6075859276256854E-3</c:v>
                </c:pt>
                <c:pt idx="13">
                  <c:v>0</c:v>
                </c:pt>
                <c:pt idx="14">
                  <c:v>1.1488782024979894E-2</c:v>
                </c:pt>
                <c:pt idx="15">
                  <c:v>1.8219361107737156E-2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payment'!$G$179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Lower Murray </c:v>
                </c:pt>
                <c:pt idx="1">
                  <c:v>Westernport </c:v>
                </c:pt>
                <c:pt idx="2">
                  <c:v>Central Highlands </c:v>
                </c:pt>
                <c:pt idx="3">
                  <c:v>East Gippsland </c:v>
                </c:pt>
                <c:pt idx="4">
                  <c:v>GWMWater</c:v>
                </c:pt>
                <c:pt idx="5">
                  <c:v>Wannon </c:v>
                </c:pt>
                <c:pt idx="6">
                  <c:v>Western </c:v>
                </c:pt>
                <c:pt idx="7">
                  <c:v>Goulburn Valley </c:v>
                </c:pt>
                <c:pt idx="8">
                  <c:v>Coliban </c:v>
                </c:pt>
                <c:pt idx="9">
                  <c:v>City West </c:v>
                </c:pt>
                <c:pt idx="10">
                  <c:v>Yarra Valley </c:v>
                </c:pt>
                <c:pt idx="11">
                  <c:v>North East </c:v>
                </c:pt>
                <c:pt idx="12">
                  <c:v>South East </c:v>
                </c:pt>
                <c:pt idx="13">
                  <c:v>Barwon 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payment'!$G$180:$G$195</c:f>
              <c:numCache>
                <c:formatCode>_(* #,##0.00_);_(* \(#,##0.00\);_(* "-"??_);_(@_)</c:formatCode>
                <c:ptCount val="16"/>
                <c:pt idx="0">
                  <c:v>1.0247301543926765E-2</c:v>
                </c:pt>
                <c:pt idx="1">
                  <c:v>6.7042102440332532E-3</c:v>
                </c:pt>
                <c:pt idx="2">
                  <c:v>8.7960776009512798E-2</c:v>
                </c:pt>
                <c:pt idx="3">
                  <c:v>2.4671864206059407E-2</c:v>
                </c:pt>
                <c:pt idx="4">
                  <c:v>3.7159525844450224E-2</c:v>
                </c:pt>
                <c:pt idx="5">
                  <c:v>8.87385263858462E-2</c:v>
                </c:pt>
                <c:pt idx="6">
                  <c:v>5.607935228348112E-2</c:v>
                </c:pt>
                <c:pt idx="7">
                  <c:v>2.7526543452615022E-2</c:v>
                </c:pt>
                <c:pt idx="8">
                  <c:v>4.0648570525269864E-2</c:v>
                </c:pt>
                <c:pt idx="9">
                  <c:v>6.6212418678061352E-2</c:v>
                </c:pt>
                <c:pt idx="10">
                  <c:v>1.9790834738108304E-2</c:v>
                </c:pt>
                <c:pt idx="11">
                  <c:v>2.2196080172241584E-3</c:v>
                </c:pt>
                <c:pt idx="12">
                  <c:v>1.3448673138965141E-3</c:v>
                </c:pt>
                <c:pt idx="13">
                  <c:v>0</c:v>
                </c:pt>
                <c:pt idx="14">
                  <c:v>4.8430058923238355E-3</c:v>
                </c:pt>
                <c:pt idx="15">
                  <c:v>6.0045634682358599E-3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payment'!$H$179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Lower Murray </c:v>
                </c:pt>
                <c:pt idx="1">
                  <c:v>Westernport </c:v>
                </c:pt>
                <c:pt idx="2">
                  <c:v>Central Highlands </c:v>
                </c:pt>
                <c:pt idx="3">
                  <c:v>East Gippsland </c:v>
                </c:pt>
                <c:pt idx="4">
                  <c:v>GWMWater</c:v>
                </c:pt>
                <c:pt idx="5">
                  <c:v>Wannon </c:v>
                </c:pt>
                <c:pt idx="6">
                  <c:v>Western </c:v>
                </c:pt>
                <c:pt idx="7">
                  <c:v>Goulburn Valley </c:v>
                </c:pt>
                <c:pt idx="8">
                  <c:v>Coliban </c:v>
                </c:pt>
                <c:pt idx="9">
                  <c:v>City West </c:v>
                </c:pt>
                <c:pt idx="10">
                  <c:v>Yarra Valley </c:v>
                </c:pt>
                <c:pt idx="11">
                  <c:v>North East </c:v>
                </c:pt>
                <c:pt idx="12">
                  <c:v>South East </c:v>
                </c:pt>
                <c:pt idx="13">
                  <c:v>Barwon 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payment'!$H$180:$H$195</c:f>
              <c:numCache>
                <c:formatCode>_(* #,##0.00_);_(* \(#,##0.00\);_(* "-"??_);_(@_)</c:formatCode>
                <c:ptCount val="16"/>
                <c:pt idx="0">
                  <c:v>7.1061180292365994E-2</c:v>
                </c:pt>
                <c:pt idx="1">
                  <c:v>0.13133701076963489</c:v>
                </c:pt>
                <c:pt idx="2">
                  <c:v>0.11486367914745625</c:v>
                </c:pt>
                <c:pt idx="3">
                  <c:v>1.946945728887807E-2</c:v>
                </c:pt>
                <c:pt idx="4">
                  <c:v>3.3290179397077867E-2</c:v>
                </c:pt>
                <c:pt idx="5">
                  <c:v>0.12928781668638076</c:v>
                </c:pt>
                <c:pt idx="6">
                  <c:v>0.10149193139145439</c:v>
                </c:pt>
                <c:pt idx="7">
                  <c:v>1.3602005324213514E-2</c:v>
                </c:pt>
                <c:pt idx="8">
                  <c:v>1.6341568493455944E-2</c:v>
                </c:pt>
                <c:pt idx="9">
                  <c:v>7.6654879948567043E-3</c:v>
                </c:pt>
                <c:pt idx="10">
                  <c:v>5.7513840979707201E-3</c:v>
                </c:pt>
                <c:pt idx="11">
                  <c:v>2.1900527802720046E-3</c:v>
                </c:pt>
                <c:pt idx="12">
                  <c:v>2.7753878604534986E-3</c:v>
                </c:pt>
                <c:pt idx="13">
                  <c:v>0</c:v>
                </c:pt>
                <c:pt idx="14">
                  <c:v>1.5934731340429599E-3</c:v>
                </c:pt>
                <c:pt idx="15">
                  <c:v>0.1066793101404611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payment'!$I$179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Lower Murray </c:v>
                </c:pt>
                <c:pt idx="1">
                  <c:v>Westernport </c:v>
                </c:pt>
                <c:pt idx="2">
                  <c:v>Central Highlands </c:v>
                </c:pt>
                <c:pt idx="3">
                  <c:v>East Gippsland </c:v>
                </c:pt>
                <c:pt idx="4">
                  <c:v>GWMWater</c:v>
                </c:pt>
                <c:pt idx="5">
                  <c:v>Wannon </c:v>
                </c:pt>
                <c:pt idx="6">
                  <c:v>Western </c:v>
                </c:pt>
                <c:pt idx="7">
                  <c:v>Goulburn Valley </c:v>
                </c:pt>
                <c:pt idx="8">
                  <c:v>Coliban </c:v>
                </c:pt>
                <c:pt idx="9">
                  <c:v>City West </c:v>
                </c:pt>
                <c:pt idx="10">
                  <c:v>Yarra Valley </c:v>
                </c:pt>
                <c:pt idx="11">
                  <c:v>North East </c:v>
                </c:pt>
                <c:pt idx="12">
                  <c:v>South East </c:v>
                </c:pt>
                <c:pt idx="13">
                  <c:v>Barwon 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payment'!$I$180:$I$195</c:f>
              <c:numCache>
                <c:formatCode>_(* #,##0.00_);_(* \(#,##0.00\);_(* "-"??_);_(@_)</c:formatCode>
                <c:ptCount val="16"/>
                <c:pt idx="0">
                  <c:v>9.711338825262876E-2</c:v>
                </c:pt>
                <c:pt idx="1">
                  <c:v>9.6867936712948008E-2</c:v>
                </c:pt>
                <c:pt idx="2">
                  <c:v>8.6016796734489601E-2</c:v>
                </c:pt>
                <c:pt idx="3">
                  <c:v>7.683811170340489E-2</c:v>
                </c:pt>
                <c:pt idx="4">
                  <c:v>4.7887427708402402E-2</c:v>
                </c:pt>
                <c:pt idx="5">
                  <c:v>4.638598597506071E-2</c:v>
                </c:pt>
                <c:pt idx="6">
                  <c:v>4.2063710342819242E-2</c:v>
                </c:pt>
                <c:pt idx="7">
                  <c:v>7.657847379101735E-3</c:v>
                </c:pt>
                <c:pt idx="8">
                  <c:v>7.3158241275879735E-3</c:v>
                </c:pt>
                <c:pt idx="9">
                  <c:v>5.4999055451004216E-3</c:v>
                </c:pt>
                <c:pt idx="10">
                  <c:v>5.4891722729859087E-3</c:v>
                </c:pt>
                <c:pt idx="11">
                  <c:v>4.3011677670487533E-3</c:v>
                </c:pt>
                <c:pt idx="12">
                  <c:v>2.8474817583199856E-3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2463744"/>
        <c:axId val="122465280"/>
      </c:barChart>
      <c:catAx>
        <c:axId val="12246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46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65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46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779446835399886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'4. Customer responsiveness'!$E$95</c:f>
              <c:strCache>
                <c:ptCount val="1"/>
                <c:pt idx="0">
                  <c:v>Water quality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responsiveness'!$E$96:$E$111</c:f>
              <c:numCache>
                <c:formatCode>0.00%</c:formatCode>
                <c:ptCount val="16"/>
                <c:pt idx="0">
                  <c:v>0.21582733812949639</c:v>
                </c:pt>
                <c:pt idx="1">
                  <c:v>0.5655482531995849</c:v>
                </c:pt>
                <c:pt idx="2">
                  <c:v>0.29077855059457036</c:v>
                </c:pt>
                <c:pt idx="3">
                  <c:v>0.28634361233480177</c:v>
                </c:pt>
                <c:pt idx="4">
                  <c:v>0.24020442930153321</c:v>
                </c:pt>
                <c:pt idx="5">
                  <c:v>0.48249999999999998</c:v>
                </c:pt>
                <c:pt idx="6">
                  <c:v>0.57471264367816088</c:v>
                </c:pt>
                <c:pt idx="7">
                  <c:v>0.26436781609195403</c:v>
                </c:pt>
                <c:pt idx="8">
                  <c:v>0.52422907488986781</c:v>
                </c:pt>
                <c:pt idx="9">
                  <c:v>0.53416149068322982</c:v>
                </c:pt>
                <c:pt idx="10">
                  <c:v>0.4358974358974359</c:v>
                </c:pt>
                <c:pt idx="11">
                  <c:v>0.625</c:v>
                </c:pt>
                <c:pt idx="12">
                  <c:v>0.89500000000000002</c:v>
                </c:pt>
                <c:pt idx="13">
                  <c:v>0.54292929292929293</c:v>
                </c:pt>
                <c:pt idx="14">
                  <c:v>0.78703703703703709</c:v>
                </c:pt>
                <c:pt idx="15">
                  <c:v>0.28846153846153844</c:v>
                </c:pt>
              </c:numCache>
            </c:numRef>
          </c:val>
        </c:ser>
        <c:ser>
          <c:idx val="5"/>
          <c:order val="1"/>
          <c:tx>
            <c:strRef>
              <c:f>'4. Customer responsiveness'!$F$95</c:f>
              <c:strCache>
                <c:ptCount val="1"/>
                <c:pt idx="0">
                  <c:v>Supply reliability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responsiveness'!$F$96:$F$111</c:f>
              <c:numCache>
                <c:formatCode>0.00%</c:formatCode>
                <c:ptCount val="16"/>
                <c:pt idx="0">
                  <c:v>6.6710268149117069E-2</c:v>
                </c:pt>
                <c:pt idx="1">
                  <c:v>2.4213075060532689E-3</c:v>
                </c:pt>
                <c:pt idx="2">
                  <c:v>0.20293919676912722</c:v>
                </c:pt>
                <c:pt idx="3">
                  <c:v>1.3215859030837005E-2</c:v>
                </c:pt>
                <c:pt idx="4">
                  <c:v>6.8143100511073255E-3</c:v>
                </c:pt>
                <c:pt idx="5">
                  <c:v>2.5000000000000001E-3</c:v>
                </c:pt>
                <c:pt idx="6">
                  <c:v>0</c:v>
                </c:pt>
                <c:pt idx="7">
                  <c:v>1.6420361247947456E-2</c:v>
                </c:pt>
                <c:pt idx="8">
                  <c:v>3.0837004405286344E-2</c:v>
                </c:pt>
                <c:pt idx="9">
                  <c:v>6.8322981366459631E-2</c:v>
                </c:pt>
                <c:pt idx="10">
                  <c:v>5.128205128205128E-2</c:v>
                </c:pt>
                <c:pt idx="11">
                  <c:v>7.9545454545454544E-2</c:v>
                </c:pt>
                <c:pt idx="12">
                  <c:v>0</c:v>
                </c:pt>
                <c:pt idx="13">
                  <c:v>4.5454545454545456E-2</c:v>
                </c:pt>
                <c:pt idx="14">
                  <c:v>4.6296296296296294E-3</c:v>
                </c:pt>
                <c:pt idx="15">
                  <c:v>0</c:v>
                </c:pt>
              </c:numCache>
            </c:numRef>
          </c:val>
        </c:ser>
        <c:ser>
          <c:idx val="6"/>
          <c:order val="2"/>
          <c:tx>
            <c:strRef>
              <c:f>'4. Customer responsiveness'!$G$95</c:f>
              <c:strCache>
                <c:ptCount val="1"/>
                <c:pt idx="0">
                  <c:v>Sewerage service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responsiveness'!$G$96:$G$111</c:f>
              <c:numCache>
                <c:formatCode>0.00%</c:formatCode>
                <c:ptCount val="16"/>
                <c:pt idx="0">
                  <c:v>2.0274689339437543E-2</c:v>
                </c:pt>
                <c:pt idx="1">
                  <c:v>3.4590107229332413E-3</c:v>
                </c:pt>
                <c:pt idx="2">
                  <c:v>7.0450975992820283E-2</c:v>
                </c:pt>
                <c:pt idx="3">
                  <c:v>8.8105726872246701E-2</c:v>
                </c:pt>
                <c:pt idx="4">
                  <c:v>8.5178875638841564E-3</c:v>
                </c:pt>
                <c:pt idx="5">
                  <c:v>0</c:v>
                </c:pt>
                <c:pt idx="6">
                  <c:v>1.1494252873563218E-2</c:v>
                </c:pt>
                <c:pt idx="7">
                  <c:v>6.5681444991789817E-3</c:v>
                </c:pt>
                <c:pt idx="8">
                  <c:v>2.2026431718061675E-2</c:v>
                </c:pt>
                <c:pt idx="9">
                  <c:v>3.1055900621118012E-2</c:v>
                </c:pt>
                <c:pt idx="10">
                  <c:v>1.282051282051282E-2</c:v>
                </c:pt>
                <c:pt idx="11">
                  <c:v>1.1363636363636364E-2</c:v>
                </c:pt>
                <c:pt idx="12">
                  <c:v>0</c:v>
                </c:pt>
                <c:pt idx="13">
                  <c:v>2.2727272727272728E-2</c:v>
                </c:pt>
                <c:pt idx="14">
                  <c:v>1.8518518518518517E-2</c:v>
                </c:pt>
                <c:pt idx="15">
                  <c:v>0</c:v>
                </c:pt>
              </c:numCache>
            </c:numRef>
          </c:val>
        </c:ser>
        <c:ser>
          <c:idx val="7"/>
          <c:order val="3"/>
          <c:tx>
            <c:strRef>
              <c:f>'4. Customer responsiveness'!$H$95</c:f>
              <c:strCache>
                <c:ptCount val="1"/>
                <c:pt idx="0">
                  <c:v>Payment Issues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responsiveness'!$H$96:$H$111</c:f>
              <c:numCache>
                <c:formatCode>0.00%</c:formatCode>
                <c:ptCount val="16"/>
                <c:pt idx="0">
                  <c:v>0.3858731196860693</c:v>
                </c:pt>
                <c:pt idx="1">
                  <c:v>0.14216534071255621</c:v>
                </c:pt>
                <c:pt idx="2">
                  <c:v>0.30345523894996634</c:v>
                </c:pt>
                <c:pt idx="3">
                  <c:v>8.3700440528634359E-2</c:v>
                </c:pt>
                <c:pt idx="4">
                  <c:v>8.5178875638841564E-3</c:v>
                </c:pt>
                <c:pt idx="5">
                  <c:v>7.4999999999999997E-3</c:v>
                </c:pt>
                <c:pt idx="6">
                  <c:v>0.13793103448275862</c:v>
                </c:pt>
                <c:pt idx="7">
                  <c:v>0.22331691297208539</c:v>
                </c:pt>
                <c:pt idx="8">
                  <c:v>0.17180616740088106</c:v>
                </c:pt>
                <c:pt idx="9">
                  <c:v>0.16149068322981366</c:v>
                </c:pt>
                <c:pt idx="10">
                  <c:v>0.19230769230769232</c:v>
                </c:pt>
                <c:pt idx="11">
                  <c:v>9.0909090909090912E-2</c:v>
                </c:pt>
                <c:pt idx="12">
                  <c:v>0.05</c:v>
                </c:pt>
                <c:pt idx="13">
                  <c:v>0.16161616161616163</c:v>
                </c:pt>
                <c:pt idx="14">
                  <c:v>9.7222222222222224E-2</c:v>
                </c:pt>
                <c:pt idx="15">
                  <c:v>0.34615384615384615</c:v>
                </c:pt>
              </c:numCache>
            </c:numRef>
          </c:val>
        </c:ser>
        <c:ser>
          <c:idx val="8"/>
          <c:order val="4"/>
          <c:tx>
            <c:strRef>
              <c:f>'4. Customer responsiveness'!$I$95</c:f>
              <c:strCache>
                <c:ptCount val="1"/>
                <c:pt idx="0">
                  <c:v>Flow rate / water pressure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responsiveness'!$I$96:$I$111</c:f>
              <c:numCache>
                <c:formatCode>0.00%</c:formatCode>
                <c:ptCount val="16"/>
                <c:pt idx="0">
                  <c:v>1.3080444735120995E-3</c:v>
                </c:pt>
                <c:pt idx="1">
                  <c:v>0.16810792113455553</c:v>
                </c:pt>
                <c:pt idx="2">
                  <c:v>8.8512452322189808E-2</c:v>
                </c:pt>
                <c:pt idx="3">
                  <c:v>0.15859030837004406</c:v>
                </c:pt>
                <c:pt idx="4">
                  <c:v>0.706984667802385</c:v>
                </c:pt>
                <c:pt idx="5">
                  <c:v>2.5000000000000001E-2</c:v>
                </c:pt>
                <c:pt idx="6">
                  <c:v>0</c:v>
                </c:pt>
                <c:pt idx="7">
                  <c:v>0.25615763546798032</c:v>
                </c:pt>
                <c:pt idx="8">
                  <c:v>2.643171806167401E-2</c:v>
                </c:pt>
                <c:pt idx="9">
                  <c:v>6.2111801242236021E-3</c:v>
                </c:pt>
                <c:pt idx="10">
                  <c:v>2.564102564102564E-2</c:v>
                </c:pt>
                <c:pt idx="11">
                  <c:v>2.2727272727272728E-2</c:v>
                </c:pt>
                <c:pt idx="12">
                  <c:v>5.0000000000000001E-3</c:v>
                </c:pt>
                <c:pt idx="13">
                  <c:v>2.2727272727272728E-2</c:v>
                </c:pt>
                <c:pt idx="14">
                  <c:v>4.6296296296296294E-3</c:v>
                </c:pt>
                <c:pt idx="15">
                  <c:v>5.7692307692307696E-2</c:v>
                </c:pt>
              </c:numCache>
            </c:numRef>
          </c:val>
        </c:ser>
        <c:ser>
          <c:idx val="9"/>
          <c:order val="5"/>
          <c:tx>
            <c:strRef>
              <c:f>'4. Customer responsiveness'!$J$95</c:f>
              <c:strCache>
                <c:ptCount val="1"/>
                <c:pt idx="0">
                  <c:v>Sewer odour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responsiveness'!$J$96:$J$111</c:f>
              <c:numCache>
                <c:formatCode>0.00%</c:formatCode>
                <c:ptCount val="16"/>
                <c:pt idx="0">
                  <c:v>3.6625245258338782E-2</c:v>
                </c:pt>
                <c:pt idx="1">
                  <c:v>1.9716361120719474E-2</c:v>
                </c:pt>
                <c:pt idx="2">
                  <c:v>1.4135068431680503E-2</c:v>
                </c:pt>
                <c:pt idx="3">
                  <c:v>7.4889867841409691E-2</c:v>
                </c:pt>
                <c:pt idx="4">
                  <c:v>2.8960817717206135E-2</c:v>
                </c:pt>
                <c:pt idx="5">
                  <c:v>0.28000000000000003</c:v>
                </c:pt>
                <c:pt idx="6">
                  <c:v>8.0459770114942528E-2</c:v>
                </c:pt>
                <c:pt idx="7">
                  <c:v>4.9261083743842367E-2</c:v>
                </c:pt>
                <c:pt idx="8">
                  <c:v>7.9295154185022032E-2</c:v>
                </c:pt>
                <c:pt idx="9">
                  <c:v>4.9689440993788817E-2</c:v>
                </c:pt>
                <c:pt idx="10">
                  <c:v>3.8461538461538464E-2</c:v>
                </c:pt>
                <c:pt idx="11">
                  <c:v>2.2727272727272728E-2</c:v>
                </c:pt>
                <c:pt idx="12">
                  <c:v>0.01</c:v>
                </c:pt>
                <c:pt idx="13">
                  <c:v>2.2727272727272728E-2</c:v>
                </c:pt>
                <c:pt idx="14">
                  <c:v>2.7777777777777776E-2</c:v>
                </c:pt>
                <c:pt idx="15">
                  <c:v>5.7692307692307696E-2</c:v>
                </c:pt>
              </c:numCache>
            </c:numRef>
          </c:val>
        </c:ser>
        <c:ser>
          <c:idx val="10"/>
          <c:order val="6"/>
          <c:tx>
            <c:strRef>
              <c:f>'4. Customer responsiveness'!$K$95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317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responsiveness'!$K$96:$K$111</c:f>
              <c:numCache>
                <c:formatCode>0.00%</c:formatCode>
                <c:ptCount val="16"/>
                <c:pt idx="0">
                  <c:v>0.2733812949640288</c:v>
                </c:pt>
                <c:pt idx="1">
                  <c:v>9.8581805603597375E-2</c:v>
                </c:pt>
                <c:pt idx="2">
                  <c:v>2.97285169396455E-2</c:v>
                </c:pt>
                <c:pt idx="3">
                  <c:v>0.29515418502202645</c:v>
                </c:pt>
                <c:pt idx="4">
                  <c:v>0</c:v>
                </c:pt>
                <c:pt idx="5">
                  <c:v>0.20250000000000001</c:v>
                </c:pt>
                <c:pt idx="6">
                  <c:v>0.19540229885057472</c:v>
                </c:pt>
                <c:pt idx="7">
                  <c:v>0.18390804597701149</c:v>
                </c:pt>
                <c:pt idx="8">
                  <c:v>0.14537444933920704</c:v>
                </c:pt>
                <c:pt idx="9">
                  <c:v>0.14906832298136646</c:v>
                </c:pt>
                <c:pt idx="10">
                  <c:v>0.24358974358974358</c:v>
                </c:pt>
                <c:pt idx="11">
                  <c:v>0.14772727272727273</c:v>
                </c:pt>
                <c:pt idx="12">
                  <c:v>0.04</c:v>
                </c:pt>
                <c:pt idx="13">
                  <c:v>0.18181818181818182</c:v>
                </c:pt>
                <c:pt idx="14">
                  <c:v>6.0185185185185182E-2</c:v>
                </c:pt>
                <c:pt idx="15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2737024"/>
        <c:axId val="122738560"/>
      </c:barChart>
      <c:catAx>
        <c:axId val="122737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738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738560"/>
        <c:scaling>
          <c:orientation val="minMax"/>
          <c:max val="1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737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619079157161433"/>
          <c:y val="0.86559572865878487"/>
          <c:w val="0.80255664303644292"/>
          <c:h val="0.124130442370743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responsiveness'!$E$74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Yarra Valley </c:v>
                </c:pt>
                <c:pt idx="1">
                  <c:v>South Gippsland </c:v>
                </c:pt>
                <c:pt idx="2">
                  <c:v>Wannon </c:v>
                </c:pt>
                <c:pt idx="3">
                  <c:v>Gippsland </c:v>
                </c:pt>
                <c:pt idx="4">
                  <c:v>Central Highlands </c:v>
                </c:pt>
                <c:pt idx="5">
                  <c:v>Westernport </c:v>
                </c:pt>
                <c:pt idx="6">
                  <c:v>Coliban </c:v>
                </c:pt>
                <c:pt idx="7">
                  <c:v>GWMWater</c:v>
                </c:pt>
                <c:pt idx="8">
                  <c:v>Goulburn Valley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North East </c:v>
                </c:pt>
                <c:pt idx="12">
                  <c:v>City West </c:v>
                </c:pt>
                <c:pt idx="13">
                  <c:v>Western </c:v>
                </c:pt>
                <c:pt idx="14">
                  <c:v>Barwon </c:v>
                </c:pt>
                <c:pt idx="15">
                  <c:v>Lower Murray </c:v>
                </c:pt>
              </c:strCache>
            </c:strRef>
          </c:cat>
          <c:val>
            <c:numRef>
              <c:f>'4. Customer responsiveness'!$E$75:$E$90</c:f>
              <c:numCache>
                <c:formatCode>_(* #,##0.00_);_(* \(#,##0.00\);_(* "-"??_);_(@_)</c:formatCode>
                <c:ptCount val="16"/>
                <c:pt idx="0">
                  <c:v>0.70487377226800396</c:v>
                </c:pt>
                <c:pt idx="1">
                  <c:v>0.97422680412371132</c:v>
                </c:pt>
                <c:pt idx="2">
                  <c:v>0.41658731670158061</c:v>
                </c:pt>
                <c:pt idx="3">
                  <c:v>0.92007336334561118</c:v>
                </c:pt>
                <c:pt idx="4">
                  <c:v>0.82990734491010609</c:v>
                </c:pt>
                <c:pt idx="5">
                  <c:v>1.354444868370851</c:v>
                </c:pt>
                <c:pt idx="6">
                  <c:v>0.6051373196225297</c:v>
                </c:pt>
                <c:pt idx="7">
                  <c:v>0.54960856366831767</c:v>
                </c:pt>
                <c:pt idx="8">
                  <c:v>0.58723480440426101</c:v>
                </c:pt>
                <c:pt idx="9">
                  <c:v>0.46583426878680434</c:v>
                </c:pt>
                <c:pt idx="10">
                  <c:v>0.13738089962331043</c:v>
                </c:pt>
                <c:pt idx="11">
                  <c:v>0.15118566842704773</c:v>
                </c:pt>
                <c:pt idx="12">
                  <c:v>0.32739313218497712</c:v>
                </c:pt>
                <c:pt idx="13">
                  <c:v>0.46548392763042329</c:v>
                </c:pt>
                <c:pt idx="14">
                  <c:v>0.45673076923076927</c:v>
                </c:pt>
                <c:pt idx="15">
                  <c:v>0.1381173076332832</c:v>
                </c:pt>
              </c:numCache>
            </c:numRef>
          </c:val>
        </c:ser>
        <c:ser>
          <c:idx val="1"/>
          <c:order val="1"/>
          <c:tx>
            <c:strRef>
              <c:f>'4. Customer responsiveness'!$F$74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Yarra Valley </c:v>
                </c:pt>
                <c:pt idx="1">
                  <c:v>South Gippsland </c:v>
                </c:pt>
                <c:pt idx="2">
                  <c:v>Wannon </c:v>
                </c:pt>
                <c:pt idx="3">
                  <c:v>Gippsland </c:v>
                </c:pt>
                <c:pt idx="4">
                  <c:v>Central Highlands </c:v>
                </c:pt>
                <c:pt idx="5">
                  <c:v>Westernport </c:v>
                </c:pt>
                <c:pt idx="6">
                  <c:v>Coliban </c:v>
                </c:pt>
                <c:pt idx="7">
                  <c:v>GWMWater</c:v>
                </c:pt>
                <c:pt idx="8">
                  <c:v>Goulburn Valley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North East </c:v>
                </c:pt>
                <c:pt idx="12">
                  <c:v>City West </c:v>
                </c:pt>
                <c:pt idx="13">
                  <c:v>Western </c:v>
                </c:pt>
                <c:pt idx="14">
                  <c:v>Barwon </c:v>
                </c:pt>
                <c:pt idx="15">
                  <c:v>Lower Murray </c:v>
                </c:pt>
              </c:strCache>
            </c:strRef>
          </c:cat>
          <c:val>
            <c:numRef>
              <c:f>'4. Customer responsiveness'!$F$75:$F$90</c:f>
              <c:numCache>
                <c:formatCode>_(* #,##0.00_);_(* \(#,##0.00\);_(* "-"??_);_(@_)</c:formatCode>
                <c:ptCount val="16"/>
                <c:pt idx="0">
                  <c:v>0.49805168034258507</c:v>
                </c:pt>
                <c:pt idx="1">
                  <c:v>0.6009064521057188</c:v>
                </c:pt>
                <c:pt idx="2">
                  <c:v>0.36440216748302218</c:v>
                </c:pt>
                <c:pt idx="3">
                  <c:v>0.95249487865783455</c:v>
                </c:pt>
                <c:pt idx="4">
                  <c:v>0.31725888324873097</c:v>
                </c:pt>
                <c:pt idx="5">
                  <c:v>0.49019607843137253</c:v>
                </c:pt>
                <c:pt idx="6">
                  <c:v>0.63369247195529488</c:v>
                </c:pt>
                <c:pt idx="7">
                  <c:v>0.73461599618381301</c:v>
                </c:pt>
                <c:pt idx="8">
                  <c:v>0.3891257052903408</c:v>
                </c:pt>
                <c:pt idx="9">
                  <c:v>0.34342297039705283</c:v>
                </c:pt>
                <c:pt idx="10">
                  <c:v>9.6216925431882802E-2</c:v>
                </c:pt>
                <c:pt idx="11">
                  <c:v>0.26061815368326752</c:v>
                </c:pt>
                <c:pt idx="12">
                  <c:v>0.34305110278496659</c:v>
                </c:pt>
                <c:pt idx="13">
                  <c:v>0.39844725276604476</c:v>
                </c:pt>
                <c:pt idx="14">
                  <c:v>0.41561525901736673</c:v>
                </c:pt>
                <c:pt idx="15">
                  <c:v>0.18517394208001942</c:v>
                </c:pt>
              </c:numCache>
            </c:numRef>
          </c:val>
        </c:ser>
        <c:ser>
          <c:idx val="2"/>
          <c:order val="2"/>
          <c:tx>
            <c:strRef>
              <c:f>'4. Customer responsiveness'!$G$74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Yarra Valley </c:v>
                </c:pt>
                <c:pt idx="1">
                  <c:v>South Gippsland </c:v>
                </c:pt>
                <c:pt idx="2">
                  <c:v>Wannon </c:v>
                </c:pt>
                <c:pt idx="3">
                  <c:v>Gippsland </c:v>
                </c:pt>
                <c:pt idx="4">
                  <c:v>Central Highlands </c:v>
                </c:pt>
                <c:pt idx="5">
                  <c:v>Westernport </c:v>
                </c:pt>
                <c:pt idx="6">
                  <c:v>Coliban </c:v>
                </c:pt>
                <c:pt idx="7">
                  <c:v>GWMWater</c:v>
                </c:pt>
                <c:pt idx="8">
                  <c:v>Goulburn Valley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North East </c:v>
                </c:pt>
                <c:pt idx="12">
                  <c:v>City West </c:v>
                </c:pt>
                <c:pt idx="13">
                  <c:v>Western </c:v>
                </c:pt>
                <c:pt idx="14">
                  <c:v>Barwon </c:v>
                </c:pt>
                <c:pt idx="15">
                  <c:v>Lower Murray </c:v>
                </c:pt>
              </c:strCache>
            </c:strRef>
          </c:cat>
          <c:val>
            <c:numRef>
              <c:f>'4. Customer responsiveness'!$G$75:$G$90</c:f>
              <c:numCache>
                <c:formatCode>_(* #,##0.00_);_(* \(#,##0.00\);_(* "-"??_);_(@_)</c:formatCode>
                <c:ptCount val="16"/>
                <c:pt idx="0">
                  <c:v>0.57873712737835614</c:v>
                </c:pt>
                <c:pt idx="1">
                  <c:v>0.51944122245196434</c:v>
                </c:pt>
                <c:pt idx="2">
                  <c:v>0.60989968445344511</c:v>
                </c:pt>
                <c:pt idx="3">
                  <c:v>0.93773001619314</c:v>
                </c:pt>
                <c:pt idx="4">
                  <c:v>0.49983587478738328</c:v>
                </c:pt>
                <c:pt idx="5">
                  <c:v>0.68244427748559977</c:v>
                </c:pt>
                <c:pt idx="6">
                  <c:v>0.64729338504397227</c:v>
                </c:pt>
                <c:pt idx="7">
                  <c:v>0.73703856008604063</c:v>
                </c:pt>
                <c:pt idx="8">
                  <c:v>0.6639178139632399</c:v>
                </c:pt>
                <c:pt idx="9">
                  <c:v>0.34327869664120497</c:v>
                </c:pt>
                <c:pt idx="10">
                  <c:v>0.18137064386578572</c:v>
                </c:pt>
                <c:pt idx="11">
                  <c:v>0.17145392932063902</c:v>
                </c:pt>
                <c:pt idx="12">
                  <c:v>0.51650269201109889</c:v>
                </c:pt>
                <c:pt idx="13">
                  <c:v>0.54689318128927156</c:v>
                </c:pt>
                <c:pt idx="14">
                  <c:v>0.44446499095219855</c:v>
                </c:pt>
                <c:pt idx="15">
                  <c:v>0.29479003729996395</c:v>
                </c:pt>
              </c:numCache>
            </c:numRef>
          </c:val>
        </c:ser>
        <c:ser>
          <c:idx val="3"/>
          <c:order val="3"/>
          <c:tx>
            <c:strRef>
              <c:f>'4. Customer responsiveness'!$H$74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Yarra Valley </c:v>
                </c:pt>
                <c:pt idx="1">
                  <c:v>South Gippsland </c:v>
                </c:pt>
                <c:pt idx="2">
                  <c:v>Wannon </c:v>
                </c:pt>
                <c:pt idx="3">
                  <c:v>Gippsland </c:v>
                </c:pt>
                <c:pt idx="4">
                  <c:v>Central Highlands </c:v>
                </c:pt>
                <c:pt idx="5">
                  <c:v>Westernport </c:v>
                </c:pt>
                <c:pt idx="6">
                  <c:v>Coliban </c:v>
                </c:pt>
                <c:pt idx="7">
                  <c:v>GWMWater</c:v>
                </c:pt>
                <c:pt idx="8">
                  <c:v>Goulburn Valley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North East </c:v>
                </c:pt>
                <c:pt idx="12">
                  <c:v>City West </c:v>
                </c:pt>
                <c:pt idx="13">
                  <c:v>Western </c:v>
                </c:pt>
                <c:pt idx="14">
                  <c:v>Barwon </c:v>
                </c:pt>
                <c:pt idx="15">
                  <c:v>Lower Murray </c:v>
                </c:pt>
              </c:strCache>
            </c:strRef>
          </c:cat>
          <c:val>
            <c:numRef>
              <c:f>'4. Customer responsiveness'!$H$75:$H$90</c:f>
              <c:numCache>
                <c:formatCode>_(* #,##0.00_);_(* \(#,##0.00\);_(* "-"??_);_(@_)</c:formatCode>
                <c:ptCount val="16"/>
                <c:pt idx="0">
                  <c:v>1.0979912895497559</c:v>
                </c:pt>
                <c:pt idx="1">
                  <c:v>0.62350359138068634</c:v>
                </c:pt>
                <c:pt idx="2">
                  <c:v>0.6640789412149839</c:v>
                </c:pt>
                <c:pt idx="3">
                  <c:v>1.086197871226662</c:v>
                </c:pt>
                <c:pt idx="4">
                  <c:v>0.68863459876045774</c:v>
                </c:pt>
                <c:pt idx="5">
                  <c:v>0.68014705882352944</c:v>
                </c:pt>
                <c:pt idx="6">
                  <c:v>0.86026724916737451</c:v>
                </c:pt>
                <c:pt idx="7">
                  <c:v>0.48852748361069087</c:v>
                </c:pt>
                <c:pt idx="8">
                  <c:v>0.54256734573980958</c:v>
                </c:pt>
                <c:pt idx="9">
                  <c:v>0.2951388888888889</c:v>
                </c:pt>
                <c:pt idx="10">
                  <c:v>0.40494458653026427</c:v>
                </c:pt>
                <c:pt idx="11">
                  <c:v>0.28643605911721998</c:v>
                </c:pt>
                <c:pt idx="12">
                  <c:v>0.32832524888628029</c:v>
                </c:pt>
                <c:pt idx="13">
                  <c:v>0.33100877333933221</c:v>
                </c:pt>
                <c:pt idx="14">
                  <c:v>0.43107360014520374</c:v>
                </c:pt>
                <c:pt idx="15">
                  <c:v>0.58990866896241945</c:v>
                </c:pt>
              </c:numCache>
            </c:numRef>
          </c:val>
        </c:ser>
        <c:ser>
          <c:idx val="4"/>
          <c:order val="4"/>
          <c:tx>
            <c:strRef>
              <c:f>'4. Customer responsiveness'!$I$74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Yarra Valley </c:v>
                </c:pt>
                <c:pt idx="1">
                  <c:v>South Gippsland </c:v>
                </c:pt>
                <c:pt idx="2">
                  <c:v>Wannon </c:v>
                </c:pt>
                <c:pt idx="3">
                  <c:v>Gippsland </c:v>
                </c:pt>
                <c:pt idx="4">
                  <c:v>Central Highlands </c:v>
                </c:pt>
                <c:pt idx="5">
                  <c:v>Westernport </c:v>
                </c:pt>
                <c:pt idx="6">
                  <c:v>Coliban </c:v>
                </c:pt>
                <c:pt idx="7">
                  <c:v>GWMWater</c:v>
                </c:pt>
                <c:pt idx="8">
                  <c:v>Goulburn Valley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North East </c:v>
                </c:pt>
                <c:pt idx="12">
                  <c:v>City West </c:v>
                </c:pt>
                <c:pt idx="13">
                  <c:v>Western </c:v>
                </c:pt>
                <c:pt idx="14">
                  <c:v>Barwon </c:v>
                </c:pt>
                <c:pt idx="15">
                  <c:v>Lower Murray </c:v>
                </c:pt>
              </c:strCache>
            </c:strRef>
          </c:cat>
          <c:val>
            <c:numRef>
              <c:f>'4. Customer responsiveness'!$I$75:$I$90</c:f>
              <c:numCache>
                <c:formatCode>_(* #,##0.00_);_(* \(#,##0.00\);_(* "-"??_);_(@_)</c:formatCode>
                <c:ptCount val="16"/>
                <c:pt idx="0">
                  <c:v>1.1112911872140425</c:v>
                </c:pt>
                <c:pt idx="1">
                  <c:v>0.98173964264677005</c:v>
                </c:pt>
                <c:pt idx="2">
                  <c:v>0.91943348038077555</c:v>
                </c:pt>
                <c:pt idx="3">
                  <c:v>0.87264286123688883</c:v>
                </c:pt>
                <c:pt idx="4">
                  <c:v>0.84381513692230281</c:v>
                </c:pt>
                <c:pt idx="5">
                  <c:v>0.62919716861274122</c:v>
                </c:pt>
                <c:pt idx="6">
                  <c:v>0.53164624259018056</c:v>
                </c:pt>
                <c:pt idx="7">
                  <c:v>0.50587569911393204</c:v>
                </c:pt>
                <c:pt idx="8">
                  <c:v>0.38696259929767141</c:v>
                </c:pt>
                <c:pt idx="9">
                  <c:v>0.37927438028455418</c:v>
                </c:pt>
                <c:pt idx="10">
                  <c:v>0.36616161616161619</c:v>
                </c:pt>
                <c:pt idx="11">
                  <c:v>0.34446314635769365</c:v>
                </c:pt>
                <c:pt idx="12">
                  <c:v>0.33308353883287878</c:v>
                </c:pt>
                <c:pt idx="13">
                  <c:v>0.33240485680429666</c:v>
                </c:pt>
                <c:pt idx="14">
                  <c:v>0.28714367936044122</c:v>
                </c:pt>
                <c:pt idx="15">
                  <c:v>0.23132358610872208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2802944"/>
        <c:axId val="122804480"/>
      </c:barChart>
      <c:catAx>
        <c:axId val="12280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80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8044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802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7894091039"/>
          <c:y val="0.94230760099711153"/>
          <c:w val="0.5701057492294791"/>
          <c:h val="4.32691014125746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50684931506849E-2"/>
          <c:y val="8.1005697076991692E-2"/>
          <c:w val="0.92294520547945202"/>
          <c:h val="0.57821307913576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responsiveness'!$E$53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Wannon </c:v>
                </c:pt>
                <c:pt idx="2">
                  <c:v>South Gippsland </c:v>
                </c:pt>
                <c:pt idx="3">
                  <c:v>Goulburn Valley </c:v>
                </c:pt>
                <c:pt idx="4">
                  <c:v>Westernport </c:v>
                </c:pt>
                <c:pt idx="5">
                  <c:v>Lower Murray </c:v>
                </c:pt>
                <c:pt idx="6">
                  <c:v>GWMWater</c:v>
                </c:pt>
                <c:pt idx="7">
                  <c:v>Coliban </c:v>
                </c:pt>
                <c:pt idx="8">
                  <c:v>Gippsland </c:v>
                </c:pt>
                <c:pt idx="9">
                  <c:v>City West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Western </c:v>
                </c:pt>
                <c:pt idx="13">
                  <c:v>North East </c:v>
                </c:pt>
                <c:pt idx="14">
                  <c:v>Yarra Valley </c:v>
                </c:pt>
                <c:pt idx="15">
                  <c:v>South East </c:v>
                </c:pt>
              </c:strCache>
            </c:strRef>
          </c:cat>
          <c:val>
            <c:numRef>
              <c:f>'4. Customer responsiveness'!$E$54:$E$69</c:f>
              <c:numCache>
                <c:formatCode>_-* #,##0_-;\-* #,##0_-;_-* "-"??_-;_-@_-</c:formatCode>
                <c:ptCount val="16"/>
                <c:pt idx="0">
                  <c:v>99.808718413369576</c:v>
                </c:pt>
                <c:pt idx="1">
                  <c:v>99.17386609071275</c:v>
                </c:pt>
                <c:pt idx="2">
                  <c:v>99.516562829809686</c:v>
                </c:pt>
                <c:pt idx="3">
                  <c:v>98.934895030651731</c:v>
                </c:pt>
                <c:pt idx="4">
                  <c:v>97.823303457106263</c:v>
                </c:pt>
                <c:pt idx="5">
                  <c:v>85.702690637555293</c:v>
                </c:pt>
                <c:pt idx="6">
                  <c:v>94.373074729035935</c:v>
                </c:pt>
                <c:pt idx="7">
                  <c:v>90.316816816816811</c:v>
                </c:pt>
                <c:pt idx="8">
                  <c:v>83.056926119938268</c:v>
                </c:pt>
                <c:pt idx="9">
                  <c:v>83.267970318466325</c:v>
                </c:pt>
                <c:pt idx="10">
                  <c:v>90.423870820321426</c:v>
                </c:pt>
                <c:pt idx="11">
                  <c:v>92.087251916061447</c:v>
                </c:pt>
                <c:pt idx="12">
                  <c:v>97.762877171594027</c:v>
                </c:pt>
                <c:pt idx="13">
                  <c:v>89.520144170561096</c:v>
                </c:pt>
                <c:pt idx="14">
                  <c:v>76.899827350810142</c:v>
                </c:pt>
                <c:pt idx="15">
                  <c:v>88.32372629686806</c:v>
                </c:pt>
              </c:numCache>
            </c:numRef>
          </c:val>
        </c:ser>
        <c:ser>
          <c:idx val="1"/>
          <c:order val="1"/>
          <c:tx>
            <c:strRef>
              <c:f>'4. Customer responsiveness'!$F$53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Wannon </c:v>
                </c:pt>
                <c:pt idx="2">
                  <c:v>South Gippsland </c:v>
                </c:pt>
                <c:pt idx="3">
                  <c:v>Goulburn Valley </c:v>
                </c:pt>
                <c:pt idx="4">
                  <c:v>Westernport </c:v>
                </c:pt>
                <c:pt idx="5">
                  <c:v>Lower Murray </c:v>
                </c:pt>
                <c:pt idx="6">
                  <c:v>GWMWater</c:v>
                </c:pt>
                <c:pt idx="7">
                  <c:v>Coliban </c:v>
                </c:pt>
                <c:pt idx="8">
                  <c:v>Gippsland </c:v>
                </c:pt>
                <c:pt idx="9">
                  <c:v>City West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Western </c:v>
                </c:pt>
                <c:pt idx="13">
                  <c:v>North East </c:v>
                </c:pt>
                <c:pt idx="14">
                  <c:v>Yarra Valley </c:v>
                </c:pt>
                <c:pt idx="15">
                  <c:v>South East </c:v>
                </c:pt>
              </c:strCache>
            </c:strRef>
          </c:cat>
          <c:val>
            <c:numRef>
              <c:f>'4. Customer responsiveness'!$F$54:$F$69</c:f>
              <c:numCache>
                <c:formatCode>_-* #,##0_-;\-* #,##0_-;_-* "-"??_-;_-@_-</c:formatCode>
                <c:ptCount val="16"/>
                <c:pt idx="0">
                  <c:v>99.757048134838286</c:v>
                </c:pt>
                <c:pt idx="1">
                  <c:v>98.955303950080463</c:v>
                </c:pt>
                <c:pt idx="2">
                  <c:v>99.651211161242841</c:v>
                </c:pt>
                <c:pt idx="3">
                  <c:v>98.980887956754202</c:v>
                </c:pt>
                <c:pt idx="4">
                  <c:v>97.731891183218622</c:v>
                </c:pt>
                <c:pt idx="5">
                  <c:v>87.573520704219789</c:v>
                </c:pt>
                <c:pt idx="6">
                  <c:v>93.955123516504258</c:v>
                </c:pt>
                <c:pt idx="7">
                  <c:v>91.280407374459344</c:v>
                </c:pt>
                <c:pt idx="8">
                  <c:v>82.683736367946892</c:v>
                </c:pt>
                <c:pt idx="9">
                  <c:v>82.574946699001387</c:v>
                </c:pt>
                <c:pt idx="10">
                  <c:v>91.027407118037701</c:v>
                </c:pt>
                <c:pt idx="11">
                  <c:v>89.466320405681614</c:v>
                </c:pt>
                <c:pt idx="12">
                  <c:v>94.425774400935126</c:v>
                </c:pt>
                <c:pt idx="13">
                  <c:v>89.860216829013268</c:v>
                </c:pt>
                <c:pt idx="14">
                  <c:v>63.510756424697036</c:v>
                </c:pt>
                <c:pt idx="15">
                  <c:v>84.446435591600206</c:v>
                </c:pt>
              </c:numCache>
            </c:numRef>
          </c:val>
        </c:ser>
        <c:ser>
          <c:idx val="2"/>
          <c:order val="2"/>
          <c:tx>
            <c:strRef>
              <c:f>'4. Customer responsiveness'!$G$53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Wannon </c:v>
                </c:pt>
                <c:pt idx="2">
                  <c:v>South Gippsland </c:v>
                </c:pt>
                <c:pt idx="3">
                  <c:v>Goulburn Valley </c:v>
                </c:pt>
                <c:pt idx="4">
                  <c:v>Westernport </c:v>
                </c:pt>
                <c:pt idx="5">
                  <c:v>Lower Murray </c:v>
                </c:pt>
                <c:pt idx="6">
                  <c:v>GWMWater</c:v>
                </c:pt>
                <c:pt idx="7">
                  <c:v>Coliban </c:v>
                </c:pt>
                <c:pt idx="8">
                  <c:v>Gippsland </c:v>
                </c:pt>
                <c:pt idx="9">
                  <c:v>City West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Western </c:v>
                </c:pt>
                <c:pt idx="13">
                  <c:v>North East </c:v>
                </c:pt>
                <c:pt idx="14">
                  <c:v>Yarra Valley </c:v>
                </c:pt>
                <c:pt idx="15">
                  <c:v>South East </c:v>
                </c:pt>
              </c:strCache>
            </c:strRef>
          </c:cat>
          <c:val>
            <c:numRef>
              <c:f>'4. Customer responsiveness'!$G$54:$G$69</c:f>
              <c:numCache>
                <c:formatCode>_-* #,##0_-;\-* #,##0_-;_-* "-"??_-;_-@_-</c:formatCode>
                <c:ptCount val="16"/>
                <c:pt idx="0">
                  <c:v>99.494292008812337</c:v>
                </c:pt>
                <c:pt idx="1">
                  <c:v>99.302601498972706</c:v>
                </c:pt>
                <c:pt idx="2">
                  <c:v>99.452853192185316</c:v>
                </c:pt>
                <c:pt idx="3">
                  <c:v>97.221508232055342</c:v>
                </c:pt>
                <c:pt idx="4">
                  <c:v>97.581292034306159</c:v>
                </c:pt>
                <c:pt idx="5">
                  <c:v>86.403474450269982</c:v>
                </c:pt>
                <c:pt idx="6">
                  <c:v>93.111547864436034</c:v>
                </c:pt>
                <c:pt idx="7">
                  <c:v>90.871422196723401</c:v>
                </c:pt>
                <c:pt idx="8">
                  <c:v>88.803494862875169</c:v>
                </c:pt>
                <c:pt idx="9">
                  <c:v>82.465997789560092</c:v>
                </c:pt>
                <c:pt idx="10">
                  <c:v>88.20457018498368</c:v>
                </c:pt>
                <c:pt idx="11">
                  <c:v>88.042215252356698</c:v>
                </c:pt>
                <c:pt idx="12">
                  <c:v>88.324785998894257</c:v>
                </c:pt>
                <c:pt idx="13">
                  <c:v>90.782484942438174</c:v>
                </c:pt>
                <c:pt idx="14">
                  <c:v>46.85660839410528</c:v>
                </c:pt>
                <c:pt idx="15">
                  <c:v>77.152155554182372</c:v>
                </c:pt>
              </c:numCache>
            </c:numRef>
          </c:val>
        </c:ser>
        <c:ser>
          <c:idx val="3"/>
          <c:order val="3"/>
          <c:tx>
            <c:strRef>
              <c:f>'4. Customer responsiveness'!$H$53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Wannon </c:v>
                </c:pt>
                <c:pt idx="2">
                  <c:v>South Gippsland </c:v>
                </c:pt>
                <c:pt idx="3">
                  <c:v>Goulburn Valley </c:v>
                </c:pt>
                <c:pt idx="4">
                  <c:v>Westernport </c:v>
                </c:pt>
                <c:pt idx="5">
                  <c:v>Lower Murray </c:v>
                </c:pt>
                <c:pt idx="6">
                  <c:v>GWMWater</c:v>
                </c:pt>
                <c:pt idx="7">
                  <c:v>Coliban </c:v>
                </c:pt>
                <c:pt idx="8">
                  <c:v>Gippsland </c:v>
                </c:pt>
                <c:pt idx="9">
                  <c:v>City West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Western </c:v>
                </c:pt>
                <c:pt idx="13">
                  <c:v>North East </c:v>
                </c:pt>
                <c:pt idx="14">
                  <c:v>Yarra Valley </c:v>
                </c:pt>
                <c:pt idx="15">
                  <c:v>South East </c:v>
                </c:pt>
              </c:strCache>
            </c:strRef>
          </c:cat>
          <c:val>
            <c:numRef>
              <c:f>'4. Customer responsiveness'!$H$54:$H$69</c:f>
              <c:numCache>
                <c:formatCode>_-* #,##0_-;\-* #,##0_-;_-* "-"??_-;_-@_-</c:formatCode>
                <c:ptCount val="16"/>
                <c:pt idx="0">
                  <c:v>99.816967598318087</c:v>
                </c:pt>
                <c:pt idx="1">
                  <c:v>98.764427568333176</c:v>
                </c:pt>
                <c:pt idx="2">
                  <c:v>98.314526496214825</c:v>
                </c:pt>
                <c:pt idx="3">
                  <c:v>97.270908087220533</c:v>
                </c:pt>
                <c:pt idx="4">
                  <c:v>98.819676605035127</c:v>
                </c:pt>
                <c:pt idx="5">
                  <c:v>94.120166159907498</c:v>
                </c:pt>
                <c:pt idx="6">
                  <c:v>92.287996722654654</c:v>
                </c:pt>
                <c:pt idx="7">
                  <c:v>92.086621429156096</c:v>
                </c:pt>
                <c:pt idx="8">
                  <c:v>85.353115473982641</c:v>
                </c:pt>
                <c:pt idx="9">
                  <c:v>80.727015224831817</c:v>
                </c:pt>
                <c:pt idx="10">
                  <c:v>89.391857690360837</c:v>
                </c:pt>
                <c:pt idx="11">
                  <c:v>84.775901291723343</c:v>
                </c:pt>
                <c:pt idx="12">
                  <c:v>84.129872966184976</c:v>
                </c:pt>
                <c:pt idx="13">
                  <c:v>93.460045509302631</c:v>
                </c:pt>
                <c:pt idx="14">
                  <c:v>64.309157581527799</c:v>
                </c:pt>
                <c:pt idx="15">
                  <c:v>67.363634562858067</c:v>
                </c:pt>
              </c:numCache>
            </c:numRef>
          </c:val>
        </c:ser>
        <c:ser>
          <c:idx val="4"/>
          <c:order val="4"/>
          <c:tx>
            <c:strRef>
              <c:f>'4. Customer responsiveness'!$I$53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Wannon </c:v>
                </c:pt>
                <c:pt idx="2">
                  <c:v>South Gippsland </c:v>
                </c:pt>
                <c:pt idx="3">
                  <c:v>Goulburn Valley </c:v>
                </c:pt>
                <c:pt idx="4">
                  <c:v>Westernport </c:v>
                </c:pt>
                <c:pt idx="5">
                  <c:v>Lower Murray </c:v>
                </c:pt>
                <c:pt idx="6">
                  <c:v>GWMWater</c:v>
                </c:pt>
                <c:pt idx="7">
                  <c:v>Coliban </c:v>
                </c:pt>
                <c:pt idx="8">
                  <c:v>Gippsland </c:v>
                </c:pt>
                <c:pt idx="9">
                  <c:v>City West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Western </c:v>
                </c:pt>
                <c:pt idx="13">
                  <c:v>North East </c:v>
                </c:pt>
                <c:pt idx="14">
                  <c:v>Yarra Valley </c:v>
                </c:pt>
                <c:pt idx="15">
                  <c:v>South East </c:v>
                </c:pt>
              </c:strCache>
            </c:strRef>
          </c:cat>
          <c:val>
            <c:numRef>
              <c:f>'4. Customer responsiveness'!$I$54:$I$69</c:f>
              <c:numCache>
                <c:formatCode>_-* #,##0_-;\-* #,##0_-;_-* "-"??_-;_-@_-</c:formatCode>
                <c:ptCount val="16"/>
                <c:pt idx="0">
                  <c:v>99.052574738598992</c:v>
                </c:pt>
                <c:pt idx="1">
                  <c:v>98.789426254130376</c:v>
                </c:pt>
                <c:pt idx="2">
                  <c:v>98.770215034654342</c:v>
                </c:pt>
                <c:pt idx="3">
                  <c:v>98.550043106826564</c:v>
                </c:pt>
                <c:pt idx="4">
                  <c:v>98.274065390126353</c:v>
                </c:pt>
                <c:pt idx="5">
                  <c:v>94.781006958657386</c:v>
                </c:pt>
                <c:pt idx="6">
                  <c:v>91.059636549782439</c:v>
                </c:pt>
                <c:pt idx="7">
                  <c:v>86.524834274891433</c:v>
                </c:pt>
                <c:pt idx="8">
                  <c:v>83.525865458426168</c:v>
                </c:pt>
                <c:pt idx="9">
                  <c:v>81.272966686767006</c:v>
                </c:pt>
                <c:pt idx="10">
                  <c:v>79.701071293701432</c:v>
                </c:pt>
                <c:pt idx="11">
                  <c:v>79.031267007250577</c:v>
                </c:pt>
                <c:pt idx="12">
                  <c:v>74.981529867555636</c:v>
                </c:pt>
                <c:pt idx="13">
                  <c:v>59.634630357583696</c:v>
                </c:pt>
                <c:pt idx="14">
                  <c:v>54.417961949214586</c:v>
                </c:pt>
                <c:pt idx="15">
                  <c:v>52.635322742552738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2872960"/>
        <c:axId val="122874496"/>
      </c:barChart>
      <c:catAx>
        <c:axId val="12287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87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874496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872960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41802797038428"/>
          <c:y val="0.94951926661341246"/>
          <c:w val="0.54894174795314765"/>
          <c:h val="4.32692000456464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53877672829483E-2"/>
          <c:y val="8.0110497237569064E-2"/>
          <c:w val="0.94825239582358767"/>
          <c:h val="0.62154696132596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responsiveness'!$E$31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Central Highlands </c:v>
                </c:pt>
                <c:pt idx="3">
                  <c:v>City West </c:v>
                </c:pt>
                <c:pt idx="4">
                  <c:v>Gippsland </c:v>
                </c:pt>
                <c:pt idx="5">
                  <c:v>Barwon </c:v>
                </c:pt>
                <c:pt idx="6">
                  <c:v>Coliban </c:v>
                </c:pt>
                <c:pt idx="7">
                  <c:v>Western </c:v>
                </c:pt>
                <c:pt idx="8">
                  <c:v>Wannon </c:v>
                </c:pt>
                <c:pt idx="9">
                  <c:v>Lower Murray </c:v>
                </c:pt>
                <c:pt idx="10">
                  <c:v>North East </c:v>
                </c:pt>
                <c:pt idx="11">
                  <c:v>GWMWater</c:v>
                </c:pt>
                <c:pt idx="12">
                  <c:v>Westernport </c:v>
                </c:pt>
                <c:pt idx="13">
                  <c:v>Goulburn Valley 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responsiveness'!$E$32:$E$47</c:f>
              <c:numCache>
                <c:formatCode>_-* #,##0_-;\-* #,##0_-;_-* "-"??_-;_-@_-</c:formatCode>
                <c:ptCount val="16"/>
                <c:pt idx="0">
                  <c:v>41.151679739364738</c:v>
                </c:pt>
                <c:pt idx="1">
                  <c:v>29.999460870903366</c:v>
                </c:pt>
                <c:pt idx="2">
                  <c:v>30.995917434686568</c:v>
                </c:pt>
                <c:pt idx="3">
                  <c:v>25.636391371097901</c:v>
                </c:pt>
                <c:pt idx="4">
                  <c:v>20.855369835025105</c:v>
                </c:pt>
                <c:pt idx="5">
                  <c:v>43.280832691857157</c:v>
                </c:pt>
                <c:pt idx="6">
                  <c:v>13.845765765765766</c:v>
                </c:pt>
                <c:pt idx="7">
                  <c:v>19.047683633038709</c:v>
                </c:pt>
                <c:pt idx="8">
                  <c:v>7.9970032397408204</c:v>
                </c:pt>
                <c:pt idx="9">
                  <c:v>19.326199423724685</c:v>
                </c:pt>
                <c:pt idx="10">
                  <c:v>16.850667399737315</c:v>
                </c:pt>
                <c:pt idx="11">
                  <c:v>13.753861950941243</c:v>
                </c:pt>
                <c:pt idx="12">
                  <c:v>20.101436904253806</c:v>
                </c:pt>
                <c:pt idx="13">
                  <c:v>25.363245659097917</c:v>
                </c:pt>
                <c:pt idx="14">
                  <c:v>5.8973874962247059</c:v>
                </c:pt>
                <c:pt idx="15">
                  <c:v>29.585381132332419</c:v>
                </c:pt>
              </c:numCache>
            </c:numRef>
          </c:val>
        </c:ser>
        <c:ser>
          <c:idx val="1"/>
          <c:order val="1"/>
          <c:tx>
            <c:strRef>
              <c:f>'4. Customer responsiveness'!$F$31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Central Highlands </c:v>
                </c:pt>
                <c:pt idx="3">
                  <c:v>City West </c:v>
                </c:pt>
                <c:pt idx="4">
                  <c:v>Gippsland </c:v>
                </c:pt>
                <c:pt idx="5">
                  <c:v>Barwon </c:v>
                </c:pt>
                <c:pt idx="6">
                  <c:v>Coliban </c:v>
                </c:pt>
                <c:pt idx="7">
                  <c:v>Western </c:v>
                </c:pt>
                <c:pt idx="8">
                  <c:v>Wannon </c:v>
                </c:pt>
                <c:pt idx="9">
                  <c:v>Lower Murray </c:v>
                </c:pt>
                <c:pt idx="10">
                  <c:v>North East </c:v>
                </c:pt>
                <c:pt idx="11">
                  <c:v>GWMWater</c:v>
                </c:pt>
                <c:pt idx="12">
                  <c:v>Westernport </c:v>
                </c:pt>
                <c:pt idx="13">
                  <c:v>Goulburn Valley 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responsiveness'!$F$32:$F$47</c:f>
              <c:numCache>
                <c:formatCode>_-* #,##0_-;\-* #,##0_-;_-* "-"??_-;_-@_-</c:formatCode>
                <c:ptCount val="16"/>
                <c:pt idx="0">
                  <c:v>65.056690983455965</c:v>
                </c:pt>
                <c:pt idx="1">
                  <c:v>31.108509759392703</c:v>
                </c:pt>
                <c:pt idx="2">
                  <c:v>42.7642000945782</c:v>
                </c:pt>
                <c:pt idx="3">
                  <c:v>21.79369033401959</c:v>
                </c:pt>
                <c:pt idx="4">
                  <c:v>66.496747273589378</c:v>
                </c:pt>
                <c:pt idx="5">
                  <c:v>19.850594637482427</c:v>
                </c:pt>
                <c:pt idx="6">
                  <c:v>13.506043130157368</c:v>
                </c:pt>
                <c:pt idx="7">
                  <c:v>18.033697399181765</c:v>
                </c:pt>
                <c:pt idx="8">
                  <c:v>10.827653386791654</c:v>
                </c:pt>
                <c:pt idx="9">
                  <c:v>17.865250858563929</c:v>
                </c:pt>
                <c:pt idx="10">
                  <c:v>15.314559010359979</c:v>
                </c:pt>
                <c:pt idx="11">
                  <c:v>10.391147394002312</c:v>
                </c:pt>
                <c:pt idx="12">
                  <c:v>15.717994100294984</c:v>
                </c:pt>
                <c:pt idx="13">
                  <c:v>26.468822556346556</c:v>
                </c:pt>
                <c:pt idx="14">
                  <c:v>6.5999999999999988</c:v>
                </c:pt>
                <c:pt idx="15">
                  <c:v>3.8625163994752167</c:v>
                </c:pt>
              </c:numCache>
            </c:numRef>
          </c:val>
        </c:ser>
        <c:ser>
          <c:idx val="2"/>
          <c:order val="2"/>
          <c:tx>
            <c:strRef>
              <c:f>'4. Customer responsiveness'!$G$31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Central Highlands </c:v>
                </c:pt>
                <c:pt idx="3">
                  <c:v>City West </c:v>
                </c:pt>
                <c:pt idx="4">
                  <c:v>Gippsland </c:v>
                </c:pt>
                <c:pt idx="5">
                  <c:v>Barwon </c:v>
                </c:pt>
                <c:pt idx="6">
                  <c:v>Coliban </c:v>
                </c:pt>
                <c:pt idx="7">
                  <c:v>Western </c:v>
                </c:pt>
                <c:pt idx="8">
                  <c:v>Wannon </c:v>
                </c:pt>
                <c:pt idx="9">
                  <c:v>Lower Murray </c:v>
                </c:pt>
                <c:pt idx="10">
                  <c:v>North East </c:v>
                </c:pt>
                <c:pt idx="11">
                  <c:v>GWMWater</c:v>
                </c:pt>
                <c:pt idx="12">
                  <c:v>Westernport </c:v>
                </c:pt>
                <c:pt idx="13">
                  <c:v>Goulburn Valley 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responsiveness'!$G$32:$G$47</c:f>
              <c:numCache>
                <c:formatCode>_-* #,##0_-;\-* #,##0_-;_-* "-"??_-;_-@_-</c:formatCode>
                <c:ptCount val="16"/>
                <c:pt idx="0">
                  <c:v>138.13100177482534</c:v>
                </c:pt>
                <c:pt idx="1">
                  <c:v>34.689861789120272</c:v>
                </c:pt>
                <c:pt idx="2">
                  <c:v>16.596895835394204</c:v>
                </c:pt>
                <c:pt idx="3">
                  <c:v>25.975876904780883</c:v>
                </c:pt>
                <c:pt idx="4">
                  <c:v>16.578391715880592</c:v>
                </c:pt>
                <c:pt idx="5">
                  <c:v>18.572605516289393</c:v>
                </c:pt>
                <c:pt idx="6">
                  <c:v>13.862911965321604</c:v>
                </c:pt>
                <c:pt idx="7">
                  <c:v>21.026875107238862</c:v>
                </c:pt>
                <c:pt idx="8">
                  <c:v>14.002141389588216</c:v>
                </c:pt>
                <c:pt idx="9">
                  <c:v>18.734732764692076</c:v>
                </c:pt>
                <c:pt idx="10">
                  <c:v>15.004597358237193</c:v>
                </c:pt>
                <c:pt idx="11">
                  <c:v>10.728081108288194</c:v>
                </c:pt>
                <c:pt idx="12">
                  <c:v>9.7734929351514772</c:v>
                </c:pt>
                <c:pt idx="13">
                  <c:v>0</c:v>
                </c:pt>
                <c:pt idx="14">
                  <c:v>7.6750751051472061</c:v>
                </c:pt>
                <c:pt idx="15">
                  <c:v>5.0249724939784111</c:v>
                </c:pt>
              </c:numCache>
            </c:numRef>
          </c:val>
        </c:ser>
        <c:ser>
          <c:idx val="3"/>
          <c:order val="3"/>
          <c:tx>
            <c:strRef>
              <c:f>'4. Customer responsiveness'!$H$31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Central Highlands </c:v>
                </c:pt>
                <c:pt idx="3">
                  <c:v>City West </c:v>
                </c:pt>
                <c:pt idx="4">
                  <c:v>Gippsland </c:v>
                </c:pt>
                <c:pt idx="5">
                  <c:v>Barwon </c:v>
                </c:pt>
                <c:pt idx="6">
                  <c:v>Coliban </c:v>
                </c:pt>
                <c:pt idx="7">
                  <c:v>Western </c:v>
                </c:pt>
                <c:pt idx="8">
                  <c:v>Wannon </c:v>
                </c:pt>
                <c:pt idx="9">
                  <c:v>Lower Murray </c:v>
                </c:pt>
                <c:pt idx="10">
                  <c:v>North East </c:v>
                </c:pt>
                <c:pt idx="11">
                  <c:v>GWMWater</c:v>
                </c:pt>
                <c:pt idx="12">
                  <c:v>Westernport </c:v>
                </c:pt>
                <c:pt idx="13">
                  <c:v>Goulburn Valley 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responsiveness'!$H$32:$H$47</c:f>
              <c:numCache>
                <c:formatCode>_-* #,##0_-;\-* #,##0_-;_-* "-"??_-;_-@_-</c:formatCode>
                <c:ptCount val="16"/>
                <c:pt idx="0">
                  <c:v>95.11340174509607</c:v>
                </c:pt>
                <c:pt idx="1">
                  <c:v>49.568373056835163</c:v>
                </c:pt>
                <c:pt idx="2">
                  <c:v>15.361842866440089</c:v>
                </c:pt>
                <c:pt idx="3">
                  <c:v>25.716061312404108</c:v>
                </c:pt>
                <c:pt idx="4">
                  <c:v>22.709620344908444</c:v>
                </c:pt>
                <c:pt idx="5">
                  <c:v>22.114937187946168</c:v>
                </c:pt>
                <c:pt idx="6">
                  <c:v>12.745551281001882</c:v>
                </c:pt>
                <c:pt idx="7">
                  <c:v>17.448058093400793</c:v>
                </c:pt>
                <c:pt idx="8">
                  <c:v>14.409215562185457</c:v>
                </c:pt>
                <c:pt idx="9">
                  <c:v>13.975821163975848</c:v>
                </c:pt>
                <c:pt idx="10">
                  <c:v>13.062428055146567</c:v>
                </c:pt>
                <c:pt idx="11">
                  <c:v>11.677360712822614</c:v>
                </c:pt>
                <c:pt idx="12">
                  <c:v>9.1037729412567376</c:v>
                </c:pt>
                <c:pt idx="13">
                  <c:v>8.8419472812586246</c:v>
                </c:pt>
                <c:pt idx="14">
                  <c:v>6.8066188473905527</c:v>
                </c:pt>
                <c:pt idx="15">
                  <c:v>5.7662619625767748</c:v>
                </c:pt>
              </c:numCache>
            </c:numRef>
          </c:val>
        </c:ser>
        <c:ser>
          <c:idx val="4"/>
          <c:order val="4"/>
          <c:tx>
            <c:strRef>
              <c:f>'4. Customer responsiveness'!$I$31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Central Highlands </c:v>
                </c:pt>
                <c:pt idx="3">
                  <c:v>City West </c:v>
                </c:pt>
                <c:pt idx="4">
                  <c:v>Gippsland </c:v>
                </c:pt>
                <c:pt idx="5">
                  <c:v>Barwon </c:v>
                </c:pt>
                <c:pt idx="6">
                  <c:v>Coliban </c:v>
                </c:pt>
                <c:pt idx="7">
                  <c:v>Western </c:v>
                </c:pt>
                <c:pt idx="8">
                  <c:v>Wannon </c:v>
                </c:pt>
                <c:pt idx="9">
                  <c:v>Lower Murray </c:v>
                </c:pt>
                <c:pt idx="10">
                  <c:v>North East </c:v>
                </c:pt>
                <c:pt idx="11">
                  <c:v>GWMWater</c:v>
                </c:pt>
                <c:pt idx="12">
                  <c:v>Westernport </c:v>
                </c:pt>
                <c:pt idx="13">
                  <c:v>Goulburn Valley 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responsiveness'!$I$32:$I$47</c:f>
              <c:numCache>
                <c:formatCode>_-* #,##0_-;\-* #,##0_-;_-* "-"??_-;_-@_-</c:formatCode>
                <c:ptCount val="16"/>
                <c:pt idx="0">
                  <c:v>116.13049918502023</c:v>
                </c:pt>
                <c:pt idx="1">
                  <c:v>112.10386174222698</c:v>
                </c:pt>
                <c:pt idx="2">
                  <c:v>27.112155904040709</c:v>
                </c:pt>
                <c:pt idx="3">
                  <c:v>26.372490431829089</c:v>
                </c:pt>
                <c:pt idx="4">
                  <c:v>26.04959652506038</c:v>
                </c:pt>
                <c:pt idx="5">
                  <c:v>25.100132894029283</c:v>
                </c:pt>
                <c:pt idx="6">
                  <c:v>18.725239199294649</c:v>
                </c:pt>
                <c:pt idx="7">
                  <c:v>17.487917830435176</c:v>
                </c:pt>
                <c:pt idx="8">
                  <c:v>14.806578552117752</c:v>
                </c:pt>
                <c:pt idx="9">
                  <c:v>14.801596397871473</c:v>
                </c:pt>
                <c:pt idx="10">
                  <c:v>12.531722972331416</c:v>
                </c:pt>
                <c:pt idx="11">
                  <c:v>12.4924750447914</c:v>
                </c:pt>
                <c:pt idx="12">
                  <c:v>9.2973817897616264</c:v>
                </c:pt>
                <c:pt idx="13">
                  <c:v>7.8769496042009566</c:v>
                </c:pt>
                <c:pt idx="14">
                  <c:v>7.8100878700112899</c:v>
                </c:pt>
                <c:pt idx="15">
                  <c:v>5.300906344410877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3971072"/>
        <c:axId val="123972608"/>
      </c:barChart>
      <c:catAx>
        <c:axId val="12397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97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9726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971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44971512707252"/>
          <c:y val="0.94951934332308185"/>
          <c:w val="0.50132272920691223"/>
          <c:h val="4.3269134294501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City West </c:v>
                </c:pt>
                <c:pt idx="3">
                  <c:v>Westernport </c:v>
                </c:pt>
                <c:pt idx="4">
                  <c:v>South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Lower Murray </c:v>
                </c:pt>
                <c:pt idx="8">
                  <c:v>South Gippsland 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Western </c:v>
                </c:pt>
                <c:pt idx="12">
                  <c:v>Central Highlands </c:v>
                </c:pt>
                <c:pt idx="13">
                  <c:v>Goulburn Valley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reliability'!$E$10:$E$25</c:f>
              <c:numCache>
                <c:formatCode>_-* #,##0.0_-;\-* #,##0.0_-;_-* "-"??_-;_-@_-</c:formatCode>
                <c:ptCount val="16"/>
                <c:pt idx="0">
                  <c:v>66.1437371413883</c:v>
                </c:pt>
                <c:pt idx="1">
                  <c:v>59.024002485221153</c:v>
                </c:pt>
                <c:pt idx="2">
                  <c:v>45.91254071867138</c:v>
                </c:pt>
                <c:pt idx="3">
                  <c:v>40.733627403389548</c:v>
                </c:pt>
                <c:pt idx="4">
                  <c:v>33.460559796437664</c:v>
                </c:pt>
                <c:pt idx="5">
                  <c:v>35.258003515550939</c:v>
                </c:pt>
                <c:pt idx="6">
                  <c:v>29.723282442748094</c:v>
                </c:pt>
                <c:pt idx="7">
                  <c:v>42.133592164475431</c:v>
                </c:pt>
                <c:pt idx="8">
                  <c:v>31.759656652360512</c:v>
                </c:pt>
                <c:pt idx="9">
                  <c:v>17.946521696062838</c:v>
                </c:pt>
                <c:pt idx="10">
                  <c:v>17.564655172413794</c:v>
                </c:pt>
                <c:pt idx="11">
                  <c:v>20.491344475562734</c:v>
                </c:pt>
                <c:pt idx="12">
                  <c:v>12.633193412980305</c:v>
                </c:pt>
                <c:pt idx="13">
                  <c:v>23.630326508024353</c:v>
                </c:pt>
                <c:pt idx="14">
                  <c:v>10.165830103564394</c:v>
                </c:pt>
                <c:pt idx="15">
                  <c:v>9.5647202106789049</c:v>
                </c:pt>
              </c:numCache>
            </c:numRef>
          </c:val>
        </c:ser>
        <c:ser>
          <c:idx val="1"/>
          <c:order val="1"/>
          <c:tx>
            <c:strRef>
              <c:f>'5. Network reliability'!$F$9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City West </c:v>
                </c:pt>
                <c:pt idx="3">
                  <c:v>Westernport </c:v>
                </c:pt>
                <c:pt idx="4">
                  <c:v>South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Lower Murray </c:v>
                </c:pt>
                <c:pt idx="8">
                  <c:v>South Gippsland 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Western </c:v>
                </c:pt>
                <c:pt idx="12">
                  <c:v>Central Highlands </c:v>
                </c:pt>
                <c:pt idx="13">
                  <c:v>Goulburn Valley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reliability'!$F$10:$F$25</c:f>
              <c:numCache>
                <c:formatCode>_-* #,##0.0_-;\-* #,##0.0_-;_-* "-"??_-;_-@_-</c:formatCode>
                <c:ptCount val="16"/>
                <c:pt idx="0">
                  <c:v>64.316121600641068</c:v>
                </c:pt>
                <c:pt idx="1">
                  <c:v>46.811474480457427</c:v>
                </c:pt>
                <c:pt idx="2">
                  <c:v>41.194388611450705</c:v>
                </c:pt>
                <c:pt idx="3">
                  <c:v>42.225201072386071</c:v>
                </c:pt>
                <c:pt idx="4">
                  <c:v>35.352904434728295</c:v>
                </c:pt>
                <c:pt idx="5">
                  <c:v>34.557781951063397</c:v>
                </c:pt>
                <c:pt idx="6">
                  <c:v>30.166543070935077</c:v>
                </c:pt>
                <c:pt idx="7">
                  <c:v>31.697453273581814</c:v>
                </c:pt>
                <c:pt idx="8">
                  <c:v>27.698863636363637</c:v>
                </c:pt>
                <c:pt idx="9">
                  <c:v>18.422567645365572</c:v>
                </c:pt>
                <c:pt idx="10">
                  <c:v>12.106148423522354</c:v>
                </c:pt>
                <c:pt idx="11">
                  <c:v>20.530145530145532</c:v>
                </c:pt>
                <c:pt idx="12">
                  <c:v>15.135221253037002</c:v>
                </c:pt>
                <c:pt idx="13">
                  <c:v>18.856514568444201</c:v>
                </c:pt>
                <c:pt idx="14">
                  <c:v>9.6396396396396398</c:v>
                </c:pt>
                <c:pt idx="15">
                  <c:v>6.8025041718482608</c:v>
                </c:pt>
              </c:numCache>
            </c:numRef>
          </c:val>
        </c:ser>
        <c:ser>
          <c:idx val="2"/>
          <c:order val="2"/>
          <c:tx>
            <c:strRef>
              <c:f>'5. Network reliability'!$G$9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City West </c:v>
                </c:pt>
                <c:pt idx="3">
                  <c:v>Westernport </c:v>
                </c:pt>
                <c:pt idx="4">
                  <c:v>South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Lower Murray </c:v>
                </c:pt>
                <c:pt idx="8">
                  <c:v>South Gippsland 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Western </c:v>
                </c:pt>
                <c:pt idx="12">
                  <c:v>Central Highlands </c:v>
                </c:pt>
                <c:pt idx="13">
                  <c:v>Goulburn Valley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reliability'!$G$10:$G$25</c:f>
              <c:numCache>
                <c:formatCode>_-* #,##0.0_-;\-* #,##0.0_-;_-* "-"??_-;_-@_-</c:formatCode>
                <c:ptCount val="16"/>
                <c:pt idx="0">
                  <c:v>61.838164708259981</c:v>
                </c:pt>
                <c:pt idx="1">
                  <c:v>47.223119147562159</c:v>
                </c:pt>
                <c:pt idx="2">
                  <c:v>42.051088934914958</c:v>
                </c:pt>
                <c:pt idx="3">
                  <c:v>52.383911923998923</c:v>
                </c:pt>
                <c:pt idx="4">
                  <c:v>35.454606847804065</c:v>
                </c:pt>
                <c:pt idx="5">
                  <c:v>34.472992900321287</c:v>
                </c:pt>
                <c:pt idx="6">
                  <c:v>27.339117995821486</c:v>
                </c:pt>
                <c:pt idx="7">
                  <c:v>32.373709940249867</c:v>
                </c:pt>
                <c:pt idx="8">
                  <c:v>27.234042553191493</c:v>
                </c:pt>
                <c:pt idx="9">
                  <c:v>12.849675718061818</c:v>
                </c:pt>
                <c:pt idx="10">
                  <c:v>12.473347547974413</c:v>
                </c:pt>
                <c:pt idx="11">
                  <c:v>20.754716981132077</c:v>
                </c:pt>
                <c:pt idx="12">
                  <c:v>13.198573127229489</c:v>
                </c:pt>
                <c:pt idx="13">
                  <c:v>19.115955523908639</c:v>
                </c:pt>
                <c:pt idx="14">
                  <c:v>13.900311080916794</c:v>
                </c:pt>
                <c:pt idx="15">
                  <c:v>8.6734693877551017</c:v>
                </c:pt>
              </c:numCache>
            </c:numRef>
          </c:val>
        </c:ser>
        <c:ser>
          <c:idx val="3"/>
          <c:order val="3"/>
          <c:tx>
            <c:strRef>
              <c:f>'5. Network reliability'!$H$9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City West </c:v>
                </c:pt>
                <c:pt idx="3">
                  <c:v>Westernport </c:v>
                </c:pt>
                <c:pt idx="4">
                  <c:v>South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Lower Murray </c:v>
                </c:pt>
                <c:pt idx="8">
                  <c:v>South Gippsland 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Western </c:v>
                </c:pt>
                <c:pt idx="12">
                  <c:v>Central Highlands </c:v>
                </c:pt>
                <c:pt idx="13">
                  <c:v>Goulburn Valley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reliability'!$H$10:$H$25</c:f>
              <c:numCache>
                <c:formatCode>_-* #,##0.0_-;\-* #,##0.0_-;_-* "-"??_-;_-@_-</c:formatCode>
                <c:ptCount val="16"/>
                <c:pt idx="0">
                  <c:v>73.555868434432327</c:v>
                </c:pt>
                <c:pt idx="1">
                  <c:v>42.554858934169282</c:v>
                </c:pt>
                <c:pt idx="2">
                  <c:v>40.509076558800317</c:v>
                </c:pt>
                <c:pt idx="3">
                  <c:v>42.384978587899411</c:v>
                </c:pt>
                <c:pt idx="4">
                  <c:v>35.74802311725572</c:v>
                </c:pt>
                <c:pt idx="5">
                  <c:v>32.112743917128405</c:v>
                </c:pt>
                <c:pt idx="6">
                  <c:v>24.866051740154454</c:v>
                </c:pt>
                <c:pt idx="7">
                  <c:v>27.861524066950828</c:v>
                </c:pt>
                <c:pt idx="8">
                  <c:v>24.929178470254953</c:v>
                </c:pt>
                <c:pt idx="9">
                  <c:v>21.779713752333542</c:v>
                </c:pt>
                <c:pt idx="10">
                  <c:v>11.480812161156585</c:v>
                </c:pt>
                <c:pt idx="11">
                  <c:v>18.271849467690021</c:v>
                </c:pt>
                <c:pt idx="12">
                  <c:v>10.232192050373868</c:v>
                </c:pt>
                <c:pt idx="13">
                  <c:v>16.194111232279173</c:v>
                </c:pt>
                <c:pt idx="14">
                  <c:v>13.396619793283943</c:v>
                </c:pt>
                <c:pt idx="15">
                  <c:v>8.2233502538071068</c:v>
                </c:pt>
              </c:numCache>
            </c:numRef>
          </c:val>
        </c:ser>
        <c:ser>
          <c:idx val="4"/>
          <c:order val="4"/>
          <c:tx>
            <c:strRef>
              <c:f>'5. Network reliability'!$I$9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City West </c:v>
                </c:pt>
                <c:pt idx="3">
                  <c:v>Westernport </c:v>
                </c:pt>
                <c:pt idx="4">
                  <c:v>South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Lower Murray </c:v>
                </c:pt>
                <c:pt idx="8">
                  <c:v>South Gippsland 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Western </c:v>
                </c:pt>
                <c:pt idx="12">
                  <c:v>Central Highlands </c:v>
                </c:pt>
                <c:pt idx="13">
                  <c:v>Goulburn Valley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reliability'!$I$10:$I$25</c:f>
              <c:numCache>
                <c:formatCode>_-* #,##0.0_-;\-* #,##0.0_-;_-* "-"??_-;_-@_-</c:formatCode>
                <c:ptCount val="16"/>
                <c:pt idx="0">
                  <c:v>71.722582897973282</c:v>
                </c:pt>
                <c:pt idx="1">
                  <c:v>46.533864541832671</c:v>
                </c:pt>
                <c:pt idx="2">
                  <c:v>44.297277975508706</c:v>
                </c:pt>
                <c:pt idx="3">
                  <c:v>40.095007735721595</c:v>
                </c:pt>
                <c:pt idx="4">
                  <c:v>37.223042836041358</c:v>
                </c:pt>
                <c:pt idx="5">
                  <c:v>31.407686866305117</c:v>
                </c:pt>
                <c:pt idx="6">
                  <c:v>24.590408714056938</c:v>
                </c:pt>
                <c:pt idx="7">
                  <c:v>24.531368063678045</c:v>
                </c:pt>
                <c:pt idx="8">
                  <c:v>23.033707865168537</c:v>
                </c:pt>
                <c:pt idx="9">
                  <c:v>20.702789040422658</c:v>
                </c:pt>
                <c:pt idx="10">
                  <c:v>18.467995802728225</c:v>
                </c:pt>
                <c:pt idx="11">
                  <c:v>17.757889778615166</c:v>
                </c:pt>
                <c:pt idx="12">
                  <c:v>15.540331858502341</c:v>
                </c:pt>
                <c:pt idx="13">
                  <c:v>14.648648648648649</c:v>
                </c:pt>
                <c:pt idx="14">
                  <c:v>13.132960204486356</c:v>
                </c:pt>
                <c:pt idx="15">
                  <c:v>7.9574252407501271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4942976"/>
        <c:axId val="124944768"/>
      </c:barChart>
      <c:catAx>
        <c:axId val="12494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94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94476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9429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South Gippsland </c:v>
                </c:pt>
                <c:pt idx="6">
                  <c:v>East Gippsland </c:v>
                </c:pt>
                <c:pt idx="7">
                  <c:v>City West </c:v>
                </c:pt>
                <c:pt idx="8">
                  <c:v>Western </c:v>
                </c:pt>
                <c:pt idx="9">
                  <c:v>Gippsland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Central Highlands </c:v>
                </c:pt>
                <c:pt idx="13">
                  <c:v>Coliban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reliability'!$E$31:$E$46</c:f>
              <c:numCache>
                <c:formatCode>_(* #,##0.00_);_(* \(#,##0.00\);_(* "-"??_);_(@_)</c:formatCode>
                <c:ptCount val="16"/>
                <c:pt idx="0">
                  <c:v>0.73941243800076306</c:v>
                </c:pt>
                <c:pt idx="1">
                  <c:v>0.78756989934494326</c:v>
                </c:pt>
                <c:pt idx="2">
                  <c:v>0.35055197935552462</c:v>
                </c:pt>
                <c:pt idx="3">
                  <c:v>0.31180631868131869</c:v>
                </c:pt>
                <c:pt idx="4">
                  <c:v>0.2282041736795733</c:v>
                </c:pt>
                <c:pt idx="5">
                  <c:v>0.41242268041237112</c:v>
                </c:pt>
                <c:pt idx="6">
                  <c:v>0.27201418125415466</c:v>
                </c:pt>
                <c:pt idx="7">
                  <c:v>0.19353150538834529</c:v>
                </c:pt>
                <c:pt idx="8">
                  <c:v>0.37943088002810466</c:v>
                </c:pt>
                <c:pt idx="9">
                  <c:v>0.20881269610295122</c:v>
                </c:pt>
                <c:pt idx="10">
                  <c:v>0.14536079310027317</c:v>
                </c:pt>
                <c:pt idx="11">
                  <c:v>0.15578336957647304</c:v>
                </c:pt>
                <c:pt idx="12">
                  <c:v>8.7362704792293064E-2</c:v>
                </c:pt>
                <c:pt idx="13">
                  <c:v>8.4126782616055176E-2</c:v>
                </c:pt>
                <c:pt idx="14">
                  <c:v>0.16621609524662073</c:v>
                </c:pt>
                <c:pt idx="15">
                  <c:v>0.14142544277280517</c:v>
                </c:pt>
              </c:numCache>
            </c:numRef>
          </c:val>
        </c:ser>
        <c:ser>
          <c:idx val="1"/>
          <c:order val="1"/>
          <c:tx>
            <c:strRef>
              <c:f>'5. Network reliability'!$F$30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South Gippsland </c:v>
                </c:pt>
                <c:pt idx="6">
                  <c:v>East Gippsland </c:v>
                </c:pt>
                <c:pt idx="7">
                  <c:v>City West </c:v>
                </c:pt>
                <c:pt idx="8">
                  <c:v>Western </c:v>
                </c:pt>
                <c:pt idx="9">
                  <c:v>Gippsland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Central Highlands </c:v>
                </c:pt>
                <c:pt idx="13">
                  <c:v>Coliban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reliability'!$F$31:$F$46</c:f>
              <c:numCache>
                <c:formatCode>_(* #,##0.00_);_(* \(#,##0.00\);_(* "-"??_);_(@_)</c:formatCode>
                <c:ptCount val="16"/>
                <c:pt idx="0">
                  <c:v>0.7009803921568627</c:v>
                </c:pt>
                <c:pt idx="1">
                  <c:v>0.40760057242804898</c:v>
                </c:pt>
                <c:pt idx="2">
                  <c:v>0.26081018179883764</c:v>
                </c:pt>
                <c:pt idx="3">
                  <c:v>0.30456637024842459</c:v>
                </c:pt>
                <c:pt idx="4">
                  <c:v>0.23997985176656833</c:v>
                </c:pt>
                <c:pt idx="5">
                  <c:v>0.38697357030096247</c:v>
                </c:pt>
                <c:pt idx="6">
                  <c:v>0.1759895036081347</c:v>
                </c:pt>
                <c:pt idx="7">
                  <c:v>0.17637075591950249</c:v>
                </c:pt>
                <c:pt idx="8">
                  <c:v>0.31154128973784567</c:v>
                </c:pt>
                <c:pt idx="9">
                  <c:v>0.30180779640235056</c:v>
                </c:pt>
                <c:pt idx="10">
                  <c:v>0.17567239390443812</c:v>
                </c:pt>
                <c:pt idx="11">
                  <c:v>0.13250804251333631</c:v>
                </c:pt>
                <c:pt idx="12">
                  <c:v>0.12460720328740632</c:v>
                </c:pt>
                <c:pt idx="13">
                  <c:v>6.6059320271225935E-2</c:v>
                </c:pt>
                <c:pt idx="14">
                  <c:v>0.13055167412490937</c:v>
                </c:pt>
                <c:pt idx="15">
                  <c:v>5.179716523508672E-2</c:v>
                </c:pt>
              </c:numCache>
            </c:numRef>
          </c:val>
        </c:ser>
        <c:ser>
          <c:idx val="2"/>
          <c:order val="2"/>
          <c:tx>
            <c:strRef>
              <c:f>'5. Network reliability'!$G$30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South Gippsland </c:v>
                </c:pt>
                <c:pt idx="6">
                  <c:v>East Gippsland </c:v>
                </c:pt>
                <c:pt idx="7">
                  <c:v>City West </c:v>
                </c:pt>
                <c:pt idx="8">
                  <c:v>Western </c:v>
                </c:pt>
                <c:pt idx="9">
                  <c:v>Gippsland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Central Highlands </c:v>
                </c:pt>
                <c:pt idx="13">
                  <c:v>Coliban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reliability'!$G$31:$G$46</c:f>
              <c:numCache>
                <c:formatCode>_(* #,##0.00_);_(* \(#,##0.00\);_(* "-"??_);_(@_)</c:formatCode>
                <c:ptCount val="16"/>
                <c:pt idx="0">
                  <c:v>0.75701227147508143</c:v>
                </c:pt>
                <c:pt idx="1">
                  <c:v>0.42612216493214816</c:v>
                </c:pt>
                <c:pt idx="2">
                  <c:v>0.22723893127676284</c:v>
                </c:pt>
                <c:pt idx="3">
                  <c:v>0.31018108811369849</c:v>
                </c:pt>
                <c:pt idx="4">
                  <c:v>0.23392875316666345</c:v>
                </c:pt>
                <c:pt idx="5">
                  <c:v>0.35251399465429423</c:v>
                </c:pt>
                <c:pt idx="6">
                  <c:v>0.17269076305220882</c:v>
                </c:pt>
                <c:pt idx="7">
                  <c:v>0.17027115808896334</c:v>
                </c:pt>
                <c:pt idx="8">
                  <c:v>0.33909039529239671</c:v>
                </c:pt>
                <c:pt idx="9">
                  <c:v>0.19403798027381128</c:v>
                </c:pt>
                <c:pt idx="10">
                  <c:v>0.24575863313680665</c:v>
                </c:pt>
                <c:pt idx="11">
                  <c:v>7.3503308052283362E-2</c:v>
                </c:pt>
                <c:pt idx="12">
                  <c:v>9.468532720599207E-2</c:v>
                </c:pt>
                <c:pt idx="13">
                  <c:v>9.8008958321953346E-2</c:v>
                </c:pt>
                <c:pt idx="14">
                  <c:v>0.14552030190789014</c:v>
                </c:pt>
                <c:pt idx="15">
                  <c:v>6.7559930297178925E-2</c:v>
                </c:pt>
              </c:numCache>
            </c:numRef>
          </c:val>
        </c:ser>
        <c:ser>
          <c:idx val="3"/>
          <c:order val="3"/>
          <c:tx>
            <c:strRef>
              <c:f>'5. Network reliability'!$H$30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South Gippsland </c:v>
                </c:pt>
                <c:pt idx="6">
                  <c:v>East Gippsland </c:v>
                </c:pt>
                <c:pt idx="7">
                  <c:v>City West </c:v>
                </c:pt>
                <c:pt idx="8">
                  <c:v>Western </c:v>
                </c:pt>
                <c:pt idx="9">
                  <c:v>Gippsland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Central Highlands </c:v>
                </c:pt>
                <c:pt idx="13">
                  <c:v>Coliban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reliability'!$H$31:$H$46</c:f>
              <c:numCache>
                <c:formatCode>_(* #,##0.00_);_(* \(#,##0.00\);_(* "-"??_);_(@_)</c:formatCode>
                <c:ptCount val="16"/>
                <c:pt idx="0">
                  <c:v>0.9174019607843138</c:v>
                </c:pt>
                <c:pt idx="1">
                  <c:v>0.66278996469994955</c:v>
                </c:pt>
                <c:pt idx="2">
                  <c:v>0.28781736119792928</c:v>
                </c:pt>
                <c:pt idx="3">
                  <c:v>0.25051534362724126</c:v>
                </c:pt>
                <c:pt idx="4">
                  <c:v>0.23925360680447888</c:v>
                </c:pt>
                <c:pt idx="5">
                  <c:v>0.23134477254588987</c:v>
                </c:pt>
                <c:pt idx="6">
                  <c:v>0.12033248081841433</c:v>
                </c:pt>
                <c:pt idx="7">
                  <c:v>0.17422826700488664</c:v>
                </c:pt>
                <c:pt idx="8">
                  <c:v>0.27133078381592057</c:v>
                </c:pt>
                <c:pt idx="9">
                  <c:v>0.17731053335659863</c:v>
                </c:pt>
                <c:pt idx="10">
                  <c:v>0.18394969306782452</c:v>
                </c:pt>
                <c:pt idx="11">
                  <c:v>0.16163745947128677</c:v>
                </c:pt>
                <c:pt idx="12">
                  <c:v>7.8592255058533941E-2</c:v>
                </c:pt>
                <c:pt idx="13">
                  <c:v>0.11028410393322816</c:v>
                </c:pt>
                <c:pt idx="14">
                  <c:v>0.11601264838525738</c:v>
                </c:pt>
                <c:pt idx="15">
                  <c:v>5.9252677360520041E-2</c:v>
                </c:pt>
              </c:numCache>
            </c:numRef>
          </c:val>
        </c:ser>
        <c:ser>
          <c:idx val="4"/>
          <c:order val="4"/>
          <c:tx>
            <c:strRef>
              <c:f>'5. Network reliability'!$I$30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South Gippsland </c:v>
                </c:pt>
                <c:pt idx="6">
                  <c:v>East Gippsland </c:v>
                </c:pt>
                <c:pt idx="7">
                  <c:v>City West </c:v>
                </c:pt>
                <c:pt idx="8">
                  <c:v>Western </c:v>
                </c:pt>
                <c:pt idx="9">
                  <c:v>Gippsland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Central Highlands </c:v>
                </c:pt>
                <c:pt idx="13">
                  <c:v>Coliban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reliability'!$I$31:$I$46</c:f>
              <c:numCache>
                <c:formatCode>_(* #,##0.00_);_(* \(#,##0.00\);_(* "-"??_);_(@_)</c:formatCode>
                <c:ptCount val="16"/>
                <c:pt idx="0">
                  <c:v>0.6612015245931393</c:v>
                </c:pt>
                <c:pt idx="1">
                  <c:v>0.5148934833155282</c:v>
                </c:pt>
                <c:pt idx="2">
                  <c:v>0.32627878274095223</c:v>
                </c:pt>
                <c:pt idx="3">
                  <c:v>0.27290034090405985</c:v>
                </c:pt>
                <c:pt idx="4">
                  <c:v>0.25662746229886718</c:v>
                </c:pt>
                <c:pt idx="5">
                  <c:v>0.23826821127037109</c:v>
                </c:pt>
                <c:pt idx="6">
                  <c:v>0.22546296296296298</c:v>
                </c:pt>
                <c:pt idx="7">
                  <c:v>0.2179616768762907</c:v>
                </c:pt>
                <c:pt idx="8">
                  <c:v>0.17251196503593358</c:v>
                </c:pt>
                <c:pt idx="9">
                  <c:v>0.16700578896085286</c:v>
                </c:pt>
                <c:pt idx="10">
                  <c:v>0.15608410688335952</c:v>
                </c:pt>
                <c:pt idx="11">
                  <c:v>0.13404705053430932</c:v>
                </c:pt>
                <c:pt idx="12">
                  <c:v>0.11140659814561921</c:v>
                </c:pt>
                <c:pt idx="13">
                  <c:v>0.10069379834658018</c:v>
                </c:pt>
                <c:pt idx="14">
                  <c:v>9.9076062868637266E-2</c:v>
                </c:pt>
                <c:pt idx="15">
                  <c:v>7.4715579289528683E-2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5135872"/>
        <c:axId val="125137664"/>
      </c:barChart>
      <c:catAx>
        <c:axId val="12513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3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376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35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020152040406954E-2"/>
          <c:w val="0.91950948018995682"/>
          <c:h val="0.63842629767752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payment'!$E$51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payment'!$E$52:$E$67</c:f>
              <c:numCache>
                <c:formatCode>_-* #,##0_-;\-* #,##0_-;_-* "-"??_-;_-@_-</c:formatCode>
                <c:ptCount val="16"/>
                <c:pt idx="0">
                  <c:v>1000</c:v>
                </c:pt>
                <c:pt idx="1">
                  <c:v>1072</c:v>
                </c:pt>
                <c:pt idx="2">
                  <c:v>1154</c:v>
                </c:pt>
                <c:pt idx="3">
                  <c:v>1055</c:v>
                </c:pt>
                <c:pt idx="4">
                  <c:v>1218</c:v>
                </c:pt>
                <c:pt idx="5">
                  <c:v>1234</c:v>
                </c:pt>
                <c:pt idx="6">
                  <c:v>1116</c:v>
                </c:pt>
                <c:pt idx="7">
                  <c:v>1242</c:v>
                </c:pt>
                <c:pt idx="8">
                  <c:v>869</c:v>
                </c:pt>
                <c:pt idx="9">
                  <c:v>1262</c:v>
                </c:pt>
                <c:pt idx="10">
                  <c:v>872</c:v>
                </c:pt>
                <c:pt idx="11">
                  <c:v>911</c:v>
                </c:pt>
                <c:pt idx="12">
                  <c:v>992</c:v>
                </c:pt>
                <c:pt idx="13">
                  <c:v>1140</c:v>
                </c:pt>
                <c:pt idx="14">
                  <c:v>1026</c:v>
                </c:pt>
                <c:pt idx="15">
                  <c:v>1064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payment'!$F$51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payment'!$F$52:$F$67</c:f>
              <c:numCache>
                <c:formatCode>_-* #,##0_-;\-* #,##0_-;_-* "-"??_-;_-@_-</c:formatCode>
                <c:ptCount val="16"/>
                <c:pt idx="0">
                  <c:v>904</c:v>
                </c:pt>
                <c:pt idx="1">
                  <c:v>972</c:v>
                </c:pt>
                <c:pt idx="2">
                  <c:v>1031</c:v>
                </c:pt>
                <c:pt idx="3">
                  <c:v>1029</c:v>
                </c:pt>
                <c:pt idx="4">
                  <c:v>1185</c:v>
                </c:pt>
                <c:pt idx="5">
                  <c:v>1286</c:v>
                </c:pt>
                <c:pt idx="6">
                  <c:v>1102</c:v>
                </c:pt>
                <c:pt idx="7">
                  <c:v>1229</c:v>
                </c:pt>
                <c:pt idx="8">
                  <c:v>891</c:v>
                </c:pt>
                <c:pt idx="9">
                  <c:v>1316</c:v>
                </c:pt>
                <c:pt idx="10">
                  <c:v>921</c:v>
                </c:pt>
                <c:pt idx="11">
                  <c:v>843</c:v>
                </c:pt>
                <c:pt idx="12">
                  <c:v>957</c:v>
                </c:pt>
                <c:pt idx="13">
                  <c:v>1101</c:v>
                </c:pt>
                <c:pt idx="14">
                  <c:v>964</c:v>
                </c:pt>
                <c:pt idx="15">
                  <c:v>1072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payment'!$G$52:$G$67</c:f>
              <c:numCache>
                <c:formatCode>_-* #,##0_-;\-* #,##0_-;_-* "-"??_-;_-@_-</c:formatCode>
                <c:ptCount val="16"/>
                <c:pt idx="0">
                  <c:v>944</c:v>
                </c:pt>
                <c:pt idx="1">
                  <c:v>1021</c:v>
                </c:pt>
                <c:pt idx="2">
                  <c:v>1082</c:v>
                </c:pt>
                <c:pt idx="3">
                  <c:v>1027</c:v>
                </c:pt>
                <c:pt idx="4">
                  <c:v>1225</c:v>
                </c:pt>
                <c:pt idx="5">
                  <c:v>1342</c:v>
                </c:pt>
                <c:pt idx="6">
                  <c:v>1132</c:v>
                </c:pt>
                <c:pt idx="7">
                  <c:v>1249</c:v>
                </c:pt>
                <c:pt idx="8">
                  <c:v>925</c:v>
                </c:pt>
                <c:pt idx="9">
                  <c:v>1359</c:v>
                </c:pt>
                <c:pt idx="10">
                  <c:v>959</c:v>
                </c:pt>
                <c:pt idx="11">
                  <c:v>885</c:v>
                </c:pt>
                <c:pt idx="12">
                  <c:v>971</c:v>
                </c:pt>
                <c:pt idx="13">
                  <c:v>1121</c:v>
                </c:pt>
                <c:pt idx="14">
                  <c:v>1037</c:v>
                </c:pt>
                <c:pt idx="15">
                  <c:v>1079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payment'!$H$51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payment'!$H$52:$H$67</c:f>
              <c:numCache>
                <c:formatCode>_-* #,##0_-;\-* #,##0_-;_-* "-"??_-;_-@_-</c:formatCode>
                <c:ptCount val="16"/>
                <c:pt idx="0">
                  <c:v>933</c:v>
                </c:pt>
                <c:pt idx="1">
                  <c:v>998</c:v>
                </c:pt>
                <c:pt idx="2">
                  <c:v>1033</c:v>
                </c:pt>
                <c:pt idx="3">
                  <c:v>986</c:v>
                </c:pt>
                <c:pt idx="4">
                  <c:v>1212</c:v>
                </c:pt>
                <c:pt idx="5">
                  <c:v>1305</c:v>
                </c:pt>
                <c:pt idx="6">
                  <c:v>1143</c:v>
                </c:pt>
                <c:pt idx="7">
                  <c:v>1258</c:v>
                </c:pt>
                <c:pt idx="8">
                  <c:v>883</c:v>
                </c:pt>
                <c:pt idx="9">
                  <c:v>1301</c:v>
                </c:pt>
                <c:pt idx="10">
                  <c:v>906</c:v>
                </c:pt>
                <c:pt idx="11">
                  <c:v>859</c:v>
                </c:pt>
                <c:pt idx="12">
                  <c:v>962</c:v>
                </c:pt>
                <c:pt idx="13">
                  <c:v>1069</c:v>
                </c:pt>
                <c:pt idx="14">
                  <c:v>943</c:v>
                </c:pt>
                <c:pt idx="15">
                  <c:v>1101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payment'!$I$52:$I$67</c:f>
              <c:numCache>
                <c:formatCode>_-* #,##0_-;\-* #,##0_-;_-* "-"??_-;_-@_-</c:formatCode>
                <c:ptCount val="16"/>
                <c:pt idx="0">
                  <c:v>931.3599999999999</c:v>
                </c:pt>
                <c:pt idx="1">
                  <c:v>1018.2</c:v>
                </c:pt>
                <c:pt idx="2">
                  <c:v>1063.52</c:v>
                </c:pt>
                <c:pt idx="3">
                  <c:v>1013</c:v>
                </c:pt>
                <c:pt idx="4">
                  <c:v>1248.17</c:v>
                </c:pt>
                <c:pt idx="5">
                  <c:v>1366.2199999999998</c:v>
                </c:pt>
                <c:pt idx="6">
                  <c:v>1191.26</c:v>
                </c:pt>
                <c:pt idx="7">
                  <c:v>1289.6199999999999</c:v>
                </c:pt>
                <c:pt idx="8">
                  <c:v>925.13</c:v>
                </c:pt>
                <c:pt idx="9">
                  <c:v>1374.35</c:v>
                </c:pt>
                <c:pt idx="10">
                  <c:v>969.53</c:v>
                </c:pt>
                <c:pt idx="11">
                  <c:v>891.95</c:v>
                </c:pt>
                <c:pt idx="12">
                  <c:v>978.34999999999991</c:v>
                </c:pt>
                <c:pt idx="13">
                  <c:v>1097.81</c:v>
                </c:pt>
                <c:pt idx="14">
                  <c:v>1012.42</c:v>
                </c:pt>
                <c:pt idx="15">
                  <c:v>1124.48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1849472"/>
        <c:axId val="91851008"/>
      </c:barChart>
      <c:catAx>
        <c:axId val="9184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85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8510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849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79137377942"/>
          <c:y val="0.93028840144981884"/>
          <c:w val="0.38624336708869239"/>
          <c:h val="5.76924759405074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reliability'!$E$51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East Gippsland </c:v>
                </c:pt>
                <c:pt idx="1">
                  <c:v>South East </c:v>
                </c:pt>
                <c:pt idx="2">
                  <c:v>Gippsland </c:v>
                </c:pt>
                <c:pt idx="3">
                  <c:v>GWMWater</c:v>
                </c:pt>
                <c:pt idx="4">
                  <c:v>Wannon </c:v>
                </c:pt>
                <c:pt idx="5">
                  <c:v>Barwon </c:v>
                </c:pt>
                <c:pt idx="6">
                  <c:v>City West </c:v>
                </c:pt>
                <c:pt idx="7">
                  <c:v>Goulburn Valley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Coliban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reliability'!$E$52:$E$67</c:f>
              <c:numCache>
                <c:formatCode>_-* #,##0.0000_-;\-* #,##0.0000_-;_-* "-"??_-;_-@_-</c:formatCode>
                <c:ptCount val="16"/>
                <c:pt idx="0">
                  <c:v>9.4837137159317526E-3</c:v>
                </c:pt>
                <c:pt idx="1">
                  <c:v>4.9328701341447463E-3</c:v>
                </c:pt>
                <c:pt idx="2">
                  <c:v>1.2944689494187017E-2</c:v>
                </c:pt>
                <c:pt idx="3">
                  <c:v>5.0519252276721521E-2</c:v>
                </c:pt>
                <c:pt idx="4">
                  <c:v>0</c:v>
                </c:pt>
                <c:pt idx="5">
                  <c:v>6.4491758241758245E-3</c:v>
                </c:pt>
                <c:pt idx="6">
                  <c:v>4.1246574153304318E-3</c:v>
                </c:pt>
                <c:pt idx="7">
                  <c:v>6.4452600483394507E-4</c:v>
                </c:pt>
                <c:pt idx="8">
                  <c:v>7.7565948006405973E-4</c:v>
                </c:pt>
                <c:pt idx="9">
                  <c:v>9.2041480026998831E-5</c:v>
                </c:pt>
                <c:pt idx="10">
                  <c:v>7.7959546975230965E-3</c:v>
                </c:pt>
                <c:pt idx="11">
                  <c:v>5.7574816195505854E-3</c:v>
                </c:pt>
                <c:pt idx="12">
                  <c:v>0</c:v>
                </c:pt>
                <c:pt idx="13">
                  <c:v>3.8085565570648725E-4</c:v>
                </c:pt>
                <c:pt idx="14">
                  <c:v>0</c:v>
                </c:pt>
                <c:pt idx="15">
                  <c:v>6.1299758361948363E-2</c:v>
                </c:pt>
              </c:numCache>
            </c:numRef>
          </c:val>
        </c:ser>
        <c:ser>
          <c:idx val="1"/>
          <c:order val="1"/>
          <c:tx>
            <c:strRef>
              <c:f>'5. Network reliability'!$F$51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East Gippsland </c:v>
                </c:pt>
                <c:pt idx="1">
                  <c:v>South East </c:v>
                </c:pt>
                <c:pt idx="2">
                  <c:v>Gippsland </c:v>
                </c:pt>
                <c:pt idx="3">
                  <c:v>GWMWater</c:v>
                </c:pt>
                <c:pt idx="4">
                  <c:v>Wannon </c:v>
                </c:pt>
                <c:pt idx="5">
                  <c:v>Barwon </c:v>
                </c:pt>
                <c:pt idx="6">
                  <c:v>City West </c:v>
                </c:pt>
                <c:pt idx="7">
                  <c:v>Goulburn Valley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Coliban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reliability'!$F$52:$F$67</c:f>
              <c:numCache>
                <c:formatCode>_-* #,##0.0000_-;\-* #,##0.0000_-;_-* "-"??_-;_-@_-</c:formatCode>
                <c:ptCount val="16"/>
                <c:pt idx="0">
                  <c:v>9.6654275092936809E-3</c:v>
                </c:pt>
                <c:pt idx="1">
                  <c:v>2.7513343971826334E-3</c:v>
                </c:pt>
                <c:pt idx="2">
                  <c:v>8.1642418170671527E-3</c:v>
                </c:pt>
                <c:pt idx="3">
                  <c:v>2.6681507393862301E-2</c:v>
                </c:pt>
                <c:pt idx="4">
                  <c:v>9.4649913631953805E-5</c:v>
                </c:pt>
                <c:pt idx="5">
                  <c:v>4.2573576045447795E-3</c:v>
                </c:pt>
                <c:pt idx="6">
                  <c:v>1.6488663138784813E-3</c:v>
                </c:pt>
                <c:pt idx="7">
                  <c:v>1.9102534623344006E-3</c:v>
                </c:pt>
                <c:pt idx="8">
                  <c:v>6.5963587036027289E-4</c:v>
                </c:pt>
                <c:pt idx="9">
                  <c:v>3.3236644911771818E-4</c:v>
                </c:pt>
                <c:pt idx="10">
                  <c:v>5.1302288871349641E-3</c:v>
                </c:pt>
                <c:pt idx="11">
                  <c:v>1.3601009895345522E-2</c:v>
                </c:pt>
                <c:pt idx="12">
                  <c:v>1.2731068900544891E-3</c:v>
                </c:pt>
                <c:pt idx="13">
                  <c:v>4.1599068180872751E-5</c:v>
                </c:pt>
                <c:pt idx="14">
                  <c:v>0</c:v>
                </c:pt>
                <c:pt idx="15">
                  <c:v>2.2918258212375861E-3</c:v>
                </c:pt>
              </c:numCache>
            </c:numRef>
          </c:val>
        </c:ser>
        <c:ser>
          <c:idx val="2"/>
          <c:order val="2"/>
          <c:tx>
            <c:strRef>
              <c:f>'5. Network reliability'!$G$51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East Gippsland </c:v>
                </c:pt>
                <c:pt idx="1">
                  <c:v>South East </c:v>
                </c:pt>
                <c:pt idx="2">
                  <c:v>Gippsland </c:v>
                </c:pt>
                <c:pt idx="3">
                  <c:v>GWMWater</c:v>
                </c:pt>
                <c:pt idx="4">
                  <c:v>Wannon </c:v>
                </c:pt>
                <c:pt idx="5">
                  <c:v>Barwon </c:v>
                </c:pt>
                <c:pt idx="6">
                  <c:v>City West </c:v>
                </c:pt>
                <c:pt idx="7">
                  <c:v>Goulburn Valley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Coliban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reliability'!$G$52:$G$67</c:f>
              <c:numCache>
                <c:formatCode>_-* #,##0.0000_-;\-* #,##0.0000_-;_-* "-"??_-;_-@_-</c:formatCode>
                <c:ptCount val="16"/>
                <c:pt idx="0">
                  <c:v>1.8137064386578572E-3</c:v>
                </c:pt>
                <c:pt idx="1">
                  <c:v>4.6306865848995881E-3</c:v>
                </c:pt>
                <c:pt idx="2">
                  <c:v>4.0630060356249076E-3</c:v>
                </c:pt>
                <c:pt idx="3">
                  <c:v>1.5278524657577579E-2</c:v>
                </c:pt>
                <c:pt idx="4">
                  <c:v>0</c:v>
                </c:pt>
                <c:pt idx="5">
                  <c:v>4.3455863899932636E-3</c:v>
                </c:pt>
                <c:pt idx="6">
                  <c:v>1.8265138048565697E-3</c:v>
                </c:pt>
                <c:pt idx="7">
                  <c:v>3.4943042840170524E-4</c:v>
                </c:pt>
                <c:pt idx="8">
                  <c:v>1.0910939294669843E-3</c:v>
                </c:pt>
                <c:pt idx="9">
                  <c:v>6.863417982155113E-4</c:v>
                </c:pt>
                <c:pt idx="10">
                  <c:v>8.8737817350499331E-3</c:v>
                </c:pt>
                <c:pt idx="11">
                  <c:v>2.6424076165886719E-3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'5. Network reliability'!$H$51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East Gippsland </c:v>
                </c:pt>
                <c:pt idx="1">
                  <c:v>South East </c:v>
                </c:pt>
                <c:pt idx="2">
                  <c:v>Gippsland </c:v>
                </c:pt>
                <c:pt idx="3">
                  <c:v>GWMWater</c:v>
                </c:pt>
                <c:pt idx="4">
                  <c:v>Wannon </c:v>
                </c:pt>
                <c:pt idx="5">
                  <c:v>Barwon </c:v>
                </c:pt>
                <c:pt idx="6">
                  <c:v>City West </c:v>
                </c:pt>
                <c:pt idx="7">
                  <c:v>Goulburn Valley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Coliban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reliability'!$H$52:$H$67</c:f>
              <c:numCache>
                <c:formatCode>_-* #,##0.0000_-;\-* #,##0.0000_-;_-* "-"??_-;_-@_-</c:formatCode>
                <c:ptCount val="16"/>
                <c:pt idx="0">
                  <c:v>1.4919011082693947E-3</c:v>
                </c:pt>
                <c:pt idx="1">
                  <c:v>8.1449181739879414E-3</c:v>
                </c:pt>
                <c:pt idx="2">
                  <c:v>5.641830977723492E-3</c:v>
                </c:pt>
                <c:pt idx="3">
                  <c:v>0.12982223903177004</c:v>
                </c:pt>
                <c:pt idx="4">
                  <c:v>1.0990038815881775E-3</c:v>
                </c:pt>
                <c:pt idx="5">
                  <c:v>2.4049369271258733E-3</c:v>
                </c:pt>
                <c:pt idx="6">
                  <c:v>1.1378943557291631E-3</c:v>
                </c:pt>
                <c:pt idx="7">
                  <c:v>0</c:v>
                </c:pt>
                <c:pt idx="8">
                  <c:v>9.5549607978711194E-4</c:v>
                </c:pt>
                <c:pt idx="9">
                  <c:v>6.73982798786831E-4</c:v>
                </c:pt>
                <c:pt idx="10">
                  <c:v>2.8447372361131906E-3</c:v>
                </c:pt>
                <c:pt idx="11">
                  <c:v>2.8902194020647264E-2</c:v>
                </c:pt>
                <c:pt idx="12">
                  <c:v>0</c:v>
                </c:pt>
                <c:pt idx="13">
                  <c:v>6.7419063414371044E-5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'5. Network reliability'!$I$51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East Gippsland </c:v>
                </c:pt>
                <c:pt idx="1">
                  <c:v>South East </c:v>
                </c:pt>
                <c:pt idx="2">
                  <c:v>Gippsland </c:v>
                </c:pt>
                <c:pt idx="3">
                  <c:v>GWMWater</c:v>
                </c:pt>
                <c:pt idx="4">
                  <c:v>Wannon </c:v>
                </c:pt>
                <c:pt idx="5">
                  <c:v>Barwon </c:v>
                </c:pt>
                <c:pt idx="6">
                  <c:v>City West </c:v>
                </c:pt>
                <c:pt idx="7">
                  <c:v>Goulburn Valley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Coliban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reliability'!$I$52:$I$67</c:f>
              <c:numCache>
                <c:formatCode>_-* #,##0.0000_-;\-* #,##0.0000_-;_-* "-"??_-;_-@_-</c:formatCode>
                <c:ptCount val="16"/>
                <c:pt idx="0">
                  <c:v>1.4057239057239056E-2</c:v>
                </c:pt>
                <c:pt idx="1">
                  <c:v>8.8291822183156326E-3</c:v>
                </c:pt>
                <c:pt idx="2">
                  <c:v>7.4654668424370954E-3</c:v>
                </c:pt>
                <c:pt idx="3">
                  <c:v>6.2841701753283477E-3</c:v>
                </c:pt>
                <c:pt idx="4">
                  <c:v>3.993498955189227E-3</c:v>
                </c:pt>
                <c:pt idx="5">
                  <c:v>3.2762208349935802E-3</c:v>
                </c:pt>
                <c:pt idx="6">
                  <c:v>1.9148491212171383E-3</c:v>
                </c:pt>
                <c:pt idx="7">
                  <c:v>1.0739490641301012E-3</c:v>
                </c:pt>
                <c:pt idx="8">
                  <c:v>9.2129704661339182E-4</c:v>
                </c:pt>
                <c:pt idx="9">
                  <c:v>8.912527851649536E-4</c:v>
                </c:pt>
                <c:pt idx="10">
                  <c:v>6.52451140306652E-4</c:v>
                </c:pt>
                <c:pt idx="11">
                  <c:v>3.3272008455004502E-4</c:v>
                </c:pt>
                <c:pt idx="12">
                  <c:v>9.8173964264677014E-5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5263232"/>
        <c:axId val="125281408"/>
      </c:barChart>
      <c:catAx>
        <c:axId val="12526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28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2814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263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reliability'!$E$72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South East </c:v>
                </c:pt>
                <c:pt idx="2">
                  <c:v>Barwon </c:v>
                </c:pt>
                <c:pt idx="3">
                  <c:v>Gippsland </c:v>
                </c:pt>
                <c:pt idx="4">
                  <c:v>South Gippsland </c:v>
                </c:pt>
                <c:pt idx="5">
                  <c:v>Wannon </c:v>
                </c:pt>
                <c:pt idx="6">
                  <c:v>East Gippsland </c:v>
                </c:pt>
                <c:pt idx="7">
                  <c:v>Westernport </c:v>
                </c:pt>
                <c:pt idx="8">
                  <c:v>City West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Yarra Valley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Coliban </c:v>
                </c:pt>
              </c:strCache>
            </c:strRef>
          </c:cat>
          <c:val>
            <c:numRef>
              <c:f>'5. Network reliability'!$E$73:$E$88</c:f>
              <c:numCache>
                <c:formatCode>_-* #,##0.0_-;\-* #,##0.0_-;_-* "-"??_-;_-@_-</c:formatCode>
                <c:ptCount val="16"/>
                <c:pt idx="0">
                  <c:v>149.84223264256542</c:v>
                </c:pt>
                <c:pt idx="1">
                  <c:v>175.11552110571535</c:v>
                </c:pt>
                <c:pt idx="2">
                  <c:v>172.70632204910135</c:v>
                </c:pt>
                <c:pt idx="3">
                  <c:v>170.87792022792021</c:v>
                </c:pt>
                <c:pt idx="4">
                  <c:v>176.94003714513133</c:v>
                </c:pt>
                <c:pt idx="5">
                  <c:v>171.99771689497717</c:v>
                </c:pt>
                <c:pt idx="6">
                  <c:v>120.18589454709328</c:v>
                </c:pt>
                <c:pt idx="7">
                  <c:v>167.39214556695237</c:v>
                </c:pt>
                <c:pt idx="8">
                  <c:v>122.561708966718</c:v>
                </c:pt>
                <c:pt idx="9">
                  <c:v>150.25215175927838</c:v>
                </c:pt>
                <c:pt idx="10">
                  <c:v>99.16583416583417</c:v>
                </c:pt>
                <c:pt idx="11">
                  <c:v>111.89125295508275</c:v>
                </c:pt>
                <c:pt idx="12">
                  <c:v>102.01919933700131</c:v>
                </c:pt>
                <c:pt idx="13">
                  <c:v>85.031876332622602</c:v>
                </c:pt>
                <c:pt idx="14">
                  <c:v>72.533291058972736</c:v>
                </c:pt>
                <c:pt idx="15">
                  <c:v>97.142857142857139</c:v>
                </c:pt>
              </c:numCache>
            </c:numRef>
          </c:val>
        </c:ser>
        <c:ser>
          <c:idx val="1"/>
          <c:order val="1"/>
          <c:tx>
            <c:strRef>
              <c:f>'5. Network reliability'!$F$72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South East </c:v>
                </c:pt>
                <c:pt idx="2">
                  <c:v>Barwon </c:v>
                </c:pt>
                <c:pt idx="3">
                  <c:v>Gippsland </c:v>
                </c:pt>
                <c:pt idx="4">
                  <c:v>South Gippsland </c:v>
                </c:pt>
                <c:pt idx="5">
                  <c:v>Wannon </c:v>
                </c:pt>
                <c:pt idx="6">
                  <c:v>East Gippsland </c:v>
                </c:pt>
                <c:pt idx="7">
                  <c:v>Westernport </c:v>
                </c:pt>
                <c:pt idx="8">
                  <c:v>City West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Yarra Valley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Coliban </c:v>
                </c:pt>
              </c:strCache>
            </c:strRef>
          </c:cat>
          <c:val>
            <c:numRef>
              <c:f>'5. Network reliability'!$F$73:$F$88</c:f>
              <c:numCache>
                <c:formatCode>_-* #,##0.0_-;\-* #,##0.0_-;_-* "-"??_-;_-@_-</c:formatCode>
                <c:ptCount val="16"/>
                <c:pt idx="0">
                  <c:v>209.60478043357421</c:v>
                </c:pt>
                <c:pt idx="1">
                  <c:v>143.52938816449347</c:v>
                </c:pt>
                <c:pt idx="2">
                  <c:v>173.49617853867318</c:v>
                </c:pt>
                <c:pt idx="3">
                  <c:v>191.36251530523</c:v>
                </c:pt>
                <c:pt idx="4">
                  <c:v>160.70496894409939</c:v>
                </c:pt>
                <c:pt idx="5">
                  <c:v>198.52103994490358</c:v>
                </c:pt>
                <c:pt idx="6">
                  <c:v>145.16594911937378</c:v>
                </c:pt>
                <c:pt idx="7">
                  <c:v>148.46044863167339</c:v>
                </c:pt>
                <c:pt idx="8">
                  <c:v>117.1668791374321</c:v>
                </c:pt>
                <c:pt idx="9">
                  <c:v>159.01457153642883</c:v>
                </c:pt>
                <c:pt idx="10">
                  <c:v>112.40359534719775</c:v>
                </c:pt>
                <c:pt idx="11">
                  <c:v>134.4809348093481</c:v>
                </c:pt>
                <c:pt idx="12">
                  <c:v>110.41483880785201</c:v>
                </c:pt>
                <c:pt idx="13">
                  <c:v>77.425651105651113</c:v>
                </c:pt>
                <c:pt idx="14">
                  <c:v>78.902004454342986</c:v>
                </c:pt>
                <c:pt idx="15">
                  <c:v>102.41379310344827</c:v>
                </c:pt>
              </c:numCache>
            </c:numRef>
          </c:val>
        </c:ser>
        <c:ser>
          <c:idx val="2"/>
          <c:order val="2"/>
          <c:tx>
            <c:strRef>
              <c:f>'5. Network reliability'!$G$72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South East </c:v>
                </c:pt>
                <c:pt idx="2">
                  <c:v>Barwon </c:v>
                </c:pt>
                <c:pt idx="3">
                  <c:v>Gippsland </c:v>
                </c:pt>
                <c:pt idx="4">
                  <c:v>South Gippsland </c:v>
                </c:pt>
                <c:pt idx="5">
                  <c:v>Wannon </c:v>
                </c:pt>
                <c:pt idx="6">
                  <c:v>East Gippsland </c:v>
                </c:pt>
                <c:pt idx="7">
                  <c:v>Westernport </c:v>
                </c:pt>
                <c:pt idx="8">
                  <c:v>City West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Yarra Valley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Coliban </c:v>
                </c:pt>
              </c:strCache>
            </c:strRef>
          </c:cat>
          <c:val>
            <c:numRef>
              <c:f>'5. Network reliability'!$G$73:$G$88</c:f>
              <c:numCache>
                <c:formatCode>_-* #,##0.0_-;\-* #,##0.0_-;_-* "-"??_-;_-@_-</c:formatCode>
                <c:ptCount val="16"/>
                <c:pt idx="0">
                  <c:v>190.26540145985402</c:v>
                </c:pt>
                <c:pt idx="1">
                  <c:v>153.01865926730204</c:v>
                </c:pt>
                <c:pt idx="2">
                  <c:v>128.97023975466965</c:v>
                </c:pt>
                <c:pt idx="3">
                  <c:v>156.65969615728329</c:v>
                </c:pt>
                <c:pt idx="4">
                  <c:v>195.7299317517062</c:v>
                </c:pt>
                <c:pt idx="5">
                  <c:v>145.49271137026238</c:v>
                </c:pt>
                <c:pt idx="6">
                  <c:v>122.65765391014975</c:v>
                </c:pt>
                <c:pt idx="7">
                  <c:v>147.66903500321126</c:v>
                </c:pt>
                <c:pt idx="8">
                  <c:v>128.54751089274126</c:v>
                </c:pt>
                <c:pt idx="9">
                  <c:v>163.38820904117478</c:v>
                </c:pt>
                <c:pt idx="10">
                  <c:v>93.747527084314655</c:v>
                </c:pt>
                <c:pt idx="11">
                  <c:v>143.00052029136316</c:v>
                </c:pt>
                <c:pt idx="12">
                  <c:v>151.64567940893031</c:v>
                </c:pt>
                <c:pt idx="13">
                  <c:v>87.534602076124571</c:v>
                </c:pt>
                <c:pt idx="14">
                  <c:v>80.459548706659334</c:v>
                </c:pt>
                <c:pt idx="15">
                  <c:v>108.78378378378379</c:v>
                </c:pt>
              </c:numCache>
            </c:numRef>
          </c:val>
        </c:ser>
        <c:ser>
          <c:idx val="3"/>
          <c:order val="3"/>
          <c:tx>
            <c:strRef>
              <c:f>'5. Network reliability'!$H$72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South East </c:v>
                </c:pt>
                <c:pt idx="2">
                  <c:v>Barwon </c:v>
                </c:pt>
                <c:pt idx="3">
                  <c:v>Gippsland </c:v>
                </c:pt>
                <c:pt idx="4">
                  <c:v>South Gippsland </c:v>
                </c:pt>
                <c:pt idx="5">
                  <c:v>Wannon </c:v>
                </c:pt>
                <c:pt idx="6">
                  <c:v>East Gippsland </c:v>
                </c:pt>
                <c:pt idx="7">
                  <c:v>Westernport </c:v>
                </c:pt>
                <c:pt idx="8">
                  <c:v>City West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Yarra Valley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Coliban </c:v>
                </c:pt>
              </c:strCache>
            </c:strRef>
          </c:cat>
          <c:val>
            <c:numRef>
              <c:f>'5. Network reliability'!$H$73:$H$88</c:f>
              <c:numCache>
                <c:formatCode>_-* #,##0.0_-;\-* #,##0.0_-;_-* "-"??_-;_-@_-</c:formatCode>
                <c:ptCount val="16"/>
                <c:pt idx="0">
                  <c:v>275.82153294993873</c:v>
                </c:pt>
                <c:pt idx="1">
                  <c:v>148.06407760690416</c:v>
                </c:pt>
                <c:pt idx="2">
                  <c:v>139.37280821543672</c:v>
                </c:pt>
                <c:pt idx="3">
                  <c:v>141.97741159044622</c:v>
                </c:pt>
                <c:pt idx="4">
                  <c:v>170.94564136559495</c:v>
                </c:pt>
                <c:pt idx="5">
                  <c:v>115.77489177489177</c:v>
                </c:pt>
                <c:pt idx="6">
                  <c:v>111.37658227848101</c:v>
                </c:pt>
                <c:pt idx="7">
                  <c:v>163.48685914830494</c:v>
                </c:pt>
                <c:pt idx="8">
                  <c:v>176.25961148501003</c:v>
                </c:pt>
                <c:pt idx="9">
                  <c:v>165.68291944276197</c:v>
                </c:pt>
                <c:pt idx="10">
                  <c:v>110.44897959183673</c:v>
                </c:pt>
                <c:pt idx="11">
                  <c:v>117.03016241299304</c:v>
                </c:pt>
                <c:pt idx="12">
                  <c:v>113.37455919395465</c:v>
                </c:pt>
                <c:pt idx="13">
                  <c:v>98.461293128443032</c:v>
                </c:pt>
                <c:pt idx="14">
                  <c:v>82.855546357615893</c:v>
                </c:pt>
                <c:pt idx="15">
                  <c:v>360</c:v>
                </c:pt>
              </c:numCache>
            </c:numRef>
          </c:val>
        </c:ser>
        <c:ser>
          <c:idx val="4"/>
          <c:order val="4"/>
          <c:tx>
            <c:strRef>
              <c:f>'5. Network reliability'!$I$72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South East </c:v>
                </c:pt>
                <c:pt idx="2">
                  <c:v>Barwon </c:v>
                </c:pt>
                <c:pt idx="3">
                  <c:v>Gippsland </c:v>
                </c:pt>
                <c:pt idx="4">
                  <c:v>South Gippsland </c:v>
                </c:pt>
                <c:pt idx="5">
                  <c:v>Wannon </c:v>
                </c:pt>
                <c:pt idx="6">
                  <c:v>East Gippsland </c:v>
                </c:pt>
                <c:pt idx="7">
                  <c:v>Westernport </c:v>
                </c:pt>
                <c:pt idx="8">
                  <c:v>City West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Yarra Valley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Coliban </c:v>
                </c:pt>
              </c:strCache>
            </c:strRef>
          </c:cat>
          <c:val>
            <c:numRef>
              <c:f>'5. Network reliability'!$I$73:$I$88</c:f>
              <c:numCache>
                <c:formatCode>_-* #,##0.0_-;\-* #,##0.0_-;_-* "-"??_-;_-@_-</c:formatCode>
                <c:ptCount val="16"/>
                <c:pt idx="0">
                  <c:v>198.25548387096774</c:v>
                </c:pt>
                <c:pt idx="1">
                  <c:v>171.11571143427432</c:v>
                </c:pt>
                <c:pt idx="2">
                  <c:v>169.386840395858</c:v>
                </c:pt>
                <c:pt idx="3">
                  <c:v>167.08088523305915</c:v>
                </c:pt>
                <c:pt idx="4">
                  <c:v>163.8030042918455</c:v>
                </c:pt>
                <c:pt idx="5">
                  <c:v>150.82222222222222</c:v>
                </c:pt>
                <c:pt idx="6">
                  <c:v>142.40253712871288</c:v>
                </c:pt>
                <c:pt idx="7">
                  <c:v>141.49177352206496</c:v>
                </c:pt>
                <c:pt idx="8">
                  <c:v>133.61096728872059</c:v>
                </c:pt>
                <c:pt idx="9">
                  <c:v>122.97438589124502</c:v>
                </c:pt>
                <c:pt idx="10">
                  <c:v>112.66311061201573</c:v>
                </c:pt>
                <c:pt idx="11">
                  <c:v>111.89457364341085</c:v>
                </c:pt>
                <c:pt idx="12">
                  <c:v>111.62842910981917</c:v>
                </c:pt>
                <c:pt idx="13">
                  <c:v>103.09156193895871</c:v>
                </c:pt>
                <c:pt idx="14">
                  <c:v>64.316044595249636</c:v>
                </c:pt>
                <c:pt idx="15">
                  <c:v>60.543478260869563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504960"/>
        <c:axId val="126506496"/>
      </c:barChart>
      <c:catAx>
        <c:axId val="12650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50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5064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504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Central Highlands </c:v>
                </c:pt>
                <c:pt idx="1">
                  <c:v>GWMWater</c:v>
                </c:pt>
                <c:pt idx="2">
                  <c:v>City West </c:v>
                </c:pt>
                <c:pt idx="3">
                  <c:v>North East 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Goulburn Valley </c:v>
                </c:pt>
                <c:pt idx="7">
                  <c:v>Coliban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Barwon </c:v>
                </c:pt>
                <c:pt idx="11">
                  <c:v>South East </c:v>
                </c:pt>
                <c:pt idx="12">
                  <c:v>Gippsland </c:v>
                </c:pt>
                <c:pt idx="13">
                  <c:v>Wannon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reliability'!$E$94:$E$109</c:f>
              <c:numCache>
                <c:formatCode>_-* #,##0.0_-;\-* #,##0.0_-;_-* "-"??_-;_-@_-</c:formatCode>
                <c:ptCount val="16"/>
                <c:pt idx="0">
                  <c:v>103.81221547799697</c:v>
                </c:pt>
                <c:pt idx="1">
                  <c:v>74.634120647593704</c:v>
                </c:pt>
                <c:pt idx="2">
                  <c:v>115.42044328634015</c:v>
                </c:pt>
                <c:pt idx="3">
                  <c:v>101.7147360963514</c:v>
                </c:pt>
                <c:pt idx="4">
                  <c:v>92.306865440035466</c:v>
                </c:pt>
                <c:pt idx="5">
                  <c:v>99.399138855225132</c:v>
                </c:pt>
                <c:pt idx="6">
                  <c:v>100.01783155548479</c:v>
                </c:pt>
                <c:pt idx="7">
                  <c:v>170.17294137871755</c:v>
                </c:pt>
                <c:pt idx="8">
                  <c:v>138.58317580340264</c:v>
                </c:pt>
                <c:pt idx="9">
                  <c:v>76.933173212771976</c:v>
                </c:pt>
                <c:pt idx="10">
                  <c:v>93.128382795136616</c:v>
                </c:pt>
                <c:pt idx="11">
                  <c:v>91.018514069382263</c:v>
                </c:pt>
                <c:pt idx="12">
                  <c:v>74.435168738898753</c:v>
                </c:pt>
                <c:pt idx="13">
                  <c:v>100.93346673336669</c:v>
                </c:pt>
                <c:pt idx="14">
                  <c:v>75.751176470588234</c:v>
                </c:pt>
                <c:pt idx="15">
                  <c:v>43.075023741690408</c:v>
                </c:pt>
              </c:numCache>
            </c:numRef>
          </c:val>
        </c:ser>
        <c:ser>
          <c:idx val="1"/>
          <c:order val="1"/>
          <c:tx>
            <c:strRef>
              <c:f>'5. Network reliability'!$F$93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Central Highlands </c:v>
                </c:pt>
                <c:pt idx="1">
                  <c:v>GWMWater</c:v>
                </c:pt>
                <c:pt idx="2">
                  <c:v>City West </c:v>
                </c:pt>
                <c:pt idx="3">
                  <c:v>North East 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Goulburn Valley </c:v>
                </c:pt>
                <c:pt idx="7">
                  <c:v>Coliban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Barwon </c:v>
                </c:pt>
                <c:pt idx="11">
                  <c:v>South East </c:v>
                </c:pt>
                <c:pt idx="12">
                  <c:v>Gippsland </c:v>
                </c:pt>
                <c:pt idx="13">
                  <c:v>Wannon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reliability'!$F$94:$F$109</c:f>
              <c:numCache>
                <c:formatCode>_-* #,##0.0_-;\-* #,##0.0_-;_-* "-"??_-;_-@_-</c:formatCode>
                <c:ptCount val="16"/>
                <c:pt idx="0">
                  <c:v>68.773638197713524</c:v>
                </c:pt>
                <c:pt idx="1">
                  <c:v>84.649745091658531</c:v>
                </c:pt>
                <c:pt idx="2">
                  <c:v>112.05962847585197</c:v>
                </c:pt>
                <c:pt idx="3">
                  <c:v>104.65691929353902</c:v>
                </c:pt>
                <c:pt idx="4">
                  <c:v>103.3732115325316</c:v>
                </c:pt>
                <c:pt idx="5">
                  <c:v>103.21583505429352</c:v>
                </c:pt>
                <c:pt idx="6">
                  <c:v>112.94674295774648</c:v>
                </c:pt>
                <c:pt idx="7">
                  <c:v>114.25456863578411</c:v>
                </c:pt>
                <c:pt idx="8">
                  <c:v>160.02937324602433</c:v>
                </c:pt>
                <c:pt idx="9">
                  <c:v>95.26804745626383</c:v>
                </c:pt>
                <c:pt idx="10">
                  <c:v>88.29868806521462</c:v>
                </c:pt>
                <c:pt idx="11">
                  <c:v>89.340474406991262</c:v>
                </c:pt>
                <c:pt idx="12">
                  <c:v>88.893371428571427</c:v>
                </c:pt>
                <c:pt idx="13">
                  <c:v>91.206099706744865</c:v>
                </c:pt>
                <c:pt idx="14">
                  <c:v>63.932607215793055</c:v>
                </c:pt>
                <c:pt idx="15">
                  <c:v>56.741671372106154</c:v>
                </c:pt>
              </c:numCache>
            </c:numRef>
          </c:val>
        </c:ser>
        <c:ser>
          <c:idx val="2"/>
          <c:order val="2"/>
          <c:tx>
            <c:strRef>
              <c:f>'5. Network reliability'!$G$93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Central Highlands </c:v>
                </c:pt>
                <c:pt idx="1">
                  <c:v>GWMWater</c:v>
                </c:pt>
                <c:pt idx="2">
                  <c:v>City West </c:v>
                </c:pt>
                <c:pt idx="3">
                  <c:v>North East 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Goulburn Valley </c:v>
                </c:pt>
                <c:pt idx="7">
                  <c:v>Coliban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Barwon </c:v>
                </c:pt>
                <c:pt idx="11">
                  <c:v>South East </c:v>
                </c:pt>
                <c:pt idx="12">
                  <c:v>Gippsland </c:v>
                </c:pt>
                <c:pt idx="13">
                  <c:v>Wannon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reliability'!$G$94:$G$109</c:f>
              <c:numCache>
                <c:formatCode>_-* #,##0.0_-;\-* #,##0.0_-;_-* "-"??_-;_-@_-</c:formatCode>
                <c:ptCount val="16"/>
                <c:pt idx="0">
                  <c:v>109.24615732368898</c:v>
                </c:pt>
                <c:pt idx="1">
                  <c:v>105.70724666533944</c:v>
                </c:pt>
                <c:pt idx="2">
                  <c:v>119.53529274732101</c:v>
                </c:pt>
                <c:pt idx="3">
                  <c:v>107.69694533762058</c:v>
                </c:pt>
                <c:pt idx="4">
                  <c:v>80.191023366876976</c:v>
                </c:pt>
                <c:pt idx="5">
                  <c:v>122.49733890831482</c:v>
                </c:pt>
                <c:pt idx="6">
                  <c:v>107.54189494038027</c:v>
                </c:pt>
                <c:pt idx="7">
                  <c:v>118.42549019607843</c:v>
                </c:pt>
                <c:pt idx="8">
                  <c:v>95.592895476616405</c:v>
                </c:pt>
                <c:pt idx="9">
                  <c:v>92.791147994467494</c:v>
                </c:pt>
                <c:pt idx="10">
                  <c:v>99.548957364128952</c:v>
                </c:pt>
                <c:pt idx="11">
                  <c:v>81.268846747094145</c:v>
                </c:pt>
                <c:pt idx="12">
                  <c:v>76.234510941207489</c:v>
                </c:pt>
                <c:pt idx="13">
                  <c:v>104.89647274393037</c:v>
                </c:pt>
                <c:pt idx="14">
                  <c:v>71.47711598746082</c:v>
                </c:pt>
                <c:pt idx="15">
                  <c:v>54.130511463844798</c:v>
                </c:pt>
              </c:numCache>
            </c:numRef>
          </c:val>
        </c:ser>
        <c:ser>
          <c:idx val="3"/>
          <c:order val="3"/>
          <c:tx>
            <c:strRef>
              <c:f>'5. Network reliability'!$H$93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Central Highlands </c:v>
                </c:pt>
                <c:pt idx="1">
                  <c:v>GWMWater</c:v>
                </c:pt>
                <c:pt idx="2">
                  <c:v>City West </c:v>
                </c:pt>
                <c:pt idx="3">
                  <c:v>North East 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Goulburn Valley </c:v>
                </c:pt>
                <c:pt idx="7">
                  <c:v>Coliban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Barwon </c:v>
                </c:pt>
                <c:pt idx="11">
                  <c:v>South East </c:v>
                </c:pt>
                <c:pt idx="12">
                  <c:v>Gippsland </c:v>
                </c:pt>
                <c:pt idx="13">
                  <c:v>Wannon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reliability'!$H$94:$H$109</c:f>
              <c:numCache>
                <c:formatCode>_-* #,##0.0_-;\-* #,##0.0_-;_-* "-"??_-;_-@_-</c:formatCode>
                <c:ptCount val="16"/>
                <c:pt idx="0">
                  <c:v>107.34056355159133</c:v>
                </c:pt>
                <c:pt idx="1">
                  <c:v>112.33678756476684</c:v>
                </c:pt>
                <c:pt idx="2">
                  <c:v>175.43368886690845</c:v>
                </c:pt>
                <c:pt idx="3">
                  <c:v>156.07526192003422</c:v>
                </c:pt>
                <c:pt idx="4">
                  <c:v>109.34648665856342</c:v>
                </c:pt>
                <c:pt idx="5">
                  <c:v>118.15114397446847</c:v>
                </c:pt>
                <c:pt idx="6">
                  <c:v>98.157817109144545</c:v>
                </c:pt>
                <c:pt idx="7">
                  <c:v>131.9634206019085</c:v>
                </c:pt>
                <c:pt idx="8">
                  <c:v>91.365206662553973</c:v>
                </c:pt>
                <c:pt idx="9">
                  <c:v>214.68495702005731</c:v>
                </c:pt>
                <c:pt idx="10">
                  <c:v>101.09159742366882</c:v>
                </c:pt>
                <c:pt idx="11">
                  <c:v>83.12229760535682</c:v>
                </c:pt>
                <c:pt idx="12">
                  <c:v>87.374797585750031</c:v>
                </c:pt>
                <c:pt idx="13">
                  <c:v>93.540540540540547</c:v>
                </c:pt>
                <c:pt idx="14">
                  <c:v>91.991019884541373</c:v>
                </c:pt>
                <c:pt idx="15">
                  <c:v>57.17735444056882</c:v>
                </c:pt>
              </c:numCache>
            </c:numRef>
          </c:val>
        </c:ser>
        <c:ser>
          <c:idx val="4"/>
          <c:order val="4"/>
          <c:tx>
            <c:strRef>
              <c:f>'5. Network reliability'!$I$93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Central Highlands </c:v>
                </c:pt>
                <c:pt idx="1">
                  <c:v>GWMWater</c:v>
                </c:pt>
                <c:pt idx="2">
                  <c:v>City West </c:v>
                </c:pt>
                <c:pt idx="3">
                  <c:v>North East 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Goulburn Valley </c:v>
                </c:pt>
                <c:pt idx="7">
                  <c:v>Coliban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Barwon </c:v>
                </c:pt>
                <c:pt idx="11">
                  <c:v>South East </c:v>
                </c:pt>
                <c:pt idx="12">
                  <c:v>Gippsland </c:v>
                </c:pt>
                <c:pt idx="13">
                  <c:v>Wannon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reliability'!$I$94:$I$109</c:f>
              <c:numCache>
                <c:formatCode>_-* #,##0.0_-;\-* #,##0.0_-;_-* "-"??_-;_-@_-</c:formatCode>
                <c:ptCount val="16"/>
                <c:pt idx="0">
                  <c:v>137.69106263194934</c:v>
                </c:pt>
                <c:pt idx="1">
                  <c:v>123.79100063938618</c:v>
                </c:pt>
                <c:pt idx="2">
                  <c:v>119.5613293123171</c:v>
                </c:pt>
                <c:pt idx="3">
                  <c:v>111.38380382092957</c:v>
                </c:pt>
                <c:pt idx="4">
                  <c:v>108.29000812347685</c:v>
                </c:pt>
                <c:pt idx="5">
                  <c:v>102.87174273000103</c:v>
                </c:pt>
                <c:pt idx="6">
                  <c:v>102.46099396344994</c:v>
                </c:pt>
                <c:pt idx="7">
                  <c:v>102.45899435332079</c:v>
                </c:pt>
                <c:pt idx="8">
                  <c:v>96.285261489698897</c:v>
                </c:pt>
                <c:pt idx="9">
                  <c:v>90.038002171552662</c:v>
                </c:pt>
                <c:pt idx="10">
                  <c:v>89.370206750309237</c:v>
                </c:pt>
                <c:pt idx="11">
                  <c:v>87.417090748273054</c:v>
                </c:pt>
                <c:pt idx="12">
                  <c:v>85.156207054512137</c:v>
                </c:pt>
                <c:pt idx="13">
                  <c:v>79.278276481149007</c:v>
                </c:pt>
                <c:pt idx="14">
                  <c:v>75.726588235294116</c:v>
                </c:pt>
                <c:pt idx="15">
                  <c:v>59.332812500000003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562688"/>
        <c:axId val="126564224"/>
      </c:barChart>
      <c:catAx>
        <c:axId val="12656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56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5642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562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reliability'!$E$114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City West </c:v>
                </c:pt>
                <c:pt idx="6">
                  <c:v>South East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Western </c:v>
                </c:pt>
                <c:pt idx="10">
                  <c:v>Central Highlands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Coliban </c:v>
                </c:pt>
                <c:pt idx="14">
                  <c:v>Lower Murray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reliability'!$E$115:$E$130</c:f>
              <c:numCache>
                <c:formatCode>_-* #,##0.0_-;\-* #,##0.0_-;_-* "-"??_-;_-@_-</c:formatCode>
                <c:ptCount val="16"/>
                <c:pt idx="0">
                  <c:v>102.23363665267708</c:v>
                </c:pt>
                <c:pt idx="1">
                  <c:v>74.66713532513181</c:v>
                </c:pt>
                <c:pt idx="2">
                  <c:v>45.489773351648353</c:v>
                </c:pt>
                <c:pt idx="3">
                  <c:v>35.153236140849998</c:v>
                </c:pt>
                <c:pt idx="4">
                  <c:v>64.606752577319583</c:v>
                </c:pt>
                <c:pt idx="5">
                  <c:v>22.866482656844873</c:v>
                </c:pt>
                <c:pt idx="6">
                  <c:v>23.359442666164565</c:v>
                </c:pt>
                <c:pt idx="7">
                  <c:v>29.344648792377576</c:v>
                </c:pt>
                <c:pt idx="8">
                  <c:v>25.805208191229745</c:v>
                </c:pt>
                <c:pt idx="9">
                  <c:v>47.89469523976814</c:v>
                </c:pt>
                <c:pt idx="10">
                  <c:v>9.121740197582378</c:v>
                </c:pt>
                <c:pt idx="11">
                  <c:v>15.197291084187636</c:v>
                </c:pt>
                <c:pt idx="12">
                  <c:v>16.578766448840749</c:v>
                </c:pt>
                <c:pt idx="13">
                  <c:v>14.164670700915464</c:v>
                </c:pt>
                <c:pt idx="14">
                  <c:v>7.6872717227832172</c:v>
                </c:pt>
                <c:pt idx="15">
                  <c:v>20.943177490001904</c:v>
                </c:pt>
              </c:numCache>
            </c:numRef>
          </c:val>
        </c:ser>
        <c:ser>
          <c:idx val="1"/>
          <c:order val="1"/>
          <c:tx>
            <c:strRef>
              <c:f>'5. Network reliability'!$F$114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City West </c:v>
                </c:pt>
                <c:pt idx="6">
                  <c:v>South East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Western </c:v>
                </c:pt>
                <c:pt idx="10">
                  <c:v>Central Highlands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Coliban </c:v>
                </c:pt>
                <c:pt idx="14">
                  <c:v>Lower Murray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reliability'!$F$115:$F$130</c:f>
              <c:numCache>
                <c:formatCode>_-* #,##0.0_-;\-* #,##0.0_-;_-* "-"??_-;_-@_-</c:formatCode>
                <c:ptCount val="16"/>
                <c:pt idx="0">
                  <c:v>91.656530854766146</c:v>
                </c:pt>
                <c:pt idx="1">
                  <c:v>48.800890443631744</c:v>
                </c:pt>
                <c:pt idx="2">
                  <c:v>43.815159161752604</c:v>
                </c:pt>
                <c:pt idx="3">
                  <c:v>27.360155865572594</c:v>
                </c:pt>
                <c:pt idx="4">
                  <c:v>62.0046850333554</c:v>
                </c:pt>
                <c:pt idx="5">
                  <c:v>20.07508229846653</c:v>
                </c:pt>
                <c:pt idx="6">
                  <c:v>23.726752988019705</c:v>
                </c:pt>
                <c:pt idx="7">
                  <c:v>20.328712005248196</c:v>
                </c:pt>
                <c:pt idx="8">
                  <c:v>44.347922305127327</c:v>
                </c:pt>
                <c:pt idx="9">
                  <c:v>44.118473929921166</c:v>
                </c:pt>
                <c:pt idx="10">
                  <c:v>9.3767373700749328</c:v>
                </c:pt>
                <c:pt idx="11">
                  <c:v>12.739577309931995</c:v>
                </c:pt>
                <c:pt idx="12">
                  <c:v>14.718131489113325</c:v>
                </c:pt>
                <c:pt idx="13">
                  <c:v>7.5380562142074679</c:v>
                </c:pt>
                <c:pt idx="14">
                  <c:v>11.478173759941715</c:v>
                </c:pt>
                <c:pt idx="15">
                  <c:v>5.9532567457782193</c:v>
                </c:pt>
              </c:numCache>
            </c:numRef>
          </c:val>
        </c:ser>
        <c:ser>
          <c:idx val="2"/>
          <c:order val="2"/>
          <c:tx>
            <c:strRef>
              <c:f>'5. Network reliability'!$G$114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City West </c:v>
                </c:pt>
                <c:pt idx="6">
                  <c:v>South East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Western </c:v>
                </c:pt>
                <c:pt idx="10">
                  <c:v>Central Highlands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Coliban </c:v>
                </c:pt>
                <c:pt idx="14">
                  <c:v>Lower Murray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reliability'!$G$115:$G$130</c:f>
              <c:numCache>
                <c:formatCode>_-* #,##0.0_-;\-* #,##0.0_-;_-* "-"??_-;_-@_-</c:formatCode>
                <c:ptCount val="16"/>
                <c:pt idx="0">
                  <c:v>87.017450538442233</c:v>
                </c:pt>
                <c:pt idx="1">
                  <c:v>54.20535855502483</c:v>
                </c:pt>
                <c:pt idx="2">
                  <c:v>36.453981693061593</c:v>
                </c:pt>
                <c:pt idx="3">
                  <c:v>28.784710833974707</c:v>
                </c:pt>
                <c:pt idx="4">
                  <c:v>49.23677442130213</c:v>
                </c:pt>
                <c:pt idx="5">
                  <c:v>20.806382547474215</c:v>
                </c:pt>
                <c:pt idx="6">
                  <c:v>21.464961092330416</c:v>
                </c:pt>
                <c:pt idx="7">
                  <c:v>17.656648097767413</c:v>
                </c:pt>
                <c:pt idx="8">
                  <c:v>21.416546444869716</c:v>
                </c:pt>
                <c:pt idx="9">
                  <c:v>47.767229628644571</c:v>
                </c:pt>
                <c:pt idx="10">
                  <c:v>11.311987108710571</c:v>
                </c:pt>
                <c:pt idx="11">
                  <c:v>7.4459415846377279</c:v>
                </c:pt>
                <c:pt idx="12">
                  <c:v>15.137867775525894</c:v>
                </c:pt>
                <c:pt idx="13">
                  <c:v>11.601887256240781</c:v>
                </c:pt>
                <c:pt idx="14">
                  <c:v>16.181145469859221</c:v>
                </c:pt>
                <c:pt idx="15">
                  <c:v>7.7425940752602074</c:v>
                </c:pt>
              </c:numCache>
            </c:numRef>
          </c:val>
        </c:ser>
        <c:ser>
          <c:idx val="3"/>
          <c:order val="3"/>
          <c:tx>
            <c:strRef>
              <c:f>'5. Network reliability'!$H$114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City West </c:v>
                </c:pt>
                <c:pt idx="6">
                  <c:v>South East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Western </c:v>
                </c:pt>
                <c:pt idx="10">
                  <c:v>Central Highlands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Coliban </c:v>
                </c:pt>
                <c:pt idx="14">
                  <c:v>Lower Murray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reliability'!$H$115:$H$130</c:f>
              <c:numCache>
                <c:formatCode>_-* #,##0.0_-;\-* #,##0.0_-;_-* "-"??_-;_-@_-</c:formatCode>
                <c:ptCount val="16"/>
                <c:pt idx="0">
                  <c:v>130.87811580882357</c:v>
                </c:pt>
                <c:pt idx="1">
                  <c:v>129.11034417549169</c:v>
                </c:pt>
                <c:pt idx="2">
                  <c:v>29.867890526752493</c:v>
                </c:pt>
                <c:pt idx="3">
                  <c:v>33.715657633890643</c:v>
                </c:pt>
                <c:pt idx="4">
                  <c:v>33.112829209896248</c:v>
                </c:pt>
                <c:pt idx="5">
                  <c:v>30.608007178179413</c:v>
                </c:pt>
                <c:pt idx="6">
                  <c:v>22.581155792420329</c:v>
                </c:pt>
                <c:pt idx="7">
                  <c:v>12.113981244671782</c:v>
                </c:pt>
                <c:pt idx="8">
                  <c:v>19.780681091141744</c:v>
                </c:pt>
                <c:pt idx="9">
                  <c:v>50.45081466722371</c:v>
                </c:pt>
                <c:pt idx="10">
                  <c:v>8.4973260465048135</c:v>
                </c:pt>
                <c:pt idx="11">
                  <c:v>21.274978616752531</c:v>
                </c:pt>
                <c:pt idx="12">
                  <c:v>11.9495101342595</c:v>
                </c:pt>
                <c:pt idx="13">
                  <c:v>14.568841605652414</c:v>
                </c:pt>
                <c:pt idx="14">
                  <c:v>12.375475370564455</c:v>
                </c:pt>
                <c:pt idx="15">
                  <c:v>5.7827245943038861</c:v>
                </c:pt>
              </c:numCache>
            </c:numRef>
          </c:val>
        </c:ser>
        <c:ser>
          <c:idx val="4"/>
          <c:order val="4"/>
          <c:tx>
            <c:strRef>
              <c:f>'5. Network reliability'!$I$114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Barwon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City West </c:v>
                </c:pt>
                <c:pt idx="6">
                  <c:v>South East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Western </c:v>
                </c:pt>
                <c:pt idx="10">
                  <c:v>Central Highlands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Coliban </c:v>
                </c:pt>
                <c:pt idx="14">
                  <c:v>Lower Murray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reliability'!$I$115:$I$130</c:f>
              <c:numCache>
                <c:formatCode>_-* #,##0.0_-;\-* #,##0.0_-;_-* "-"??_-;_-@_-</c:formatCode>
                <c:ptCount val="16"/>
                <c:pt idx="0">
                  <c:v>83.663748563131463</c:v>
                </c:pt>
                <c:pt idx="1">
                  <c:v>72.831741343555578</c:v>
                </c:pt>
                <c:pt idx="2">
                  <c:v>37.633917107818021</c:v>
                </c:pt>
                <c:pt idx="3">
                  <c:v>34.312208744218516</c:v>
                </c:pt>
                <c:pt idx="4">
                  <c:v>30.663901433339877</c:v>
                </c:pt>
                <c:pt idx="5">
                  <c:v>27.061868666184509</c:v>
                </c:pt>
                <c:pt idx="6">
                  <c:v>26.284501702208608</c:v>
                </c:pt>
                <c:pt idx="7">
                  <c:v>26.143265993265995</c:v>
                </c:pt>
                <c:pt idx="8">
                  <c:v>20.215552817103227</c:v>
                </c:pt>
                <c:pt idx="9">
                  <c:v>17.946815222911312</c:v>
                </c:pt>
                <c:pt idx="10">
                  <c:v>15.100510314094731</c:v>
                </c:pt>
                <c:pt idx="11">
                  <c:v>14.388284338669902</c:v>
                </c:pt>
                <c:pt idx="12">
                  <c:v>10.461171911402044</c:v>
                </c:pt>
                <c:pt idx="13">
                  <c:v>10.24010473430979</c:v>
                </c:pt>
                <c:pt idx="14">
                  <c:v>9.5657937661259229</c:v>
                </c:pt>
                <c:pt idx="15">
                  <c:v>7.5678198281866731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7292160"/>
        <c:axId val="127293696"/>
      </c:barChart>
      <c:catAx>
        <c:axId val="12729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29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293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292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reliability'!$E$135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East </c:v>
                </c:pt>
                <c:pt idx="4">
                  <c:v>South Gippsland </c:v>
                </c:pt>
                <c:pt idx="5">
                  <c:v>Barwon </c:v>
                </c:pt>
                <c:pt idx="6">
                  <c:v>Coliban </c:v>
                </c:pt>
                <c:pt idx="7">
                  <c:v>Lower Murray </c:v>
                </c:pt>
                <c:pt idx="8">
                  <c:v>Central Highlands </c:v>
                </c:pt>
                <c:pt idx="9">
                  <c:v>Gippsland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Goulburn Valley </c:v>
                </c:pt>
                <c:pt idx="13">
                  <c:v>Western </c:v>
                </c:pt>
                <c:pt idx="14">
                  <c:v>North East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reliability'!$E$136:$E$151</c:f>
              <c:numCache>
                <c:formatCode>_-* #,##0.0_-;\-* #,##0.0_-;_-* "-"??_-;_-@_-</c:formatCode>
                <c:ptCount val="16"/>
                <c:pt idx="0">
                  <c:v>60.303160433817283</c:v>
                </c:pt>
                <c:pt idx="1">
                  <c:v>50.548954562612394</c:v>
                </c:pt>
                <c:pt idx="2">
                  <c:v>39.928528986637112</c:v>
                </c:pt>
                <c:pt idx="3">
                  <c:v>30.778201865988127</c:v>
                </c:pt>
                <c:pt idx="4">
                  <c:v>47.782546494992843</c:v>
                </c:pt>
                <c:pt idx="5">
                  <c:v>31.030117919572803</c:v>
                </c:pt>
                <c:pt idx="6">
                  <c:v>28.591397166274856</c:v>
                </c:pt>
                <c:pt idx="7">
                  <c:v>30.000882378893497</c:v>
                </c:pt>
                <c:pt idx="8">
                  <c:v>22.804326767839846</c:v>
                </c:pt>
                <c:pt idx="9">
                  <c:v>25.238549618320612</c:v>
                </c:pt>
                <c:pt idx="10">
                  <c:v>16.673350077035099</c:v>
                </c:pt>
                <c:pt idx="11">
                  <c:v>7.5431034482758621</c:v>
                </c:pt>
                <c:pt idx="12">
                  <c:v>27.504150525733262</c:v>
                </c:pt>
                <c:pt idx="13">
                  <c:v>13.336409468656033</c:v>
                </c:pt>
                <c:pt idx="14">
                  <c:v>13.285087489293268</c:v>
                </c:pt>
                <c:pt idx="15">
                  <c:v>10.521192231746793</c:v>
                </c:pt>
              </c:numCache>
            </c:numRef>
          </c:val>
        </c:ser>
        <c:ser>
          <c:idx val="1"/>
          <c:order val="1"/>
          <c:tx>
            <c:strRef>
              <c:f>'5. Network reliability'!$F$135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East </c:v>
                </c:pt>
                <c:pt idx="4">
                  <c:v>South Gippsland </c:v>
                </c:pt>
                <c:pt idx="5">
                  <c:v>Barwon </c:v>
                </c:pt>
                <c:pt idx="6">
                  <c:v>Coliban </c:v>
                </c:pt>
                <c:pt idx="7">
                  <c:v>Lower Murray </c:v>
                </c:pt>
                <c:pt idx="8">
                  <c:v>Central Highlands </c:v>
                </c:pt>
                <c:pt idx="9">
                  <c:v>Gippsland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Goulburn Valley </c:v>
                </c:pt>
                <c:pt idx="13">
                  <c:v>Western </c:v>
                </c:pt>
                <c:pt idx="14">
                  <c:v>North East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reliability'!$F$136:$F$151</c:f>
              <c:numCache>
                <c:formatCode>_-* #,##0.0_-;\-* #,##0.0_-;_-* "-"??_-;_-@_-</c:formatCode>
                <c:ptCount val="16"/>
                <c:pt idx="0">
                  <c:v>55.396277758880409</c:v>
                </c:pt>
                <c:pt idx="1">
                  <c:v>46.246306405569186</c:v>
                </c:pt>
                <c:pt idx="2">
                  <c:v>37.070805445616358</c:v>
                </c:pt>
                <c:pt idx="3">
                  <c:v>32.240266500104106</c:v>
                </c:pt>
                <c:pt idx="4">
                  <c:v>39.914772727272727</c:v>
                </c:pt>
                <c:pt idx="5">
                  <c:v>29.050368029214102</c:v>
                </c:pt>
                <c:pt idx="6">
                  <c:v>26.126126126126124</c:v>
                </c:pt>
                <c:pt idx="7">
                  <c:v>35.413706416001752</c:v>
                </c:pt>
                <c:pt idx="8">
                  <c:v>20.671525869279485</c:v>
                </c:pt>
                <c:pt idx="9">
                  <c:v>25.083361797564919</c:v>
                </c:pt>
                <c:pt idx="10">
                  <c:v>13.628239499553175</c:v>
                </c:pt>
                <c:pt idx="11">
                  <c:v>17.24858315209822</c:v>
                </c:pt>
                <c:pt idx="12">
                  <c:v>22.649807586586039</c:v>
                </c:pt>
                <c:pt idx="13">
                  <c:v>12.214137214137216</c:v>
                </c:pt>
                <c:pt idx="14">
                  <c:v>12.492803684513529</c:v>
                </c:pt>
                <c:pt idx="15">
                  <c:v>9.725455183189311</c:v>
                </c:pt>
              </c:numCache>
            </c:numRef>
          </c:val>
        </c:ser>
        <c:ser>
          <c:idx val="2"/>
          <c:order val="2"/>
          <c:tx>
            <c:strRef>
              <c:f>'5. Network reliability'!$G$135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East </c:v>
                </c:pt>
                <c:pt idx="4">
                  <c:v>South Gippsland </c:v>
                </c:pt>
                <c:pt idx="5">
                  <c:v>Barwon </c:v>
                </c:pt>
                <c:pt idx="6">
                  <c:v>Coliban </c:v>
                </c:pt>
                <c:pt idx="7">
                  <c:v>Lower Murray </c:v>
                </c:pt>
                <c:pt idx="8">
                  <c:v>Central Highlands </c:v>
                </c:pt>
                <c:pt idx="9">
                  <c:v>Gippsland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Goulburn Valley </c:v>
                </c:pt>
                <c:pt idx="13">
                  <c:v>Western </c:v>
                </c:pt>
                <c:pt idx="14">
                  <c:v>North East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reliability'!$G$136:$G$151</c:f>
              <c:numCache>
                <c:formatCode>_-* #,##0.0_-;\-* #,##0.0_-;_-* "-"??_-;_-@_-</c:formatCode>
                <c:ptCount val="16"/>
                <c:pt idx="0">
                  <c:v>55.537617048756857</c:v>
                </c:pt>
                <c:pt idx="1">
                  <c:v>48.454095416228704</c:v>
                </c:pt>
                <c:pt idx="2">
                  <c:v>40.147958284995838</c:v>
                </c:pt>
                <c:pt idx="3">
                  <c:v>33.469558152717774</c:v>
                </c:pt>
                <c:pt idx="4">
                  <c:v>40.851063829787229</c:v>
                </c:pt>
                <c:pt idx="5">
                  <c:v>33.47200656256409</c:v>
                </c:pt>
                <c:pt idx="6">
                  <c:v>29.05209711445632</c:v>
                </c:pt>
                <c:pt idx="7">
                  <c:v>32.047800108636608</c:v>
                </c:pt>
                <c:pt idx="8">
                  <c:v>18.787158145065401</c:v>
                </c:pt>
                <c:pt idx="9">
                  <c:v>24.515801163206532</c:v>
                </c:pt>
                <c:pt idx="10">
                  <c:v>21.974607120660568</c:v>
                </c:pt>
                <c:pt idx="11">
                  <c:v>12.899786780383796</c:v>
                </c:pt>
                <c:pt idx="12">
                  <c:v>19.937558196855999</c:v>
                </c:pt>
                <c:pt idx="13">
                  <c:v>13.258541560428352</c:v>
                </c:pt>
                <c:pt idx="14">
                  <c:v>8.7127069502955727</c:v>
                </c:pt>
                <c:pt idx="15">
                  <c:v>11.122448979591837</c:v>
                </c:pt>
              </c:numCache>
            </c:numRef>
          </c:val>
        </c:ser>
        <c:ser>
          <c:idx val="3"/>
          <c:order val="3"/>
          <c:tx>
            <c:strRef>
              <c:f>'5. Network reliability'!$H$135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East </c:v>
                </c:pt>
                <c:pt idx="4">
                  <c:v>South Gippsland </c:v>
                </c:pt>
                <c:pt idx="5">
                  <c:v>Barwon </c:v>
                </c:pt>
                <c:pt idx="6">
                  <c:v>Coliban </c:v>
                </c:pt>
                <c:pt idx="7">
                  <c:v>Lower Murray </c:v>
                </c:pt>
                <c:pt idx="8">
                  <c:v>Central Highlands </c:v>
                </c:pt>
                <c:pt idx="9">
                  <c:v>Gippsland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Goulburn Valley </c:v>
                </c:pt>
                <c:pt idx="13">
                  <c:v>Western </c:v>
                </c:pt>
                <c:pt idx="14">
                  <c:v>North East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reliability'!$H$136:$H$151</c:f>
              <c:numCache>
                <c:formatCode>_-* #,##0.0_-;\-* #,##0.0_-;_-* "-"??_-;_-@_-</c:formatCode>
                <c:ptCount val="16"/>
                <c:pt idx="0">
                  <c:v>55.407523510971792</c:v>
                </c:pt>
                <c:pt idx="1">
                  <c:v>47.371817435175409</c:v>
                </c:pt>
                <c:pt idx="2">
                  <c:v>42.166535122336228</c:v>
                </c:pt>
                <c:pt idx="3">
                  <c:v>32.666123904394865</c:v>
                </c:pt>
                <c:pt idx="4">
                  <c:v>29.461756373937675</c:v>
                </c:pt>
                <c:pt idx="5">
                  <c:v>30.980486629727778</c:v>
                </c:pt>
                <c:pt idx="6">
                  <c:v>28.789424655103581</c:v>
                </c:pt>
                <c:pt idx="7">
                  <c:v>28.589250441833869</c:v>
                </c:pt>
                <c:pt idx="8">
                  <c:v>18.221172766627312</c:v>
                </c:pt>
                <c:pt idx="9">
                  <c:v>22.942451511199106</c:v>
                </c:pt>
                <c:pt idx="10">
                  <c:v>16.470846601515319</c:v>
                </c:pt>
                <c:pt idx="11">
                  <c:v>12.75645795684065</c:v>
                </c:pt>
                <c:pt idx="12">
                  <c:v>12.92257360959651</c:v>
                </c:pt>
                <c:pt idx="13">
                  <c:v>12.28026739291904</c:v>
                </c:pt>
                <c:pt idx="14">
                  <c:v>13.067828251400124</c:v>
                </c:pt>
                <c:pt idx="15">
                  <c:v>9.2893401015228427</c:v>
                </c:pt>
              </c:numCache>
            </c:numRef>
          </c:val>
        </c:ser>
        <c:ser>
          <c:idx val="4"/>
          <c:order val="4"/>
          <c:tx>
            <c:strRef>
              <c:f>'5. Network reliability'!$I$135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East </c:v>
                </c:pt>
                <c:pt idx="4">
                  <c:v>South Gippsland </c:v>
                </c:pt>
                <c:pt idx="5">
                  <c:v>Barwon </c:v>
                </c:pt>
                <c:pt idx="6">
                  <c:v>Coliban </c:v>
                </c:pt>
                <c:pt idx="7">
                  <c:v>Lower Murray </c:v>
                </c:pt>
                <c:pt idx="8">
                  <c:v>Central Highlands </c:v>
                </c:pt>
                <c:pt idx="9">
                  <c:v>Gippsland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Goulburn Valley </c:v>
                </c:pt>
                <c:pt idx="13">
                  <c:v>Western </c:v>
                </c:pt>
                <c:pt idx="14">
                  <c:v>North East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reliability'!$I$136:$I$151</c:f>
              <c:numCache>
                <c:formatCode>_-* #,##0.0_-;\-* #,##0.0_-;_-* "-"??_-;_-@_-</c:formatCode>
                <c:ptCount val="16"/>
                <c:pt idx="0">
                  <c:v>58.486055776892428</c:v>
                </c:pt>
                <c:pt idx="1">
                  <c:v>46.279150526039352</c:v>
                </c:pt>
                <c:pt idx="2">
                  <c:v>42.817499058322511</c:v>
                </c:pt>
                <c:pt idx="3">
                  <c:v>34.662727720334814</c:v>
                </c:pt>
                <c:pt idx="4">
                  <c:v>34.269662921348313</c:v>
                </c:pt>
                <c:pt idx="5">
                  <c:v>29.332704550813489</c:v>
                </c:pt>
                <c:pt idx="6">
                  <c:v>28.513507558062663</c:v>
                </c:pt>
                <c:pt idx="7">
                  <c:v>26.187494177681632</c:v>
                </c:pt>
                <c:pt idx="8">
                  <c:v>25.443868282182674</c:v>
                </c:pt>
                <c:pt idx="9">
                  <c:v>25.057019885101667</c:v>
                </c:pt>
                <c:pt idx="10">
                  <c:v>18.522150312697477</c:v>
                </c:pt>
                <c:pt idx="11">
                  <c:v>17.103882476390346</c:v>
                </c:pt>
                <c:pt idx="12">
                  <c:v>16.378378378378379</c:v>
                </c:pt>
                <c:pt idx="13">
                  <c:v>12.152614225153085</c:v>
                </c:pt>
                <c:pt idx="14">
                  <c:v>10.320678215997052</c:v>
                </c:pt>
                <c:pt idx="15">
                  <c:v>8.2615306639635069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7337600"/>
        <c:axId val="127339136"/>
      </c:barChart>
      <c:catAx>
        <c:axId val="12733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33913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76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reliability'!$E$156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Central Highlands </c:v>
                </c:pt>
                <c:pt idx="1">
                  <c:v>South East </c:v>
                </c:pt>
                <c:pt idx="2">
                  <c:v>Gippsland </c:v>
                </c:pt>
                <c:pt idx="3">
                  <c:v>Barwon </c:v>
                </c:pt>
                <c:pt idx="4">
                  <c:v>Coliban </c:v>
                </c:pt>
                <c:pt idx="5">
                  <c:v>Yarra Valley </c:v>
                </c:pt>
                <c:pt idx="6">
                  <c:v>City West </c:v>
                </c:pt>
                <c:pt idx="7">
                  <c:v>Western </c:v>
                </c:pt>
                <c:pt idx="8">
                  <c:v>South Gippsland </c:v>
                </c:pt>
                <c:pt idx="9">
                  <c:v>GWMWater</c:v>
                </c:pt>
                <c:pt idx="10">
                  <c:v>Westernport 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reliability'!$E$157:$E$172</c:f>
              <c:numCache>
                <c:formatCode>_-* #,##0.0_-;\-* #,##0.0_-;_-* "-"??_-;_-@_-</c:formatCode>
                <c:ptCount val="16"/>
                <c:pt idx="0">
                  <c:v>37.541666666666664</c:v>
                </c:pt>
                <c:pt idx="1">
                  <c:v>35.415716096324459</c:v>
                </c:pt>
                <c:pt idx="2">
                  <c:v>33.823529411764703</c:v>
                </c:pt>
                <c:pt idx="3">
                  <c:v>26.171875</c:v>
                </c:pt>
                <c:pt idx="4">
                  <c:v>36.870370370370374</c:v>
                </c:pt>
                <c:pt idx="5">
                  <c:v>31.895897435897439</c:v>
                </c:pt>
                <c:pt idx="6">
                  <c:v>21.111297935103245</c:v>
                </c:pt>
                <c:pt idx="7">
                  <c:v>0</c:v>
                </c:pt>
                <c:pt idx="8">
                  <c:v>16.983739837398375</c:v>
                </c:pt>
                <c:pt idx="9">
                  <c:v>30.416666666666668</c:v>
                </c:pt>
                <c:pt idx="10">
                  <c:v>6</c:v>
                </c:pt>
                <c:pt idx="11">
                  <c:v>19.347826086956523</c:v>
                </c:pt>
                <c:pt idx="12">
                  <c:v>20</c:v>
                </c:pt>
                <c:pt idx="13">
                  <c:v>0</c:v>
                </c:pt>
                <c:pt idx="14">
                  <c:v>0</c:v>
                </c:pt>
                <c:pt idx="15">
                  <c:v>16</c:v>
                </c:pt>
              </c:numCache>
            </c:numRef>
          </c:val>
        </c:ser>
        <c:ser>
          <c:idx val="1"/>
          <c:order val="1"/>
          <c:tx>
            <c:strRef>
              <c:f>'5. Network reliability'!$F$156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Central Highlands </c:v>
                </c:pt>
                <c:pt idx="1">
                  <c:v>South East </c:v>
                </c:pt>
                <c:pt idx="2">
                  <c:v>Gippsland </c:v>
                </c:pt>
                <c:pt idx="3">
                  <c:v>Barwon </c:v>
                </c:pt>
                <c:pt idx="4">
                  <c:v>Coliban </c:v>
                </c:pt>
                <c:pt idx="5">
                  <c:v>Yarra Valley </c:v>
                </c:pt>
                <c:pt idx="6">
                  <c:v>City West </c:v>
                </c:pt>
                <c:pt idx="7">
                  <c:v>Western </c:v>
                </c:pt>
                <c:pt idx="8">
                  <c:v>South Gippsland </c:v>
                </c:pt>
                <c:pt idx="9">
                  <c:v>GWMWater</c:v>
                </c:pt>
                <c:pt idx="10">
                  <c:v>Westernport 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reliability'!$F$157:$F$172</c:f>
              <c:numCache>
                <c:formatCode>_-* #,##0.0_-;\-* #,##0.0_-;_-* "-"??_-;_-@_-</c:formatCode>
                <c:ptCount val="16"/>
                <c:pt idx="0">
                  <c:v>31.277777777777779</c:v>
                </c:pt>
                <c:pt idx="1">
                  <c:v>31.481553398058253</c:v>
                </c:pt>
                <c:pt idx="2">
                  <c:v>29.336734693877553</c:v>
                </c:pt>
                <c:pt idx="3">
                  <c:v>23.16</c:v>
                </c:pt>
                <c:pt idx="4">
                  <c:v>27.260416666666668</c:v>
                </c:pt>
                <c:pt idx="5">
                  <c:v>41.708955223880594</c:v>
                </c:pt>
                <c:pt idx="6">
                  <c:v>24.358961424332342</c:v>
                </c:pt>
                <c:pt idx="7">
                  <c:v>15</c:v>
                </c:pt>
                <c:pt idx="8">
                  <c:v>20.885057471264368</c:v>
                </c:pt>
                <c:pt idx="9">
                  <c:v>23.03846153846154</c:v>
                </c:pt>
                <c:pt idx="10">
                  <c:v>8.75</c:v>
                </c:pt>
                <c:pt idx="11">
                  <c:v>15.615384615384615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</c:numCache>
            </c:numRef>
          </c:val>
        </c:ser>
        <c:ser>
          <c:idx val="2"/>
          <c:order val="2"/>
          <c:tx>
            <c:strRef>
              <c:f>'5. Network reliability'!$G$156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Central Highlands </c:v>
                </c:pt>
                <c:pt idx="1">
                  <c:v>South East </c:v>
                </c:pt>
                <c:pt idx="2">
                  <c:v>Gippsland </c:v>
                </c:pt>
                <c:pt idx="3">
                  <c:v>Barwon </c:v>
                </c:pt>
                <c:pt idx="4">
                  <c:v>Coliban </c:v>
                </c:pt>
                <c:pt idx="5">
                  <c:v>Yarra Valley </c:v>
                </c:pt>
                <c:pt idx="6">
                  <c:v>City West </c:v>
                </c:pt>
                <c:pt idx="7">
                  <c:v>Western </c:v>
                </c:pt>
                <c:pt idx="8">
                  <c:v>South Gippsland </c:v>
                </c:pt>
                <c:pt idx="9">
                  <c:v>GWMWater</c:v>
                </c:pt>
                <c:pt idx="10">
                  <c:v>Westernport 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reliability'!$G$157:$G$172</c:f>
              <c:numCache>
                <c:formatCode>_-* #,##0.0_-;\-* #,##0.0_-;_-* "-"??_-;_-@_-</c:formatCode>
                <c:ptCount val="16"/>
                <c:pt idx="0">
                  <c:v>38.666666666666664</c:v>
                </c:pt>
                <c:pt idx="1">
                  <c:v>32.77801724137931</c:v>
                </c:pt>
                <c:pt idx="2">
                  <c:v>26.481481481481481</c:v>
                </c:pt>
                <c:pt idx="3">
                  <c:v>24.636363636363637</c:v>
                </c:pt>
                <c:pt idx="4">
                  <c:v>27.48076923076923</c:v>
                </c:pt>
                <c:pt idx="5">
                  <c:v>63.937238493723846</c:v>
                </c:pt>
                <c:pt idx="6">
                  <c:v>22.234154727793694</c:v>
                </c:pt>
                <c:pt idx="7">
                  <c:v>10.5</c:v>
                </c:pt>
                <c:pt idx="8">
                  <c:v>24.381679389312978</c:v>
                </c:pt>
                <c:pt idx="9">
                  <c:v>26.65</c:v>
                </c:pt>
                <c:pt idx="10">
                  <c:v>0</c:v>
                </c:pt>
                <c:pt idx="11">
                  <c:v>12.75</c:v>
                </c:pt>
                <c:pt idx="12">
                  <c:v>0</c:v>
                </c:pt>
                <c:pt idx="13">
                  <c:v>0</c:v>
                </c:pt>
                <c:pt idx="14">
                  <c:v>19</c:v>
                </c:pt>
                <c:pt idx="15">
                  <c:v>5</c:v>
                </c:pt>
              </c:numCache>
            </c:numRef>
          </c:val>
        </c:ser>
        <c:ser>
          <c:idx val="3"/>
          <c:order val="3"/>
          <c:tx>
            <c:strRef>
              <c:f>'5. Network reliability'!$H$156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Central Highlands </c:v>
                </c:pt>
                <c:pt idx="1">
                  <c:v>South East </c:v>
                </c:pt>
                <c:pt idx="2">
                  <c:v>Gippsland </c:v>
                </c:pt>
                <c:pt idx="3">
                  <c:v>Barwon </c:v>
                </c:pt>
                <c:pt idx="4">
                  <c:v>Coliban </c:v>
                </c:pt>
                <c:pt idx="5">
                  <c:v>Yarra Valley </c:v>
                </c:pt>
                <c:pt idx="6">
                  <c:v>City West </c:v>
                </c:pt>
                <c:pt idx="7">
                  <c:v>Western </c:v>
                </c:pt>
                <c:pt idx="8">
                  <c:v>South Gippsland </c:v>
                </c:pt>
                <c:pt idx="9">
                  <c:v>GWMWater</c:v>
                </c:pt>
                <c:pt idx="10">
                  <c:v>Westernport 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reliability'!$H$157:$H$172</c:f>
              <c:numCache>
                <c:formatCode>_-* #,##0.0_-;\-* #,##0.0_-;_-* "-"??_-;_-@_-</c:formatCode>
                <c:ptCount val="16"/>
                <c:pt idx="0">
                  <c:v>37.368421052631582</c:v>
                </c:pt>
                <c:pt idx="1">
                  <c:v>32.044444444444444</c:v>
                </c:pt>
                <c:pt idx="2">
                  <c:v>27.145833333333332</c:v>
                </c:pt>
                <c:pt idx="3">
                  <c:v>27.057971014492754</c:v>
                </c:pt>
                <c:pt idx="4">
                  <c:v>23.826086956521738</c:v>
                </c:pt>
                <c:pt idx="5">
                  <c:v>46.914473684210527</c:v>
                </c:pt>
                <c:pt idx="6">
                  <c:v>31.793379888268159</c:v>
                </c:pt>
                <c:pt idx="7">
                  <c:v>20</c:v>
                </c:pt>
                <c:pt idx="8">
                  <c:v>22.858823529411765</c:v>
                </c:pt>
                <c:pt idx="9">
                  <c:v>16.586206896551722</c:v>
                </c:pt>
                <c:pt idx="10">
                  <c:v>6.55</c:v>
                </c:pt>
                <c:pt idx="11">
                  <c:v>15.583333333333334</c:v>
                </c:pt>
                <c:pt idx="12">
                  <c:v>6.833333333333333</c:v>
                </c:pt>
                <c:pt idx="13">
                  <c:v>0</c:v>
                </c:pt>
                <c:pt idx="14">
                  <c:v>0</c:v>
                </c:pt>
                <c:pt idx="15">
                  <c:v>9.3541666666666661</c:v>
                </c:pt>
              </c:numCache>
            </c:numRef>
          </c:val>
        </c:ser>
        <c:ser>
          <c:idx val="4"/>
          <c:order val="4"/>
          <c:tx>
            <c:strRef>
              <c:f>'5. Network reliability'!$I$156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Central Highlands </c:v>
                </c:pt>
                <c:pt idx="1">
                  <c:v>South East </c:v>
                </c:pt>
                <c:pt idx="2">
                  <c:v>Gippsland </c:v>
                </c:pt>
                <c:pt idx="3">
                  <c:v>Barwon </c:v>
                </c:pt>
                <c:pt idx="4">
                  <c:v>Coliban </c:v>
                </c:pt>
                <c:pt idx="5">
                  <c:v>Yarra Valley </c:v>
                </c:pt>
                <c:pt idx="6">
                  <c:v>City West </c:v>
                </c:pt>
                <c:pt idx="7">
                  <c:v>Western </c:v>
                </c:pt>
                <c:pt idx="8">
                  <c:v>South Gippsland </c:v>
                </c:pt>
                <c:pt idx="9">
                  <c:v>GWMWater</c:v>
                </c:pt>
                <c:pt idx="10">
                  <c:v>Westernport 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reliability'!$I$157:$I$172</c:f>
              <c:numCache>
                <c:formatCode>_-* #,##0.0_-;\-* #,##0.0_-;_-* "-"??_-;_-@_-</c:formatCode>
                <c:ptCount val="16"/>
                <c:pt idx="0">
                  <c:v>31.244897959183675</c:v>
                </c:pt>
                <c:pt idx="1">
                  <c:v>30.860986547085201</c:v>
                </c:pt>
                <c:pt idx="2">
                  <c:v>27.69047619047619</c:v>
                </c:pt>
                <c:pt idx="3">
                  <c:v>26.314285714285713</c:v>
                </c:pt>
                <c:pt idx="4">
                  <c:v>24.666666666666668</c:v>
                </c:pt>
                <c:pt idx="5">
                  <c:v>24.267441860465116</c:v>
                </c:pt>
                <c:pt idx="6">
                  <c:v>23.745596943553011</c:v>
                </c:pt>
                <c:pt idx="7">
                  <c:v>21.8</c:v>
                </c:pt>
                <c:pt idx="8">
                  <c:v>18.014285714285716</c:v>
                </c:pt>
                <c:pt idx="9">
                  <c:v>17.117647058823529</c:v>
                </c:pt>
                <c:pt idx="10">
                  <c:v>16.516666666666652</c:v>
                </c:pt>
                <c:pt idx="11">
                  <c:v>16.181818181818183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7411712"/>
        <c:axId val="127413248"/>
      </c:barChart>
      <c:catAx>
        <c:axId val="12741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41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41324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411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reliability'!$E$177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Central Highlands </c:v>
                </c:pt>
                <c:pt idx="1">
                  <c:v>South East </c:v>
                </c:pt>
                <c:pt idx="2">
                  <c:v>Coliban </c:v>
                </c:pt>
                <c:pt idx="3">
                  <c:v>Yarra Valley </c:v>
                </c:pt>
                <c:pt idx="4">
                  <c:v>Gippsland </c:v>
                </c:pt>
                <c:pt idx="5">
                  <c:v>Barwon </c:v>
                </c:pt>
                <c:pt idx="6">
                  <c:v>City West </c:v>
                </c:pt>
                <c:pt idx="7">
                  <c:v>Goulburn Valley </c:v>
                </c:pt>
                <c:pt idx="8">
                  <c:v>Westernport </c:v>
                </c:pt>
                <c:pt idx="9">
                  <c:v>Lower Murray </c:v>
                </c:pt>
                <c:pt idx="10">
                  <c:v>Western </c:v>
                </c:pt>
                <c:pt idx="11">
                  <c:v>East Gippsland </c:v>
                </c:pt>
                <c:pt idx="12">
                  <c:v>GWMWater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reliability'!$E$178:$E$193</c:f>
              <c:numCache>
                <c:formatCode>_-* #,##0.0_-;\-* #,##0.0_-;_-* "-"??_-;_-@_-</c:formatCode>
                <c:ptCount val="16"/>
                <c:pt idx="0">
                  <c:v>54.076190476190476</c:v>
                </c:pt>
                <c:pt idx="1">
                  <c:v>91.535019455252922</c:v>
                </c:pt>
                <c:pt idx="2">
                  <c:v>146.31952662721895</c:v>
                </c:pt>
                <c:pt idx="3">
                  <c:v>43.954574049803405</c:v>
                </c:pt>
                <c:pt idx="4">
                  <c:v>#N/A</c:v>
                </c:pt>
                <c:pt idx="5">
                  <c:v>41.446666666666665</c:v>
                </c:pt>
                <c:pt idx="6">
                  <c:v>31.402884615384615</c:v>
                </c:pt>
                <c:pt idx="7">
                  <c:v>34.886274509803918</c:v>
                </c:pt>
                <c:pt idx="8">
                  <c:v>41.375</c:v>
                </c:pt>
                <c:pt idx="9">
                  <c:v>20.042553191489361</c:v>
                </c:pt>
                <c:pt idx="10">
                  <c:v>41</c:v>
                </c:pt>
                <c:pt idx="11">
                  <c:v>26.285714285714285</c:v>
                </c:pt>
                <c:pt idx="12">
                  <c:v>32.295454545454547</c:v>
                </c:pt>
                <c:pt idx="13">
                  <c:v>21.912698412698411</c:v>
                </c:pt>
                <c:pt idx="14">
                  <c:v>19.666666666666668</c:v>
                </c:pt>
                <c:pt idx="15">
                  <c:v>19.287500000000001</c:v>
                </c:pt>
              </c:numCache>
            </c:numRef>
          </c:val>
        </c:ser>
        <c:ser>
          <c:idx val="1"/>
          <c:order val="1"/>
          <c:tx>
            <c:strRef>
              <c:f>'5. Network reliability'!$F$177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Central Highlands </c:v>
                </c:pt>
                <c:pt idx="1">
                  <c:v>South East </c:v>
                </c:pt>
                <c:pt idx="2">
                  <c:v>Coliban </c:v>
                </c:pt>
                <c:pt idx="3">
                  <c:v>Yarra Valley </c:v>
                </c:pt>
                <c:pt idx="4">
                  <c:v>Gippsland </c:v>
                </c:pt>
                <c:pt idx="5">
                  <c:v>Barwon </c:v>
                </c:pt>
                <c:pt idx="6">
                  <c:v>City West </c:v>
                </c:pt>
                <c:pt idx="7">
                  <c:v>Goulburn Valley </c:v>
                </c:pt>
                <c:pt idx="8">
                  <c:v>Westernport </c:v>
                </c:pt>
                <c:pt idx="9">
                  <c:v>Lower Murray </c:v>
                </c:pt>
                <c:pt idx="10">
                  <c:v>Western </c:v>
                </c:pt>
                <c:pt idx="11">
                  <c:v>East Gippsland </c:v>
                </c:pt>
                <c:pt idx="12">
                  <c:v>GWMWater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reliability'!$F$178:$F$193</c:f>
              <c:numCache>
                <c:formatCode>_-* #,##0.0_-;\-* #,##0.0_-;_-* "-"??_-;_-@_-</c:formatCode>
                <c:ptCount val="16"/>
                <c:pt idx="0">
                  <c:v>64.513513513513516</c:v>
                </c:pt>
                <c:pt idx="1">
                  <c:v>54.41391304347826</c:v>
                </c:pt>
                <c:pt idx="2">
                  <c:v>50.586206896551722</c:v>
                </c:pt>
                <c:pt idx="3">
                  <c:v>53.480812641083524</c:v>
                </c:pt>
                <c:pt idx="4">
                  <c:v>52.758620689655174</c:v>
                </c:pt>
                <c:pt idx="5">
                  <c:v>32.192139737991269</c:v>
                </c:pt>
                <c:pt idx="6">
                  <c:v>32.855173410404625</c:v>
                </c:pt>
                <c:pt idx="7">
                  <c:v>35.456000000000003</c:v>
                </c:pt>
                <c:pt idx="8">
                  <c:v>9.4</c:v>
                </c:pt>
                <c:pt idx="9">
                  <c:v>26.098159509202453</c:v>
                </c:pt>
                <c:pt idx="10">
                  <c:v>38</c:v>
                </c:pt>
                <c:pt idx="11">
                  <c:v>23</c:v>
                </c:pt>
                <c:pt idx="12">
                  <c:v>25.604026845637584</c:v>
                </c:pt>
                <c:pt idx="13">
                  <c:v>22.4</c:v>
                </c:pt>
                <c:pt idx="14">
                  <c:v>24.690789473684209</c:v>
                </c:pt>
                <c:pt idx="15">
                  <c:v>22.220689655172414</c:v>
                </c:pt>
              </c:numCache>
            </c:numRef>
          </c:val>
        </c:ser>
        <c:ser>
          <c:idx val="2"/>
          <c:order val="2"/>
          <c:tx>
            <c:strRef>
              <c:f>'5. Network reliability'!$G$177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Central Highlands </c:v>
                </c:pt>
                <c:pt idx="1">
                  <c:v>South East </c:v>
                </c:pt>
                <c:pt idx="2">
                  <c:v>Coliban </c:v>
                </c:pt>
                <c:pt idx="3">
                  <c:v>Yarra Valley </c:v>
                </c:pt>
                <c:pt idx="4">
                  <c:v>Gippsland </c:v>
                </c:pt>
                <c:pt idx="5">
                  <c:v>Barwon </c:v>
                </c:pt>
                <c:pt idx="6">
                  <c:v>City West </c:v>
                </c:pt>
                <c:pt idx="7">
                  <c:v>Goulburn Valley </c:v>
                </c:pt>
                <c:pt idx="8">
                  <c:v>Westernport </c:v>
                </c:pt>
                <c:pt idx="9">
                  <c:v>Lower Murray </c:v>
                </c:pt>
                <c:pt idx="10">
                  <c:v>Western </c:v>
                </c:pt>
                <c:pt idx="11">
                  <c:v>East Gippsland </c:v>
                </c:pt>
                <c:pt idx="12">
                  <c:v>GWMWater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reliability'!$G$178:$G$193</c:f>
              <c:numCache>
                <c:formatCode>_-* #,##0.0_-;\-* #,##0.0_-;_-* "-"??_-;_-@_-</c:formatCode>
                <c:ptCount val="16"/>
                <c:pt idx="0">
                  <c:v>42.062176165803109</c:v>
                </c:pt>
                <c:pt idx="1">
                  <c:v>56.005181347150256</c:v>
                </c:pt>
                <c:pt idx="2">
                  <c:v>51.910526315789475</c:v>
                </c:pt>
                <c:pt idx="3">
                  <c:v>216.5538802660754</c:v>
                </c:pt>
                <c:pt idx="4">
                  <c:v>56.722222222222221</c:v>
                </c:pt>
                <c:pt idx="5">
                  <c:v>35.399141630901291</c:v>
                </c:pt>
                <c:pt idx="6">
                  <c:v>36.956612021857921</c:v>
                </c:pt>
                <c:pt idx="7">
                  <c:v>25.609375</c:v>
                </c:pt>
                <c:pt idx="8">
                  <c:v>29.762745098039218</c:v>
                </c:pt>
                <c:pt idx="9">
                  <c:v>19.347826086956523</c:v>
                </c:pt>
                <c:pt idx="10">
                  <c:v>31</c:v>
                </c:pt>
                <c:pt idx="11">
                  <c:v>23.666666666666668</c:v>
                </c:pt>
                <c:pt idx="12">
                  <c:v>32.325203252032523</c:v>
                </c:pt>
                <c:pt idx="13">
                  <c:v>24.414634146341463</c:v>
                </c:pt>
                <c:pt idx="14">
                  <c:v>16.944444444444443</c:v>
                </c:pt>
                <c:pt idx="15">
                  <c:v>23.636363636363637</c:v>
                </c:pt>
              </c:numCache>
            </c:numRef>
          </c:val>
        </c:ser>
        <c:ser>
          <c:idx val="3"/>
          <c:order val="3"/>
          <c:tx>
            <c:strRef>
              <c:f>'5. Network reliability'!$H$177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Central Highlands </c:v>
                </c:pt>
                <c:pt idx="1">
                  <c:v>South East </c:v>
                </c:pt>
                <c:pt idx="2">
                  <c:v>Coliban </c:v>
                </c:pt>
                <c:pt idx="3">
                  <c:v>Yarra Valley </c:v>
                </c:pt>
                <c:pt idx="4">
                  <c:v>Gippsland </c:v>
                </c:pt>
                <c:pt idx="5">
                  <c:v>Barwon </c:v>
                </c:pt>
                <c:pt idx="6">
                  <c:v>City West </c:v>
                </c:pt>
                <c:pt idx="7">
                  <c:v>Goulburn Valley </c:v>
                </c:pt>
                <c:pt idx="8">
                  <c:v>Westernport </c:v>
                </c:pt>
                <c:pt idx="9">
                  <c:v>Lower Murray </c:v>
                </c:pt>
                <c:pt idx="10">
                  <c:v>Western </c:v>
                </c:pt>
                <c:pt idx="11">
                  <c:v>East Gippsland </c:v>
                </c:pt>
                <c:pt idx="12">
                  <c:v>GWMWater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reliability'!$H$178:$H$193</c:f>
              <c:numCache>
                <c:formatCode>_-* #,##0.0_-;\-* #,##0.0_-;_-* "-"??_-;_-@_-</c:formatCode>
                <c:ptCount val="16"/>
                <c:pt idx="0">
                  <c:v>62.119170984455955</c:v>
                </c:pt>
                <c:pt idx="1">
                  <c:v>62.042517006802719</c:v>
                </c:pt>
                <c:pt idx="2">
                  <c:v>54.268292682926827</c:v>
                </c:pt>
                <c:pt idx="3">
                  <c:v>80.385551330798478</c:v>
                </c:pt>
                <c:pt idx="4">
                  <c:v>60.304347826086953</c:v>
                </c:pt>
                <c:pt idx="5">
                  <c:v>38.364197530864196</c:v>
                </c:pt>
                <c:pt idx="6">
                  <c:v>39.459931192660548</c:v>
                </c:pt>
                <c:pt idx="7">
                  <c:v>23.732142857142858</c:v>
                </c:pt>
                <c:pt idx="8">
                  <c:v>27.541666666666668</c:v>
                </c:pt>
                <c:pt idx="9">
                  <c:v>17.016260162601625</c:v>
                </c:pt>
                <c:pt idx="10">
                  <c:v>25.5</c:v>
                </c:pt>
                <c:pt idx="11">
                  <c:v>12.6</c:v>
                </c:pt>
                <c:pt idx="12">
                  <c:v>27</c:v>
                </c:pt>
                <c:pt idx="13">
                  <c:v>25.26829268292683</c:v>
                </c:pt>
                <c:pt idx="14">
                  <c:v>22.17583333333333</c:v>
                </c:pt>
                <c:pt idx="15">
                  <c:v>19.842105263157894</c:v>
                </c:pt>
              </c:numCache>
            </c:numRef>
          </c:val>
        </c:ser>
        <c:ser>
          <c:idx val="4"/>
          <c:order val="4"/>
          <c:tx>
            <c:strRef>
              <c:f>'5. Network reliability'!$I$177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Central Highlands </c:v>
                </c:pt>
                <c:pt idx="1">
                  <c:v>South East </c:v>
                </c:pt>
                <c:pt idx="2">
                  <c:v>Coliban </c:v>
                </c:pt>
                <c:pt idx="3">
                  <c:v>Yarra Valley </c:v>
                </c:pt>
                <c:pt idx="4">
                  <c:v>Gippsland </c:v>
                </c:pt>
                <c:pt idx="5">
                  <c:v>Barwon </c:v>
                </c:pt>
                <c:pt idx="6">
                  <c:v>City West </c:v>
                </c:pt>
                <c:pt idx="7">
                  <c:v>Goulburn Valley </c:v>
                </c:pt>
                <c:pt idx="8">
                  <c:v>Westernport </c:v>
                </c:pt>
                <c:pt idx="9">
                  <c:v>Lower Murray </c:v>
                </c:pt>
                <c:pt idx="10">
                  <c:v>Western </c:v>
                </c:pt>
                <c:pt idx="11">
                  <c:v>East Gippsland </c:v>
                </c:pt>
                <c:pt idx="12">
                  <c:v>GWMWater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reliability'!$I$178:$I$193</c:f>
              <c:numCache>
                <c:formatCode>_-* #,##0.0_-;\-* #,##0.0_-;_-* "-"??_-;_-@_-</c:formatCode>
                <c:ptCount val="16"/>
                <c:pt idx="0">
                  <c:v>57.009433962264154</c:v>
                </c:pt>
                <c:pt idx="1">
                  <c:v>56.969648562300321</c:v>
                </c:pt>
                <c:pt idx="2">
                  <c:v>53.132231404958681</c:v>
                </c:pt>
                <c:pt idx="3">
                  <c:v>44.182336182336179</c:v>
                </c:pt>
                <c:pt idx="4">
                  <c:v>42.684210526315788</c:v>
                </c:pt>
                <c:pt idx="5">
                  <c:v>39.602409638554214</c:v>
                </c:pt>
                <c:pt idx="6">
                  <c:v>36.605132851449277</c:v>
                </c:pt>
                <c:pt idx="7">
                  <c:v>32.327586206896555</c:v>
                </c:pt>
                <c:pt idx="8">
                  <c:v>31</c:v>
                </c:pt>
                <c:pt idx="9">
                  <c:v>30.441860465116278</c:v>
                </c:pt>
                <c:pt idx="10">
                  <c:v>30.025641025641026</c:v>
                </c:pt>
                <c:pt idx="11">
                  <c:v>21.4</c:v>
                </c:pt>
                <c:pt idx="12">
                  <c:v>21.387755102040817</c:v>
                </c:pt>
                <c:pt idx="13">
                  <c:v>17.970588235294116</c:v>
                </c:pt>
                <c:pt idx="14">
                  <c:v>16.062745098039219</c:v>
                </c:pt>
                <c:pt idx="15">
                  <c:v>10.75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7448960"/>
        <c:axId val="127450496"/>
      </c:barChart>
      <c:catAx>
        <c:axId val="12744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45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4504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448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reliability'!$E$198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Central Highlands </c:v>
                </c:pt>
                <c:pt idx="1">
                  <c:v>Barwon </c:v>
                </c:pt>
                <c:pt idx="2">
                  <c:v>GWMWater</c:v>
                </c:pt>
                <c:pt idx="3">
                  <c:v>Gippsland </c:v>
                </c:pt>
                <c:pt idx="4">
                  <c:v>City West </c:v>
                </c:pt>
                <c:pt idx="5">
                  <c:v>Coliban </c:v>
                </c:pt>
                <c:pt idx="6">
                  <c:v>Western </c:v>
                </c:pt>
                <c:pt idx="7">
                  <c:v>South Gippsland </c:v>
                </c:pt>
                <c:pt idx="8">
                  <c:v>South East </c:v>
                </c:pt>
                <c:pt idx="9">
                  <c:v>Westernport </c:v>
                </c:pt>
                <c:pt idx="10">
                  <c:v>Yarra Valley 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reliability'!$E$199:$E$214</c:f>
              <c:numCache>
                <c:formatCode>_-* #,##0.0_-;\-* #,##0.0_-;_-* "-"??_-;_-@_-</c:formatCode>
                <c:ptCount val="16"/>
                <c:pt idx="0">
                  <c:v>465.25</c:v>
                </c:pt>
                <c:pt idx="1">
                  <c:v>388.015625</c:v>
                </c:pt>
                <c:pt idx="2">
                  <c:v>227.91666666666666</c:v>
                </c:pt>
                <c:pt idx="3">
                  <c:v>#N/A</c:v>
                </c:pt>
                <c:pt idx="4">
                  <c:v>300.09693215339234</c:v>
                </c:pt>
                <c:pt idx="5">
                  <c:v>293.5</c:v>
                </c:pt>
                <c:pt idx="6">
                  <c:v>0</c:v>
                </c:pt>
                <c:pt idx="7">
                  <c:v>2299.5121951219512</c:v>
                </c:pt>
                <c:pt idx="8">
                  <c:v>267.86692015209127</c:v>
                </c:pt>
                <c:pt idx="9">
                  <c:v>335</c:v>
                </c:pt>
                <c:pt idx="10">
                  <c:v>304.01623931623925</c:v>
                </c:pt>
                <c:pt idx="11">
                  <c:v>168.04347826086956</c:v>
                </c:pt>
                <c:pt idx="12">
                  <c:v>187.5</c:v>
                </c:pt>
                <c:pt idx="13">
                  <c:v>0</c:v>
                </c:pt>
                <c:pt idx="14">
                  <c:v>0</c:v>
                </c:pt>
                <c:pt idx="15">
                  <c:v>252</c:v>
                </c:pt>
              </c:numCache>
            </c:numRef>
          </c:val>
        </c:ser>
        <c:ser>
          <c:idx val="1"/>
          <c:order val="1"/>
          <c:tx>
            <c:strRef>
              <c:f>'5. Network reliability'!$F$198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Central Highlands </c:v>
                </c:pt>
                <c:pt idx="1">
                  <c:v>Barwon </c:v>
                </c:pt>
                <c:pt idx="2">
                  <c:v>GWMWater</c:v>
                </c:pt>
                <c:pt idx="3">
                  <c:v>Gippsland </c:v>
                </c:pt>
                <c:pt idx="4">
                  <c:v>City West </c:v>
                </c:pt>
                <c:pt idx="5">
                  <c:v>Coliban </c:v>
                </c:pt>
                <c:pt idx="6">
                  <c:v>Western </c:v>
                </c:pt>
                <c:pt idx="7">
                  <c:v>South Gippsland </c:v>
                </c:pt>
                <c:pt idx="8">
                  <c:v>South East </c:v>
                </c:pt>
                <c:pt idx="9">
                  <c:v>Westernport </c:v>
                </c:pt>
                <c:pt idx="10">
                  <c:v>Yarra Valley 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reliability'!$F$199:$F$214</c:f>
              <c:numCache>
                <c:formatCode>_-* #,##0.0_-;\-* #,##0.0_-;_-* "-"??_-;_-@_-</c:formatCode>
                <c:ptCount val="16"/>
                <c:pt idx="0">
                  <c:v>674.61111111111109</c:v>
                </c:pt>
                <c:pt idx="1">
                  <c:v>338.8</c:v>
                </c:pt>
                <c:pt idx="2">
                  <c:v>226.30769230769232</c:v>
                </c:pt>
                <c:pt idx="3">
                  <c:v>253.78571428571428</c:v>
                </c:pt>
                <c:pt idx="4">
                  <c:v>343.5959940652819</c:v>
                </c:pt>
                <c:pt idx="5">
                  <c:v>371.76041666666669</c:v>
                </c:pt>
                <c:pt idx="6">
                  <c:v>205</c:v>
                </c:pt>
                <c:pt idx="7">
                  <c:v>1255.5632183908046</c:v>
                </c:pt>
                <c:pt idx="8">
                  <c:v>268.45436893203885</c:v>
                </c:pt>
                <c:pt idx="9">
                  <c:v>502.7</c:v>
                </c:pt>
                <c:pt idx="10">
                  <c:v>633.52238805970148</c:v>
                </c:pt>
                <c:pt idx="11">
                  <c:v>185.23076923076923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233</c:v>
                </c:pt>
              </c:numCache>
            </c:numRef>
          </c:val>
        </c:ser>
        <c:ser>
          <c:idx val="2"/>
          <c:order val="2"/>
          <c:tx>
            <c:strRef>
              <c:f>'5. Network reliability'!$G$198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Central Highlands </c:v>
                </c:pt>
                <c:pt idx="1">
                  <c:v>Barwon </c:v>
                </c:pt>
                <c:pt idx="2">
                  <c:v>GWMWater</c:v>
                </c:pt>
                <c:pt idx="3">
                  <c:v>Gippsland </c:v>
                </c:pt>
                <c:pt idx="4">
                  <c:v>City West </c:v>
                </c:pt>
                <c:pt idx="5">
                  <c:v>Coliban </c:v>
                </c:pt>
                <c:pt idx="6">
                  <c:v>Western </c:v>
                </c:pt>
                <c:pt idx="7">
                  <c:v>South Gippsland </c:v>
                </c:pt>
                <c:pt idx="8">
                  <c:v>South East </c:v>
                </c:pt>
                <c:pt idx="9">
                  <c:v>Westernport </c:v>
                </c:pt>
                <c:pt idx="10">
                  <c:v>Yarra Valley 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reliability'!$G$199:$G$214</c:f>
              <c:numCache>
                <c:formatCode>_-* #,##0.0_-;\-* #,##0.0_-;_-* "-"??_-;_-@_-</c:formatCode>
                <c:ptCount val="16"/>
                <c:pt idx="0">
                  <c:v>1311.7142857142858</c:v>
                </c:pt>
                <c:pt idx="1">
                  <c:v>571.5</c:v>
                </c:pt>
                <c:pt idx="2">
                  <c:v>237.95</c:v>
                </c:pt>
                <c:pt idx="3">
                  <c:v>264.53703703703701</c:v>
                </c:pt>
                <c:pt idx="4">
                  <c:v>351.96968481375364</c:v>
                </c:pt>
                <c:pt idx="5">
                  <c:v>328.69230769230768</c:v>
                </c:pt>
                <c:pt idx="6">
                  <c:v>1138</c:v>
                </c:pt>
                <c:pt idx="7">
                  <c:v>497.52671755725191</c:v>
                </c:pt>
                <c:pt idx="8">
                  <c:v>247.88362068965517</c:v>
                </c:pt>
                <c:pt idx="9">
                  <c:v>0</c:v>
                </c:pt>
                <c:pt idx="10">
                  <c:v>1405.4435146443514</c:v>
                </c:pt>
                <c:pt idx="11">
                  <c:v>171.5</c:v>
                </c:pt>
                <c:pt idx="12">
                  <c:v>0</c:v>
                </c:pt>
                <c:pt idx="13">
                  <c:v>0</c:v>
                </c:pt>
                <c:pt idx="14">
                  <c:v>736.5</c:v>
                </c:pt>
                <c:pt idx="15">
                  <c:v>470</c:v>
                </c:pt>
              </c:numCache>
            </c:numRef>
          </c:val>
        </c:ser>
        <c:ser>
          <c:idx val="3"/>
          <c:order val="3"/>
          <c:tx>
            <c:strRef>
              <c:f>'5. Network reliability'!$H$198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Central Highlands </c:v>
                </c:pt>
                <c:pt idx="1">
                  <c:v>Barwon </c:v>
                </c:pt>
                <c:pt idx="2">
                  <c:v>GWMWater</c:v>
                </c:pt>
                <c:pt idx="3">
                  <c:v>Gippsland </c:v>
                </c:pt>
                <c:pt idx="4">
                  <c:v>City West </c:v>
                </c:pt>
                <c:pt idx="5">
                  <c:v>Coliban </c:v>
                </c:pt>
                <c:pt idx="6">
                  <c:v>Western </c:v>
                </c:pt>
                <c:pt idx="7">
                  <c:v>South Gippsland </c:v>
                </c:pt>
                <c:pt idx="8">
                  <c:v>South East </c:v>
                </c:pt>
                <c:pt idx="9">
                  <c:v>Westernport </c:v>
                </c:pt>
                <c:pt idx="10">
                  <c:v>Yarra Valley 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reliability'!$H$199:$H$214</c:f>
              <c:numCache>
                <c:formatCode>_-* #,##0.0_-;\-* #,##0.0_-;_-* "-"??_-;_-@_-</c:formatCode>
                <c:ptCount val="16"/>
                <c:pt idx="0">
                  <c:v>253.83157894736843</c:v>
                </c:pt>
                <c:pt idx="1">
                  <c:v>564.304347826087</c:v>
                </c:pt>
                <c:pt idx="2">
                  <c:v>239.06896551724137</c:v>
                </c:pt>
                <c:pt idx="3">
                  <c:v>284.0625</c:v>
                </c:pt>
                <c:pt idx="4">
                  <c:v>417.40763500940142</c:v>
                </c:pt>
                <c:pt idx="5">
                  <c:v>405.3478260869565</c:v>
                </c:pt>
                <c:pt idx="6">
                  <c:v>1065</c:v>
                </c:pt>
                <c:pt idx="7">
                  <c:v>324.96470588235292</c:v>
                </c:pt>
                <c:pt idx="8">
                  <c:v>253.15777777777777</c:v>
                </c:pt>
                <c:pt idx="9">
                  <c:v>756.55</c:v>
                </c:pt>
                <c:pt idx="10">
                  <c:v>315.92763157894734</c:v>
                </c:pt>
                <c:pt idx="11">
                  <c:v>321.83333333333331</c:v>
                </c:pt>
                <c:pt idx="12">
                  <c:v>221.16666666666666</c:v>
                </c:pt>
                <c:pt idx="13">
                  <c:v>0</c:v>
                </c:pt>
                <c:pt idx="14">
                  <c:v>0</c:v>
                </c:pt>
                <c:pt idx="15">
                  <c:v>603.25416666666661</c:v>
                </c:pt>
              </c:numCache>
            </c:numRef>
          </c:val>
        </c:ser>
        <c:ser>
          <c:idx val="4"/>
          <c:order val="4"/>
          <c:tx>
            <c:strRef>
              <c:f>'5. Network reliability'!$I$198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Central Highlands </c:v>
                </c:pt>
                <c:pt idx="1">
                  <c:v>Barwon </c:v>
                </c:pt>
                <c:pt idx="2">
                  <c:v>GWMWater</c:v>
                </c:pt>
                <c:pt idx="3">
                  <c:v>Gippsland </c:v>
                </c:pt>
                <c:pt idx="4">
                  <c:v>City West </c:v>
                </c:pt>
                <c:pt idx="5">
                  <c:v>Coliban </c:v>
                </c:pt>
                <c:pt idx="6">
                  <c:v>Western </c:v>
                </c:pt>
                <c:pt idx="7">
                  <c:v>South Gippsland </c:v>
                </c:pt>
                <c:pt idx="8">
                  <c:v>South East </c:v>
                </c:pt>
                <c:pt idx="9">
                  <c:v>Westernport </c:v>
                </c:pt>
                <c:pt idx="10">
                  <c:v>Yarra Valley 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reliability'!$I$199:$I$214</c:f>
              <c:numCache>
                <c:formatCode>_-* #,##0.0_-;\-* #,##0.0_-;_-* "-"??_-;_-@_-</c:formatCode>
                <c:ptCount val="16"/>
                <c:pt idx="0">
                  <c:v>659.53061224489795</c:v>
                </c:pt>
                <c:pt idx="1">
                  <c:v>585.6</c:v>
                </c:pt>
                <c:pt idx="2">
                  <c:v>575.05882352941171</c:v>
                </c:pt>
                <c:pt idx="3">
                  <c:v>566.91269841269843</c:v>
                </c:pt>
                <c:pt idx="4">
                  <c:v>374.66904490830944</c:v>
                </c:pt>
                <c:pt idx="5">
                  <c:v>356.27777777777777</c:v>
                </c:pt>
                <c:pt idx="6">
                  <c:v>297.8</c:v>
                </c:pt>
                <c:pt idx="7">
                  <c:v>291.94285714285712</c:v>
                </c:pt>
                <c:pt idx="8">
                  <c:v>266.07623318385652</c:v>
                </c:pt>
                <c:pt idx="9">
                  <c:v>245.01666666666648</c:v>
                </c:pt>
                <c:pt idx="10">
                  <c:v>229.90697674418604</c:v>
                </c:pt>
                <c:pt idx="11">
                  <c:v>201.72727272727272</c:v>
                </c:pt>
                <c:pt idx="12">
                  <c:v>155.5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7527552"/>
        <c:axId val="127598976"/>
      </c:barChart>
      <c:catAx>
        <c:axId val="12752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59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5989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5275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reliability'!$E$219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Central Highlands </c:v>
                </c:pt>
                <c:pt idx="1">
                  <c:v>Coliban </c:v>
                </c:pt>
                <c:pt idx="2">
                  <c:v>Westernport </c:v>
                </c:pt>
                <c:pt idx="3">
                  <c:v>City West </c:v>
                </c:pt>
                <c:pt idx="4">
                  <c:v>Gippsland </c:v>
                </c:pt>
                <c:pt idx="5">
                  <c:v>Barwon </c:v>
                </c:pt>
                <c:pt idx="6">
                  <c:v>Yarra Valley </c:v>
                </c:pt>
                <c:pt idx="7">
                  <c:v>Wannon </c:v>
                </c:pt>
                <c:pt idx="8">
                  <c:v>Goulburn Valley </c:v>
                </c:pt>
                <c:pt idx="9">
                  <c:v>Western </c:v>
                </c:pt>
                <c:pt idx="10">
                  <c:v>GWMWater</c:v>
                </c:pt>
                <c:pt idx="11">
                  <c:v>South East </c:v>
                </c:pt>
                <c:pt idx="12">
                  <c:v>East Gippsland </c:v>
                </c:pt>
                <c:pt idx="13">
                  <c:v>Lower Murray </c:v>
                </c:pt>
                <c:pt idx="14">
                  <c:v>North East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reliability'!$E$220:$E$235</c:f>
              <c:numCache>
                <c:formatCode>_-* #,##0.0_-;\-* #,##0.0_-;_-* "-"??_-;_-@_-</c:formatCode>
                <c:ptCount val="16"/>
                <c:pt idx="0">
                  <c:v>449.23809523809524</c:v>
                </c:pt>
                <c:pt idx="1">
                  <c:v>1019.7041420118343</c:v>
                </c:pt>
                <c:pt idx="2">
                  <c:v>177.3125</c:v>
                </c:pt>
                <c:pt idx="3">
                  <c:v>329.19763736263735</c:v>
                </c:pt>
                <c:pt idx="4">
                  <c:v>#N/A</c:v>
                </c:pt>
                <c:pt idx="5">
                  <c:v>468.56666666666666</c:v>
                </c:pt>
                <c:pt idx="6">
                  <c:v>328.79317169069469</c:v>
                </c:pt>
                <c:pt idx="7">
                  <c:v>392</c:v>
                </c:pt>
                <c:pt idx="8">
                  <c:v>1230.0431372550836</c:v>
                </c:pt>
                <c:pt idx="9">
                  <c:v>674.5</c:v>
                </c:pt>
                <c:pt idx="10">
                  <c:v>230.36363636363637</c:v>
                </c:pt>
                <c:pt idx="11">
                  <c:v>360.01556420233464</c:v>
                </c:pt>
                <c:pt idx="12">
                  <c:v>288.85714285714283</c:v>
                </c:pt>
                <c:pt idx="13">
                  <c:v>135.82978723404256</c:v>
                </c:pt>
                <c:pt idx="14">
                  <c:v>231.63750000000002</c:v>
                </c:pt>
                <c:pt idx="15" formatCode="_(* #,##0.00_);_(* \(#,##0.00\);_(* &quot;-&quot;??_);_(@_)">
                  <c:v>6257.8650793650795</c:v>
                </c:pt>
              </c:numCache>
            </c:numRef>
          </c:val>
        </c:ser>
        <c:ser>
          <c:idx val="1"/>
          <c:order val="1"/>
          <c:tx>
            <c:strRef>
              <c:f>'5. Network reliability'!$F$219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Central Highlands </c:v>
                </c:pt>
                <c:pt idx="1">
                  <c:v>Coliban </c:v>
                </c:pt>
                <c:pt idx="2">
                  <c:v>Westernport </c:v>
                </c:pt>
                <c:pt idx="3">
                  <c:v>City West </c:v>
                </c:pt>
                <c:pt idx="4">
                  <c:v>Gippsland </c:v>
                </c:pt>
                <c:pt idx="5">
                  <c:v>Barwon </c:v>
                </c:pt>
                <c:pt idx="6">
                  <c:v>Yarra Valley </c:v>
                </c:pt>
                <c:pt idx="7">
                  <c:v>Wannon </c:v>
                </c:pt>
                <c:pt idx="8">
                  <c:v>Goulburn Valley </c:v>
                </c:pt>
                <c:pt idx="9">
                  <c:v>Western </c:v>
                </c:pt>
                <c:pt idx="10">
                  <c:v>GWMWater</c:v>
                </c:pt>
                <c:pt idx="11">
                  <c:v>South East </c:v>
                </c:pt>
                <c:pt idx="12">
                  <c:v>East Gippsland </c:v>
                </c:pt>
                <c:pt idx="13">
                  <c:v>Lower Murray </c:v>
                </c:pt>
                <c:pt idx="14">
                  <c:v>North East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reliability'!$F$220:$F$235</c:f>
              <c:numCache>
                <c:formatCode>_-* #,##0.0_-;\-* #,##0.0_-;_-* "-"??_-;_-@_-</c:formatCode>
                <c:ptCount val="16"/>
                <c:pt idx="0">
                  <c:v>1337.3333333333333</c:v>
                </c:pt>
                <c:pt idx="1">
                  <c:v>346.81896551724139</c:v>
                </c:pt>
                <c:pt idx="2">
                  <c:v>274.39999999999998</c:v>
                </c:pt>
                <c:pt idx="3">
                  <c:v>396.75534682080917</c:v>
                </c:pt>
                <c:pt idx="4">
                  <c:v>297.9655172413793</c:v>
                </c:pt>
                <c:pt idx="5">
                  <c:v>618.67248908296938</c:v>
                </c:pt>
                <c:pt idx="6">
                  <c:v>870.33013544018058</c:v>
                </c:pt>
                <c:pt idx="7">
                  <c:v>256.50263157894744</c:v>
                </c:pt>
                <c:pt idx="8">
                  <c:v>719.0880000001938</c:v>
                </c:pt>
                <c:pt idx="9">
                  <c:v>277</c:v>
                </c:pt>
                <c:pt idx="10">
                  <c:v>327.87919463087246</c:v>
                </c:pt>
                <c:pt idx="11">
                  <c:v>288.21043478260867</c:v>
                </c:pt>
                <c:pt idx="12">
                  <c:v>434.66666666666669</c:v>
                </c:pt>
                <c:pt idx="13" formatCode="_(* #,##0.00_);_(* \(#,##0.00\);_(* &quot;-&quot;??_);_(@_)">
                  <c:v>160.46012269938652</c:v>
                </c:pt>
                <c:pt idx="14">
                  <c:v>247.94482758620688</c:v>
                </c:pt>
                <c:pt idx="15" formatCode="_(* #,##0.00_);_(* \(#,##0.00\);_(* &quot;-&quot;??_);_(@_)">
                  <c:v>2754.8222222222221</c:v>
                </c:pt>
              </c:numCache>
            </c:numRef>
          </c:val>
        </c:ser>
        <c:ser>
          <c:idx val="2"/>
          <c:order val="2"/>
          <c:tx>
            <c:strRef>
              <c:f>'5. Network reliability'!$G$219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Central Highlands </c:v>
                </c:pt>
                <c:pt idx="1">
                  <c:v>Coliban </c:v>
                </c:pt>
                <c:pt idx="2">
                  <c:v>Westernport </c:v>
                </c:pt>
                <c:pt idx="3">
                  <c:v>City West </c:v>
                </c:pt>
                <c:pt idx="4">
                  <c:v>Gippsland </c:v>
                </c:pt>
                <c:pt idx="5">
                  <c:v>Barwon </c:v>
                </c:pt>
                <c:pt idx="6">
                  <c:v>Yarra Valley </c:v>
                </c:pt>
                <c:pt idx="7">
                  <c:v>Wannon </c:v>
                </c:pt>
                <c:pt idx="8">
                  <c:v>Goulburn Valley </c:v>
                </c:pt>
                <c:pt idx="9">
                  <c:v>Western </c:v>
                </c:pt>
                <c:pt idx="10">
                  <c:v>GWMWater</c:v>
                </c:pt>
                <c:pt idx="11">
                  <c:v>South East </c:v>
                </c:pt>
                <c:pt idx="12">
                  <c:v>East Gippsland </c:v>
                </c:pt>
                <c:pt idx="13">
                  <c:v>Lower Murray </c:v>
                </c:pt>
                <c:pt idx="14">
                  <c:v>North East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reliability'!$G$220:$G$235</c:f>
              <c:numCache>
                <c:formatCode>_-* #,##0.0_-;\-* #,##0.0_-;_-* "-"??_-;_-@_-</c:formatCode>
                <c:ptCount val="16"/>
                <c:pt idx="0">
                  <c:v>1094.5233160621763</c:v>
                </c:pt>
                <c:pt idx="1">
                  <c:v>705.26315789473688</c:v>
                </c:pt>
                <c:pt idx="2">
                  <c:v>490.9960784313725</c:v>
                </c:pt>
                <c:pt idx="3">
                  <c:v>558.81967213114751</c:v>
                </c:pt>
                <c:pt idx="4">
                  <c:v>265.13888888888891</c:v>
                </c:pt>
                <c:pt idx="5">
                  <c:v>672.82403433476395</c:v>
                </c:pt>
                <c:pt idx="6">
                  <c:v>3819.1197339246119</c:v>
                </c:pt>
                <c:pt idx="7">
                  <c:v>333.16666666666669</c:v>
                </c:pt>
                <c:pt idx="8">
                  <c:v>473.1484375</c:v>
                </c:pt>
                <c:pt idx="9">
                  <c:v>304.44444444444446</c:v>
                </c:pt>
                <c:pt idx="10">
                  <c:v>270.22764227642278</c:v>
                </c:pt>
                <c:pt idx="11">
                  <c:v>284.42659758203797</c:v>
                </c:pt>
                <c:pt idx="12">
                  <c:v>372.33333333333331</c:v>
                </c:pt>
                <c:pt idx="13">
                  <c:v>200.91304347826087</c:v>
                </c:pt>
                <c:pt idx="14">
                  <c:v>215.45454545454547</c:v>
                </c:pt>
                <c:pt idx="15">
                  <c:v>2613.3658536585367</c:v>
                </c:pt>
              </c:numCache>
            </c:numRef>
          </c:val>
        </c:ser>
        <c:ser>
          <c:idx val="3"/>
          <c:order val="3"/>
          <c:tx>
            <c:strRef>
              <c:f>'5. Network reliability'!$H$219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Central Highlands </c:v>
                </c:pt>
                <c:pt idx="1">
                  <c:v>Coliban </c:v>
                </c:pt>
                <c:pt idx="2">
                  <c:v>Westernport </c:v>
                </c:pt>
                <c:pt idx="3">
                  <c:v>City West </c:v>
                </c:pt>
                <c:pt idx="4">
                  <c:v>Gippsland </c:v>
                </c:pt>
                <c:pt idx="5">
                  <c:v>Barwon </c:v>
                </c:pt>
                <c:pt idx="6">
                  <c:v>Yarra Valley </c:v>
                </c:pt>
                <c:pt idx="7">
                  <c:v>Wannon </c:v>
                </c:pt>
                <c:pt idx="8">
                  <c:v>Goulburn Valley </c:v>
                </c:pt>
                <c:pt idx="9">
                  <c:v>Western </c:v>
                </c:pt>
                <c:pt idx="10">
                  <c:v>GWMWater</c:v>
                </c:pt>
                <c:pt idx="11">
                  <c:v>South East </c:v>
                </c:pt>
                <c:pt idx="12">
                  <c:v>East Gippsland </c:v>
                </c:pt>
                <c:pt idx="13">
                  <c:v>Lower Murray </c:v>
                </c:pt>
                <c:pt idx="14">
                  <c:v>North East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reliability'!$H$220:$H$235</c:f>
              <c:numCache>
                <c:formatCode>_-* #,##0.0_-;\-* #,##0.0_-;_-* "-"??_-;_-@_-</c:formatCode>
                <c:ptCount val="16"/>
                <c:pt idx="0">
                  <c:v>1105.1450777202072</c:v>
                </c:pt>
                <c:pt idx="1">
                  <c:v>2065.7560975609758</c:v>
                </c:pt>
                <c:pt idx="2">
                  <c:v>282.63333333333338</c:v>
                </c:pt>
                <c:pt idx="3" formatCode="_(* #,##0.00_);_(* \(#,##0.00\);_(* &quot;-&quot;??_);_(@_)">
                  <c:v>789.03569571882849</c:v>
                </c:pt>
                <c:pt idx="4">
                  <c:v>242.52173913043478</c:v>
                </c:pt>
                <c:pt idx="5">
                  <c:v>517.38271604938268</c:v>
                </c:pt>
                <c:pt idx="6">
                  <c:v>824.18022813688208</c:v>
                </c:pt>
                <c:pt idx="7">
                  <c:v>317.88499999999999</c:v>
                </c:pt>
                <c:pt idx="8" formatCode="_(* #,##0.00_);_(* \(#,##0.00\);_(* &quot;-&quot;??_);_(@_)">
                  <c:v>230.48214285714286</c:v>
                </c:pt>
                <c:pt idx="9">
                  <c:v>270.5</c:v>
                </c:pt>
                <c:pt idx="10">
                  <c:v>259.35820895522386</c:v>
                </c:pt>
                <c:pt idx="11">
                  <c:v>268.60374149659862</c:v>
                </c:pt>
                <c:pt idx="12">
                  <c:v>473.4</c:v>
                </c:pt>
                <c:pt idx="13">
                  <c:v>271.67479674796749</c:v>
                </c:pt>
                <c:pt idx="14">
                  <c:v>241.05263157894737</c:v>
                </c:pt>
                <c:pt idx="15">
                  <c:v>419.41463414634148</c:v>
                </c:pt>
              </c:numCache>
            </c:numRef>
          </c:val>
        </c:ser>
        <c:ser>
          <c:idx val="4"/>
          <c:order val="4"/>
          <c:tx>
            <c:strRef>
              <c:f>'5. Network reliability'!$I$219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Central Highlands </c:v>
                </c:pt>
                <c:pt idx="1">
                  <c:v>Coliban </c:v>
                </c:pt>
                <c:pt idx="2">
                  <c:v>Westernport </c:v>
                </c:pt>
                <c:pt idx="3">
                  <c:v>City West </c:v>
                </c:pt>
                <c:pt idx="4">
                  <c:v>Gippsland </c:v>
                </c:pt>
                <c:pt idx="5">
                  <c:v>Barwon </c:v>
                </c:pt>
                <c:pt idx="6">
                  <c:v>Yarra Valley </c:v>
                </c:pt>
                <c:pt idx="7">
                  <c:v>Wannon </c:v>
                </c:pt>
                <c:pt idx="8">
                  <c:v>Goulburn Valley </c:v>
                </c:pt>
                <c:pt idx="9">
                  <c:v>Western </c:v>
                </c:pt>
                <c:pt idx="10">
                  <c:v>GWMWater</c:v>
                </c:pt>
                <c:pt idx="11">
                  <c:v>South East </c:v>
                </c:pt>
                <c:pt idx="12">
                  <c:v>East Gippsland </c:v>
                </c:pt>
                <c:pt idx="13">
                  <c:v>Lower Murray </c:v>
                </c:pt>
                <c:pt idx="14">
                  <c:v>North East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reliability'!$I$220:$I$235</c:f>
              <c:numCache>
                <c:formatCode>_-* #,##0.0_-;\-* #,##0.0_-;_-* "-"??_-;_-@_-</c:formatCode>
                <c:ptCount val="16"/>
                <c:pt idx="0">
                  <c:v>1018.3490566037735</c:v>
                </c:pt>
                <c:pt idx="1">
                  <c:v>789.18181818181813</c:v>
                </c:pt>
                <c:pt idx="2">
                  <c:v>729.9375</c:v>
                </c:pt>
                <c:pt idx="3">
                  <c:v>642.44849034420281</c:v>
                </c:pt>
                <c:pt idx="4">
                  <c:v>599.63157894736844</c:v>
                </c:pt>
                <c:pt idx="5">
                  <c:v>557.53614457831327</c:v>
                </c:pt>
                <c:pt idx="6">
                  <c:v>534.07692307692309</c:v>
                </c:pt>
                <c:pt idx="7">
                  <c:v>496.65882352941179</c:v>
                </c:pt>
                <c:pt idx="8">
                  <c:v>487.17270114942522</c:v>
                </c:pt>
                <c:pt idx="9">
                  <c:v>467.79487179487177</c:v>
                </c:pt>
                <c:pt idx="10">
                  <c:v>306.03673469387758</c:v>
                </c:pt>
                <c:pt idx="11">
                  <c:v>287.13418530351436</c:v>
                </c:pt>
                <c:pt idx="12">
                  <c:v>262.8</c:v>
                </c:pt>
                <c:pt idx="13">
                  <c:v>247.68604651162789</c:v>
                </c:pt>
                <c:pt idx="14">
                  <c:v>237.625</c:v>
                </c:pt>
                <c:pt idx="15">
                  <c:v>151.8235294117647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7667200"/>
        <c:axId val="127677184"/>
      </c:barChart>
      <c:catAx>
        <c:axId val="12766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67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6771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6672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reliability'!$E$240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Coliban </c:v>
                </c:pt>
                <c:pt idx="1">
                  <c:v>Westernport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Wannon </c:v>
                </c:pt>
                <c:pt idx="5">
                  <c:v>Western </c:v>
                </c:pt>
                <c:pt idx="6">
                  <c:v>East Gippsland </c:v>
                </c:pt>
                <c:pt idx="7">
                  <c:v>North East </c:v>
                </c:pt>
                <c:pt idx="8">
                  <c:v>Gippsland </c:v>
                </c:pt>
                <c:pt idx="9">
                  <c:v>South Gippsland </c:v>
                </c:pt>
                <c:pt idx="10">
                  <c:v>South East </c:v>
                </c:pt>
                <c:pt idx="11">
                  <c:v>City West </c:v>
                </c:pt>
                <c:pt idx="12">
                  <c:v>GWMWater</c:v>
                </c:pt>
                <c:pt idx="13">
                  <c:v>Barwon </c:v>
                </c:pt>
                <c:pt idx="14">
                  <c:v>Yarra Valley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reliability'!$E$241:$E$256</c:f>
              <c:numCache>
                <c:formatCode>_(* #,##0.00_);_(* \(#,##0.00\);_(* "-"??_);_(@_)</c:formatCode>
                <c:ptCount val="16"/>
                <c:pt idx="0">
                  <c:v>95.327102803738313</c:v>
                </c:pt>
                <c:pt idx="1">
                  <c:v>100</c:v>
                </c:pt>
                <c:pt idx="2">
                  <c:v>100</c:v>
                </c:pt>
                <c:pt idx="3">
                  <c:v>99.665551839464882</c:v>
                </c:pt>
                <c:pt idx="4">
                  <c:v>99.166666666666671</c:v>
                </c:pt>
                <c:pt idx="5">
                  <c:v>99.086757990867582</c:v>
                </c:pt>
                <c:pt idx="6">
                  <c:v>98.734177215189874</c:v>
                </c:pt>
                <c:pt idx="7">
                  <c:v>99.052132701421797</c:v>
                </c:pt>
                <c:pt idx="8">
                  <c:v>98.798076923076934</c:v>
                </c:pt>
                <c:pt idx="9">
                  <c:v>99.337748344370851</c:v>
                </c:pt>
                <c:pt idx="10">
                  <c:v>99.33554817275747</c:v>
                </c:pt>
                <c:pt idx="11">
                  <c:v>97.864768683274022</c:v>
                </c:pt>
                <c:pt idx="12">
                  <c:v>97.101449275362313</c:v>
                </c:pt>
                <c:pt idx="13">
                  <c:v>97.758620689655174</c:v>
                </c:pt>
                <c:pt idx="14">
                  <c:v>97.026872498570611</c:v>
                </c:pt>
                <c:pt idx="15">
                  <c:v>97.785977859778598</c:v>
                </c:pt>
              </c:numCache>
            </c:numRef>
          </c:val>
        </c:ser>
        <c:ser>
          <c:idx val="1"/>
          <c:order val="1"/>
          <c:tx>
            <c:strRef>
              <c:f>'5. Network reliability'!$F$240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Coliban </c:v>
                </c:pt>
                <c:pt idx="1">
                  <c:v>Westernport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Wannon </c:v>
                </c:pt>
                <c:pt idx="5">
                  <c:v>Western </c:v>
                </c:pt>
                <c:pt idx="6">
                  <c:v>East Gippsland </c:v>
                </c:pt>
                <c:pt idx="7">
                  <c:v>North East </c:v>
                </c:pt>
                <c:pt idx="8">
                  <c:v>Gippsland </c:v>
                </c:pt>
                <c:pt idx="9">
                  <c:v>South Gippsland </c:v>
                </c:pt>
                <c:pt idx="10">
                  <c:v>South East </c:v>
                </c:pt>
                <c:pt idx="11">
                  <c:v>City West </c:v>
                </c:pt>
                <c:pt idx="12">
                  <c:v>GWMWater</c:v>
                </c:pt>
                <c:pt idx="13">
                  <c:v>Barwon </c:v>
                </c:pt>
                <c:pt idx="14">
                  <c:v>Yarra Valley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reliability'!$F$241:$F$256</c:f>
              <c:numCache>
                <c:formatCode>_(* #,##0.00_);_(* \(#,##0.00\);_(* "-"??_);_(@_)</c:formatCode>
                <c:ptCount val="16"/>
                <c:pt idx="0">
                  <c:v>98.086124401913878</c:v>
                </c:pt>
                <c:pt idx="1">
                  <c:v>98.214285714285708</c:v>
                </c:pt>
                <c:pt idx="2">
                  <c:v>97.716894977168948</c:v>
                </c:pt>
                <c:pt idx="3">
                  <c:v>99.481865284974091</c:v>
                </c:pt>
                <c:pt idx="4">
                  <c:v>95.370370370370367</c:v>
                </c:pt>
                <c:pt idx="5">
                  <c:v>98.536585365853654</c:v>
                </c:pt>
                <c:pt idx="6">
                  <c:v>98.275862068965509</c:v>
                </c:pt>
                <c:pt idx="7">
                  <c:v>98.591549295774655</c:v>
                </c:pt>
                <c:pt idx="8">
                  <c:v>98.540145985401466</c:v>
                </c:pt>
                <c:pt idx="9">
                  <c:v>98.347107438016536</c:v>
                </c:pt>
                <c:pt idx="10">
                  <c:v>99.391117478510026</c:v>
                </c:pt>
                <c:pt idx="11">
                  <c:v>98.022813688212935</c:v>
                </c:pt>
                <c:pt idx="12">
                  <c:v>99.361702127659584</c:v>
                </c:pt>
                <c:pt idx="13">
                  <c:v>97.889610389610397</c:v>
                </c:pt>
                <c:pt idx="14">
                  <c:v>96.477015825169559</c:v>
                </c:pt>
                <c:pt idx="15">
                  <c:v>98.730158730158735</c:v>
                </c:pt>
              </c:numCache>
            </c:numRef>
          </c:val>
        </c:ser>
        <c:ser>
          <c:idx val="2"/>
          <c:order val="2"/>
          <c:tx>
            <c:strRef>
              <c:f>'5. Network reliability'!$G$240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Coliban </c:v>
                </c:pt>
                <c:pt idx="1">
                  <c:v>Westernport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Wannon </c:v>
                </c:pt>
                <c:pt idx="5">
                  <c:v>Western </c:v>
                </c:pt>
                <c:pt idx="6">
                  <c:v>East Gippsland </c:v>
                </c:pt>
                <c:pt idx="7">
                  <c:v>North East </c:v>
                </c:pt>
                <c:pt idx="8">
                  <c:v>Gippsland </c:v>
                </c:pt>
                <c:pt idx="9">
                  <c:v>South Gippsland </c:v>
                </c:pt>
                <c:pt idx="10">
                  <c:v>South East </c:v>
                </c:pt>
                <c:pt idx="11">
                  <c:v>City West </c:v>
                </c:pt>
                <c:pt idx="12">
                  <c:v>GWMWater</c:v>
                </c:pt>
                <c:pt idx="13">
                  <c:v>Barwon </c:v>
                </c:pt>
                <c:pt idx="14">
                  <c:v>Yarra Valley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reliability'!$G$241:$G$256</c:f>
              <c:numCache>
                <c:formatCode>_(* #,##0.00_);_(* \(#,##0.00\);_(* "-"??_);_(@_)</c:formatCode>
                <c:ptCount val="16"/>
                <c:pt idx="0">
                  <c:v>98.05194805194806</c:v>
                </c:pt>
                <c:pt idx="1">
                  <c:v>98.71794871794873</c:v>
                </c:pt>
                <c:pt idx="2">
                  <c:v>98.268398268398272</c:v>
                </c:pt>
                <c:pt idx="3">
                  <c:v>100</c:v>
                </c:pt>
                <c:pt idx="4">
                  <c:v>94.73684210526315</c:v>
                </c:pt>
                <c:pt idx="5">
                  <c:v>98</c:v>
                </c:pt>
                <c:pt idx="6">
                  <c:v>100</c:v>
                </c:pt>
                <c:pt idx="7">
                  <c:v>98.550724637681171</c:v>
                </c:pt>
                <c:pt idx="8">
                  <c:v>98.969072164948457</c:v>
                </c:pt>
                <c:pt idx="9">
                  <c:v>99.173553719008268</c:v>
                </c:pt>
                <c:pt idx="10">
                  <c:v>99.064773120886727</c:v>
                </c:pt>
                <c:pt idx="11">
                  <c:v>95.827633378932958</c:v>
                </c:pt>
                <c:pt idx="12">
                  <c:v>97.717842323651453</c:v>
                </c:pt>
                <c:pt idx="13">
                  <c:v>98</c:v>
                </c:pt>
                <c:pt idx="14">
                  <c:v>94.249622926093508</c:v>
                </c:pt>
                <c:pt idx="15">
                  <c:v>97.244094488188978</c:v>
                </c:pt>
              </c:numCache>
            </c:numRef>
          </c:val>
        </c:ser>
        <c:ser>
          <c:idx val="3"/>
          <c:order val="3"/>
          <c:tx>
            <c:strRef>
              <c:f>'5. Network reliability'!$H$240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Coliban </c:v>
                </c:pt>
                <c:pt idx="1">
                  <c:v>Westernport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Wannon </c:v>
                </c:pt>
                <c:pt idx="5">
                  <c:v>Western </c:v>
                </c:pt>
                <c:pt idx="6">
                  <c:v>East Gippsland </c:v>
                </c:pt>
                <c:pt idx="7">
                  <c:v>North East </c:v>
                </c:pt>
                <c:pt idx="8">
                  <c:v>Gippsland </c:v>
                </c:pt>
                <c:pt idx="9">
                  <c:v>South Gippsland </c:v>
                </c:pt>
                <c:pt idx="10">
                  <c:v>South East </c:v>
                </c:pt>
                <c:pt idx="11">
                  <c:v>City West </c:v>
                </c:pt>
                <c:pt idx="12">
                  <c:v>GWMWater</c:v>
                </c:pt>
                <c:pt idx="13">
                  <c:v>Barwon </c:v>
                </c:pt>
                <c:pt idx="14">
                  <c:v>Yarra Valley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reliability'!$H$241:$H$256</c:f>
              <c:numCache>
                <c:formatCode>_(* #,##0.00_);_(* \(#,##0.00\);_(* "-"??_);_(@_)</c:formatCode>
                <c:ptCount val="16"/>
                <c:pt idx="0">
                  <c:v>98.006644518272424</c:v>
                </c:pt>
                <c:pt idx="1">
                  <c:v>99.115044247787608</c:v>
                </c:pt>
                <c:pt idx="2">
                  <c:v>99.428571428571431</c:v>
                </c:pt>
                <c:pt idx="3">
                  <c:v>99.418604651162795</c:v>
                </c:pt>
                <c:pt idx="4">
                  <c:v>95.522388059701484</c:v>
                </c:pt>
                <c:pt idx="5">
                  <c:v>99.473684210526315</c:v>
                </c:pt>
                <c:pt idx="6">
                  <c:v>98.115942028985486</c:v>
                </c:pt>
                <c:pt idx="7">
                  <c:v>94.761904761904759</c:v>
                </c:pt>
                <c:pt idx="8">
                  <c:v>98.776758409785941</c:v>
                </c:pt>
                <c:pt idx="9">
                  <c:v>98.936170212765958</c:v>
                </c:pt>
                <c:pt idx="10">
                  <c:v>98.530954879328434</c:v>
                </c:pt>
                <c:pt idx="11">
                  <c:v>95.228494623655919</c:v>
                </c:pt>
                <c:pt idx="12">
                  <c:v>97.84482758620689</c:v>
                </c:pt>
                <c:pt idx="13">
                  <c:v>97.142857142857139</c:v>
                </c:pt>
                <c:pt idx="14">
                  <c:v>96.070303432266627</c:v>
                </c:pt>
                <c:pt idx="15">
                  <c:v>95.475113122171948</c:v>
                </c:pt>
              </c:numCache>
            </c:numRef>
          </c:val>
        </c:ser>
        <c:ser>
          <c:idx val="4"/>
          <c:order val="4"/>
          <c:tx>
            <c:strRef>
              <c:f>'5. Network reliability'!$I$240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Coliban </c:v>
                </c:pt>
                <c:pt idx="1">
                  <c:v>Westernport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Wannon </c:v>
                </c:pt>
                <c:pt idx="5">
                  <c:v>Western </c:v>
                </c:pt>
                <c:pt idx="6">
                  <c:v>East Gippsland </c:v>
                </c:pt>
                <c:pt idx="7">
                  <c:v>North East </c:v>
                </c:pt>
                <c:pt idx="8">
                  <c:v>Gippsland </c:v>
                </c:pt>
                <c:pt idx="9">
                  <c:v>South Gippsland </c:v>
                </c:pt>
                <c:pt idx="10">
                  <c:v>South East </c:v>
                </c:pt>
                <c:pt idx="11">
                  <c:v>City West </c:v>
                </c:pt>
                <c:pt idx="12">
                  <c:v>GWMWater</c:v>
                </c:pt>
                <c:pt idx="13">
                  <c:v>Barwon </c:v>
                </c:pt>
                <c:pt idx="14">
                  <c:v>Yarra Valley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reliability'!$I$241:$I$256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99.421965317919074</c:v>
                </c:pt>
                <c:pt idx="3">
                  <c:v>99.367088607594937</c:v>
                </c:pt>
                <c:pt idx="4">
                  <c:v>99.137931034482762</c:v>
                </c:pt>
                <c:pt idx="5">
                  <c:v>99.047619047619051</c:v>
                </c:pt>
                <c:pt idx="6">
                  <c:v>98.850574712643677</c:v>
                </c:pt>
                <c:pt idx="7">
                  <c:v>98.80952380952381</c:v>
                </c:pt>
                <c:pt idx="8">
                  <c:v>98.618784530386733</c:v>
                </c:pt>
                <c:pt idx="9">
                  <c:v>98.05825242718447</c:v>
                </c:pt>
                <c:pt idx="10">
                  <c:v>98.014729426833171</c:v>
                </c:pt>
                <c:pt idx="11">
                  <c:v>97.011207970112082</c:v>
                </c:pt>
                <c:pt idx="12">
                  <c:v>96.907216494845358</c:v>
                </c:pt>
                <c:pt idx="13">
                  <c:v>96.58385093167702</c:v>
                </c:pt>
                <c:pt idx="14">
                  <c:v>96.545970298681794</c:v>
                </c:pt>
                <c:pt idx="15">
                  <c:v>94.350282485875709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7798656"/>
        <c:axId val="127800448"/>
      </c:barChart>
      <c:catAx>
        <c:axId val="12779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80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8004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798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01259464869049"/>
          <c:y val="1.388885212877802E-2"/>
          <c:w val="0.74574519911629755"/>
          <c:h val="0.805557740770781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'3. Water use and bill payment'!$E$30</c:f>
              <c:strCache>
                <c:ptCount val="1"/>
                <c:pt idx="0">
                  <c:v>Water Fixed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</c:dPt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* 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payment'!$E$31:$E$46</c:f>
              <c:numCache>
                <c:formatCode>_-* #,##0_-;\-* #,##0_-;_-* "-"??_-;_-@_-</c:formatCode>
                <c:ptCount val="16"/>
                <c:pt idx="0">
                  <c:v>231.2</c:v>
                </c:pt>
                <c:pt idx="1">
                  <c:v>121.08</c:v>
                </c:pt>
                <c:pt idx="2">
                  <c:v>177.87</c:v>
                </c:pt>
                <c:pt idx="3">
                  <c:v>171.7</c:v>
                </c:pt>
                <c:pt idx="4">
                  <c:v>195.13</c:v>
                </c:pt>
                <c:pt idx="5">
                  <c:v>228.5</c:v>
                </c:pt>
                <c:pt idx="6">
                  <c:v>216.66</c:v>
                </c:pt>
                <c:pt idx="7">
                  <c:v>175.89</c:v>
                </c:pt>
                <c:pt idx="8">
                  <c:v>170.87</c:v>
                </c:pt>
                <c:pt idx="9">
                  <c:v>466.52</c:v>
                </c:pt>
                <c:pt idx="10">
                  <c:v>203.2</c:v>
                </c:pt>
                <c:pt idx="11">
                  <c:v>202.34</c:v>
                </c:pt>
                <c:pt idx="12">
                  <c:v>300.69</c:v>
                </c:pt>
                <c:pt idx="13">
                  <c:v>165.05</c:v>
                </c:pt>
                <c:pt idx="14">
                  <c:v>229.9</c:v>
                </c:pt>
                <c:pt idx="15">
                  <c:v>387.99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payment'!$F$30</c:f>
              <c:strCache>
                <c:ptCount val="1"/>
                <c:pt idx="0">
                  <c:v>Water Variable 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* 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payment'!$F$31:$F$46</c:f>
              <c:numCache>
                <c:formatCode>_-* #,##0_-;\-* #,##0_-;_-* "-"??_-;_-@_-</c:formatCode>
                <c:ptCount val="16"/>
                <c:pt idx="0">
                  <c:v>247.3</c:v>
                </c:pt>
                <c:pt idx="1">
                  <c:v>301.10000000000002</c:v>
                </c:pt>
                <c:pt idx="2">
                  <c:v>302.24</c:v>
                </c:pt>
                <c:pt idx="3">
                  <c:v>288.23</c:v>
                </c:pt>
                <c:pt idx="4">
                  <c:v>296.64</c:v>
                </c:pt>
                <c:pt idx="5">
                  <c:v>451.08</c:v>
                </c:pt>
                <c:pt idx="6">
                  <c:v>314.37</c:v>
                </c:pt>
                <c:pt idx="7">
                  <c:v>305.7</c:v>
                </c:pt>
                <c:pt idx="8">
                  <c:v>310.49</c:v>
                </c:pt>
                <c:pt idx="9">
                  <c:v>414.75</c:v>
                </c:pt>
                <c:pt idx="10">
                  <c:v>286.64999999999998</c:v>
                </c:pt>
                <c:pt idx="11">
                  <c:v>455.98</c:v>
                </c:pt>
                <c:pt idx="12">
                  <c:v>211.6</c:v>
                </c:pt>
                <c:pt idx="13">
                  <c:v>198.39999999999998</c:v>
                </c:pt>
                <c:pt idx="14">
                  <c:v>251.88</c:v>
                </c:pt>
                <c:pt idx="15">
                  <c:v>137.27000000000001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payment'!$G$30</c:f>
              <c:strCache>
                <c:ptCount val="1"/>
                <c:pt idx="0">
                  <c:v>Sewer Fixed 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* 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payment'!$G$31:$G$46</c:f>
              <c:numCache>
                <c:formatCode>_-* #,##0_-;\-* #,##0_-;_-* "-"??_-;_-@_-</c:formatCode>
                <c:ptCount val="16"/>
                <c:pt idx="0">
                  <c:v>256.56</c:v>
                </c:pt>
                <c:pt idx="1">
                  <c:v>384.48</c:v>
                </c:pt>
                <c:pt idx="2">
                  <c:v>356.81</c:v>
                </c:pt>
                <c:pt idx="3">
                  <c:v>553.07000000000005</c:v>
                </c:pt>
                <c:pt idx="4">
                  <c:v>756.4</c:v>
                </c:pt>
                <c:pt idx="5">
                  <c:v>686.64</c:v>
                </c:pt>
                <c:pt idx="6">
                  <c:v>660.23</c:v>
                </c:pt>
                <c:pt idx="7">
                  <c:v>808.03</c:v>
                </c:pt>
                <c:pt idx="8">
                  <c:v>443.77</c:v>
                </c:pt>
                <c:pt idx="9">
                  <c:v>493.08</c:v>
                </c:pt>
                <c:pt idx="10">
                  <c:v>479.68</c:v>
                </c:pt>
                <c:pt idx="11">
                  <c:v>233.63</c:v>
                </c:pt>
                <c:pt idx="12">
                  <c:v>466.06</c:v>
                </c:pt>
                <c:pt idx="13">
                  <c:v>734.36</c:v>
                </c:pt>
                <c:pt idx="14">
                  <c:v>530.64</c:v>
                </c:pt>
                <c:pt idx="15">
                  <c:v>599.22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payment'!$H$30</c:f>
              <c:strCache>
                <c:ptCount val="1"/>
                <c:pt idx="0">
                  <c:v>Sewer Variable  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* 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payment'!$H$31:$H$46</c:f>
              <c:numCache>
                <c:formatCode>_-* #,##0_-;\-* #,##0_-;_-* "-"??_-;_-@_-</c:formatCode>
                <c:ptCount val="16"/>
                <c:pt idx="0">
                  <c:v>196.3</c:v>
                </c:pt>
                <c:pt idx="1">
                  <c:v>211.54</c:v>
                </c:pt>
                <c:pt idx="2">
                  <c:v>226.6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2725632"/>
        <c:axId val="92727168"/>
      </c:barChart>
      <c:catAx>
        <c:axId val="92725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2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2727168"/>
        <c:scaling>
          <c:orientation val="minMax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256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66262481652604"/>
          <c:y val="0.88098165695389774"/>
          <c:w val="0.61664938576892769"/>
          <c:h val="8.56873822975517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reliability'!$E$261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Coliban </c:v>
                </c:pt>
                <c:pt idx="3">
                  <c:v>Barwon </c:v>
                </c:pt>
                <c:pt idx="4">
                  <c:v>City West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Wannon </c:v>
                </c:pt>
                <c:pt idx="11">
                  <c:v>North East </c:v>
                </c:pt>
                <c:pt idx="12">
                  <c:v>Gippsland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reliability'!$E$262:$E$277</c:f>
              <c:numCache>
                <c:formatCode>_-* #,##0.0_-;\-* #,##0.0_-;_-* "-"??_-;_-@_-</c:formatCode>
                <c:ptCount val="16"/>
                <c:pt idx="0">
                  <c:v>38.657870384190574</c:v>
                </c:pt>
                <c:pt idx="1">
                  <c:v>27.648878576952825</c:v>
                </c:pt>
                <c:pt idx="2">
                  <c:v>62.883270575578265</c:v>
                </c:pt>
                <c:pt idx="3">
                  <c:v>29.039264013275094</c:v>
                </c:pt>
                <c:pt idx="4">
                  <c:v>16.19793045332349</c:v>
                </c:pt>
                <c:pt idx="5">
                  <c:v>18.847088272104838</c:v>
                </c:pt>
                <c:pt idx="6">
                  <c:v>14.838488756991211</c:v>
                </c:pt>
                <c:pt idx="7">
                  <c:v>16.749889387522913</c:v>
                </c:pt>
                <c:pt idx="8">
                  <c:v>14.754098360655737</c:v>
                </c:pt>
                <c:pt idx="9">
                  <c:v>15.684686351916227</c:v>
                </c:pt>
                <c:pt idx="10">
                  <c:v>11.542253993345065</c:v>
                </c:pt>
                <c:pt idx="11">
                  <c:v>9.6829477292202224</c:v>
                </c:pt>
                <c:pt idx="12">
                  <c:v>8.5696670776818742</c:v>
                </c:pt>
                <c:pt idx="13">
                  <c:v>5.2660064654857157</c:v>
                </c:pt>
                <c:pt idx="14">
                  <c:v>20.432692307692307</c:v>
                </c:pt>
                <c:pt idx="15">
                  <c:v>2.8433323855558714</c:v>
                </c:pt>
              </c:numCache>
            </c:numRef>
          </c:val>
        </c:ser>
        <c:ser>
          <c:idx val="1"/>
          <c:order val="1"/>
          <c:tx>
            <c:strRef>
              <c:f>'5. Network reliability'!$F$261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Coliban </c:v>
                </c:pt>
                <c:pt idx="3">
                  <c:v>Barwon </c:v>
                </c:pt>
                <c:pt idx="4">
                  <c:v>City West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Wannon </c:v>
                </c:pt>
                <c:pt idx="11">
                  <c:v>North East </c:v>
                </c:pt>
                <c:pt idx="12">
                  <c:v>Gippsland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reliability'!$F$262:$F$277</c:f>
              <c:numCache>
                <c:formatCode>_-* #,##0.0_-;\-* #,##0.0_-;_-* "-"??_-;_-@_-</c:formatCode>
                <c:ptCount val="16"/>
                <c:pt idx="0">
                  <c:v>45.006618620385353</c:v>
                </c:pt>
                <c:pt idx="1">
                  <c:v>31.565327128183558</c:v>
                </c:pt>
                <c:pt idx="2">
                  <c:v>48.169761273209552</c:v>
                </c:pt>
                <c:pt idx="3">
                  <c:v>35.395735599089939</c:v>
                </c:pt>
                <c:pt idx="4">
                  <c:v>17.001616114074121</c:v>
                </c:pt>
                <c:pt idx="5">
                  <c:v>19.680464778503996</c:v>
                </c:pt>
                <c:pt idx="6">
                  <c:v>14.306230667255853</c:v>
                </c:pt>
                <c:pt idx="7">
                  <c:v>17.13028445701713</c:v>
                </c:pt>
                <c:pt idx="8">
                  <c:v>23.636363636363637</c:v>
                </c:pt>
                <c:pt idx="9">
                  <c:v>15.515840779853777</c:v>
                </c:pt>
                <c:pt idx="10">
                  <c:v>13.386152406242518</c:v>
                </c:pt>
                <c:pt idx="11">
                  <c:v>8.7883959044368609</c:v>
                </c:pt>
                <c:pt idx="12">
                  <c:v>7.9518072289156621</c:v>
                </c:pt>
                <c:pt idx="13">
                  <c:v>6.1228059945186306</c:v>
                </c:pt>
                <c:pt idx="14">
                  <c:v>10.07137192704203</c:v>
                </c:pt>
                <c:pt idx="15">
                  <c:v>1.967397414277684</c:v>
                </c:pt>
              </c:numCache>
            </c:numRef>
          </c:val>
        </c:ser>
        <c:ser>
          <c:idx val="2"/>
          <c:order val="2"/>
          <c:tx>
            <c:strRef>
              <c:f>'5. Network reliability'!$G$261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Coliban </c:v>
                </c:pt>
                <c:pt idx="3">
                  <c:v>Barwon </c:v>
                </c:pt>
                <c:pt idx="4">
                  <c:v>City West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Wannon </c:v>
                </c:pt>
                <c:pt idx="11">
                  <c:v>North East </c:v>
                </c:pt>
                <c:pt idx="12">
                  <c:v>Gippsland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reliability'!$G$262:$G$277</c:f>
              <c:numCache>
                <c:formatCode>_-* #,##0.0_-;\-* #,##0.0_-;_-* "-"??_-;_-@_-</c:formatCode>
                <c:ptCount val="16"/>
                <c:pt idx="0">
                  <c:v>50.49170703067665</c:v>
                </c:pt>
                <c:pt idx="1">
                  <c:v>35.318489361162968</c:v>
                </c:pt>
                <c:pt idx="2">
                  <c:v>53.733681462140993</c:v>
                </c:pt>
                <c:pt idx="3">
                  <c:v>38.845247446975648</c:v>
                </c:pt>
                <c:pt idx="4">
                  <c:v>21.372410718287565</c:v>
                </c:pt>
                <c:pt idx="5">
                  <c:v>22.613065326633166</c:v>
                </c:pt>
                <c:pt idx="6">
                  <c:v>17.578568416955857</c:v>
                </c:pt>
                <c:pt idx="7">
                  <c:v>15.627441787779341</c:v>
                </c:pt>
                <c:pt idx="8">
                  <c:v>29.916317991631797</c:v>
                </c:pt>
                <c:pt idx="9">
                  <c:v>14.081145584725538</c:v>
                </c:pt>
                <c:pt idx="10">
                  <c:v>18.173997204000429</c:v>
                </c:pt>
                <c:pt idx="11">
                  <c:v>9.5919225915018931</c:v>
                </c:pt>
                <c:pt idx="12">
                  <c:v>7.9847066640245252</c:v>
                </c:pt>
                <c:pt idx="13">
                  <c:v>5.2098408104196814</c:v>
                </c:pt>
                <c:pt idx="14">
                  <c:v>9.520062942564909</c:v>
                </c:pt>
                <c:pt idx="15">
                  <c:v>4.1981528127623848</c:v>
                </c:pt>
              </c:numCache>
            </c:numRef>
          </c:val>
        </c:ser>
        <c:ser>
          <c:idx val="3"/>
          <c:order val="3"/>
          <c:tx>
            <c:strRef>
              <c:f>'5. Network reliability'!$H$261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Coliban </c:v>
                </c:pt>
                <c:pt idx="3">
                  <c:v>Barwon </c:v>
                </c:pt>
                <c:pt idx="4">
                  <c:v>City West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Wannon </c:v>
                </c:pt>
                <c:pt idx="11">
                  <c:v>North East </c:v>
                </c:pt>
                <c:pt idx="12">
                  <c:v>Gippsland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reliability'!$H$262:$H$277</c:f>
              <c:numCache>
                <c:formatCode>_-* #,##0.0_-;\-* #,##0.0_-;_-* "-"??_-;_-@_-</c:formatCode>
                <c:ptCount val="16"/>
                <c:pt idx="0">
                  <c:v>46.335421827189279</c:v>
                </c:pt>
                <c:pt idx="1">
                  <c:v>38.090235831713848</c:v>
                </c:pt>
                <c:pt idx="2">
                  <c:v>40.454076367389064</c:v>
                </c:pt>
                <c:pt idx="3">
                  <c:v>32.77734678044996</c:v>
                </c:pt>
                <c:pt idx="4">
                  <c:v>20.329542817359016</c:v>
                </c:pt>
                <c:pt idx="5">
                  <c:v>19.334277620396602</c:v>
                </c:pt>
                <c:pt idx="6">
                  <c:v>17.955493298525997</c:v>
                </c:pt>
                <c:pt idx="7">
                  <c:v>17.465224111282843</c:v>
                </c:pt>
                <c:pt idx="8">
                  <c:v>22.916666666666664</c:v>
                </c:pt>
                <c:pt idx="9">
                  <c:v>11.521992993382639</c:v>
                </c:pt>
                <c:pt idx="10">
                  <c:v>17.616724143453517</c:v>
                </c:pt>
                <c:pt idx="11">
                  <c:v>11.129568106312291</c:v>
                </c:pt>
                <c:pt idx="12">
                  <c:v>8.4009269988412516</c:v>
                </c:pt>
                <c:pt idx="13">
                  <c:v>5.8825217366351978</c:v>
                </c:pt>
                <c:pt idx="14">
                  <c:v>9.1260634184068063</c:v>
                </c:pt>
                <c:pt idx="15">
                  <c:v>7.4386312918422997</c:v>
                </c:pt>
              </c:numCache>
            </c:numRef>
          </c:val>
        </c:ser>
        <c:ser>
          <c:idx val="4"/>
          <c:order val="4"/>
          <c:tx>
            <c:strRef>
              <c:f>'5. Network reliability'!$I$261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Coliban </c:v>
                </c:pt>
                <c:pt idx="3">
                  <c:v>Barwon </c:v>
                </c:pt>
                <c:pt idx="4">
                  <c:v>City West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South Gippsland </c:v>
                </c:pt>
                <c:pt idx="9">
                  <c:v>Western </c:v>
                </c:pt>
                <c:pt idx="10">
                  <c:v>Wannon </c:v>
                </c:pt>
                <c:pt idx="11">
                  <c:v>North East </c:v>
                </c:pt>
                <c:pt idx="12">
                  <c:v>Gippsland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reliability'!$I$262:$I$277</c:f>
              <c:numCache>
                <c:formatCode>_-* #,##0.0_-;\-* #,##0.0_-;_-* "-"??_-;_-@_-</c:formatCode>
                <c:ptCount val="16"/>
                <c:pt idx="0">
                  <c:v>42.105263157894733</c:v>
                </c:pt>
                <c:pt idx="1">
                  <c:v>30.721649484536083</c:v>
                </c:pt>
                <c:pt idx="2">
                  <c:v>29.757948235486609</c:v>
                </c:pt>
                <c:pt idx="3">
                  <c:v>24.933687002652519</c:v>
                </c:pt>
                <c:pt idx="4">
                  <c:v>21.298624463836713</c:v>
                </c:pt>
                <c:pt idx="5">
                  <c:v>19.134078212290504</c:v>
                </c:pt>
                <c:pt idx="6">
                  <c:v>16.247521652927059</c:v>
                </c:pt>
                <c:pt idx="7">
                  <c:v>14.552183363637617</c:v>
                </c:pt>
                <c:pt idx="8">
                  <c:v>13.4</c:v>
                </c:pt>
                <c:pt idx="9">
                  <c:v>12.736966824644549</c:v>
                </c:pt>
                <c:pt idx="10">
                  <c:v>12.433581296493093</c:v>
                </c:pt>
                <c:pt idx="11">
                  <c:v>10.252848472821682</c:v>
                </c:pt>
                <c:pt idx="12">
                  <c:v>9.1382301908617691</c:v>
                </c:pt>
                <c:pt idx="13">
                  <c:v>7.6379066478076378</c:v>
                </c:pt>
                <c:pt idx="14">
                  <c:v>6.1973986228003062</c:v>
                </c:pt>
                <c:pt idx="15">
                  <c:v>5.9729047321695221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7856640"/>
        <c:axId val="127858176"/>
      </c:barChart>
      <c:catAx>
        <c:axId val="12785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85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8581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856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reliability'!$E$282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South Gippsland </c:v>
                </c:pt>
                <c:pt idx="8">
                  <c:v>North East </c:v>
                </c:pt>
                <c:pt idx="9">
                  <c:v>Western </c:v>
                </c:pt>
                <c:pt idx="10">
                  <c:v>Westernport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Central Highlands </c:v>
                </c:pt>
                <c:pt idx="14">
                  <c:v>City West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reliability'!$E$283:$E$298</c:f>
              <c:numCache>
                <c:formatCode>_-* #,##0.0_-;\-* #,##0.0_-;_-* "-"??_-;_-@_-</c:formatCode>
                <c:ptCount val="16"/>
                <c:pt idx="0">
                  <c:v>38.407746100053799</c:v>
                </c:pt>
                <c:pt idx="1">
                  <c:v>20.838704133367706</c:v>
                </c:pt>
                <c:pt idx="2">
                  <c:v>16.567658736081672</c:v>
                </c:pt>
                <c:pt idx="3">
                  <c:v>14.356947054182225</c:v>
                </c:pt>
                <c:pt idx="4">
                  <c:v>8.5742458236277646</c:v>
                </c:pt>
                <c:pt idx="5">
                  <c:v>6.6773199406460453</c:v>
                </c:pt>
                <c:pt idx="6">
                  <c:v>6.4362301244825417</c:v>
                </c:pt>
                <c:pt idx="7">
                  <c:v>10.070257611241217</c:v>
                </c:pt>
                <c:pt idx="8">
                  <c:v>1.6281062553556127</c:v>
                </c:pt>
                <c:pt idx="9">
                  <c:v>7.3859105043415045</c:v>
                </c:pt>
                <c:pt idx="10">
                  <c:v>6.2553312482229178</c:v>
                </c:pt>
                <c:pt idx="11">
                  <c:v>0.98643649815043144</c:v>
                </c:pt>
                <c:pt idx="12">
                  <c:v>5.3726060299601786</c:v>
                </c:pt>
                <c:pt idx="13">
                  <c:v>2.7239932268276523</c:v>
                </c:pt>
                <c:pt idx="14">
                  <c:v>2.7198923699733597</c:v>
                </c:pt>
                <c:pt idx="15">
                  <c:v>3.6858974358974361</c:v>
                </c:pt>
              </c:numCache>
            </c:numRef>
          </c:val>
        </c:ser>
        <c:ser>
          <c:idx val="1"/>
          <c:order val="1"/>
          <c:tx>
            <c:strRef>
              <c:f>'5. Network reliability'!$F$282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South Gippsland </c:v>
                </c:pt>
                <c:pt idx="8">
                  <c:v>North East </c:v>
                </c:pt>
                <c:pt idx="9">
                  <c:v>Western </c:v>
                </c:pt>
                <c:pt idx="10">
                  <c:v>Westernport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Central Highlands </c:v>
                </c:pt>
                <c:pt idx="14">
                  <c:v>City West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reliability'!$F$283:$F$298</c:f>
              <c:numCache>
                <c:formatCode>_-* #,##0.0_-;\-* #,##0.0_-;_-* "-"??_-;_-@_-</c:formatCode>
                <c:ptCount val="16"/>
                <c:pt idx="0">
                  <c:v>33.527851458885941</c:v>
                </c:pt>
                <c:pt idx="1">
                  <c:v>20.85185914877983</c:v>
                </c:pt>
                <c:pt idx="2">
                  <c:v>21.914987498161494</c:v>
                </c:pt>
                <c:pt idx="3">
                  <c:v>17.154247287011497</c:v>
                </c:pt>
                <c:pt idx="4">
                  <c:v>9.5770846483686309</c:v>
                </c:pt>
                <c:pt idx="5">
                  <c:v>7.6889085285019885</c:v>
                </c:pt>
                <c:pt idx="6">
                  <c:v>7.4348358504869081</c:v>
                </c:pt>
                <c:pt idx="7">
                  <c:v>16.363636363636363</c:v>
                </c:pt>
                <c:pt idx="8">
                  <c:v>1.2798634812286689</c:v>
                </c:pt>
                <c:pt idx="9">
                  <c:v>4.4679122664500408</c:v>
                </c:pt>
                <c:pt idx="10">
                  <c:v>1.9673974142776838</c:v>
                </c:pt>
                <c:pt idx="11">
                  <c:v>4.6987951807228914</c:v>
                </c:pt>
                <c:pt idx="12">
                  <c:v>2.5145371680025148</c:v>
                </c:pt>
                <c:pt idx="13">
                  <c:v>8.9324618736383457</c:v>
                </c:pt>
                <c:pt idx="14">
                  <c:v>3.2418335810734549</c:v>
                </c:pt>
                <c:pt idx="15">
                  <c:v>3.5685963521015069</c:v>
                </c:pt>
              </c:numCache>
            </c:numRef>
          </c:val>
        </c:ser>
        <c:ser>
          <c:idx val="2"/>
          <c:order val="2"/>
          <c:tx>
            <c:strRef>
              <c:f>'5. Network reliability'!$G$282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South Gippsland </c:v>
                </c:pt>
                <c:pt idx="8">
                  <c:v>North East </c:v>
                </c:pt>
                <c:pt idx="9">
                  <c:v>Western </c:v>
                </c:pt>
                <c:pt idx="10">
                  <c:v>Westernport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Central Highlands </c:v>
                </c:pt>
                <c:pt idx="14">
                  <c:v>City West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reliability'!$G$283:$G$298</c:f>
              <c:numCache>
                <c:formatCode>_-* #,##0.0_-;\-* #,##0.0_-;_-* "-"??_-;_-@_-</c:formatCode>
                <c:ptCount val="16"/>
                <c:pt idx="0">
                  <c:v>39.895561357702348</c:v>
                </c:pt>
                <c:pt idx="1">
                  <c:v>15.246606468615642</c:v>
                </c:pt>
                <c:pt idx="2">
                  <c:v>19.52150300895347</c:v>
                </c:pt>
                <c:pt idx="3">
                  <c:v>18.617439120188529</c:v>
                </c:pt>
                <c:pt idx="4">
                  <c:v>11.614152059361222</c:v>
                </c:pt>
                <c:pt idx="5">
                  <c:v>9.4055070865630981</c:v>
                </c:pt>
                <c:pt idx="6">
                  <c:v>5.6439942112879882</c:v>
                </c:pt>
                <c:pt idx="7">
                  <c:v>11.92468619246862</c:v>
                </c:pt>
                <c:pt idx="8">
                  <c:v>1.0096760622633572</c:v>
                </c:pt>
                <c:pt idx="9">
                  <c:v>5.0914876690533015</c:v>
                </c:pt>
                <c:pt idx="10">
                  <c:v>3.6383991043940664</c:v>
                </c:pt>
                <c:pt idx="11">
                  <c:v>4.1380596579981122</c:v>
                </c:pt>
                <c:pt idx="12">
                  <c:v>2.8129395218002817</c:v>
                </c:pt>
                <c:pt idx="13">
                  <c:v>7.9684134960516868</c:v>
                </c:pt>
                <c:pt idx="14">
                  <c:v>4.4113033160262418</c:v>
                </c:pt>
                <c:pt idx="15">
                  <c:v>3.147128245476003</c:v>
                </c:pt>
              </c:numCache>
            </c:numRef>
          </c:val>
        </c:ser>
        <c:ser>
          <c:idx val="3"/>
          <c:order val="3"/>
          <c:tx>
            <c:strRef>
              <c:f>'5. Network reliability'!$H$282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South Gippsland </c:v>
                </c:pt>
                <c:pt idx="8">
                  <c:v>North East </c:v>
                </c:pt>
                <c:pt idx="9">
                  <c:v>Western </c:v>
                </c:pt>
                <c:pt idx="10">
                  <c:v>Westernport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Central Highlands </c:v>
                </c:pt>
                <c:pt idx="14">
                  <c:v>City West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reliability'!$H$283:$H$298</c:f>
              <c:numCache>
                <c:formatCode>_-* #,##0.0_-;\-* #,##0.0_-;_-* "-"??_-;_-@_-</c:formatCode>
                <c:ptCount val="16"/>
                <c:pt idx="0">
                  <c:v>25.696594427244584</c:v>
                </c:pt>
                <c:pt idx="1">
                  <c:v>25.852198119649145</c:v>
                </c:pt>
                <c:pt idx="2">
                  <c:v>16.319393851085533</c:v>
                </c:pt>
                <c:pt idx="3">
                  <c:v>13.964313421256788</c:v>
                </c:pt>
                <c:pt idx="4">
                  <c:v>12.598626963197061</c:v>
                </c:pt>
                <c:pt idx="5">
                  <c:v>10.081393991489181</c:v>
                </c:pt>
                <c:pt idx="6">
                  <c:v>6.3129501563889914</c:v>
                </c:pt>
                <c:pt idx="7">
                  <c:v>9.1666666666666661</c:v>
                </c:pt>
                <c:pt idx="8">
                  <c:v>3.1561461794019934</c:v>
                </c:pt>
                <c:pt idx="9">
                  <c:v>3.581159984429739</c:v>
                </c:pt>
                <c:pt idx="10">
                  <c:v>4.4080778025732155</c:v>
                </c:pt>
                <c:pt idx="11">
                  <c:v>4.2873696407879489</c:v>
                </c:pt>
                <c:pt idx="12">
                  <c:v>2.6275115919629055</c:v>
                </c:pt>
                <c:pt idx="13">
                  <c:v>0.99150141643059486</c:v>
                </c:pt>
                <c:pt idx="14">
                  <c:v>4.7806915757716411</c:v>
                </c:pt>
                <c:pt idx="15">
                  <c:v>1.2374323279195669</c:v>
                </c:pt>
              </c:numCache>
            </c:numRef>
          </c:val>
        </c:ser>
        <c:ser>
          <c:idx val="4"/>
          <c:order val="4"/>
          <c:tx>
            <c:strRef>
              <c:f>'5. Network reliability'!$I$282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South Gippsland </c:v>
                </c:pt>
                <c:pt idx="8">
                  <c:v>North East </c:v>
                </c:pt>
                <c:pt idx="9">
                  <c:v>Western </c:v>
                </c:pt>
                <c:pt idx="10">
                  <c:v>Westernport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Central Highlands </c:v>
                </c:pt>
                <c:pt idx="14">
                  <c:v>City West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reliability'!$I$283:$I$298</c:f>
              <c:numCache>
                <c:formatCode>_-* #,##0.0_-;\-* #,##0.0_-;_-* "-"??_-;_-@_-</c:formatCode>
                <c:ptCount val="16"/>
                <c:pt idx="0">
                  <c:v>18.918283242491487</c:v>
                </c:pt>
                <c:pt idx="1">
                  <c:v>16.123711340206185</c:v>
                </c:pt>
                <c:pt idx="2">
                  <c:v>13.410237923576062</c:v>
                </c:pt>
                <c:pt idx="3">
                  <c:v>11.860553239863584</c:v>
                </c:pt>
                <c:pt idx="4">
                  <c:v>9.6705632306057385</c:v>
                </c:pt>
                <c:pt idx="5">
                  <c:v>8.9324846081602836</c:v>
                </c:pt>
                <c:pt idx="6">
                  <c:v>8.0622347949080613</c:v>
                </c:pt>
                <c:pt idx="7">
                  <c:v>6.8000000000000007</c:v>
                </c:pt>
                <c:pt idx="8">
                  <c:v>5.1264242364108412</c:v>
                </c:pt>
                <c:pt idx="9">
                  <c:v>4.5912322274881507</c:v>
                </c:pt>
                <c:pt idx="10">
                  <c:v>4.072435044661038</c:v>
                </c:pt>
                <c:pt idx="11">
                  <c:v>3.8172353961827645</c:v>
                </c:pt>
                <c:pt idx="12">
                  <c:v>2.7572557952155488</c:v>
                </c:pt>
                <c:pt idx="13">
                  <c:v>2.5139664804469275</c:v>
                </c:pt>
                <c:pt idx="14">
                  <c:v>2.0706996006507916</c:v>
                </c:pt>
                <c:pt idx="15">
                  <c:v>1.3006885998469779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123264"/>
        <c:axId val="128124800"/>
      </c:barChart>
      <c:catAx>
        <c:axId val="12812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2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248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23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Coliban </c:v>
                </c:pt>
                <c:pt idx="3">
                  <c:v>East Gippsland </c:v>
                </c:pt>
                <c:pt idx="4">
                  <c:v>Gippsland </c:v>
                </c:pt>
                <c:pt idx="5">
                  <c:v>Lower Murray </c:v>
                </c:pt>
                <c:pt idx="6">
                  <c:v>North East </c:v>
                </c:pt>
                <c:pt idx="7">
                  <c:v>South Gippsland </c:v>
                </c:pt>
                <c:pt idx="8">
                  <c:v>Westernport </c:v>
                </c:pt>
                <c:pt idx="9">
                  <c:v>Barwon </c:v>
                </c:pt>
                <c:pt idx="10">
                  <c:v>Western </c:v>
                </c:pt>
                <c:pt idx="11">
                  <c:v>Yarra Valley </c:v>
                </c:pt>
                <c:pt idx="12">
                  <c:v>Central Highlands </c:v>
                </c:pt>
                <c:pt idx="13">
                  <c:v>GWMWater</c:v>
                </c:pt>
                <c:pt idx="14">
                  <c:v>Wannon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reliability'!$E$304:$E$319</c:f>
              <c:numCache>
                <c:formatCode>_-* #,##0.0_-;\-* #,##0.0_-;_-* "-"??_-;_-@_-</c:formatCode>
                <c:ptCount val="16"/>
                <c:pt idx="0">
                  <c:v>112.5</c:v>
                </c:pt>
                <c:pt idx="1">
                  <c:v>100</c:v>
                </c:pt>
                <c:pt idx="2">
                  <c:v>99.019607843137265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90.909090909090907</c:v>
                </c:pt>
                <c:pt idx="9">
                  <c:v>99.716713881019828</c:v>
                </c:pt>
                <c:pt idx="10">
                  <c:v>100</c:v>
                </c:pt>
                <c:pt idx="11">
                  <c:v>99.948453608247419</c:v>
                </c:pt>
                <c:pt idx="12">
                  <c:v>100</c:v>
                </c:pt>
                <c:pt idx="13">
                  <c:v>100</c:v>
                </c:pt>
                <c:pt idx="14">
                  <c:v>98.71794871794873</c:v>
                </c:pt>
                <c:pt idx="1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'5. Network reliability'!$F$303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Coliban </c:v>
                </c:pt>
                <c:pt idx="3">
                  <c:v>East Gippsland </c:v>
                </c:pt>
                <c:pt idx="4">
                  <c:v>Gippsland </c:v>
                </c:pt>
                <c:pt idx="5">
                  <c:v>Lower Murray </c:v>
                </c:pt>
                <c:pt idx="6">
                  <c:v>North East </c:v>
                </c:pt>
                <c:pt idx="7">
                  <c:v>South Gippsland </c:v>
                </c:pt>
                <c:pt idx="8">
                  <c:v>Westernport </c:v>
                </c:pt>
                <c:pt idx="9">
                  <c:v>Barwon </c:v>
                </c:pt>
                <c:pt idx="10">
                  <c:v>Western </c:v>
                </c:pt>
                <c:pt idx="11">
                  <c:v>Yarra Valley </c:v>
                </c:pt>
                <c:pt idx="12">
                  <c:v>Central Highlands </c:v>
                </c:pt>
                <c:pt idx="13">
                  <c:v>GWMWater</c:v>
                </c:pt>
                <c:pt idx="14">
                  <c:v>Wannon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reliability'!$F$304:$F$319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100.31645569620254</c:v>
                </c:pt>
                <c:pt idx="3">
                  <c:v>98.039215686274503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98.825331971399393</c:v>
                </c:pt>
                <c:pt idx="12">
                  <c:v>100</c:v>
                </c:pt>
                <c:pt idx="13">
                  <c:v>99.328859060402692</c:v>
                </c:pt>
                <c:pt idx="14">
                  <c:v>100</c:v>
                </c:pt>
                <c:pt idx="15">
                  <c:v>97.777777777777771</c:v>
                </c:pt>
              </c:numCache>
            </c:numRef>
          </c:val>
        </c:ser>
        <c:ser>
          <c:idx val="2"/>
          <c:order val="2"/>
          <c:tx>
            <c:strRef>
              <c:f>'5. Network reliability'!$G$303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Coliban </c:v>
                </c:pt>
                <c:pt idx="3">
                  <c:v>East Gippsland </c:v>
                </c:pt>
                <c:pt idx="4">
                  <c:v>Gippsland </c:v>
                </c:pt>
                <c:pt idx="5">
                  <c:v>Lower Murray </c:v>
                </c:pt>
                <c:pt idx="6">
                  <c:v>North East </c:v>
                </c:pt>
                <c:pt idx="7">
                  <c:v>South Gippsland </c:v>
                </c:pt>
                <c:pt idx="8">
                  <c:v>Westernport </c:v>
                </c:pt>
                <c:pt idx="9">
                  <c:v>Barwon </c:v>
                </c:pt>
                <c:pt idx="10">
                  <c:v>Western </c:v>
                </c:pt>
                <c:pt idx="11">
                  <c:v>Yarra Valley </c:v>
                </c:pt>
                <c:pt idx="12">
                  <c:v>Central Highlands </c:v>
                </c:pt>
                <c:pt idx="13">
                  <c:v>GWMWater</c:v>
                </c:pt>
                <c:pt idx="14">
                  <c:v>Wannon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reliability'!$G$304:$G$319</c:f>
              <c:numCache>
                <c:formatCode>_-* #,##0.0_-;\-* #,##0.0_-;_-* "-"??_-;_-@_-</c:formatCode>
                <c:ptCount val="16"/>
                <c:pt idx="0">
                  <c:v>99.465240641711233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98.591549295774655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84.615384615384613</c:v>
                </c:pt>
                <c:pt idx="9">
                  <c:v>100</c:v>
                </c:pt>
                <c:pt idx="10">
                  <c:v>100</c:v>
                </c:pt>
                <c:pt idx="11">
                  <c:v>92.174515235457065</c:v>
                </c:pt>
                <c:pt idx="12">
                  <c:v>100</c:v>
                </c:pt>
                <c:pt idx="13">
                  <c:v>99.248120300751879</c:v>
                </c:pt>
                <c:pt idx="14">
                  <c:v>94.444444444444443</c:v>
                </c:pt>
                <c:pt idx="15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'5. Network reliability'!$H$303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Coliban </c:v>
                </c:pt>
                <c:pt idx="3">
                  <c:v>East Gippsland </c:v>
                </c:pt>
                <c:pt idx="4">
                  <c:v>Gippsland </c:v>
                </c:pt>
                <c:pt idx="5">
                  <c:v>Lower Murray </c:v>
                </c:pt>
                <c:pt idx="6">
                  <c:v>North East </c:v>
                </c:pt>
                <c:pt idx="7">
                  <c:v>South Gippsland </c:v>
                </c:pt>
                <c:pt idx="8">
                  <c:v>Westernport </c:v>
                </c:pt>
                <c:pt idx="9">
                  <c:v>Barwon </c:v>
                </c:pt>
                <c:pt idx="10">
                  <c:v>Western </c:v>
                </c:pt>
                <c:pt idx="11">
                  <c:v>Yarra Valley </c:v>
                </c:pt>
                <c:pt idx="12">
                  <c:v>Central Highlands </c:v>
                </c:pt>
                <c:pt idx="13">
                  <c:v>GWMWater</c:v>
                </c:pt>
                <c:pt idx="14">
                  <c:v>Wannon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reliability'!$H$304:$H$319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99.89473684210526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105.26315789473684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95.245835026412024</c:v>
                </c:pt>
                <c:pt idx="12">
                  <c:v>100</c:v>
                </c:pt>
                <c:pt idx="13">
                  <c:v>99.107142857142861</c:v>
                </c:pt>
                <c:pt idx="14">
                  <c:v>99.152542372881356</c:v>
                </c:pt>
                <c:pt idx="15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'5. Network reliability'!$I$303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Coliban </c:v>
                </c:pt>
                <c:pt idx="3">
                  <c:v>East Gippsland </c:v>
                </c:pt>
                <c:pt idx="4">
                  <c:v>Gippsland </c:v>
                </c:pt>
                <c:pt idx="5">
                  <c:v>Lower Murray </c:v>
                </c:pt>
                <c:pt idx="6">
                  <c:v>North East </c:v>
                </c:pt>
                <c:pt idx="7">
                  <c:v>South Gippsland </c:v>
                </c:pt>
                <c:pt idx="8">
                  <c:v>Westernport </c:v>
                </c:pt>
                <c:pt idx="9">
                  <c:v>Barwon </c:v>
                </c:pt>
                <c:pt idx="10">
                  <c:v>Western </c:v>
                </c:pt>
                <c:pt idx="11">
                  <c:v>Yarra Valley </c:v>
                </c:pt>
                <c:pt idx="12">
                  <c:v>Central Highlands </c:v>
                </c:pt>
                <c:pt idx="13">
                  <c:v>GWMWater</c:v>
                </c:pt>
                <c:pt idx="14">
                  <c:v>Wannon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reliability'!$I$304:$I$319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99.680511182108617</c:v>
                </c:pt>
                <c:pt idx="10">
                  <c:v>98.387096774193552</c:v>
                </c:pt>
                <c:pt idx="11">
                  <c:v>98.081841432225062</c:v>
                </c:pt>
                <c:pt idx="12">
                  <c:v>97.222222222222214</c:v>
                </c:pt>
                <c:pt idx="13">
                  <c:v>96.774193548387103</c:v>
                </c:pt>
                <c:pt idx="14">
                  <c:v>96.703296703296701</c:v>
                </c:pt>
                <c:pt idx="15">
                  <c:v>94.117647058823522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192896"/>
        <c:axId val="128194432"/>
      </c:barChart>
      <c:catAx>
        <c:axId val="12819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9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944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92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reliability'!$E$324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East Gippsland </c:v>
                </c:pt>
                <c:pt idx="4">
                  <c:v>Wannon </c:v>
                </c:pt>
                <c:pt idx="5">
                  <c:v>Barwon </c:v>
                </c:pt>
                <c:pt idx="6">
                  <c:v>Westernport </c:v>
                </c:pt>
                <c:pt idx="7">
                  <c:v>South East </c:v>
                </c:pt>
                <c:pt idx="8">
                  <c:v>North East </c:v>
                </c:pt>
                <c:pt idx="9">
                  <c:v>Western </c:v>
                </c:pt>
                <c:pt idx="10">
                  <c:v>Gippsland </c:v>
                </c:pt>
                <c:pt idx="11">
                  <c:v>Lower Murray </c:v>
                </c:pt>
                <c:pt idx="12">
                  <c:v>Central Highlands </c:v>
                </c:pt>
                <c:pt idx="13">
                  <c:v>South Gippsland </c:v>
                </c:pt>
                <c:pt idx="14">
                  <c:v>Goulburn Valley </c:v>
                </c:pt>
                <c:pt idx="15">
                  <c:v>City West </c:v>
                </c:pt>
              </c:strCache>
            </c:strRef>
          </c:cat>
          <c:val>
            <c:numRef>
              <c:f>'5. Network reliability'!$E$325:$E$340</c:f>
              <c:numCache>
                <c:formatCode>_-* #,##0.000_-;\-* #,##0.000_-;_-* "-"??_-;_-@_-</c:formatCode>
                <c:ptCount val="16"/>
                <c:pt idx="0">
                  <c:v>0.5067223067630956</c:v>
                </c:pt>
                <c:pt idx="1">
                  <c:v>0.28198806629961626</c:v>
                </c:pt>
                <c:pt idx="2">
                  <c:v>6.7233537670555663E-2</c:v>
                </c:pt>
                <c:pt idx="3">
                  <c:v>4.7737760568609768E-2</c:v>
                </c:pt>
                <c:pt idx="4">
                  <c:v>0.11293373613032553</c:v>
                </c:pt>
                <c:pt idx="5">
                  <c:v>9.876127333139384E-2</c:v>
                </c:pt>
                <c:pt idx="6">
                  <c:v>0.14611745059838574</c:v>
                </c:pt>
                <c:pt idx="7">
                  <c:v>3.9444702892561363E-2</c:v>
                </c:pt>
                <c:pt idx="8">
                  <c:v>3.2502205506802245E-2</c:v>
                </c:pt>
                <c:pt idx="9">
                  <c:v>9.9992157477844873E-2</c:v>
                </c:pt>
                <c:pt idx="10">
                  <c:v>6.9926402461409371E-3</c:v>
                </c:pt>
                <c:pt idx="11">
                  <c:v>4.6289702321606611E-2</c:v>
                </c:pt>
                <c:pt idx="12">
                  <c:v>1.8050867344175886E-3</c:v>
                </c:pt>
                <c:pt idx="13">
                  <c:v>0.12038764822729188</c:v>
                </c:pt>
                <c:pt idx="14">
                  <c:v>3.6688271982389629E-2</c:v>
                </c:pt>
                <c:pt idx="15">
                  <c:v>1.7260183508269879E-2</c:v>
                </c:pt>
              </c:numCache>
            </c:numRef>
          </c:val>
        </c:ser>
        <c:ser>
          <c:idx val="1"/>
          <c:order val="1"/>
          <c:tx>
            <c:strRef>
              <c:f>'5. Network reliability'!$F$324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East Gippsland </c:v>
                </c:pt>
                <c:pt idx="4">
                  <c:v>Wannon </c:v>
                </c:pt>
                <c:pt idx="5">
                  <c:v>Barwon </c:v>
                </c:pt>
                <c:pt idx="6">
                  <c:v>Westernport </c:v>
                </c:pt>
                <c:pt idx="7">
                  <c:v>South East </c:v>
                </c:pt>
                <c:pt idx="8">
                  <c:v>North East </c:v>
                </c:pt>
                <c:pt idx="9">
                  <c:v>Western </c:v>
                </c:pt>
                <c:pt idx="10">
                  <c:v>Gippsland </c:v>
                </c:pt>
                <c:pt idx="11">
                  <c:v>Lower Murray </c:v>
                </c:pt>
                <c:pt idx="12">
                  <c:v>Central Highlands </c:v>
                </c:pt>
                <c:pt idx="13">
                  <c:v>South Gippsland </c:v>
                </c:pt>
                <c:pt idx="14">
                  <c:v>Goulburn Valley </c:v>
                </c:pt>
                <c:pt idx="15">
                  <c:v>City West </c:v>
                </c:pt>
              </c:strCache>
            </c:strRef>
          </c:cat>
          <c:val>
            <c:numRef>
              <c:f>'5. Network reliability'!$F$325:$F$340</c:f>
              <c:numCache>
                <c:formatCode>_-* #,##0.000_-;\-* #,##0.000_-;_-* "-"??_-;_-@_-</c:formatCode>
                <c:ptCount val="16"/>
                <c:pt idx="0">
                  <c:v>0.42436729296718839</c:v>
                </c:pt>
                <c:pt idx="1">
                  <c:v>0.16811273707844884</c:v>
                </c:pt>
                <c:pt idx="2">
                  <c:v>0.16525023607176581</c:v>
                </c:pt>
                <c:pt idx="3">
                  <c:v>0.10473946059177797</c:v>
                </c:pt>
                <c:pt idx="4">
                  <c:v>0.10602974413348586</c:v>
                </c:pt>
                <c:pt idx="5">
                  <c:v>0.15352544082121058</c:v>
                </c:pt>
                <c:pt idx="6">
                  <c:v>7.0358122845282492E-2</c:v>
                </c:pt>
                <c:pt idx="7">
                  <c:v>5.0876176235074476E-2</c:v>
                </c:pt>
                <c:pt idx="8">
                  <c:v>4.0903513157296734E-2</c:v>
                </c:pt>
                <c:pt idx="9">
                  <c:v>5.7073282094208963E-2</c:v>
                </c:pt>
                <c:pt idx="10">
                  <c:v>7.1923966092987401E-2</c:v>
                </c:pt>
                <c:pt idx="11">
                  <c:v>3.857077737648585E-2</c:v>
                </c:pt>
                <c:pt idx="12">
                  <c:v>8.6747158587968692E-2</c:v>
                </c:pt>
                <c:pt idx="13">
                  <c:v>0.21217657806329934</c:v>
                </c:pt>
                <c:pt idx="14">
                  <c:v>3.8243226923231753E-2</c:v>
                </c:pt>
                <c:pt idx="15">
                  <c:v>1.6066446929604621E-2</c:v>
                </c:pt>
              </c:numCache>
            </c:numRef>
          </c:val>
        </c:ser>
        <c:ser>
          <c:idx val="2"/>
          <c:order val="2"/>
          <c:tx>
            <c:strRef>
              <c:f>'5. Network reliability'!$G$324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East Gippsland </c:v>
                </c:pt>
                <c:pt idx="4">
                  <c:v>Wannon </c:v>
                </c:pt>
                <c:pt idx="5">
                  <c:v>Barwon </c:v>
                </c:pt>
                <c:pt idx="6">
                  <c:v>Westernport </c:v>
                </c:pt>
                <c:pt idx="7">
                  <c:v>South East </c:v>
                </c:pt>
                <c:pt idx="8">
                  <c:v>North East </c:v>
                </c:pt>
                <c:pt idx="9">
                  <c:v>Western </c:v>
                </c:pt>
                <c:pt idx="10">
                  <c:v>Gippsland </c:v>
                </c:pt>
                <c:pt idx="11">
                  <c:v>Lower Murray </c:v>
                </c:pt>
                <c:pt idx="12">
                  <c:v>Central Highlands </c:v>
                </c:pt>
                <c:pt idx="13">
                  <c:v>South Gippsland </c:v>
                </c:pt>
                <c:pt idx="14">
                  <c:v>Goulburn Valley </c:v>
                </c:pt>
                <c:pt idx="15">
                  <c:v>City West </c:v>
                </c:pt>
              </c:strCache>
            </c:strRef>
          </c:cat>
          <c:val>
            <c:numRef>
              <c:f>'5. Network reliability'!$G$325:$G$340</c:f>
              <c:numCache>
                <c:formatCode>_-* #,##0.000_-;\-* #,##0.000_-;_-* "-"??_-;_-@_-</c:formatCode>
                <c:ptCount val="16"/>
                <c:pt idx="0">
                  <c:v>0.54018883912359283</c:v>
                </c:pt>
                <c:pt idx="1">
                  <c:v>0.10031838981373987</c:v>
                </c:pt>
                <c:pt idx="2">
                  <c:v>0.1916682964991199</c:v>
                </c:pt>
                <c:pt idx="3">
                  <c:v>0.11882620376110767</c:v>
                </c:pt>
                <c:pt idx="4">
                  <c:v>9.4062966856636968E-2</c:v>
                </c:pt>
                <c:pt idx="5">
                  <c:v>0.19400860129388248</c:v>
                </c:pt>
                <c:pt idx="6">
                  <c:v>8.3108248493662995E-2</c:v>
                </c:pt>
                <c:pt idx="7">
                  <c:v>6.1177151551707588E-2</c:v>
                </c:pt>
                <c:pt idx="8">
                  <c:v>1.1165698972755694E-2</c:v>
                </c:pt>
                <c:pt idx="9">
                  <c:v>4.9818255623004966E-2</c:v>
                </c:pt>
                <c:pt idx="10">
                  <c:v>4.145180812787054E-2</c:v>
                </c:pt>
                <c:pt idx="11">
                  <c:v>2.09124812659022E-2</c:v>
                </c:pt>
                <c:pt idx="12">
                  <c:v>8.7035231861857687E-2</c:v>
                </c:pt>
                <c:pt idx="13">
                  <c:v>0.12804842558640359</c:v>
                </c:pt>
                <c:pt idx="14">
                  <c:v>2.7806466989751328E-2</c:v>
                </c:pt>
                <c:pt idx="15">
                  <c:v>2.3487190086526808E-2</c:v>
                </c:pt>
              </c:numCache>
            </c:numRef>
          </c:val>
        </c:ser>
        <c:ser>
          <c:idx val="3"/>
          <c:order val="3"/>
          <c:tx>
            <c:strRef>
              <c:f>'5. Network reliability'!$H$324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East Gippsland </c:v>
                </c:pt>
                <c:pt idx="4">
                  <c:v>Wannon </c:v>
                </c:pt>
                <c:pt idx="5">
                  <c:v>Barwon </c:v>
                </c:pt>
                <c:pt idx="6">
                  <c:v>Westernport </c:v>
                </c:pt>
                <c:pt idx="7">
                  <c:v>South East </c:v>
                </c:pt>
                <c:pt idx="8">
                  <c:v>North East </c:v>
                </c:pt>
                <c:pt idx="9">
                  <c:v>Western </c:v>
                </c:pt>
                <c:pt idx="10">
                  <c:v>Gippsland </c:v>
                </c:pt>
                <c:pt idx="11">
                  <c:v>Lower Murray </c:v>
                </c:pt>
                <c:pt idx="12">
                  <c:v>Central Highlands </c:v>
                </c:pt>
                <c:pt idx="13">
                  <c:v>South Gippsland </c:v>
                </c:pt>
                <c:pt idx="14">
                  <c:v>Goulburn Valley </c:v>
                </c:pt>
                <c:pt idx="15">
                  <c:v>City West </c:v>
                </c:pt>
              </c:strCache>
            </c:strRef>
          </c:cat>
          <c:val>
            <c:numRef>
              <c:f>'5. Network reliability'!$H$325:$H$340</c:f>
              <c:numCache>
                <c:formatCode>_-* #,##0.000_-;\-* #,##0.000_-;_-* "-"??_-;_-@_-</c:formatCode>
                <c:ptCount val="16"/>
                <c:pt idx="0">
                  <c:v>0.33256282156438743</c:v>
                </c:pt>
                <c:pt idx="1">
                  <c:v>0.23899021474722346</c:v>
                </c:pt>
                <c:pt idx="2">
                  <c:v>0.17860609590370802</c:v>
                </c:pt>
                <c:pt idx="3">
                  <c:v>0.12245522730751569</c:v>
                </c:pt>
                <c:pt idx="4">
                  <c:v>0.12331469911213418</c:v>
                </c:pt>
                <c:pt idx="5">
                  <c:v>0.15523895191944986</c:v>
                </c:pt>
                <c:pt idx="6">
                  <c:v>0.1016742357486613</c:v>
                </c:pt>
                <c:pt idx="7">
                  <c:v>7.2373081133443637E-2</c:v>
                </c:pt>
                <c:pt idx="8">
                  <c:v>5.272755234308061E-2</c:v>
                </c:pt>
                <c:pt idx="9">
                  <c:v>3.9101379212284938E-2</c:v>
                </c:pt>
                <c:pt idx="10">
                  <c:v>3.2524556039810061E-2</c:v>
                </c:pt>
                <c:pt idx="11">
                  <c:v>3.450655624568668E-2</c:v>
                </c:pt>
                <c:pt idx="12">
                  <c:v>6.79925208227095E-3</c:v>
                </c:pt>
                <c:pt idx="13">
                  <c:v>0.11283497884344146</c:v>
                </c:pt>
                <c:pt idx="14">
                  <c:v>1.1778563015312132E-2</c:v>
                </c:pt>
                <c:pt idx="15">
                  <c:v>2.6064449450833384E-2</c:v>
                </c:pt>
              </c:numCache>
            </c:numRef>
          </c:val>
        </c:ser>
        <c:ser>
          <c:idx val="4"/>
          <c:order val="4"/>
          <c:tx>
            <c:strRef>
              <c:f>'5. Network reliability'!$I$324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East Gippsland </c:v>
                </c:pt>
                <c:pt idx="4">
                  <c:v>Wannon </c:v>
                </c:pt>
                <c:pt idx="5">
                  <c:v>Barwon </c:v>
                </c:pt>
                <c:pt idx="6">
                  <c:v>Westernport </c:v>
                </c:pt>
                <c:pt idx="7">
                  <c:v>South East </c:v>
                </c:pt>
                <c:pt idx="8">
                  <c:v>North East </c:v>
                </c:pt>
                <c:pt idx="9">
                  <c:v>Western </c:v>
                </c:pt>
                <c:pt idx="10">
                  <c:v>Gippsland </c:v>
                </c:pt>
                <c:pt idx="11">
                  <c:v>Lower Murray </c:v>
                </c:pt>
                <c:pt idx="12">
                  <c:v>Central Highlands </c:v>
                </c:pt>
                <c:pt idx="13">
                  <c:v>South Gippsland </c:v>
                </c:pt>
                <c:pt idx="14">
                  <c:v>Goulburn Valley </c:v>
                </c:pt>
                <c:pt idx="15">
                  <c:v>City West </c:v>
                </c:pt>
              </c:strCache>
            </c:strRef>
          </c:cat>
          <c:val>
            <c:numRef>
              <c:f>'5. Network reliability'!$I$325:$I$340</c:f>
              <c:numCache>
                <c:formatCode>_-* #,##0.000_-;\-* #,##0.000_-;_-* "-"??_-;_-@_-</c:formatCode>
                <c:ptCount val="16"/>
                <c:pt idx="0">
                  <c:v>0.2279545855638567</c:v>
                </c:pt>
                <c:pt idx="1">
                  <c:v>0.1366266897151508</c:v>
                </c:pt>
                <c:pt idx="2">
                  <c:v>0.13161460147872875</c:v>
                </c:pt>
                <c:pt idx="3">
                  <c:v>0.1311012505042356</c:v>
                </c:pt>
                <c:pt idx="4">
                  <c:v>0.11951325510647544</c:v>
                </c:pt>
                <c:pt idx="5">
                  <c:v>9.2660706201901311E-2</c:v>
                </c:pt>
                <c:pt idx="6">
                  <c:v>7.3109131995214668E-2</c:v>
                </c:pt>
                <c:pt idx="7">
                  <c:v>6.8321070925981886E-2</c:v>
                </c:pt>
                <c:pt idx="8">
                  <c:v>6.4762644906417977E-2</c:v>
                </c:pt>
                <c:pt idx="9">
                  <c:v>4.4093206254451719E-2</c:v>
                </c:pt>
                <c:pt idx="10">
                  <c:v>4.3221437833165254E-2</c:v>
                </c:pt>
                <c:pt idx="11">
                  <c:v>2.0481310803891449E-2</c:v>
                </c:pt>
                <c:pt idx="12">
                  <c:v>1.8354134685977443E-2</c:v>
                </c:pt>
                <c:pt idx="13">
                  <c:v>1.6709368385875015E-2</c:v>
                </c:pt>
                <c:pt idx="14">
                  <c:v>1.5483771072444695E-2</c:v>
                </c:pt>
                <c:pt idx="15">
                  <c:v>1.4925307614979743E-2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226048"/>
        <c:axId val="128227584"/>
      </c:barChart>
      <c:catAx>
        <c:axId val="12822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22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275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226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South Gippsland </c:v>
                </c:pt>
                <c:pt idx="1">
                  <c:v>Wannon </c:v>
                </c:pt>
                <c:pt idx="2">
                  <c:v>Yarra Valley </c:v>
                </c:pt>
                <c:pt idx="3">
                  <c:v>GWMWater</c:v>
                </c:pt>
                <c:pt idx="4">
                  <c:v>Western </c:v>
                </c:pt>
                <c:pt idx="5">
                  <c:v>Coliban </c:v>
                </c:pt>
                <c:pt idx="6">
                  <c:v>Gippsland </c:v>
                </c:pt>
                <c:pt idx="7">
                  <c:v>North East </c:v>
                </c:pt>
                <c:pt idx="8">
                  <c:v>South East </c:v>
                </c:pt>
                <c:pt idx="9">
                  <c:v>East Gippsland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Barwon </c:v>
                </c:pt>
                <c:pt idx="15">
                  <c:v>City West </c:v>
                </c:pt>
              </c:strCache>
            </c:strRef>
          </c:cat>
          <c:val>
            <c:numRef>
              <c:f>'6. Drinking water quality'!$E$10:$E$25</c:f>
              <c:numCache>
                <c:formatCode>_(* #,##0.00_);_(* \(#,##0.00\);_(* "-"??_);_(@_)</c:formatCode>
                <c:ptCount val="16"/>
                <c:pt idx="0">
                  <c:v>0.57731958762886604</c:v>
                </c:pt>
                <c:pt idx="1">
                  <c:v>5.9512473814511524E-2</c:v>
                </c:pt>
                <c:pt idx="2">
                  <c:v>0.37101474431036141</c:v>
                </c:pt>
                <c:pt idx="3">
                  <c:v>0.24604569420035149</c:v>
                </c:pt>
                <c:pt idx="4">
                  <c:v>0.38819603021254173</c:v>
                </c:pt>
                <c:pt idx="5">
                  <c:v>0.30045279505733991</c:v>
                </c:pt>
                <c:pt idx="6">
                  <c:v>0.39561638852257741</c:v>
                </c:pt>
                <c:pt idx="7">
                  <c:v>3.5207621414517963E-2</c:v>
                </c:pt>
                <c:pt idx="8">
                  <c:v>0.26734086391343909</c:v>
                </c:pt>
                <c:pt idx="9">
                  <c:v>4.8748061156658536E-2</c:v>
                </c:pt>
                <c:pt idx="10">
                  <c:v>0.30794020230955149</c:v>
                </c:pt>
                <c:pt idx="11">
                  <c:v>0.32061115542737922</c:v>
                </c:pt>
                <c:pt idx="12">
                  <c:v>0.64224850565941749</c:v>
                </c:pt>
                <c:pt idx="13">
                  <c:v>4.6039102544427737E-2</c:v>
                </c:pt>
                <c:pt idx="14">
                  <c:v>0.15590659340659341</c:v>
                </c:pt>
                <c:pt idx="15">
                  <c:v>4.4644518025224157E-2</c:v>
                </c:pt>
              </c:numCache>
            </c:numRef>
          </c:val>
        </c:ser>
        <c:ser>
          <c:idx val="1"/>
          <c:order val="1"/>
          <c:tx>
            <c:strRef>
              <c:f>'6. Drinking water quality'!$F$9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South Gippsland </c:v>
                </c:pt>
                <c:pt idx="1">
                  <c:v>Wannon </c:v>
                </c:pt>
                <c:pt idx="2">
                  <c:v>Yarra Valley </c:v>
                </c:pt>
                <c:pt idx="3">
                  <c:v>GWMWater</c:v>
                </c:pt>
                <c:pt idx="4">
                  <c:v>Western </c:v>
                </c:pt>
                <c:pt idx="5">
                  <c:v>Coliban </c:v>
                </c:pt>
                <c:pt idx="6">
                  <c:v>Gippsland </c:v>
                </c:pt>
                <c:pt idx="7">
                  <c:v>North East </c:v>
                </c:pt>
                <c:pt idx="8">
                  <c:v>South East </c:v>
                </c:pt>
                <c:pt idx="9">
                  <c:v>East Gippsland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Barwon </c:v>
                </c:pt>
                <c:pt idx="15">
                  <c:v>City West </c:v>
                </c:pt>
              </c:strCache>
            </c:strRef>
          </c:cat>
          <c:val>
            <c:numRef>
              <c:f>'6. Drinking water quality'!$F$10:$F$25</c:f>
              <c:numCache>
                <c:formatCode>_(* #,##0.00_);_(* \(#,##0.00\);_(* "-"??_);_(@_)</c:formatCode>
                <c:ptCount val="16"/>
                <c:pt idx="0">
                  <c:v>0.18332739216784641</c:v>
                </c:pt>
                <c:pt idx="1">
                  <c:v>5.6789948179172288E-2</c:v>
                </c:pt>
                <c:pt idx="2">
                  <c:v>0.25866769513119575</c:v>
                </c:pt>
                <c:pt idx="3">
                  <c:v>0.36889807600572427</c:v>
                </c:pt>
                <c:pt idx="4">
                  <c:v>0.33688458710262154</c:v>
                </c:pt>
                <c:pt idx="5">
                  <c:v>0.34388563029521468</c:v>
                </c:pt>
                <c:pt idx="6">
                  <c:v>0.42914604423045299</c:v>
                </c:pt>
                <c:pt idx="7">
                  <c:v>3.8685507187360024E-2</c:v>
                </c:pt>
                <c:pt idx="8">
                  <c:v>0.17933056506764755</c:v>
                </c:pt>
                <c:pt idx="9">
                  <c:v>2.1867483052700636E-2</c:v>
                </c:pt>
                <c:pt idx="10">
                  <c:v>0.16095654173373189</c:v>
                </c:pt>
                <c:pt idx="11">
                  <c:v>0.1208605269518975</c:v>
                </c:pt>
                <c:pt idx="12">
                  <c:v>0.17825311942959002</c:v>
                </c:pt>
                <c:pt idx="13">
                  <c:v>6.3748406289842754E-2</c:v>
                </c:pt>
                <c:pt idx="14">
                  <c:v>0.1335906189698679</c:v>
                </c:pt>
                <c:pt idx="15">
                  <c:v>6.3250801498706016E-2</c:v>
                </c:pt>
              </c:numCache>
            </c:numRef>
          </c:val>
        </c:ser>
        <c:ser>
          <c:idx val="2"/>
          <c:order val="2"/>
          <c:tx>
            <c:strRef>
              <c:f>'6. Drinking water quality'!$G$9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South Gippsland </c:v>
                </c:pt>
                <c:pt idx="1">
                  <c:v>Wannon </c:v>
                </c:pt>
                <c:pt idx="2">
                  <c:v>Yarra Valley </c:v>
                </c:pt>
                <c:pt idx="3">
                  <c:v>GWMWater</c:v>
                </c:pt>
                <c:pt idx="4">
                  <c:v>Western </c:v>
                </c:pt>
                <c:pt idx="5">
                  <c:v>Coliban </c:v>
                </c:pt>
                <c:pt idx="6">
                  <c:v>Gippsland </c:v>
                </c:pt>
                <c:pt idx="7">
                  <c:v>North East </c:v>
                </c:pt>
                <c:pt idx="8">
                  <c:v>South East </c:v>
                </c:pt>
                <c:pt idx="9">
                  <c:v>East Gippsland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Barwon </c:v>
                </c:pt>
                <c:pt idx="15">
                  <c:v>City West </c:v>
                </c:pt>
              </c:strCache>
            </c:strRef>
          </c:cat>
          <c:val>
            <c:numRef>
              <c:f>'6. Drinking water quality'!$G$10:$G$25</c:f>
              <c:numCache>
                <c:formatCode>_(* #,##0.00_);_(* \(#,##0.00\);_(* "-"??_);_(@_)</c:formatCode>
                <c:ptCount val="16"/>
                <c:pt idx="0">
                  <c:v>0.32780271319784154</c:v>
                </c:pt>
                <c:pt idx="1">
                  <c:v>0.3320303301464701</c:v>
                </c:pt>
                <c:pt idx="2">
                  <c:v>0.28459911118312475</c:v>
                </c:pt>
                <c:pt idx="3">
                  <c:v>0.2846930060418183</c:v>
                </c:pt>
                <c:pt idx="4">
                  <c:v>0.41058545829316129</c:v>
                </c:pt>
                <c:pt idx="5">
                  <c:v>0.29906593106462009</c:v>
                </c:pt>
                <c:pt idx="6">
                  <c:v>0.33858383630207567</c:v>
                </c:pt>
                <c:pt idx="7">
                  <c:v>5.0427626270776182E-2</c:v>
                </c:pt>
                <c:pt idx="8">
                  <c:v>0.17494010501907559</c:v>
                </c:pt>
                <c:pt idx="9">
                  <c:v>3.8865137971239798E-2</c:v>
                </c:pt>
                <c:pt idx="10">
                  <c:v>0.33195890698161995</c:v>
                </c:pt>
                <c:pt idx="11">
                  <c:v>0.24171167676285399</c:v>
                </c:pt>
                <c:pt idx="12">
                  <c:v>0.25043826696719257</c:v>
                </c:pt>
                <c:pt idx="13">
                  <c:v>8.7233786547948514E-2</c:v>
                </c:pt>
                <c:pt idx="14">
                  <c:v>0.20341042676564211</c:v>
                </c:pt>
                <c:pt idx="15">
                  <c:v>5.6612609002569696E-2</c:v>
                </c:pt>
              </c:numCache>
            </c:numRef>
          </c:val>
        </c:ser>
        <c:ser>
          <c:idx val="3"/>
          <c:order val="3"/>
          <c:tx>
            <c:strRef>
              <c:f>'6. Drinking water quality'!$H$9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South Gippsland </c:v>
                </c:pt>
                <c:pt idx="1">
                  <c:v>Wannon </c:v>
                </c:pt>
                <c:pt idx="2">
                  <c:v>Yarra Valley </c:v>
                </c:pt>
                <c:pt idx="3">
                  <c:v>GWMWater</c:v>
                </c:pt>
                <c:pt idx="4">
                  <c:v>Western </c:v>
                </c:pt>
                <c:pt idx="5">
                  <c:v>Coliban </c:v>
                </c:pt>
                <c:pt idx="6">
                  <c:v>Gippsland </c:v>
                </c:pt>
                <c:pt idx="7">
                  <c:v>North East </c:v>
                </c:pt>
                <c:pt idx="8">
                  <c:v>South East </c:v>
                </c:pt>
                <c:pt idx="9">
                  <c:v>East Gippsland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Barwon </c:v>
                </c:pt>
                <c:pt idx="15">
                  <c:v>City West </c:v>
                </c:pt>
              </c:strCache>
            </c:strRef>
          </c:cat>
          <c:val>
            <c:numRef>
              <c:f>'6. Drinking water quality'!$H$10:$H$25</c:f>
              <c:numCache>
                <c:formatCode>_(* #,##0.00_);_(* \(#,##0.00\);_(* "-"??_);_(@_)</c:formatCode>
                <c:ptCount val="16"/>
                <c:pt idx="0">
                  <c:v>0.4539106145251397</c:v>
                </c:pt>
                <c:pt idx="1">
                  <c:v>0.35776083804891734</c:v>
                </c:pt>
                <c:pt idx="2">
                  <c:v>0.3023398810541329</c:v>
                </c:pt>
                <c:pt idx="3">
                  <c:v>0.21432173474533536</c:v>
                </c:pt>
                <c:pt idx="4">
                  <c:v>0.23299161230195711</c:v>
                </c:pt>
                <c:pt idx="5">
                  <c:v>0.6067715707293394</c:v>
                </c:pt>
                <c:pt idx="6">
                  <c:v>0.23556098412144477</c:v>
                </c:pt>
                <c:pt idx="7">
                  <c:v>8.7522129174706101E-2</c:v>
                </c:pt>
                <c:pt idx="8">
                  <c:v>0.14602174849267871</c:v>
                </c:pt>
                <c:pt idx="9">
                  <c:v>0.29838022165387895</c:v>
                </c:pt>
                <c:pt idx="10">
                  <c:v>0.33867261071656901</c:v>
                </c:pt>
                <c:pt idx="11">
                  <c:v>0.23442879957802815</c:v>
                </c:pt>
                <c:pt idx="12">
                  <c:v>0.12254901960784313</c:v>
                </c:pt>
                <c:pt idx="13">
                  <c:v>0.38628537206168589</c:v>
                </c:pt>
                <c:pt idx="14">
                  <c:v>0.16400243734847603</c:v>
                </c:pt>
                <c:pt idx="15">
                  <c:v>9.7822933743515E-2</c:v>
                </c:pt>
              </c:numCache>
            </c:numRef>
          </c:val>
        </c:ser>
        <c:ser>
          <c:idx val="4"/>
          <c:order val="4"/>
          <c:tx>
            <c:strRef>
              <c:f>'6. Drinking water quality'!$I$9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South Gippsland </c:v>
                </c:pt>
                <c:pt idx="1">
                  <c:v>Wannon </c:v>
                </c:pt>
                <c:pt idx="2">
                  <c:v>Yarra Valley </c:v>
                </c:pt>
                <c:pt idx="3">
                  <c:v>GWMWater</c:v>
                </c:pt>
                <c:pt idx="4">
                  <c:v>Western </c:v>
                </c:pt>
                <c:pt idx="5">
                  <c:v>Coliban </c:v>
                </c:pt>
                <c:pt idx="6">
                  <c:v>Gippsland </c:v>
                </c:pt>
                <c:pt idx="7">
                  <c:v>North East </c:v>
                </c:pt>
                <c:pt idx="8">
                  <c:v>South East </c:v>
                </c:pt>
                <c:pt idx="9">
                  <c:v>East Gippsland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Barwon </c:v>
                </c:pt>
                <c:pt idx="15">
                  <c:v>City West </c:v>
                </c:pt>
              </c:strCache>
            </c:strRef>
          </c:cat>
          <c:val>
            <c:numRef>
              <c:f>'6. Drinking water quality'!$I$10:$I$25</c:f>
              <c:numCache>
                <c:formatCode>_(* #,##0.00_);_(* \(#,##0.00\);_(* "-"??_);_(@_)</c:formatCode>
                <c:ptCount val="16"/>
                <c:pt idx="0">
                  <c:v>0.87865698016885907</c:v>
                </c:pt>
                <c:pt idx="1">
                  <c:v>0.49918736939865332</c:v>
                </c:pt>
                <c:pt idx="2">
                  <c:v>0.3231396407066186</c:v>
                </c:pt>
                <c:pt idx="3">
                  <c:v>0.27021931753911893</c:v>
                </c:pt>
                <c:pt idx="4">
                  <c:v>0.26161493359597421</c:v>
                </c:pt>
                <c:pt idx="5">
                  <c:v>0.25651931204976208</c:v>
                </c:pt>
                <c:pt idx="6">
                  <c:v>0.23069868745343039</c:v>
                </c:pt>
                <c:pt idx="7">
                  <c:v>0.21528946647355857</c:v>
                </c:pt>
                <c:pt idx="8">
                  <c:v>0.21449796325328468</c:v>
                </c:pt>
                <c:pt idx="9">
                  <c:v>0.21043771043771045</c:v>
                </c:pt>
                <c:pt idx="10">
                  <c:v>0.20285704544679692</c:v>
                </c:pt>
                <c:pt idx="11">
                  <c:v>0.20268813340041691</c:v>
                </c:pt>
                <c:pt idx="12">
                  <c:v>0.18149918325367537</c:v>
                </c:pt>
                <c:pt idx="13">
                  <c:v>0.10083335804739167</c:v>
                </c:pt>
                <c:pt idx="14">
                  <c:v>8.22217584071748E-2</c:v>
                </c:pt>
                <c:pt idx="15">
                  <c:v>7.1888533561052972E-2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845696"/>
        <c:axId val="128847232"/>
      </c:barChart>
      <c:catAx>
        <c:axId val="12884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84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472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8456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quality'!$E$51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quality'!$E$52:$E$67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99.4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'6. Drinking water quality'!$F$51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quality'!$F$52:$F$67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'6. Drinking water quality'!$G$51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quality'!$G$52:$G$67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88.6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'6. Drinking water quality'!$H$51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quality'!$H$52:$H$67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99.998839666549983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99.8</c:v>
                </c:pt>
                <c:pt idx="14">
                  <c:v>99.8</c:v>
                </c:pt>
                <c:pt idx="15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'6. Drinking water quality'!$I$51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quality'!$I$52:$I$67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99.314076271925998</c:v>
                </c:pt>
                <c:pt idx="3">
                  <c:v>100</c:v>
                </c:pt>
                <c:pt idx="4">
                  <c:v>99.690936534176672</c:v>
                </c:pt>
                <c:pt idx="5">
                  <c:v>99.5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99.43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915712"/>
        <c:axId val="128917504"/>
      </c:barChart>
      <c:catAx>
        <c:axId val="1289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91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175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915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quality'!$E$72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quality'!$E$73:$E$88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'6. Drinking water quality'!$F$72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quality'!$F$73:$F$88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99.4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'6. Drinking water quality'!$G$72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quality'!$G$73:$G$88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'6. Drinking water quality'!$H$72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quality'!$H$73:$H$88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99.9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99.8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'6. Drinking water quality'!$I$72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quality'!$I$73:$I$88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026688"/>
        <c:axId val="129040768"/>
      </c:barChart>
      <c:catAx>
        <c:axId val="12902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04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0407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026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828835906792915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'6. Drinking water quality'!$E$30</c:f>
              <c:strCache>
                <c:ptCount val="1"/>
                <c:pt idx="0">
                  <c:v>Colour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quality'!$E$31:$E$46</c:f>
              <c:numCache>
                <c:formatCode>_(* #,##0.00_);_(* \(#,##0.00\);_(* "-"??_);_(@_)</c:formatCode>
                <c:ptCount val="16"/>
                <c:pt idx="0">
                  <c:v>67.272727272727266</c:v>
                </c:pt>
                <c:pt idx="1">
                  <c:v>84.281345565749248</c:v>
                </c:pt>
                <c:pt idx="2">
                  <c:v>80.979938271604951</c:v>
                </c:pt>
                <c:pt idx="3">
                  <c:v>51.538461538461533</c:v>
                </c:pt>
                <c:pt idx="4">
                  <c:v>48.936170212765951</c:v>
                </c:pt>
                <c:pt idx="5">
                  <c:v>51.295336787564771</c:v>
                </c:pt>
                <c:pt idx="6">
                  <c:v>48</c:v>
                </c:pt>
                <c:pt idx="7">
                  <c:v>45.341614906832298</c:v>
                </c:pt>
                <c:pt idx="8">
                  <c:v>59.663865546218489</c:v>
                </c:pt>
                <c:pt idx="9">
                  <c:v>76.744186046511629</c:v>
                </c:pt>
                <c:pt idx="10">
                  <c:v>50</c:v>
                </c:pt>
                <c:pt idx="11">
                  <c:v>75.454545454545453</c:v>
                </c:pt>
                <c:pt idx="12">
                  <c:v>66.480446927374302</c:v>
                </c:pt>
                <c:pt idx="13">
                  <c:v>40.465116279069768</c:v>
                </c:pt>
                <c:pt idx="14">
                  <c:v>71.17647058823529</c:v>
                </c:pt>
                <c:pt idx="15">
                  <c:v>50</c:v>
                </c:pt>
              </c:numCache>
            </c:numRef>
          </c:val>
        </c:ser>
        <c:ser>
          <c:idx val="5"/>
          <c:order val="1"/>
          <c:tx>
            <c:strRef>
              <c:f>'6. Drinking water quality'!$F$30</c:f>
              <c:strCache>
                <c:ptCount val="1"/>
                <c:pt idx="0">
                  <c:v>Taste/odour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quality'!$F$31:$F$46</c:f>
              <c:numCache>
                <c:formatCode>_(* #,##0.00_);_(* \(#,##0.00\);_(* "-"??_);_(@_)</c:formatCode>
                <c:ptCount val="16"/>
                <c:pt idx="0">
                  <c:v>27.878787878787882</c:v>
                </c:pt>
                <c:pt idx="1">
                  <c:v>12.538226299694191</c:v>
                </c:pt>
                <c:pt idx="2">
                  <c:v>13.888888888888889</c:v>
                </c:pt>
                <c:pt idx="3">
                  <c:v>29.230769230769234</c:v>
                </c:pt>
                <c:pt idx="4">
                  <c:v>38.297872340425528</c:v>
                </c:pt>
                <c:pt idx="5">
                  <c:v>31.606217616580317</c:v>
                </c:pt>
                <c:pt idx="6">
                  <c:v>30</c:v>
                </c:pt>
                <c:pt idx="7">
                  <c:v>34.161490683229815</c:v>
                </c:pt>
                <c:pt idx="8">
                  <c:v>29.411764705882348</c:v>
                </c:pt>
                <c:pt idx="9">
                  <c:v>15.116279069767444</c:v>
                </c:pt>
                <c:pt idx="10">
                  <c:v>44.117647058823529</c:v>
                </c:pt>
                <c:pt idx="11">
                  <c:v>4.545454545454545</c:v>
                </c:pt>
                <c:pt idx="12">
                  <c:v>27.374301675977659</c:v>
                </c:pt>
                <c:pt idx="13">
                  <c:v>51.162790697674424</c:v>
                </c:pt>
                <c:pt idx="14">
                  <c:v>23.52941176470588</c:v>
                </c:pt>
                <c:pt idx="15">
                  <c:v>26.666666666666668</c:v>
                </c:pt>
              </c:numCache>
            </c:numRef>
          </c:val>
        </c:ser>
        <c:ser>
          <c:idx val="7"/>
          <c:order val="2"/>
          <c:tx>
            <c:strRef>
              <c:f>'6. Drinking water quality'!$G$30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0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quality'!$G$31:$G$46</c:f>
              <c:numCache>
                <c:formatCode>_(* #,##0.00_);_(* \(#,##0.00\);_(* "-"??_);_(@_)</c:formatCode>
                <c:ptCount val="16"/>
                <c:pt idx="0">
                  <c:v>4.8484848484848486</c:v>
                </c:pt>
                <c:pt idx="1">
                  <c:v>3.1804281345565752</c:v>
                </c:pt>
                <c:pt idx="2">
                  <c:v>5.1311728395061733</c:v>
                </c:pt>
                <c:pt idx="3">
                  <c:v>19.230769230769234</c:v>
                </c:pt>
                <c:pt idx="4">
                  <c:v>12.76595744680851</c:v>
                </c:pt>
                <c:pt idx="5">
                  <c:v>17.098445595854923</c:v>
                </c:pt>
                <c:pt idx="6">
                  <c:v>22</c:v>
                </c:pt>
                <c:pt idx="7">
                  <c:v>20.496894409937891</c:v>
                </c:pt>
                <c:pt idx="8">
                  <c:v>10.924369747899158</c:v>
                </c:pt>
                <c:pt idx="9">
                  <c:v>8.1395348837209305</c:v>
                </c:pt>
                <c:pt idx="10">
                  <c:v>5.8823529411764701</c:v>
                </c:pt>
                <c:pt idx="11">
                  <c:v>19.999999999999996</c:v>
                </c:pt>
                <c:pt idx="12">
                  <c:v>6.1452513966480469</c:v>
                </c:pt>
                <c:pt idx="13">
                  <c:v>8.3720930232558146</c:v>
                </c:pt>
                <c:pt idx="14">
                  <c:v>5.2941176470588234</c:v>
                </c:pt>
                <c:pt idx="15">
                  <c:v>23.333333333333332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058304"/>
        <c:axId val="129059840"/>
      </c:barChart>
      <c:catAx>
        <c:axId val="129058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059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059840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058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Goulburn Valley </c:v>
                </c:pt>
                <c:pt idx="2">
                  <c:v>Western </c:v>
                </c:pt>
                <c:pt idx="3">
                  <c:v>GWMWater</c:v>
                </c:pt>
                <c:pt idx="4">
                  <c:v>Lower Murray </c:v>
                </c:pt>
                <c:pt idx="5">
                  <c:v>City West </c:v>
                </c:pt>
                <c:pt idx="6">
                  <c:v>Coliban </c:v>
                </c:pt>
                <c:pt idx="7">
                  <c:v>North East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Westernport </c:v>
                </c:pt>
                <c:pt idx="11">
                  <c:v>Barwon </c:v>
                </c:pt>
                <c:pt idx="12">
                  <c:v>Wannon </c:v>
                </c:pt>
                <c:pt idx="13">
                  <c:v>Melbourne Water</c:v>
                </c:pt>
                <c:pt idx="14">
                  <c:v>Central Highlands 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Environmental'!$E$32:$E$48</c:f>
              <c:numCache>
                <c:formatCode>_-* #,##0_-;\-* #,##0_-;_-* "-"??_-;_-@_-</c:formatCode>
                <c:ptCount val="17"/>
                <c:pt idx="0">
                  <c:v>96.24822591556017</c:v>
                </c:pt>
                <c:pt idx="1">
                  <c:v>94.181364770541052</c:v>
                </c:pt>
                <c:pt idx="2">
                  <c:v>74.737808075511268</c:v>
                </c:pt>
                <c:pt idx="3">
                  <c:v>82.616185178539368</c:v>
                </c:pt>
                <c:pt idx="4">
                  <c:v>56.110556110556097</c:v>
                </c:pt>
                <c:pt idx="5">
                  <c:v>2.7353998158579933</c:v>
                </c:pt>
                <c:pt idx="6">
                  <c:v>32.222709061622304</c:v>
                </c:pt>
                <c:pt idx="7">
                  <c:v>25.136675090707676</c:v>
                </c:pt>
                <c:pt idx="8">
                  <c:v>23.901904473923462</c:v>
                </c:pt>
                <c:pt idx="9">
                  <c:v>28.525016835629646</c:v>
                </c:pt>
                <c:pt idx="10">
                  <c:v>17.506449754774614</c:v>
                </c:pt>
                <c:pt idx="11">
                  <c:v>18.505111653105917</c:v>
                </c:pt>
                <c:pt idx="12">
                  <c:v>11.980369417222391</c:v>
                </c:pt>
                <c:pt idx="13">
                  <c:v>15.951905916382023</c:v>
                </c:pt>
                <c:pt idx="14">
                  <c:v>15.71096788634522</c:v>
                </c:pt>
                <c:pt idx="15">
                  <c:v>4.9855588981940713</c:v>
                </c:pt>
                <c:pt idx="16">
                  <c:v>2.6530973896941155</c:v>
                </c:pt>
              </c:numCache>
            </c:numRef>
          </c:val>
        </c:ser>
        <c:ser>
          <c:idx val="1"/>
          <c:order val="1"/>
          <c:tx>
            <c:strRef>
              <c:f>'7. Environmental'!$F$31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Goulburn Valley </c:v>
                </c:pt>
                <c:pt idx="2">
                  <c:v>Western </c:v>
                </c:pt>
                <c:pt idx="3">
                  <c:v>GWMWater</c:v>
                </c:pt>
                <c:pt idx="4">
                  <c:v>Lower Murray </c:v>
                </c:pt>
                <c:pt idx="5">
                  <c:v>City West </c:v>
                </c:pt>
                <c:pt idx="6">
                  <c:v>Coliban </c:v>
                </c:pt>
                <c:pt idx="7">
                  <c:v>North East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Westernport </c:v>
                </c:pt>
                <c:pt idx="11">
                  <c:v>Barwon </c:v>
                </c:pt>
                <c:pt idx="12">
                  <c:v>Wannon </c:v>
                </c:pt>
                <c:pt idx="13">
                  <c:v>Melbourne Water</c:v>
                </c:pt>
                <c:pt idx="14">
                  <c:v>Central Highlands 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Environmental'!$F$32:$F$48</c:f>
              <c:numCache>
                <c:formatCode>_-* #,##0_-;\-* #,##0_-;_-* "-"??_-;_-@_-</c:formatCode>
                <c:ptCount val="17"/>
                <c:pt idx="0">
                  <c:v>99.994990763196768</c:v>
                </c:pt>
                <c:pt idx="1">
                  <c:v>85.236753975470748</c:v>
                </c:pt>
                <c:pt idx="2">
                  <c:v>71.553333333333342</c:v>
                </c:pt>
                <c:pt idx="3">
                  <c:v>100.29299765453423</c:v>
                </c:pt>
                <c:pt idx="4">
                  <c:v>50.543776907814987</c:v>
                </c:pt>
                <c:pt idx="5">
                  <c:v>2.8149459747681043</c:v>
                </c:pt>
                <c:pt idx="6">
                  <c:v>37.06546945266988</c:v>
                </c:pt>
                <c:pt idx="7">
                  <c:v>32.106885842267523</c:v>
                </c:pt>
                <c:pt idx="8">
                  <c:v>28.982168756932005</c:v>
                </c:pt>
                <c:pt idx="9">
                  <c:v>31.880855654049924</c:v>
                </c:pt>
                <c:pt idx="10">
                  <c:v>18.862133036046082</c:v>
                </c:pt>
                <c:pt idx="11">
                  <c:v>19.963896206310537</c:v>
                </c:pt>
                <c:pt idx="12">
                  <c:v>20.314887285572912</c:v>
                </c:pt>
                <c:pt idx="13">
                  <c:v>16.270604299906644</c:v>
                </c:pt>
                <c:pt idx="14">
                  <c:v>14.966170302218487</c:v>
                </c:pt>
                <c:pt idx="15">
                  <c:v>7.5185983961964951</c:v>
                </c:pt>
                <c:pt idx="16">
                  <c:v>4.0209065014794945</c:v>
                </c:pt>
              </c:numCache>
            </c:numRef>
          </c:val>
        </c:ser>
        <c:ser>
          <c:idx val="2"/>
          <c:order val="2"/>
          <c:tx>
            <c:strRef>
              <c:f>'7. Environmental'!$G$31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Goulburn Valley </c:v>
                </c:pt>
                <c:pt idx="2">
                  <c:v>Western </c:v>
                </c:pt>
                <c:pt idx="3">
                  <c:v>GWMWater</c:v>
                </c:pt>
                <c:pt idx="4">
                  <c:v>Lower Murray </c:v>
                </c:pt>
                <c:pt idx="5">
                  <c:v>City West </c:v>
                </c:pt>
                <c:pt idx="6">
                  <c:v>Coliban </c:v>
                </c:pt>
                <c:pt idx="7">
                  <c:v>North East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Westernport </c:v>
                </c:pt>
                <c:pt idx="11">
                  <c:v>Barwon </c:v>
                </c:pt>
                <c:pt idx="12">
                  <c:v>Wannon </c:v>
                </c:pt>
                <c:pt idx="13">
                  <c:v>Melbourne Water</c:v>
                </c:pt>
                <c:pt idx="14">
                  <c:v>Central Highlands 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Environmental'!$G$32:$G$48</c:f>
              <c:numCache>
                <c:formatCode>_-* #,##0_-;\-* #,##0_-;_-* "-"??_-;_-@_-</c:formatCode>
                <c:ptCount val="17"/>
                <c:pt idx="0">
                  <c:v>97.824833231046327</c:v>
                </c:pt>
                <c:pt idx="1">
                  <c:v>89.490532781811055</c:v>
                </c:pt>
                <c:pt idx="2">
                  <c:v>82.559927843860564</c:v>
                </c:pt>
                <c:pt idx="3">
                  <c:v>101.54667630057806</c:v>
                </c:pt>
                <c:pt idx="4">
                  <c:v>48.91580626500955</c:v>
                </c:pt>
                <c:pt idx="5">
                  <c:v>42.86737961293808</c:v>
                </c:pt>
                <c:pt idx="6">
                  <c:v>39.833499772841023</c:v>
                </c:pt>
                <c:pt idx="7">
                  <c:v>31.749448130384643</c:v>
                </c:pt>
                <c:pt idx="8">
                  <c:v>31.805357429756224</c:v>
                </c:pt>
                <c:pt idx="9">
                  <c:v>30.33671210532448</c:v>
                </c:pt>
                <c:pt idx="10">
                  <c:v>22.160240322172331</c:v>
                </c:pt>
                <c:pt idx="11">
                  <c:v>23.363827906398686</c:v>
                </c:pt>
                <c:pt idx="12">
                  <c:v>19.345844624101403</c:v>
                </c:pt>
                <c:pt idx="13">
                  <c:v>14.120195962213986</c:v>
                </c:pt>
                <c:pt idx="14">
                  <c:v>18.781306937168434</c:v>
                </c:pt>
                <c:pt idx="15">
                  <c:v>8.4769758927488592</c:v>
                </c:pt>
                <c:pt idx="16">
                  <c:v>6.4267272109578251</c:v>
                </c:pt>
              </c:numCache>
            </c:numRef>
          </c:val>
        </c:ser>
        <c:ser>
          <c:idx val="3"/>
          <c:order val="3"/>
          <c:tx>
            <c:strRef>
              <c:f>'7. Environmental'!$H$31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Goulburn Valley </c:v>
                </c:pt>
                <c:pt idx="2">
                  <c:v>Western </c:v>
                </c:pt>
                <c:pt idx="3">
                  <c:v>GWMWater</c:v>
                </c:pt>
                <c:pt idx="4">
                  <c:v>Lower Murray </c:v>
                </c:pt>
                <c:pt idx="5">
                  <c:v>City West </c:v>
                </c:pt>
                <c:pt idx="6">
                  <c:v>Coliban </c:v>
                </c:pt>
                <c:pt idx="7">
                  <c:v>North East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Westernport </c:v>
                </c:pt>
                <c:pt idx="11">
                  <c:v>Barwon </c:v>
                </c:pt>
                <c:pt idx="12">
                  <c:v>Wannon </c:v>
                </c:pt>
                <c:pt idx="13">
                  <c:v>Melbourne Water</c:v>
                </c:pt>
                <c:pt idx="14">
                  <c:v>Central Highlands 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Environmental'!$H$32:$H$48</c:f>
              <c:numCache>
                <c:formatCode>_-* #,##0_-;\-* #,##0_-;_-* "-"??_-;_-@_-</c:formatCode>
                <c:ptCount val="17"/>
                <c:pt idx="0">
                  <c:v>95.407827179062735</c:v>
                </c:pt>
                <c:pt idx="1">
                  <c:v>71.84031227463224</c:v>
                </c:pt>
                <c:pt idx="2">
                  <c:v>72.455075266886155</c:v>
                </c:pt>
                <c:pt idx="3">
                  <c:v>59.538758004194939</c:v>
                </c:pt>
                <c:pt idx="4">
                  <c:v>43.259073436009224</c:v>
                </c:pt>
                <c:pt idx="5">
                  <c:v>38.94058882886727</c:v>
                </c:pt>
                <c:pt idx="6">
                  <c:v>24.891332971554132</c:v>
                </c:pt>
                <c:pt idx="7">
                  <c:v>26.643311370886774</c:v>
                </c:pt>
                <c:pt idx="8">
                  <c:v>18.302194676506531</c:v>
                </c:pt>
                <c:pt idx="9">
                  <c:v>27.344899012066193</c:v>
                </c:pt>
                <c:pt idx="10">
                  <c:v>19.71747788641553</c:v>
                </c:pt>
                <c:pt idx="11">
                  <c:v>20.722134834522983</c:v>
                </c:pt>
                <c:pt idx="12">
                  <c:v>14.73362799978398</c:v>
                </c:pt>
                <c:pt idx="13">
                  <c:v>11.86764306030361</c:v>
                </c:pt>
                <c:pt idx="14">
                  <c:v>8.6092953518187603</c:v>
                </c:pt>
                <c:pt idx="15">
                  <c:v>8.4574871169513877</c:v>
                </c:pt>
                <c:pt idx="16">
                  <c:v>3.514434746681816</c:v>
                </c:pt>
              </c:numCache>
            </c:numRef>
          </c:val>
        </c:ser>
        <c:ser>
          <c:idx val="4"/>
          <c:order val="4"/>
          <c:tx>
            <c:strRef>
              <c:f>'7. Environmental'!$I$31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Goulburn Valley </c:v>
                </c:pt>
                <c:pt idx="2">
                  <c:v>Western </c:v>
                </c:pt>
                <c:pt idx="3">
                  <c:v>GWMWater</c:v>
                </c:pt>
                <c:pt idx="4">
                  <c:v>Lower Murray </c:v>
                </c:pt>
                <c:pt idx="5">
                  <c:v>City West </c:v>
                </c:pt>
                <c:pt idx="6">
                  <c:v>Coliban </c:v>
                </c:pt>
                <c:pt idx="7">
                  <c:v>North East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Westernport </c:v>
                </c:pt>
                <c:pt idx="11">
                  <c:v>Barwon </c:v>
                </c:pt>
                <c:pt idx="12">
                  <c:v>Wannon </c:v>
                </c:pt>
                <c:pt idx="13">
                  <c:v>Melbourne Water</c:v>
                </c:pt>
                <c:pt idx="14">
                  <c:v>Central Highlands 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Environmental'!$I$32:$I$48</c:f>
              <c:numCache>
                <c:formatCode>_-* #,##0_-;\-* #,##0_-;_-* "-"??_-;_-@_-</c:formatCode>
                <c:ptCount val="17"/>
                <c:pt idx="0">
                  <c:v>100</c:v>
                </c:pt>
                <c:pt idx="1">
                  <c:v>84.117148021098458</c:v>
                </c:pt>
                <c:pt idx="2">
                  <c:v>79.226385771023999</c:v>
                </c:pt>
                <c:pt idx="3">
                  <c:v>63.648747979796823</c:v>
                </c:pt>
                <c:pt idx="4">
                  <c:v>52.815576833372624</c:v>
                </c:pt>
                <c:pt idx="5">
                  <c:v>43.564027950252992</c:v>
                </c:pt>
                <c:pt idx="6">
                  <c:v>39.281817280031746</c:v>
                </c:pt>
                <c:pt idx="7">
                  <c:v>34.701845688925154</c:v>
                </c:pt>
                <c:pt idx="8">
                  <c:v>33.683841389137029</c:v>
                </c:pt>
                <c:pt idx="9">
                  <c:v>33.245367306419595</c:v>
                </c:pt>
                <c:pt idx="10">
                  <c:v>21.397237277879348</c:v>
                </c:pt>
                <c:pt idx="11">
                  <c:v>20.92093472116909</c:v>
                </c:pt>
                <c:pt idx="12">
                  <c:v>17.677182090496576</c:v>
                </c:pt>
                <c:pt idx="13">
                  <c:v>15.050233570103028</c:v>
                </c:pt>
                <c:pt idx="14">
                  <c:v>14.438658401351184</c:v>
                </c:pt>
                <c:pt idx="15">
                  <c:v>9.4004174340813602</c:v>
                </c:pt>
                <c:pt idx="16">
                  <c:v>3.3577516952152711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182336"/>
        <c:axId val="129188224"/>
      </c:barChart>
      <c:catAx>
        <c:axId val="12918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18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882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182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193524770827979E-2"/>
          <c:y val="0.1034996532169230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Environmental'!$E$53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Environmental'!$E$54:$E$70</c:f>
              <c:numCache>
                <c:formatCode>_-* #,##0_-;\-* #,##0_-;_-* "-"??_-;_-@_-</c:formatCode>
                <c:ptCount val="17"/>
                <c:pt idx="0">
                  <c:v>0</c:v>
                </c:pt>
                <c:pt idx="1">
                  <c:v>100</c:v>
                </c:pt>
                <c:pt idx="2">
                  <c:v>156.78440033919574</c:v>
                </c:pt>
                <c:pt idx="3">
                  <c:v>0</c:v>
                </c:pt>
                <c:pt idx="4">
                  <c:v>207.09914161468873</c:v>
                </c:pt>
                <c:pt idx="5">
                  <c:v>132.01177910039192</c:v>
                </c:pt>
                <c:pt idx="6">
                  <c:v>100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91.204925241864558</c:v>
                </c:pt>
                <c:pt idx="15">
                  <c:v>43.976053878772767</c:v>
                </c:pt>
                <c:pt idx="16">
                  <c:v>106.40925612285675</c:v>
                </c:pt>
              </c:numCache>
            </c:numRef>
          </c:val>
        </c:ser>
        <c:ser>
          <c:idx val="1"/>
          <c:order val="1"/>
          <c:tx>
            <c:strRef>
              <c:f>'7. Environmental'!$F$53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Environmental'!$F$54:$F$70</c:f>
              <c:numCache>
                <c:formatCode>_-* #,##0_-;\-* #,##0_-;_-* "-"??_-;_-@_-</c:formatCode>
                <c:ptCount val="17"/>
                <c:pt idx="0">
                  <c:v>445.44964239652944</c:v>
                </c:pt>
                <c:pt idx="1">
                  <c:v>100</c:v>
                </c:pt>
                <c:pt idx="2">
                  <c:v>79.194260485651213</c:v>
                </c:pt>
                <c:pt idx="3">
                  <c:v>0</c:v>
                </c:pt>
                <c:pt idx="4">
                  <c:v>247.58308774679324</c:v>
                </c:pt>
                <c:pt idx="5">
                  <c:v>318.57710146117228</c:v>
                </c:pt>
                <c:pt idx="6">
                  <c:v>131.77352567051884</c:v>
                </c:pt>
                <c:pt idx="7">
                  <c:v>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495.79584312704299</c:v>
                </c:pt>
                <c:pt idx="13">
                  <c:v>70.509170251512401</c:v>
                </c:pt>
                <c:pt idx="14">
                  <c:v>95.1171875</c:v>
                </c:pt>
                <c:pt idx="15">
                  <c:v>162.5643425362658</c:v>
                </c:pt>
                <c:pt idx="16">
                  <c:v>134.95740062846221</c:v>
                </c:pt>
              </c:numCache>
            </c:numRef>
          </c:val>
        </c:ser>
        <c:ser>
          <c:idx val="2"/>
          <c:order val="2"/>
          <c:tx>
            <c:strRef>
              <c:f>'7. Environmental'!$G$53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Environmental'!$G$54:$G$70</c:f>
              <c:numCache>
                <c:formatCode>_-* #,##0_-;\-* #,##0_-;_-* "-"??_-;_-@_-</c:formatCode>
                <c:ptCount val="17"/>
                <c:pt idx="0">
                  <c:v>422.17769121282498</c:v>
                </c:pt>
                <c:pt idx="1">
                  <c:v>100</c:v>
                </c:pt>
                <c:pt idx="2">
                  <c:v>87.071240105540895</c:v>
                </c:pt>
                <c:pt idx="3">
                  <c:v>0</c:v>
                </c:pt>
                <c:pt idx="4">
                  <c:v>100</c:v>
                </c:pt>
                <c:pt idx="5">
                  <c:v>100</c:v>
                </c:pt>
                <c:pt idx="6">
                  <c:v>610.29166098459018</c:v>
                </c:pt>
                <c:pt idx="7">
                  <c:v>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84.353996467912623</c:v>
                </c:pt>
                <c:pt idx="14">
                  <c:v>129.00096993210474</c:v>
                </c:pt>
                <c:pt idx="15">
                  <c:v>77.119107896323086</c:v>
                </c:pt>
                <c:pt idx="16">
                  <c:v>0</c:v>
                </c:pt>
              </c:numCache>
            </c:numRef>
          </c:val>
        </c:ser>
        <c:ser>
          <c:idx val="3"/>
          <c:order val="3"/>
          <c:tx>
            <c:strRef>
              <c:f>'7. Environmental'!$H$53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Environmental'!$H$54:$H$70</c:f>
              <c:numCache>
                <c:formatCode>_-* #,##0_-;\-* #,##0_-;_-* "-"??_-;_-@_-</c:formatCode>
                <c:ptCount val="17"/>
                <c:pt idx="0">
                  <c:v>545.83124132431556</c:v>
                </c:pt>
                <c:pt idx="1">
                  <c:v>100</c:v>
                </c:pt>
                <c:pt idx="2">
                  <c:v>195.75757575757575</c:v>
                </c:pt>
                <c:pt idx="3">
                  <c:v>0</c:v>
                </c:pt>
                <c:pt idx="4">
                  <c:v>100</c:v>
                </c:pt>
                <c:pt idx="5">
                  <c:v>100</c:v>
                </c:pt>
                <c:pt idx="6">
                  <c:v>99.999999999999972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77.507731371463919</c:v>
                </c:pt>
                <c:pt idx="12">
                  <c:v>0</c:v>
                </c:pt>
                <c:pt idx="13">
                  <c:v>73.519627411842976</c:v>
                </c:pt>
                <c:pt idx="14">
                  <c:v>201.59912526481241</c:v>
                </c:pt>
                <c:pt idx="15">
                  <c:v>109.77763759659361</c:v>
                </c:pt>
                <c:pt idx="16">
                  <c:v>91.585414952649373</c:v>
                </c:pt>
              </c:numCache>
            </c:numRef>
          </c:val>
        </c:ser>
        <c:ser>
          <c:idx val="4"/>
          <c:order val="4"/>
          <c:tx>
            <c:strRef>
              <c:f>'7. Environmental'!$I$53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Environmental'!$I$54:$I$70</c:f>
              <c:numCache>
                <c:formatCode>_-* #,##0_-;\-* #,##0_-;_-* "-"??_-;_-@_-</c:formatCode>
                <c:ptCount val="17"/>
                <c:pt idx="0">
                  <c:v>396.37120185794464</c:v>
                </c:pt>
                <c:pt idx="1">
                  <c:v>100</c:v>
                </c:pt>
                <c:pt idx="2">
                  <c:v>93.769667214638886</c:v>
                </c:pt>
                <c:pt idx="3">
                  <c:v>0</c:v>
                </c:pt>
                <c:pt idx="4">
                  <c:v>100</c:v>
                </c:pt>
                <c:pt idx="5">
                  <c:v>158.23267641449456</c:v>
                </c:pt>
                <c:pt idx="6">
                  <c:v>100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74.576833001862227</c:v>
                </c:pt>
                <c:pt idx="14">
                  <c:v>118.20386017046253</c:v>
                </c:pt>
                <c:pt idx="15">
                  <c:v>85.966262838693524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457152"/>
        <c:axId val="129463040"/>
      </c:barChart>
      <c:catAx>
        <c:axId val="12945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46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4630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457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349381327334079E-2"/>
          <c:w val="0.91950948018995682"/>
          <c:h val="0.6038110236220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payment'!$E$72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payment'!$E$73:$E$88</c:f>
              <c:numCache>
                <c:formatCode>_-* #,##0_-;\-* #,##0_-;_-* "-"??_-;_-@_-</c:formatCode>
                <c:ptCount val="16"/>
                <c:pt idx="0">
                  <c:v>532</c:v>
                </c:pt>
                <c:pt idx="1">
                  <c:v>580</c:v>
                </c:pt>
                <c:pt idx="2">
                  <c:v>635</c:v>
                </c:pt>
                <c:pt idx="3">
                  <c:v>337</c:v>
                </c:pt>
                <c:pt idx="4">
                  <c:v>273</c:v>
                </c:pt>
                <c:pt idx="5">
                  <c:v>408</c:v>
                </c:pt>
                <c:pt idx="6">
                  <c:v>282</c:v>
                </c:pt>
                <c:pt idx="7">
                  <c:v>325</c:v>
                </c:pt>
                <c:pt idx="8">
                  <c:v>290</c:v>
                </c:pt>
                <c:pt idx="9">
                  <c:v>368</c:v>
                </c:pt>
                <c:pt idx="10">
                  <c:v>246</c:v>
                </c:pt>
                <c:pt idx="11">
                  <c:v>487</c:v>
                </c:pt>
                <c:pt idx="12">
                  <c:v>196</c:v>
                </c:pt>
                <c:pt idx="13">
                  <c:v>253</c:v>
                </c:pt>
                <c:pt idx="14">
                  <c:v>283</c:v>
                </c:pt>
                <c:pt idx="15">
                  <c:v>148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payment'!$F$72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payment'!$F$73:$F$88</c:f>
              <c:numCache>
                <c:formatCode>_-* #,##0_-;\-* #,##0_-;_-* "-"??_-;_-@_-</c:formatCode>
                <c:ptCount val="16"/>
                <c:pt idx="0">
                  <c:v>439</c:v>
                </c:pt>
                <c:pt idx="1">
                  <c:v>483</c:v>
                </c:pt>
                <c:pt idx="2">
                  <c:v>516</c:v>
                </c:pt>
                <c:pt idx="3">
                  <c:v>302</c:v>
                </c:pt>
                <c:pt idx="4">
                  <c:v>267</c:v>
                </c:pt>
                <c:pt idx="5">
                  <c:v>415.1</c:v>
                </c:pt>
                <c:pt idx="6">
                  <c:v>245</c:v>
                </c:pt>
                <c:pt idx="7">
                  <c:v>311</c:v>
                </c:pt>
                <c:pt idx="8">
                  <c:v>297</c:v>
                </c:pt>
                <c:pt idx="9">
                  <c:v>396</c:v>
                </c:pt>
                <c:pt idx="10">
                  <c:v>275</c:v>
                </c:pt>
                <c:pt idx="11">
                  <c:v>418</c:v>
                </c:pt>
                <c:pt idx="12">
                  <c:v>198</c:v>
                </c:pt>
                <c:pt idx="13">
                  <c:v>197</c:v>
                </c:pt>
                <c:pt idx="14">
                  <c:v>190</c:v>
                </c:pt>
                <c:pt idx="15">
                  <c:v>129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payment'!$G$72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payment'!$G$73:$G$88</c:f>
              <c:numCache>
                <c:formatCode>_-* #,##0_-;\-* #,##0_-;_-* "-"??_-;_-@_-</c:formatCode>
                <c:ptCount val="16"/>
                <c:pt idx="0">
                  <c:v>463</c:v>
                </c:pt>
                <c:pt idx="1">
                  <c:v>517</c:v>
                </c:pt>
                <c:pt idx="2">
                  <c:v>556</c:v>
                </c:pt>
                <c:pt idx="3">
                  <c:v>303</c:v>
                </c:pt>
                <c:pt idx="4">
                  <c:v>298</c:v>
                </c:pt>
                <c:pt idx="5">
                  <c:v>458</c:v>
                </c:pt>
                <c:pt idx="6">
                  <c:v>266</c:v>
                </c:pt>
                <c:pt idx="7">
                  <c:v>324</c:v>
                </c:pt>
                <c:pt idx="8">
                  <c:v>326</c:v>
                </c:pt>
                <c:pt idx="9">
                  <c:v>431</c:v>
                </c:pt>
                <c:pt idx="10">
                  <c:v>302</c:v>
                </c:pt>
                <c:pt idx="11">
                  <c:v>458</c:v>
                </c:pt>
                <c:pt idx="12">
                  <c:v>217</c:v>
                </c:pt>
                <c:pt idx="13">
                  <c:v>215</c:v>
                </c:pt>
                <c:pt idx="14">
                  <c:v>236</c:v>
                </c:pt>
                <c:pt idx="15">
                  <c:v>125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payment'!$H$72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payment'!$H$73:$H$88</c:f>
              <c:numCache>
                <c:formatCode>_-* #,##0_-;\-* #,##0_-;_-* "-"??_-;_-@_-</c:formatCode>
                <c:ptCount val="16"/>
                <c:pt idx="0">
                  <c:v>451.64</c:v>
                </c:pt>
                <c:pt idx="1">
                  <c:v>499.89</c:v>
                </c:pt>
                <c:pt idx="2">
                  <c:v>506.42</c:v>
                </c:pt>
                <c:pt idx="3">
                  <c:v>265.2</c:v>
                </c:pt>
                <c:pt idx="4">
                  <c:v>276.57</c:v>
                </c:pt>
                <c:pt idx="5">
                  <c:v>408.57</c:v>
                </c:pt>
                <c:pt idx="6">
                  <c:v>280</c:v>
                </c:pt>
                <c:pt idx="7">
                  <c:v>320.61</c:v>
                </c:pt>
                <c:pt idx="8">
                  <c:v>278.70999999999998</c:v>
                </c:pt>
                <c:pt idx="9">
                  <c:v>361.39</c:v>
                </c:pt>
                <c:pt idx="10">
                  <c:v>239.29</c:v>
                </c:pt>
                <c:pt idx="11">
                  <c:v>429.66</c:v>
                </c:pt>
                <c:pt idx="12">
                  <c:v>210.71</c:v>
                </c:pt>
                <c:pt idx="13">
                  <c:v>178.31</c:v>
                </c:pt>
                <c:pt idx="14">
                  <c:v>222.89</c:v>
                </c:pt>
                <c:pt idx="15">
                  <c:v>134.49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payment'!$I$72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payment'!$I$73:$I$88</c:f>
              <c:numCache>
                <c:formatCode>_-* #,##0_-;\-* #,##0_-;_-* "-"??_-;_-@_-</c:formatCode>
                <c:ptCount val="16"/>
                <c:pt idx="0">
                  <c:v>443.6</c:v>
                </c:pt>
                <c:pt idx="1">
                  <c:v>512.63</c:v>
                </c:pt>
                <c:pt idx="2">
                  <c:v>528.88</c:v>
                </c:pt>
                <c:pt idx="3">
                  <c:v>288.23</c:v>
                </c:pt>
                <c:pt idx="4">
                  <c:v>296.64</c:v>
                </c:pt>
                <c:pt idx="5">
                  <c:v>451.08</c:v>
                </c:pt>
                <c:pt idx="6">
                  <c:v>314.37</c:v>
                </c:pt>
                <c:pt idx="7">
                  <c:v>331.7</c:v>
                </c:pt>
                <c:pt idx="8">
                  <c:v>310.49</c:v>
                </c:pt>
                <c:pt idx="9">
                  <c:v>414.75</c:v>
                </c:pt>
                <c:pt idx="10">
                  <c:v>286.64999999999998</c:v>
                </c:pt>
                <c:pt idx="11">
                  <c:v>455.98</c:v>
                </c:pt>
                <c:pt idx="12">
                  <c:v>211.6</c:v>
                </c:pt>
                <c:pt idx="13">
                  <c:v>198.4</c:v>
                </c:pt>
                <c:pt idx="14">
                  <c:v>251.88</c:v>
                </c:pt>
                <c:pt idx="15">
                  <c:v>137.27000000000001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2812032"/>
        <c:axId val="92813568"/>
      </c:barChart>
      <c:catAx>
        <c:axId val="9281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1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81356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120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8092546827"/>
          <c:y val="0.93028842065132922"/>
          <c:w val="0.38624339840731586"/>
          <c:h val="5.76923415299344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Environmental'!$E$75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Environmental'!$E$76:$E$92</c:f>
              <c:numCache>
                <c:formatCode>_-* #,##0_-;\-* #,##0_-;_-* "-"??_-;_-@_-</c:formatCode>
                <c:ptCount val="17"/>
                <c:pt idx="0">
                  <c:v>339137.2507000246</c:v>
                </c:pt>
                <c:pt idx="1">
                  <c:v>10310.01</c:v>
                </c:pt>
                <c:pt idx="2">
                  <c:v>36645</c:v>
                </c:pt>
                <c:pt idx="3">
                  <c:v>32708</c:v>
                </c:pt>
                <c:pt idx="4">
                  <c:v>39942.604811951489</c:v>
                </c:pt>
                <c:pt idx="5">
                  <c:v>16271</c:v>
                </c:pt>
                <c:pt idx="6">
                  <c:v>31648.2</c:v>
                </c:pt>
                <c:pt idx="7">
                  <c:v>8098.130000000001</c:v>
                </c:pt>
                <c:pt idx="8">
                  <c:v>38246.1</c:v>
                </c:pt>
                <c:pt idx="9">
                  <c:v>48750</c:v>
                </c:pt>
                <c:pt idx="10">
                  <c:v>20401.3</c:v>
                </c:pt>
                <c:pt idx="11">
                  <c:v>17366</c:v>
                </c:pt>
                <c:pt idx="12">
                  <c:v>41520.777899788998</c:v>
                </c:pt>
                <c:pt idx="13">
                  <c:v>6872.1889193628158</c:v>
                </c:pt>
                <c:pt idx="14">
                  <c:v>29095</c:v>
                </c:pt>
                <c:pt idx="15">
                  <c:v>15217</c:v>
                </c:pt>
                <c:pt idx="16">
                  <c:v>6471</c:v>
                </c:pt>
              </c:numCache>
            </c:numRef>
          </c:val>
        </c:ser>
        <c:ser>
          <c:idx val="1"/>
          <c:order val="1"/>
          <c:tx>
            <c:strRef>
              <c:f>'7. Environmental'!$F$75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Environmental'!$F$76:$F$92</c:f>
              <c:numCache>
                <c:formatCode>_-* #,##0_-;\-* #,##0_-;_-* "-"??_-;_-@_-</c:formatCode>
                <c:ptCount val="17"/>
                <c:pt idx="0">
                  <c:v>477881</c:v>
                </c:pt>
                <c:pt idx="1">
                  <c:v>11102</c:v>
                </c:pt>
                <c:pt idx="2">
                  <c:v>42326</c:v>
                </c:pt>
                <c:pt idx="3">
                  <c:v>33255</c:v>
                </c:pt>
                <c:pt idx="4">
                  <c:v>38849.497178753998</c:v>
                </c:pt>
                <c:pt idx="5">
                  <c:v>16277</c:v>
                </c:pt>
                <c:pt idx="6">
                  <c:v>44006</c:v>
                </c:pt>
                <c:pt idx="7">
                  <c:v>7912.18</c:v>
                </c:pt>
                <c:pt idx="8">
                  <c:v>42706</c:v>
                </c:pt>
                <c:pt idx="9">
                  <c:v>49295</c:v>
                </c:pt>
                <c:pt idx="10">
                  <c:v>19087.370000000003</c:v>
                </c:pt>
                <c:pt idx="11">
                  <c:v>17912</c:v>
                </c:pt>
                <c:pt idx="12">
                  <c:v>41162</c:v>
                </c:pt>
                <c:pt idx="13">
                  <c:v>7410.8270000000011</c:v>
                </c:pt>
                <c:pt idx="14">
                  <c:v>31725</c:v>
                </c:pt>
                <c:pt idx="15">
                  <c:v>30646</c:v>
                </c:pt>
                <c:pt idx="16">
                  <c:v>6473</c:v>
                </c:pt>
              </c:numCache>
            </c:numRef>
          </c:val>
        </c:ser>
        <c:ser>
          <c:idx val="2"/>
          <c:order val="2"/>
          <c:tx>
            <c:strRef>
              <c:f>'7. Environmental'!$G$75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Environmental'!$G$76:$G$92</c:f>
              <c:numCache>
                <c:formatCode>_-* #,##0_-;\-* #,##0_-;_-* "-"??_-;_-@_-</c:formatCode>
                <c:ptCount val="17"/>
                <c:pt idx="0">
                  <c:v>432997</c:v>
                </c:pt>
                <c:pt idx="1">
                  <c:v>13708</c:v>
                </c:pt>
                <c:pt idx="2">
                  <c:v>43556</c:v>
                </c:pt>
                <c:pt idx="3">
                  <c:v>33762</c:v>
                </c:pt>
                <c:pt idx="4">
                  <c:v>40504</c:v>
                </c:pt>
                <c:pt idx="5">
                  <c:v>29779</c:v>
                </c:pt>
                <c:pt idx="6">
                  <c:v>56374.400000000001</c:v>
                </c:pt>
                <c:pt idx="7">
                  <c:v>8011.3399999999992</c:v>
                </c:pt>
                <c:pt idx="8">
                  <c:v>60964</c:v>
                </c:pt>
                <c:pt idx="9">
                  <c:v>44754</c:v>
                </c:pt>
                <c:pt idx="10">
                  <c:v>18418.8</c:v>
                </c:pt>
                <c:pt idx="11">
                  <c:v>20015</c:v>
                </c:pt>
                <c:pt idx="12">
                  <c:v>43862</c:v>
                </c:pt>
                <c:pt idx="13">
                  <c:v>7384.9148924886904</c:v>
                </c:pt>
                <c:pt idx="14">
                  <c:v>32970</c:v>
                </c:pt>
                <c:pt idx="15">
                  <c:v>31900</c:v>
                </c:pt>
                <c:pt idx="16">
                  <c:v>6053</c:v>
                </c:pt>
              </c:numCache>
            </c:numRef>
          </c:val>
        </c:ser>
        <c:ser>
          <c:idx val="3"/>
          <c:order val="3"/>
          <c:tx>
            <c:strRef>
              <c:f>'7. Environmental'!$H$75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Environmental'!$H$76:$H$92</c:f>
              <c:numCache>
                <c:formatCode>_-* #,##0_-;\-* #,##0_-;_-* "-"??_-;_-@_-</c:formatCode>
                <c:ptCount val="17"/>
                <c:pt idx="0">
                  <c:v>438332</c:v>
                </c:pt>
                <c:pt idx="1">
                  <c:v>11227</c:v>
                </c:pt>
                <c:pt idx="2">
                  <c:v>42098</c:v>
                </c:pt>
                <c:pt idx="3">
                  <c:v>34083</c:v>
                </c:pt>
                <c:pt idx="4">
                  <c:v>40603.857044266355</c:v>
                </c:pt>
                <c:pt idx="5">
                  <c:v>15707</c:v>
                </c:pt>
                <c:pt idx="6">
                  <c:v>33645</c:v>
                </c:pt>
                <c:pt idx="7">
                  <c:v>8556.9299999999985</c:v>
                </c:pt>
                <c:pt idx="8">
                  <c:v>37549</c:v>
                </c:pt>
                <c:pt idx="9">
                  <c:v>40581</c:v>
                </c:pt>
                <c:pt idx="10">
                  <c:v>13496.400000000001</c:v>
                </c:pt>
                <c:pt idx="11">
                  <c:v>19162.73</c:v>
                </c:pt>
                <c:pt idx="12">
                  <c:v>37737</c:v>
                </c:pt>
                <c:pt idx="13">
                  <c:v>8347.4295952624998</c:v>
                </c:pt>
                <c:pt idx="14">
                  <c:v>28880</c:v>
                </c:pt>
                <c:pt idx="15">
                  <c:v>32226</c:v>
                </c:pt>
                <c:pt idx="16">
                  <c:v>6476</c:v>
                </c:pt>
              </c:numCache>
            </c:numRef>
          </c:val>
        </c:ser>
        <c:ser>
          <c:idx val="4"/>
          <c:order val="4"/>
          <c:tx>
            <c:strRef>
              <c:f>'7. Environmental'!$I$75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Environmental'!$I$76:$I$92</c:f>
              <c:numCache>
                <c:formatCode>_-* #,##0_-;\-* #,##0_-;_-* "-"??_-;_-@_-</c:formatCode>
                <c:ptCount val="17"/>
                <c:pt idx="0">
                  <c:v>453419</c:v>
                </c:pt>
                <c:pt idx="1">
                  <c:v>12718</c:v>
                </c:pt>
                <c:pt idx="2">
                  <c:v>47300</c:v>
                </c:pt>
                <c:pt idx="3">
                  <c:v>0</c:v>
                </c:pt>
                <c:pt idx="4">
                  <c:v>40649</c:v>
                </c:pt>
                <c:pt idx="5">
                  <c:v>15075.551084869145</c:v>
                </c:pt>
                <c:pt idx="6">
                  <c:v>28898</c:v>
                </c:pt>
                <c:pt idx="7">
                  <c:v>8348</c:v>
                </c:pt>
                <c:pt idx="8">
                  <c:v>37881</c:v>
                </c:pt>
                <c:pt idx="9">
                  <c:v>58908.164223200009</c:v>
                </c:pt>
                <c:pt idx="10">
                  <c:v>15112</c:v>
                </c:pt>
                <c:pt idx="11">
                  <c:v>21071</c:v>
                </c:pt>
                <c:pt idx="12">
                  <c:v>35605</c:v>
                </c:pt>
                <c:pt idx="13">
                  <c:v>9248.68</c:v>
                </c:pt>
                <c:pt idx="14">
                  <c:v>30674</c:v>
                </c:pt>
                <c:pt idx="15">
                  <c:v>33282</c:v>
                </c:pt>
                <c:pt idx="16">
                  <c:v>6637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580416"/>
        <c:axId val="129602688"/>
      </c:barChart>
      <c:catAx>
        <c:axId val="12958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60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6026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5804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Environmental'!$R$109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6.7990053874844511E-2"/>
                  <c:y val="0.117088655584718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0946090620251415E-2"/>
                  <c:y val="-0.161292213473315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4128505318414143E-2"/>
                  <c:y val="-4.09025955088947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2539888106091997E-2"/>
                  <c:y val="3.86293379994167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'7. Environmental'!$E$97:$H$97</c:f>
              <c:strCache>
                <c:ptCount val="4"/>
                <c:pt idx="0">
                  <c:v>Water</c:v>
                </c:pt>
                <c:pt idx="1">
                  <c:v>Sewerage</c:v>
                </c:pt>
                <c:pt idx="2">
                  <c:v>Transport</c:v>
                </c:pt>
                <c:pt idx="3">
                  <c:v>Other</c:v>
                </c:pt>
              </c:strCache>
            </c:strRef>
          </c:cat>
          <c:val>
            <c:numRef>
              <c:f>'7. Environmental'!$E$116:$H$116</c:f>
              <c:numCache>
                <c:formatCode>0.0%</c:formatCode>
                <c:ptCount val="4"/>
                <c:pt idx="0">
                  <c:v>0.18898955470179737</c:v>
                </c:pt>
                <c:pt idx="1">
                  <c:v>0.77146049982735554</c:v>
                </c:pt>
                <c:pt idx="2">
                  <c:v>1.7899410179197484E-2</c:v>
                </c:pt>
                <c:pt idx="3">
                  <c:v>2.1650535291649512E-2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Environmental'!$R$109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0.13597251001519547"/>
                  <c:y val="4.3014581510644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4317067274485421E-2"/>
                  <c:y val="0.13870778652668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6025745959386656"/>
                  <c:y val="-8.90510352872557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1443224202237879E-3"/>
                  <c:y val="-0.150259550889472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526315789473684"/>
                  <c:y val="-5.185185185185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'7. Environmental'!$E$209:$I$209</c:f>
              <c:strCache>
                <c:ptCount val="5"/>
                <c:pt idx="0">
                  <c:v>Volume supplied  to retailers (ML)</c:v>
                </c:pt>
                <c:pt idx="1">
                  <c:v>Urban &amp; industrial (ML)</c:v>
                </c:pt>
                <c:pt idx="2">
                  <c:v>Agricultural uses (ML)</c:v>
                </c:pt>
                <c:pt idx="3">
                  <c:v>Beneficial allocation (ML)</c:v>
                </c:pt>
                <c:pt idx="4">
                  <c:v> Within process (ML)</c:v>
                </c:pt>
              </c:strCache>
            </c:strRef>
          </c:cat>
          <c:val>
            <c:numRef>
              <c:f>'7. Environmental'!$E$228:$I$228</c:f>
              <c:numCache>
                <c:formatCode>0.0%</c:formatCode>
                <c:ptCount val="5"/>
                <c:pt idx="0">
                  <c:v>0.14386509436043429</c:v>
                </c:pt>
                <c:pt idx="1">
                  <c:v>0.11867344796740335</c:v>
                </c:pt>
                <c:pt idx="2">
                  <c:v>0.4484512338269146</c:v>
                </c:pt>
                <c:pt idx="3">
                  <c:v>8.1260508994585673E-2</c:v>
                </c:pt>
                <c:pt idx="4">
                  <c:v>0.20774971485066204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Environmental'!$E$10:$E$26</c:f>
              <c:numCache>
                <c:formatCode>_-* #,##0_-;\-* #,##0_-;_-* "-"??_-;_-@_-</c:formatCode>
                <c:ptCount val="17"/>
                <c:pt idx="0">
                  <c:v>49723</c:v>
                </c:pt>
                <c:pt idx="1">
                  <c:v>138.15</c:v>
                </c:pt>
                <c:pt idx="2">
                  <c:v>2966.5169999999998</c:v>
                </c:pt>
                <c:pt idx="3">
                  <c:v>3134.5</c:v>
                </c:pt>
                <c:pt idx="4">
                  <c:v>5008.34</c:v>
                </c:pt>
                <c:pt idx="5">
                  <c:v>1682.7612799999999</c:v>
                </c:pt>
                <c:pt idx="6">
                  <c:v>2657.7979999999998</c:v>
                </c:pt>
                <c:pt idx="7">
                  <c:v>2902.4999999999995</c:v>
                </c:pt>
                <c:pt idx="8">
                  <c:v>1103.713</c:v>
                </c:pt>
                <c:pt idx="9">
                  <c:v>6594.0800000000008</c:v>
                </c:pt>
                <c:pt idx="10">
                  <c:v>2302.1</c:v>
                </c:pt>
                <c:pt idx="11">
                  <c:v>3201.5</c:v>
                </c:pt>
                <c:pt idx="12">
                  <c:v>1894.7899999999995</c:v>
                </c:pt>
                <c:pt idx="13">
                  <c:v>108.4698416148682</c:v>
                </c:pt>
                <c:pt idx="14">
                  <c:v>1251.4711</c:v>
                </c:pt>
                <c:pt idx="15">
                  <c:v>5701</c:v>
                </c:pt>
                <c:pt idx="16">
                  <c:v>272.92099999999999</c:v>
                </c:pt>
              </c:numCache>
            </c:numRef>
          </c:val>
        </c:ser>
        <c:ser>
          <c:idx val="1"/>
          <c:order val="1"/>
          <c:tx>
            <c:strRef>
              <c:f>'7. Environmental'!$F$31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Environmental'!$F$10:$F$26</c:f>
              <c:numCache>
                <c:formatCode>_-* #,##0_-;\-* #,##0_-;_-* "-"??_-;_-@_-</c:formatCode>
                <c:ptCount val="17"/>
                <c:pt idx="0">
                  <c:v>46709</c:v>
                </c:pt>
                <c:pt idx="1">
                  <c:v>139.9</c:v>
                </c:pt>
                <c:pt idx="2">
                  <c:v>3397</c:v>
                </c:pt>
                <c:pt idx="3">
                  <c:v>3664.8</c:v>
                </c:pt>
                <c:pt idx="4">
                  <c:v>5078.3700000000008</c:v>
                </c:pt>
                <c:pt idx="5">
                  <c:v>1530.6949999999999</c:v>
                </c:pt>
                <c:pt idx="6">
                  <c:v>3197.5249999999996</c:v>
                </c:pt>
                <c:pt idx="7">
                  <c:v>2754.8701577188131</c:v>
                </c:pt>
                <c:pt idx="8">
                  <c:v>1700.5367960000003</c:v>
                </c:pt>
                <c:pt idx="9">
                  <c:v>7686.4800000000005</c:v>
                </c:pt>
                <c:pt idx="10">
                  <c:v>2232.8206850000001</c:v>
                </c:pt>
                <c:pt idx="11">
                  <c:v>2798.9410000000003</c:v>
                </c:pt>
                <c:pt idx="12">
                  <c:v>2552.4299999999998</c:v>
                </c:pt>
                <c:pt idx="13">
                  <c:v>145.4</c:v>
                </c:pt>
                <c:pt idx="14">
                  <c:v>1977.7999999999997</c:v>
                </c:pt>
                <c:pt idx="15">
                  <c:v>5366.5</c:v>
                </c:pt>
                <c:pt idx="16">
                  <c:v>253.79000000000002</c:v>
                </c:pt>
              </c:numCache>
            </c:numRef>
          </c:val>
        </c:ser>
        <c:ser>
          <c:idx val="2"/>
          <c:order val="2"/>
          <c:tx>
            <c:strRef>
              <c:f>'7. Environmental'!$G$31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Environmental'!$G$10:$G$26</c:f>
              <c:numCache>
                <c:formatCode>_-* #,##0_-;\-* #,##0_-;_-* "-"??_-;_-@_-</c:formatCode>
                <c:ptCount val="17"/>
                <c:pt idx="0">
                  <c:v>42167</c:v>
                </c:pt>
                <c:pt idx="1">
                  <c:v>2285.23</c:v>
                </c:pt>
                <c:pt idx="2">
                  <c:v>3967.8218623237844</c:v>
                </c:pt>
                <c:pt idx="3">
                  <c:v>3905.7000000000007</c:v>
                </c:pt>
                <c:pt idx="4">
                  <c:v>6182.8757362048236</c:v>
                </c:pt>
                <c:pt idx="5">
                  <c:v>1897.6239999999998</c:v>
                </c:pt>
                <c:pt idx="6">
                  <c:v>3443.6948999999995</c:v>
                </c:pt>
                <c:pt idx="7">
                  <c:v>3171.9800000000005</c:v>
                </c:pt>
                <c:pt idx="8">
                  <c:v>1957</c:v>
                </c:pt>
                <c:pt idx="9">
                  <c:v>7194.0667000000003</c:v>
                </c:pt>
                <c:pt idx="10">
                  <c:v>2108.1090000000004</c:v>
                </c:pt>
                <c:pt idx="11">
                  <c:v>2790.5</c:v>
                </c:pt>
                <c:pt idx="12">
                  <c:v>2590.3200000000006</c:v>
                </c:pt>
                <c:pt idx="13">
                  <c:v>220.76199999999997</c:v>
                </c:pt>
                <c:pt idx="14">
                  <c:v>1727.6999999999998</c:v>
                </c:pt>
                <c:pt idx="15">
                  <c:v>8955.76</c:v>
                </c:pt>
                <c:pt idx="16">
                  <c:v>295</c:v>
                </c:pt>
              </c:numCache>
            </c:numRef>
          </c:val>
        </c:ser>
        <c:ser>
          <c:idx val="3"/>
          <c:order val="3"/>
          <c:tx>
            <c:strRef>
              <c:f>'7. Environmental'!$H$31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Environmental'!$H$10:$H$26</c:f>
              <c:numCache>
                <c:formatCode>_-* #,##0_-;\-* #,##0_-;_-* "-"??_-;_-@_-</c:formatCode>
                <c:ptCount val="17"/>
                <c:pt idx="0">
                  <c:v>38846</c:v>
                </c:pt>
                <c:pt idx="1">
                  <c:v>2131.7339999999999</c:v>
                </c:pt>
                <c:pt idx="2">
                  <c:v>2825.7157726406854</c:v>
                </c:pt>
                <c:pt idx="3">
                  <c:v>3551.2</c:v>
                </c:pt>
                <c:pt idx="4">
                  <c:v>5538.1017607262229</c:v>
                </c:pt>
                <c:pt idx="5">
                  <c:v>1103.9997999999998</c:v>
                </c:pt>
                <c:pt idx="6">
                  <c:v>2334.6999999999998</c:v>
                </c:pt>
                <c:pt idx="7">
                  <c:v>2932.7661239560439</c:v>
                </c:pt>
                <c:pt idx="8">
                  <c:v>2168.0071450000005</c:v>
                </c:pt>
                <c:pt idx="9">
                  <c:v>5698</c:v>
                </c:pt>
                <c:pt idx="10">
                  <c:v>2207.8000000000002</c:v>
                </c:pt>
                <c:pt idx="11">
                  <c:v>2622.5</c:v>
                </c:pt>
                <c:pt idx="12">
                  <c:v>2391.08</c:v>
                </c:pt>
                <c:pt idx="13">
                  <c:v>136.1</c:v>
                </c:pt>
                <c:pt idx="14">
                  <c:v>1656.001</c:v>
                </c:pt>
                <c:pt idx="15">
                  <c:v>8814.7021600000007</c:v>
                </c:pt>
                <c:pt idx="16">
                  <c:v>287.73400000000004</c:v>
                </c:pt>
              </c:numCache>
            </c:numRef>
          </c:val>
        </c:ser>
        <c:ser>
          <c:idx val="4"/>
          <c:order val="4"/>
          <c:tx>
            <c:strRef>
              <c:f>'7. Environmental'!$I$31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Environmental'!$I$10:$I$26</c:f>
              <c:numCache>
                <c:formatCode>_-* #,##0_-;\-* #,##0_-;_-* "-"??_-;_-@_-</c:formatCode>
                <c:ptCount val="17"/>
                <c:pt idx="0">
                  <c:v>47038</c:v>
                </c:pt>
                <c:pt idx="1">
                  <c:v>2350.41</c:v>
                </c:pt>
                <c:pt idx="2">
                  <c:v>4562.51</c:v>
                </c:pt>
                <c:pt idx="3">
                  <c:v>4018.7000000000003</c:v>
                </c:pt>
                <c:pt idx="4">
                  <c:v>6070</c:v>
                </c:pt>
                <c:pt idx="5">
                  <c:v>1593.0539999999999</c:v>
                </c:pt>
                <c:pt idx="6">
                  <c:v>3960</c:v>
                </c:pt>
                <c:pt idx="7">
                  <c:v>2773</c:v>
                </c:pt>
                <c:pt idx="8">
                  <c:v>2291.096168</c:v>
                </c:pt>
                <c:pt idx="9">
                  <c:v>7753.7000000000007</c:v>
                </c:pt>
                <c:pt idx="10">
                  <c:v>2147.2399999999998</c:v>
                </c:pt>
                <c:pt idx="11">
                  <c:v>3159</c:v>
                </c:pt>
                <c:pt idx="12">
                  <c:v>2925.9</c:v>
                </c:pt>
                <c:pt idx="13">
                  <c:v>123.3</c:v>
                </c:pt>
                <c:pt idx="14">
                  <c:v>1788.1000000000001</c:v>
                </c:pt>
                <c:pt idx="15">
                  <c:v>9176</c:v>
                </c:pt>
                <c:pt idx="16">
                  <c:v>328.85199999999998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938176"/>
        <c:axId val="129939712"/>
      </c:barChart>
      <c:catAx>
        <c:axId val="12993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93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397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938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3.6314919623395045E-2"/>
          <c:w val="0.94973667655717353"/>
          <c:h val="0.6255558436760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payment'!$E$93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GWMWater</c:v>
                </c:pt>
                <c:pt idx="3">
                  <c:v>City West </c:v>
                </c:pt>
                <c:pt idx="4">
                  <c:v>Wannon </c:v>
                </c:pt>
                <c:pt idx="5">
                  <c:v>Coliban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North East </c:v>
                </c:pt>
                <c:pt idx="9">
                  <c:v>Central Highlands 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Westernport </c:v>
                </c:pt>
                <c:pt idx="13">
                  <c:v>Barwon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payment'!$E$94:$E$109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payment'!$F$93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GWMWater</c:v>
                </c:pt>
                <c:pt idx="3">
                  <c:v>City West </c:v>
                </c:pt>
                <c:pt idx="4">
                  <c:v>Wannon </c:v>
                </c:pt>
                <c:pt idx="5">
                  <c:v>Coliban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North East </c:v>
                </c:pt>
                <c:pt idx="9">
                  <c:v>Central Highlands 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Westernport </c:v>
                </c:pt>
                <c:pt idx="13">
                  <c:v>Barwon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payment'!$F$94:$F$109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payment'!$G$93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GWMWater</c:v>
                </c:pt>
                <c:pt idx="3">
                  <c:v>City West </c:v>
                </c:pt>
                <c:pt idx="4">
                  <c:v>Wannon </c:v>
                </c:pt>
                <c:pt idx="5">
                  <c:v>Coliban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North East </c:v>
                </c:pt>
                <c:pt idx="9">
                  <c:v>Central Highlands 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Westernport </c:v>
                </c:pt>
                <c:pt idx="13">
                  <c:v>Barwon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payment'!$G$94:$G$109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payment'!$H$93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GWMWater</c:v>
                </c:pt>
                <c:pt idx="3">
                  <c:v>City West </c:v>
                </c:pt>
                <c:pt idx="4">
                  <c:v>Wannon </c:v>
                </c:pt>
                <c:pt idx="5">
                  <c:v>Coliban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North East </c:v>
                </c:pt>
                <c:pt idx="9">
                  <c:v>Central Highlands 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Westernport </c:v>
                </c:pt>
                <c:pt idx="13">
                  <c:v>Barwon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payment'!$H$94:$H$109</c:f>
              <c:numCache>
                <c:formatCode>_-* #,##0.0_-;\-* #,##0.0_-;_-* "-"??_-;_-@_-</c:formatCode>
                <c:ptCount val="16"/>
                <c:pt idx="0">
                  <c:v>12.031868466456917</c:v>
                </c:pt>
                <c:pt idx="1">
                  <c:v>10.983810312958123</c:v>
                </c:pt>
                <c:pt idx="2">
                  <c:v>12.731644164971334</c:v>
                </c:pt>
                <c:pt idx="3">
                  <c:v>6.699141959892188</c:v>
                </c:pt>
                <c:pt idx="4">
                  <c:v>6.8054906060022553</c:v>
                </c:pt>
                <c:pt idx="5">
                  <c:v>6.5262282174319965</c:v>
                </c:pt>
                <c:pt idx="6">
                  <c:v>6.0029386833986305</c:v>
                </c:pt>
                <c:pt idx="7">
                  <c:v>6.0412335075685437</c:v>
                </c:pt>
                <c:pt idx="8">
                  <c:v>5.2889774643568908</c:v>
                </c:pt>
                <c:pt idx="9">
                  <c:v>7.2443884306749835</c:v>
                </c:pt>
                <c:pt idx="10">
                  <c:v>4.5304554995771182</c:v>
                </c:pt>
                <c:pt idx="11">
                  <c:v>3.0996266224145081</c:v>
                </c:pt>
                <c:pt idx="12">
                  <c:v>3.3359600735487258</c:v>
                </c:pt>
                <c:pt idx="13">
                  <c:v>3.4345295010967996</c:v>
                </c:pt>
                <c:pt idx="14">
                  <c:v>2.7354587490873694</c:v>
                </c:pt>
                <c:pt idx="15">
                  <c:v>3.732403898213319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payment'!$I$93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GWMWater</c:v>
                </c:pt>
                <c:pt idx="3">
                  <c:v>City West </c:v>
                </c:pt>
                <c:pt idx="4">
                  <c:v>Wannon </c:v>
                </c:pt>
                <c:pt idx="5">
                  <c:v>Coliban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North East </c:v>
                </c:pt>
                <c:pt idx="9">
                  <c:v>Central Highlands 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Westernport </c:v>
                </c:pt>
                <c:pt idx="13">
                  <c:v>Barwon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payment'!$I$94:$I$109</c:f>
              <c:numCache>
                <c:formatCode>_-* #,##0.0_-;\-* #,##0.0_-;_-* "-"??_-;_-@_-</c:formatCode>
                <c:ptCount val="16"/>
                <c:pt idx="0">
                  <c:v>12.104641568652829</c:v>
                </c:pt>
                <c:pt idx="1">
                  <c:v>11.91484024707616</c:v>
                </c:pt>
                <c:pt idx="2">
                  <c:v>11.806092754263823</c:v>
                </c:pt>
                <c:pt idx="3">
                  <c:v>7.4033511163612618</c:v>
                </c:pt>
                <c:pt idx="4">
                  <c:v>7.2252994624682803</c:v>
                </c:pt>
                <c:pt idx="5">
                  <c:v>6.8256639110395785</c:v>
                </c:pt>
                <c:pt idx="6">
                  <c:v>6.2110653680088364</c:v>
                </c:pt>
                <c:pt idx="7">
                  <c:v>6.1798828349350998</c:v>
                </c:pt>
                <c:pt idx="8">
                  <c:v>5.8001247338652444</c:v>
                </c:pt>
                <c:pt idx="9">
                  <c:v>5.6082951470887226</c:v>
                </c:pt>
                <c:pt idx="10">
                  <c:v>4.5051432639259659</c:v>
                </c:pt>
                <c:pt idx="11">
                  <c:v>3.5510536733030618</c:v>
                </c:pt>
                <c:pt idx="12">
                  <c:v>3.1514368743945753</c:v>
                </c:pt>
                <c:pt idx="13">
                  <c:v>2.6581784042706285</c:v>
                </c:pt>
                <c:pt idx="14">
                  <c:v>1.8489170628631801</c:v>
                </c:pt>
                <c:pt idx="15">
                  <c:v>1.131873283772018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2882048"/>
        <c:axId val="92883584"/>
      </c:barChart>
      <c:catAx>
        <c:axId val="9288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8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8835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82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4.4042907849391182E-2"/>
          <c:w val="0.94973667655717353"/>
          <c:h val="0.61782785686624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payment'!$E$115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Gippsland </c:v>
                </c:pt>
                <c:pt idx="1">
                  <c:v>Westernport </c:v>
                </c:pt>
                <c:pt idx="2">
                  <c:v>City West </c:v>
                </c:pt>
                <c:pt idx="3">
                  <c:v>GWMWater</c:v>
                </c:pt>
                <c:pt idx="4">
                  <c:v>Wannon </c:v>
                </c:pt>
                <c:pt idx="5">
                  <c:v>South Gippsland </c:v>
                </c:pt>
                <c:pt idx="6">
                  <c:v>Coliban </c:v>
                </c:pt>
                <c:pt idx="7">
                  <c:v>Western </c:v>
                </c:pt>
                <c:pt idx="8">
                  <c:v>East Gippsland </c:v>
                </c:pt>
                <c:pt idx="9">
                  <c:v>Yarra Valley 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South East </c:v>
                </c:pt>
                <c:pt idx="14">
                  <c:v>Barwon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payment'!$E$116:$E$131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payment'!$F$115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Gippsland </c:v>
                </c:pt>
                <c:pt idx="1">
                  <c:v>Westernport </c:v>
                </c:pt>
                <c:pt idx="2">
                  <c:v>City West </c:v>
                </c:pt>
                <c:pt idx="3">
                  <c:v>GWMWater</c:v>
                </c:pt>
                <c:pt idx="4">
                  <c:v>Wannon </c:v>
                </c:pt>
                <c:pt idx="5">
                  <c:v>South Gippsland </c:v>
                </c:pt>
                <c:pt idx="6">
                  <c:v>Coliban </c:v>
                </c:pt>
                <c:pt idx="7">
                  <c:v>Western </c:v>
                </c:pt>
                <c:pt idx="8">
                  <c:v>East Gippsland </c:v>
                </c:pt>
                <c:pt idx="9">
                  <c:v>Yarra Valley 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South East </c:v>
                </c:pt>
                <c:pt idx="14">
                  <c:v>Barwon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payment'!$F$116:$F$131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payment'!$G$115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Gippsland </c:v>
                </c:pt>
                <c:pt idx="1">
                  <c:v>Westernport </c:v>
                </c:pt>
                <c:pt idx="2">
                  <c:v>City West </c:v>
                </c:pt>
                <c:pt idx="3">
                  <c:v>GWMWater</c:v>
                </c:pt>
                <c:pt idx="4">
                  <c:v>Wannon </c:v>
                </c:pt>
                <c:pt idx="5">
                  <c:v>South Gippsland </c:v>
                </c:pt>
                <c:pt idx="6">
                  <c:v>Coliban </c:v>
                </c:pt>
                <c:pt idx="7">
                  <c:v>Western </c:v>
                </c:pt>
                <c:pt idx="8">
                  <c:v>East Gippsland </c:v>
                </c:pt>
                <c:pt idx="9">
                  <c:v>Yarra Valley 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South East </c:v>
                </c:pt>
                <c:pt idx="14">
                  <c:v>Barwon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payment'!$G$116:$G$131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payment'!$H$115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Gippsland </c:v>
                </c:pt>
                <c:pt idx="1">
                  <c:v>Westernport </c:v>
                </c:pt>
                <c:pt idx="2">
                  <c:v>City West </c:v>
                </c:pt>
                <c:pt idx="3">
                  <c:v>GWMWater</c:v>
                </c:pt>
                <c:pt idx="4">
                  <c:v>Wannon </c:v>
                </c:pt>
                <c:pt idx="5">
                  <c:v>South Gippsland </c:v>
                </c:pt>
                <c:pt idx="6">
                  <c:v>Coliban </c:v>
                </c:pt>
                <c:pt idx="7">
                  <c:v>Western </c:v>
                </c:pt>
                <c:pt idx="8">
                  <c:v>East Gippsland </c:v>
                </c:pt>
                <c:pt idx="9">
                  <c:v>Yarra Valley 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South East </c:v>
                </c:pt>
                <c:pt idx="14">
                  <c:v>Barwon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payment'!$H$116:$H$131</c:f>
              <c:numCache>
                <c:formatCode>_(* #,##0.00_);_(* \(#,##0.00\);_(* "-"??_);_(@_)</c:formatCode>
                <c:ptCount val="16"/>
                <c:pt idx="0">
                  <c:v>4.8038563829787231</c:v>
                </c:pt>
                <c:pt idx="1">
                  <c:v>2.0146520146520146</c:v>
                </c:pt>
                <c:pt idx="2">
                  <c:v>1.2043405924859081</c:v>
                </c:pt>
                <c:pt idx="3">
                  <c:v>2.0455998295333475</c:v>
                </c:pt>
                <c:pt idx="4">
                  <c:v>1.4969593014189926</c:v>
                </c:pt>
                <c:pt idx="5">
                  <c:v>1.4173228346456692</c:v>
                </c:pt>
                <c:pt idx="6">
                  <c:v>0.83211678832116787</c:v>
                </c:pt>
                <c:pt idx="7">
                  <c:v>1.123234916559692</c:v>
                </c:pt>
                <c:pt idx="8">
                  <c:v>1.646655231560892</c:v>
                </c:pt>
                <c:pt idx="9">
                  <c:v>0.60976746787998581</c:v>
                </c:pt>
                <c:pt idx="10">
                  <c:v>1.257183908045977</c:v>
                </c:pt>
                <c:pt idx="11">
                  <c:v>0.40561622464898595</c:v>
                </c:pt>
                <c:pt idx="12">
                  <c:v>0.49869904596704251</c:v>
                </c:pt>
                <c:pt idx="13">
                  <c:v>0.16595096747703203</c:v>
                </c:pt>
                <c:pt idx="14">
                  <c:v>0.66478311450889149</c:v>
                </c:pt>
                <c:pt idx="15">
                  <c:v>0.20817069997397866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payment'!$I$115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Gippsland </c:v>
                </c:pt>
                <c:pt idx="1">
                  <c:v>Westernport </c:v>
                </c:pt>
                <c:pt idx="2">
                  <c:v>City West </c:v>
                </c:pt>
                <c:pt idx="3">
                  <c:v>GWMWater</c:v>
                </c:pt>
                <c:pt idx="4">
                  <c:v>Wannon </c:v>
                </c:pt>
                <c:pt idx="5">
                  <c:v>South Gippsland </c:v>
                </c:pt>
                <c:pt idx="6">
                  <c:v>Coliban </c:v>
                </c:pt>
                <c:pt idx="7">
                  <c:v>Western </c:v>
                </c:pt>
                <c:pt idx="8">
                  <c:v>East Gippsland </c:v>
                </c:pt>
                <c:pt idx="9">
                  <c:v>Yarra Valley 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South East </c:v>
                </c:pt>
                <c:pt idx="14">
                  <c:v>Barwon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payment'!$I$116:$I$131</c:f>
              <c:numCache>
                <c:formatCode>_(* #,##0.00_);_(* \(#,##0.00\);_(* "-"??_);_(@_)</c:formatCode>
                <c:ptCount val="16"/>
                <c:pt idx="0">
                  <c:v>3.8487170943018989</c:v>
                </c:pt>
                <c:pt idx="1">
                  <c:v>2.0114942528735633</c:v>
                </c:pt>
                <c:pt idx="2">
                  <c:v>1.9042956798433486</c:v>
                </c:pt>
                <c:pt idx="3">
                  <c:v>1.7097670442402222</c:v>
                </c:pt>
                <c:pt idx="4">
                  <c:v>1.5418159165239058</c:v>
                </c:pt>
                <c:pt idx="5">
                  <c:v>1.2836568566061366</c:v>
                </c:pt>
                <c:pt idx="6">
                  <c:v>1.1751051791672711</c:v>
                </c:pt>
                <c:pt idx="7">
                  <c:v>1.0094637223974765</c:v>
                </c:pt>
                <c:pt idx="8">
                  <c:v>0.88525706503234591</c:v>
                </c:pt>
                <c:pt idx="9">
                  <c:v>0.6611719952902817</c:v>
                </c:pt>
                <c:pt idx="10">
                  <c:v>0.60455192034139404</c:v>
                </c:pt>
                <c:pt idx="11">
                  <c:v>0.48226509023024267</c:v>
                </c:pt>
                <c:pt idx="12">
                  <c:v>0.4787812840043526</c:v>
                </c:pt>
                <c:pt idx="13">
                  <c:v>0.19208284616669449</c:v>
                </c:pt>
                <c:pt idx="14">
                  <c:v>0.16417665407978985</c:v>
                </c:pt>
                <c:pt idx="15">
                  <c:v>0.10370754472387865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2960256"/>
        <c:axId val="92961792"/>
      </c:barChart>
      <c:catAx>
        <c:axId val="9296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96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9617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9602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3736082135032271E-2"/>
          <c:w val="0.9340116956358655"/>
          <c:h val="0.61215634370490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payment'!$E$137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Central Highlands </c:v>
                </c:pt>
                <c:pt idx="1">
                  <c:v>Coliban </c:v>
                </c:pt>
                <c:pt idx="2">
                  <c:v>North East </c:v>
                </c:pt>
                <c:pt idx="3">
                  <c:v>GWMWater</c:v>
                </c:pt>
                <c:pt idx="4">
                  <c:v>Wannon </c:v>
                </c:pt>
                <c:pt idx="5">
                  <c:v>Yarra Valley </c:v>
                </c:pt>
                <c:pt idx="6">
                  <c:v>Goulburn Valley </c:v>
                </c:pt>
                <c:pt idx="7">
                  <c:v>Barwon </c:v>
                </c:pt>
                <c:pt idx="8">
                  <c:v>South East </c:v>
                </c:pt>
                <c:pt idx="9">
                  <c:v>Westernport </c:v>
                </c:pt>
                <c:pt idx="10">
                  <c:v>South Gippsland </c:v>
                </c:pt>
                <c:pt idx="11">
                  <c:v>Lower Murray </c:v>
                </c:pt>
                <c:pt idx="12">
                  <c:v>Gippsland </c:v>
                </c:pt>
                <c:pt idx="13">
                  <c:v>City West </c:v>
                </c:pt>
                <c:pt idx="14">
                  <c:v>Western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payment'!$E$138:$E$153</c:f>
              <c:numCache>
                <c:formatCode>_(* #,##0.00_);_(* \(#,##0.00\);_(* "-"??_);_(@_)</c:formatCode>
                <c:ptCount val="16"/>
                <c:pt idx="0">
                  <c:v>0.16263434099559043</c:v>
                </c:pt>
                <c:pt idx="1">
                  <c:v>0.30995436350326311</c:v>
                </c:pt>
                <c:pt idx="2">
                  <c:v>0.38156533731754971</c:v>
                </c:pt>
                <c:pt idx="3">
                  <c:v>0.39476652379878191</c:v>
                </c:pt>
                <c:pt idx="4">
                  <c:v>0.46352220692755008</c:v>
                </c:pt>
                <c:pt idx="5">
                  <c:v>0.13421132953919801</c:v>
                </c:pt>
                <c:pt idx="6">
                  <c:v>0.28250297637064392</c:v>
                </c:pt>
                <c:pt idx="7">
                  <c:v>0.17686699154471303</c:v>
                </c:pt>
                <c:pt idx="8">
                  <c:v>0.1347968117895606</c:v>
                </c:pt>
                <c:pt idx="9">
                  <c:v>0.568220716095023</c:v>
                </c:pt>
                <c:pt idx="10">
                  <c:v>0.12322858903265559</c:v>
                </c:pt>
                <c:pt idx="11">
                  <c:v>0.14666340747983378</c:v>
                </c:pt>
                <c:pt idx="12">
                  <c:v>0.288328527857869</c:v>
                </c:pt>
                <c:pt idx="13">
                  <c:v>0</c:v>
                </c:pt>
                <c:pt idx="14">
                  <c:v>0.20578801980014461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payment'!$F$137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Central Highlands </c:v>
                </c:pt>
                <c:pt idx="1">
                  <c:v>Coliban </c:v>
                </c:pt>
                <c:pt idx="2">
                  <c:v>North East </c:v>
                </c:pt>
                <c:pt idx="3">
                  <c:v>GWMWater</c:v>
                </c:pt>
                <c:pt idx="4">
                  <c:v>Wannon </c:v>
                </c:pt>
                <c:pt idx="5">
                  <c:v>Yarra Valley </c:v>
                </c:pt>
                <c:pt idx="6">
                  <c:v>Goulburn Valley </c:v>
                </c:pt>
                <c:pt idx="7">
                  <c:v>Barwon </c:v>
                </c:pt>
                <c:pt idx="8">
                  <c:v>South East </c:v>
                </c:pt>
                <c:pt idx="9">
                  <c:v>Westernport </c:v>
                </c:pt>
                <c:pt idx="10">
                  <c:v>South Gippsland </c:v>
                </c:pt>
                <c:pt idx="11">
                  <c:v>Lower Murray </c:v>
                </c:pt>
                <c:pt idx="12">
                  <c:v>Gippsland </c:v>
                </c:pt>
                <c:pt idx="13">
                  <c:v>City West </c:v>
                </c:pt>
                <c:pt idx="14">
                  <c:v>Western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payment'!$F$138:$F$153</c:f>
              <c:numCache>
                <c:formatCode>_(* #,##0.00_);_(* \(#,##0.00\);_(* "-"??_);_(@_)</c:formatCode>
                <c:ptCount val="16"/>
                <c:pt idx="0">
                  <c:v>0.21442945271005839</c:v>
                </c:pt>
                <c:pt idx="1">
                  <c:v>0.17136125093713184</c:v>
                </c:pt>
                <c:pt idx="2">
                  <c:v>0.45787752340137589</c:v>
                </c:pt>
                <c:pt idx="3">
                  <c:v>0.35916046241909538</c:v>
                </c:pt>
                <c:pt idx="4">
                  <c:v>0.46022537096954141</c:v>
                </c:pt>
                <c:pt idx="5">
                  <c:v>0.29126894500527434</c:v>
                </c:pt>
                <c:pt idx="6">
                  <c:v>0.36450552733791458</c:v>
                </c:pt>
                <c:pt idx="7">
                  <c:v>0.16492336560944681</c:v>
                </c:pt>
                <c:pt idx="8">
                  <c:v>0.18728602456652718</c:v>
                </c:pt>
                <c:pt idx="9">
                  <c:v>0</c:v>
                </c:pt>
                <c:pt idx="10">
                  <c:v>0.12146240738491437</c:v>
                </c:pt>
                <c:pt idx="11">
                  <c:v>0.12072295805739515</c:v>
                </c:pt>
                <c:pt idx="12">
                  <c:v>0.3364571878744112</c:v>
                </c:pt>
                <c:pt idx="13">
                  <c:v>0</c:v>
                </c:pt>
                <c:pt idx="14">
                  <c:v>7.759211808437691E-2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payment'!$G$137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Central Highlands </c:v>
                </c:pt>
                <c:pt idx="1">
                  <c:v>Coliban </c:v>
                </c:pt>
                <c:pt idx="2">
                  <c:v>North East </c:v>
                </c:pt>
                <c:pt idx="3">
                  <c:v>GWMWater</c:v>
                </c:pt>
                <c:pt idx="4">
                  <c:v>Wannon </c:v>
                </c:pt>
                <c:pt idx="5">
                  <c:v>Yarra Valley </c:v>
                </c:pt>
                <c:pt idx="6">
                  <c:v>Goulburn Valley </c:v>
                </c:pt>
                <c:pt idx="7">
                  <c:v>Barwon </c:v>
                </c:pt>
                <c:pt idx="8">
                  <c:v>South East </c:v>
                </c:pt>
                <c:pt idx="9">
                  <c:v>Westernport </c:v>
                </c:pt>
                <c:pt idx="10">
                  <c:v>South Gippsland </c:v>
                </c:pt>
                <c:pt idx="11">
                  <c:v>Lower Murray </c:v>
                </c:pt>
                <c:pt idx="12">
                  <c:v>Gippsland </c:v>
                </c:pt>
                <c:pt idx="13">
                  <c:v>City West </c:v>
                </c:pt>
                <c:pt idx="14">
                  <c:v>Western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payment'!$G$138:$G$153</c:f>
              <c:numCache>
                <c:formatCode>_(* #,##0.00_);_(* \(#,##0.00\);_(* "-"??_);_(@_)</c:formatCode>
                <c:ptCount val="16"/>
                <c:pt idx="0">
                  <c:v>0.10262090534443159</c:v>
                </c:pt>
                <c:pt idx="1">
                  <c:v>0.61273956310314193</c:v>
                </c:pt>
                <c:pt idx="2">
                  <c:v>0.53492553215102212</c:v>
                </c:pt>
                <c:pt idx="3">
                  <c:v>0.3827431161978373</c:v>
                </c:pt>
                <c:pt idx="4">
                  <c:v>0.29949252655223091</c:v>
                </c:pt>
                <c:pt idx="5">
                  <c:v>0.2683693334699509</c:v>
                </c:pt>
                <c:pt idx="6">
                  <c:v>0.29885961462839167</c:v>
                </c:pt>
                <c:pt idx="7">
                  <c:v>0.17850486049379174</c:v>
                </c:pt>
                <c:pt idx="8">
                  <c:v>0.17378674289573842</c:v>
                </c:pt>
                <c:pt idx="9">
                  <c:v>6.0337892196299273E-2</c:v>
                </c:pt>
                <c:pt idx="10">
                  <c:v>0.24018253872943435</c:v>
                </c:pt>
                <c:pt idx="11">
                  <c:v>0.10247301543926765</c:v>
                </c:pt>
                <c:pt idx="12">
                  <c:v>0.25183630640083943</c:v>
                </c:pt>
                <c:pt idx="13">
                  <c:v>0</c:v>
                </c:pt>
                <c:pt idx="14">
                  <c:v>0.25586204479338265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payment'!$H$137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Central Highlands </c:v>
                </c:pt>
                <c:pt idx="1">
                  <c:v>Coliban </c:v>
                </c:pt>
                <c:pt idx="2">
                  <c:v>North East </c:v>
                </c:pt>
                <c:pt idx="3">
                  <c:v>GWMWater</c:v>
                </c:pt>
                <c:pt idx="4">
                  <c:v>Wannon </c:v>
                </c:pt>
                <c:pt idx="5">
                  <c:v>Yarra Valley </c:v>
                </c:pt>
                <c:pt idx="6">
                  <c:v>Goulburn Valley </c:v>
                </c:pt>
                <c:pt idx="7">
                  <c:v>Barwon </c:v>
                </c:pt>
                <c:pt idx="8">
                  <c:v>South East </c:v>
                </c:pt>
                <c:pt idx="9">
                  <c:v>Westernport </c:v>
                </c:pt>
                <c:pt idx="10">
                  <c:v>South Gippsland </c:v>
                </c:pt>
                <c:pt idx="11">
                  <c:v>Lower Murray </c:v>
                </c:pt>
                <c:pt idx="12">
                  <c:v>Gippsland </c:v>
                </c:pt>
                <c:pt idx="13">
                  <c:v>City West </c:v>
                </c:pt>
                <c:pt idx="14">
                  <c:v>Western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payment'!$H$138:$H$153</c:f>
              <c:numCache>
                <c:formatCode>_(* #,##0.00_);_(* \(#,##0.00\);_(* "-"??_);_(@_)</c:formatCode>
                <c:ptCount val="16"/>
                <c:pt idx="0">
                  <c:v>0.10210104813107221</c:v>
                </c:pt>
                <c:pt idx="1">
                  <c:v>0.66109072541708136</c:v>
                </c:pt>
                <c:pt idx="2">
                  <c:v>0.27813670309454458</c:v>
                </c:pt>
                <c:pt idx="3">
                  <c:v>0.37728869983354912</c:v>
                </c:pt>
                <c:pt idx="4">
                  <c:v>0.3686078177867026</c:v>
                </c:pt>
                <c:pt idx="5">
                  <c:v>0.26401591764017973</c:v>
                </c:pt>
                <c:pt idx="6">
                  <c:v>0.19431436177447875</c:v>
                </c:pt>
                <c:pt idx="7">
                  <c:v>0.15467686596546487</c:v>
                </c:pt>
                <c:pt idx="8">
                  <c:v>0.15659030454769213</c:v>
                </c:pt>
                <c:pt idx="9">
                  <c:v>0</c:v>
                </c:pt>
                <c:pt idx="10">
                  <c:v>0.26077164701001604</c:v>
                </c:pt>
                <c:pt idx="11">
                  <c:v>3.7222523010286952E-2</c:v>
                </c:pt>
                <c:pt idx="12">
                  <c:v>0.17687551787876857</c:v>
                </c:pt>
                <c:pt idx="13">
                  <c:v>1.6320071214856211E-2</c:v>
                </c:pt>
                <c:pt idx="14">
                  <c:v>0.24358063533949048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payment'!$I$137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Central Highlands </c:v>
                </c:pt>
                <c:pt idx="1">
                  <c:v>Coliban </c:v>
                </c:pt>
                <c:pt idx="2">
                  <c:v>North East </c:v>
                </c:pt>
                <c:pt idx="3">
                  <c:v>GWMWater</c:v>
                </c:pt>
                <c:pt idx="4">
                  <c:v>Wannon </c:v>
                </c:pt>
                <c:pt idx="5">
                  <c:v>Yarra Valley </c:v>
                </c:pt>
                <c:pt idx="6">
                  <c:v>Goulburn Valley </c:v>
                </c:pt>
                <c:pt idx="7">
                  <c:v>Barwon </c:v>
                </c:pt>
                <c:pt idx="8">
                  <c:v>South East </c:v>
                </c:pt>
                <c:pt idx="9">
                  <c:v>Westernport </c:v>
                </c:pt>
                <c:pt idx="10">
                  <c:v>South Gippsland </c:v>
                </c:pt>
                <c:pt idx="11">
                  <c:v>Lower Murray </c:v>
                </c:pt>
                <c:pt idx="12">
                  <c:v>Gippsland </c:v>
                </c:pt>
                <c:pt idx="13">
                  <c:v>City West </c:v>
                </c:pt>
                <c:pt idx="14">
                  <c:v>Western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payment'!$I$138:$I$153</c:f>
              <c:numCache>
                <c:formatCode>_(* #,##0.00_);_(* \(#,##0.00\);_(* "-"??_);_(@_)</c:formatCode>
                <c:ptCount val="16"/>
                <c:pt idx="0">
                  <c:v>0.70690167498162371</c:v>
                </c:pt>
                <c:pt idx="1">
                  <c:v>0.64671885287877684</c:v>
                </c:pt>
                <c:pt idx="2">
                  <c:v>0.48603195767650914</c:v>
                </c:pt>
                <c:pt idx="3">
                  <c:v>0.39415036652300439</c:v>
                </c:pt>
                <c:pt idx="4">
                  <c:v>0.38200223744167644</c:v>
                </c:pt>
                <c:pt idx="5">
                  <c:v>0.25785721457977706</c:v>
                </c:pt>
                <c:pt idx="6">
                  <c:v>0.21059080292529769</c:v>
                </c:pt>
                <c:pt idx="7">
                  <c:v>0.14938976337483811</c:v>
                </c:pt>
                <c:pt idx="8">
                  <c:v>0.12956042000355936</c:v>
                </c:pt>
                <c:pt idx="9">
                  <c:v>0.1226993865030675</c:v>
                </c:pt>
                <c:pt idx="10">
                  <c:v>0.12224938875305623</c:v>
                </c:pt>
                <c:pt idx="11">
                  <c:v>9.3764650726676044E-2</c:v>
                </c:pt>
                <c:pt idx="12">
                  <c:v>7.5251622613112593E-2</c:v>
                </c:pt>
                <c:pt idx="13">
                  <c:v>4.5912254985186127E-2</c:v>
                </c:pt>
                <c:pt idx="14">
                  <c:v>2.7503195224151043E-2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3362048"/>
        <c:axId val="93363584"/>
      </c:barChart>
      <c:catAx>
        <c:axId val="9336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36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3635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362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4854497461321608"/>
          <c:h val="5.7692179059334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888707353146603E-2"/>
          <c:w val="0.9340116956358655"/>
          <c:h val="0.60800350193617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payment'!$E$158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Coliban </c:v>
                </c:pt>
                <c:pt idx="1">
                  <c:v>Goulburn Valley </c:v>
                </c:pt>
                <c:pt idx="2">
                  <c:v>North East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GWMWater</c:v>
                </c:pt>
                <c:pt idx="6">
                  <c:v>South East </c:v>
                </c:pt>
                <c:pt idx="7">
                  <c:v>City West </c:v>
                </c:pt>
                <c:pt idx="8">
                  <c:v>Barwon </c:v>
                </c:pt>
                <c:pt idx="9">
                  <c:v>Central Highlands </c:v>
                </c:pt>
                <c:pt idx="10">
                  <c:v>East Gippsland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payment'!$E$159:$E$174</c:f>
              <c:numCache>
                <c:formatCode>_(* #,##0.00_);_(* \(#,##0.00\);_(* "-"??_);_(@_)</c:formatCode>
                <c:ptCount val="16"/>
                <c:pt idx="0">
                  <c:v>1.4947683109118088E-2</c:v>
                </c:pt>
                <c:pt idx="1">
                  <c:v>0.12702445220704986</c:v>
                </c:pt>
                <c:pt idx="2">
                  <c:v>8.3682008368200833E-2</c:v>
                </c:pt>
                <c:pt idx="3">
                  <c:v>9.1088507666616053E-2</c:v>
                </c:pt>
                <c:pt idx="4">
                  <c:v>0.15772870662460567</c:v>
                </c:pt>
                <c:pt idx="5">
                  <c:v>0.14903129657228018</c:v>
                </c:pt>
                <c:pt idx="6">
                  <c:v>4.4436544614290793E-2</c:v>
                </c:pt>
                <c:pt idx="7">
                  <c:v>0</c:v>
                </c:pt>
                <c:pt idx="8">
                  <c:v>8.6199465563313506E-3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4.6794571829667758E-2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payment'!$F$158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Coliban </c:v>
                </c:pt>
                <c:pt idx="1">
                  <c:v>Goulburn Valley </c:v>
                </c:pt>
                <c:pt idx="2">
                  <c:v>North East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GWMWater</c:v>
                </c:pt>
                <c:pt idx="6">
                  <c:v>South East </c:v>
                </c:pt>
                <c:pt idx="7">
                  <c:v>City West </c:v>
                </c:pt>
                <c:pt idx="8">
                  <c:v>Barwon </c:v>
                </c:pt>
                <c:pt idx="9">
                  <c:v>Central Highlands </c:v>
                </c:pt>
                <c:pt idx="10">
                  <c:v>East Gippsland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payment'!$F$159:$F$174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0.22109917877447885</c:v>
                </c:pt>
                <c:pt idx="2">
                  <c:v>6.2774639045825489E-2</c:v>
                </c:pt>
                <c:pt idx="3">
                  <c:v>0.17085030884478905</c:v>
                </c:pt>
                <c:pt idx="4">
                  <c:v>0.12614317250078838</c:v>
                </c:pt>
                <c:pt idx="5">
                  <c:v>0.14843087362171331</c:v>
                </c:pt>
                <c:pt idx="6">
                  <c:v>2.9927996760734467E-2</c:v>
                </c:pt>
                <c:pt idx="7">
                  <c:v>0</c:v>
                </c:pt>
                <c:pt idx="8">
                  <c:v>3.3935691863917872E-2</c:v>
                </c:pt>
                <c:pt idx="9">
                  <c:v>1.7966223499820338E-2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0.10922140739584958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payment'!$G$158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Coliban </c:v>
                </c:pt>
                <c:pt idx="1">
                  <c:v>Goulburn Valley </c:v>
                </c:pt>
                <c:pt idx="2">
                  <c:v>North East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GWMWater</c:v>
                </c:pt>
                <c:pt idx="6">
                  <c:v>South East </c:v>
                </c:pt>
                <c:pt idx="7">
                  <c:v>City West </c:v>
                </c:pt>
                <c:pt idx="8">
                  <c:v>Barwon </c:v>
                </c:pt>
                <c:pt idx="9">
                  <c:v>Central Highlands </c:v>
                </c:pt>
                <c:pt idx="10">
                  <c:v>East Gippsland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payment'!$G$159:$G$174</c:f>
              <c:numCache>
                <c:formatCode>_(* #,##0.00_);_(* \(#,##0.00\);_(* "-"??_);_(@_)</c:formatCode>
                <c:ptCount val="16"/>
                <c:pt idx="0">
                  <c:v>5.8780308596620132E-2</c:v>
                </c:pt>
                <c:pt idx="1">
                  <c:v>0.20388958594730239</c:v>
                </c:pt>
                <c:pt idx="2">
                  <c:v>0</c:v>
                </c:pt>
                <c:pt idx="3">
                  <c:v>0.19494284200166553</c:v>
                </c:pt>
                <c:pt idx="4">
                  <c:v>9.4488188976377951E-2</c:v>
                </c:pt>
                <c:pt idx="5">
                  <c:v>8.5070182900893243E-2</c:v>
                </c:pt>
                <c:pt idx="6">
                  <c:v>3.281803264530616E-2</c:v>
                </c:pt>
                <c:pt idx="7">
                  <c:v>0</c:v>
                </c:pt>
                <c:pt idx="8">
                  <c:v>2.5155123260103975E-2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payment'!$H$158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Coliban </c:v>
                </c:pt>
                <c:pt idx="1">
                  <c:v>Goulburn Valley </c:v>
                </c:pt>
                <c:pt idx="2">
                  <c:v>North East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GWMWater</c:v>
                </c:pt>
                <c:pt idx="6">
                  <c:v>South East </c:v>
                </c:pt>
                <c:pt idx="7">
                  <c:v>City West </c:v>
                </c:pt>
                <c:pt idx="8">
                  <c:v>Barwon </c:v>
                </c:pt>
                <c:pt idx="9">
                  <c:v>Central Highlands </c:v>
                </c:pt>
                <c:pt idx="10">
                  <c:v>East Gippsland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payment'!$H$159:$H$174</c:f>
              <c:numCache>
                <c:formatCode>_(* #,##0.00_);_(* \(#,##0.00\);_(* "-"??_);_(@_)</c:formatCode>
                <c:ptCount val="16"/>
                <c:pt idx="0">
                  <c:v>0.1751824817518248</c:v>
                </c:pt>
                <c:pt idx="1">
                  <c:v>4.6801872074882997E-2</c:v>
                </c:pt>
                <c:pt idx="2">
                  <c:v>2.1682567215958369E-2</c:v>
                </c:pt>
                <c:pt idx="3">
                  <c:v>0.13426072687265742</c:v>
                </c:pt>
                <c:pt idx="4">
                  <c:v>0.22047244094488189</c:v>
                </c:pt>
                <c:pt idx="5">
                  <c:v>0</c:v>
                </c:pt>
                <c:pt idx="6">
                  <c:v>1.36866777300645E-2</c:v>
                </c:pt>
                <c:pt idx="7">
                  <c:v>2.4831764793523878E-3</c:v>
                </c:pt>
                <c:pt idx="8">
                  <c:v>1.6619577862722286E-2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2.6021337496747333E-2</c:v>
                </c:pt>
                <c:pt idx="13">
                  <c:v>3.1186652112895681E-2</c:v>
                </c:pt>
                <c:pt idx="14">
                  <c:v>6.4184852374839535E-2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payment'!$I$158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Coliban </c:v>
                </c:pt>
                <c:pt idx="1">
                  <c:v>Goulburn Valley </c:v>
                </c:pt>
                <c:pt idx="2">
                  <c:v>North East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GWMWater</c:v>
                </c:pt>
                <c:pt idx="6">
                  <c:v>South East </c:v>
                </c:pt>
                <c:pt idx="7">
                  <c:v>City West </c:v>
                </c:pt>
                <c:pt idx="8">
                  <c:v>Barwon </c:v>
                </c:pt>
                <c:pt idx="9">
                  <c:v>Central Highlands </c:v>
                </c:pt>
                <c:pt idx="10">
                  <c:v>East Gippsland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payment'!$I$159:$I$174</c:f>
              <c:numCache>
                <c:formatCode>_(* #,##0.00_);_(* \(#,##0.00\);_(* "-"??_);_(@_)</c:formatCode>
                <c:ptCount val="16"/>
                <c:pt idx="0">
                  <c:v>0.17408965617292904</c:v>
                </c:pt>
                <c:pt idx="1">
                  <c:v>0.12445550715619166</c:v>
                </c:pt>
                <c:pt idx="2">
                  <c:v>0.1088139281828074</c:v>
                </c:pt>
                <c:pt idx="3">
                  <c:v>4.1662892853908159E-2</c:v>
                </c:pt>
                <c:pt idx="4">
                  <c:v>3.1308703819661866E-2</c:v>
                </c:pt>
                <c:pt idx="5">
                  <c:v>2.1372088053002777E-2</c:v>
                </c:pt>
                <c:pt idx="6">
                  <c:v>3.3405712376816435E-3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4043136"/>
        <c:axId val="94044928"/>
      </c:barChart>
      <c:catAx>
        <c:axId val="9404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4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0449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43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6243475183579583E-2"/>
          <c:w val="0.9340116956358655"/>
          <c:h val="0.55238166858356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payment'!$E$200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payment'!$E$201:$E$216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1637</c:v>
                </c:pt>
                <c:pt idx="2">
                  <c:v>2021.67</c:v>
                </c:pt>
                <c:pt idx="3">
                  <c:v>947.58</c:v>
                </c:pt>
                <c:pt idx="4">
                  <c:v>737</c:v>
                </c:pt>
                <c:pt idx="5">
                  <c:v>615.24</c:v>
                </c:pt>
                <c:pt idx="6">
                  <c:v>0</c:v>
                </c:pt>
                <c:pt idx="7">
                  <c:v>679.93</c:v>
                </c:pt>
                <c:pt idx="8">
                  <c:v>768.04</c:v>
                </c:pt>
                <c:pt idx="9">
                  <c:v>1082.58</c:v>
                </c:pt>
                <c:pt idx="10">
                  <c:v>828.35</c:v>
                </c:pt>
                <c:pt idx="11">
                  <c:v>398</c:v>
                </c:pt>
                <c:pt idx="12">
                  <c:v>690</c:v>
                </c:pt>
                <c:pt idx="13">
                  <c:v>482</c:v>
                </c:pt>
                <c:pt idx="14">
                  <c:v>1103</c:v>
                </c:pt>
                <c:pt idx="15">
                  <c:v>904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payment'!$F$200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payment'!$F$201:$F$216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1575</c:v>
                </c:pt>
                <c:pt idx="2">
                  <c:v>1698.33</c:v>
                </c:pt>
                <c:pt idx="3">
                  <c:v>872.5</c:v>
                </c:pt>
                <c:pt idx="4">
                  <c:v>786</c:v>
                </c:pt>
                <c:pt idx="5">
                  <c:v>646</c:v>
                </c:pt>
                <c:pt idx="6">
                  <c:v>0</c:v>
                </c:pt>
                <c:pt idx="7">
                  <c:v>529.85</c:v>
                </c:pt>
                <c:pt idx="8">
                  <c:v>492.9</c:v>
                </c:pt>
                <c:pt idx="9">
                  <c:v>1015.77</c:v>
                </c:pt>
                <c:pt idx="10">
                  <c:v>681.85</c:v>
                </c:pt>
                <c:pt idx="11">
                  <c:v>454.55</c:v>
                </c:pt>
                <c:pt idx="12">
                  <c:v>842</c:v>
                </c:pt>
                <c:pt idx="13">
                  <c:v>496</c:v>
                </c:pt>
                <c:pt idx="14">
                  <c:v>1166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payment'!$G$200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payment'!$G$201:$G$216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1435</c:v>
                </c:pt>
                <c:pt idx="2">
                  <c:v>1554.87</c:v>
                </c:pt>
                <c:pt idx="3">
                  <c:v>855.51150793650777</c:v>
                </c:pt>
                <c:pt idx="4">
                  <c:v>1062</c:v>
                </c:pt>
                <c:pt idx="5">
                  <c:v>572</c:v>
                </c:pt>
                <c:pt idx="6">
                  <c:v>0</c:v>
                </c:pt>
                <c:pt idx="7">
                  <c:v>622.08000000000004</c:v>
                </c:pt>
                <c:pt idx="8">
                  <c:v>6807</c:v>
                </c:pt>
                <c:pt idx="9">
                  <c:v>1041</c:v>
                </c:pt>
                <c:pt idx="10">
                  <c:v>960.75</c:v>
                </c:pt>
                <c:pt idx="11">
                  <c:v>428.2</c:v>
                </c:pt>
                <c:pt idx="12">
                  <c:v>804</c:v>
                </c:pt>
                <c:pt idx="13">
                  <c:v>429</c:v>
                </c:pt>
                <c:pt idx="14">
                  <c:v>1188</c:v>
                </c:pt>
                <c:pt idx="15">
                  <c:v>995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payment'!$H$200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payment'!$H$201:$H$216</c:f>
              <c:numCache>
                <c:formatCode>_-* #,##0_-;\-* #,##0_-;_-* "-"??_-;_-@_-</c:formatCode>
                <c:ptCount val="16"/>
                <c:pt idx="0">
                  <c:v>4916.79</c:v>
                </c:pt>
                <c:pt idx="1">
                  <c:v>1544</c:v>
                </c:pt>
                <c:pt idx="2">
                  <c:v>1403</c:v>
                </c:pt>
                <c:pt idx="3">
                  <c:v>868</c:v>
                </c:pt>
                <c:pt idx="4">
                  <c:v>1431</c:v>
                </c:pt>
                <c:pt idx="5">
                  <c:v>603</c:v>
                </c:pt>
                <c:pt idx="6">
                  <c:v>0</c:v>
                </c:pt>
                <c:pt idx="7">
                  <c:v>611</c:v>
                </c:pt>
                <c:pt idx="8">
                  <c:v>4180</c:v>
                </c:pt>
                <c:pt idx="9">
                  <c:v>1068.9659999999999</c:v>
                </c:pt>
                <c:pt idx="10">
                  <c:v>3032</c:v>
                </c:pt>
                <c:pt idx="11">
                  <c:v>363</c:v>
                </c:pt>
                <c:pt idx="12">
                  <c:v>569</c:v>
                </c:pt>
                <c:pt idx="13">
                  <c:v>0</c:v>
                </c:pt>
                <c:pt idx="14">
                  <c:v>1300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payment'!$I$200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payment'!$I$201:$I$216</c:f>
              <c:numCache>
                <c:formatCode>_-* #,##0_-;\-* #,##0_-;_-* "-"??_-;_-@_-</c:formatCode>
                <c:ptCount val="16"/>
                <c:pt idx="0">
                  <c:v>3554</c:v>
                </c:pt>
                <c:pt idx="1">
                  <c:v>1572</c:v>
                </c:pt>
                <c:pt idx="2">
                  <c:v>1308.51</c:v>
                </c:pt>
                <c:pt idx="3">
                  <c:v>867</c:v>
                </c:pt>
                <c:pt idx="4">
                  <c:v>832</c:v>
                </c:pt>
                <c:pt idx="5">
                  <c:v>526.94000000000005</c:v>
                </c:pt>
                <c:pt idx="6">
                  <c:v>0</c:v>
                </c:pt>
                <c:pt idx="7">
                  <c:v>1281</c:v>
                </c:pt>
                <c:pt idx="8">
                  <c:v>667.26</c:v>
                </c:pt>
                <c:pt idx="9">
                  <c:v>1512.586</c:v>
                </c:pt>
                <c:pt idx="10">
                  <c:v>1142.58</c:v>
                </c:pt>
                <c:pt idx="11">
                  <c:v>448</c:v>
                </c:pt>
                <c:pt idx="12">
                  <c:v>610</c:v>
                </c:pt>
                <c:pt idx="13">
                  <c:v>643</c:v>
                </c:pt>
                <c:pt idx="14">
                  <c:v>1123</c:v>
                </c:pt>
                <c:pt idx="15">
                  <c:v>1993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4231936"/>
        <c:axId val="94266496"/>
      </c:barChart>
      <c:catAx>
        <c:axId val="9423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6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2664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31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image" Target="../media/image1.emf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17" Type="http://schemas.openxmlformats.org/officeDocument/2006/relationships/image" Target="../media/image1.emf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image" Target="../media/image1.emf"/><Relationship Id="rId4" Type="http://schemas.openxmlformats.org/officeDocument/2006/relationships/chart" Target="../charts/chart3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7" Type="http://schemas.openxmlformats.org/officeDocument/2006/relationships/chart" Target="../charts/chart43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2.xml"/><Relationship Id="rId5" Type="http://schemas.openxmlformats.org/officeDocument/2006/relationships/image" Target="../media/image1.emf"/><Relationship Id="rId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590550</xdr:colOff>
      <xdr:row>3</xdr:row>
      <xdr:rowOff>135295</xdr:rowOff>
    </xdr:to>
    <xdr:pic>
      <xdr:nvPicPr>
        <xdr:cNvPr id="3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200025"/>
          <a:ext cx="466725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7</xdr:row>
      <xdr:rowOff>95250</xdr:rowOff>
    </xdr:from>
    <xdr:to>
      <xdr:col>24</xdr:col>
      <xdr:colOff>0</xdr:colOff>
      <xdr:row>25</xdr:row>
      <xdr:rowOff>0</xdr:rowOff>
    </xdr:to>
    <xdr:graphicFrame macro="">
      <xdr:nvGraphicFramePr>
        <xdr:cNvPr id="3071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9526</xdr:colOff>
      <xdr:row>49</xdr:row>
      <xdr:rowOff>123826</xdr:rowOff>
    </xdr:from>
    <xdr:to>
      <xdr:col>24</xdr:col>
      <xdr:colOff>0</xdr:colOff>
      <xdr:row>67</xdr:row>
      <xdr:rowOff>0</xdr:rowOff>
    </xdr:to>
    <xdr:graphicFrame macro="">
      <xdr:nvGraphicFramePr>
        <xdr:cNvPr id="3061760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467592</xdr:colOff>
      <xdr:row>29</xdr:row>
      <xdr:rowOff>10391</xdr:rowOff>
    </xdr:from>
    <xdr:to>
      <xdr:col>23</xdr:col>
      <xdr:colOff>445078</xdr:colOff>
      <xdr:row>46</xdr:row>
      <xdr:rowOff>105641</xdr:rowOff>
    </xdr:to>
    <xdr:graphicFrame macro="">
      <xdr:nvGraphicFramePr>
        <xdr:cNvPr id="3061761" name="AutoChartRow6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70</xdr:row>
      <xdr:rowOff>114300</xdr:rowOff>
    </xdr:from>
    <xdr:to>
      <xdr:col>23</xdr:col>
      <xdr:colOff>533399</xdr:colOff>
      <xdr:row>88</xdr:row>
      <xdr:rowOff>19050</xdr:rowOff>
    </xdr:to>
    <xdr:graphicFrame macro="">
      <xdr:nvGraphicFramePr>
        <xdr:cNvPr id="3061762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9524</xdr:colOff>
      <xdr:row>91</xdr:row>
      <xdr:rowOff>123825</xdr:rowOff>
    </xdr:from>
    <xdr:to>
      <xdr:col>24</xdr:col>
      <xdr:colOff>9525</xdr:colOff>
      <xdr:row>109</xdr:row>
      <xdr:rowOff>19051</xdr:rowOff>
    </xdr:to>
    <xdr:graphicFrame macro="">
      <xdr:nvGraphicFramePr>
        <xdr:cNvPr id="3061763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113</xdr:row>
      <xdr:rowOff>95250</xdr:rowOff>
    </xdr:from>
    <xdr:to>
      <xdr:col>24</xdr:col>
      <xdr:colOff>0</xdr:colOff>
      <xdr:row>130</xdr:row>
      <xdr:rowOff>190499</xdr:rowOff>
    </xdr:to>
    <xdr:graphicFrame macro="">
      <xdr:nvGraphicFramePr>
        <xdr:cNvPr id="3061764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523875</xdr:colOff>
      <xdr:row>135</xdr:row>
      <xdr:rowOff>95250</xdr:rowOff>
    </xdr:from>
    <xdr:to>
      <xdr:col>23</xdr:col>
      <xdr:colOff>523875</xdr:colOff>
      <xdr:row>153</xdr:row>
      <xdr:rowOff>9525</xdr:rowOff>
    </xdr:to>
    <xdr:graphicFrame macro="">
      <xdr:nvGraphicFramePr>
        <xdr:cNvPr id="3061765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156</xdr:row>
      <xdr:rowOff>85725</xdr:rowOff>
    </xdr:from>
    <xdr:to>
      <xdr:col>24</xdr:col>
      <xdr:colOff>9525</xdr:colOff>
      <xdr:row>174</xdr:row>
      <xdr:rowOff>28574</xdr:rowOff>
    </xdr:to>
    <xdr:graphicFrame macro="">
      <xdr:nvGraphicFramePr>
        <xdr:cNvPr id="3061766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198</xdr:row>
      <xdr:rowOff>38100</xdr:rowOff>
    </xdr:from>
    <xdr:to>
      <xdr:col>23</xdr:col>
      <xdr:colOff>533399</xdr:colOff>
      <xdr:row>216</xdr:row>
      <xdr:rowOff>0</xdr:rowOff>
    </xdr:to>
    <xdr:graphicFrame macro="">
      <xdr:nvGraphicFramePr>
        <xdr:cNvPr id="3061769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523874</xdr:colOff>
      <xdr:row>220</xdr:row>
      <xdr:rowOff>76200</xdr:rowOff>
    </xdr:from>
    <xdr:to>
      <xdr:col>23</xdr:col>
      <xdr:colOff>495299</xdr:colOff>
      <xdr:row>237</xdr:row>
      <xdr:rowOff>161925</xdr:rowOff>
    </xdr:to>
    <xdr:graphicFrame macro="">
      <xdr:nvGraphicFramePr>
        <xdr:cNvPr id="3061770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533399</xdr:colOff>
      <xdr:row>242</xdr:row>
      <xdr:rowOff>66675</xdr:rowOff>
    </xdr:from>
    <xdr:to>
      <xdr:col>23</xdr:col>
      <xdr:colOff>523874</xdr:colOff>
      <xdr:row>260</xdr:row>
      <xdr:rowOff>28575</xdr:rowOff>
    </xdr:to>
    <xdr:graphicFrame macro="">
      <xdr:nvGraphicFramePr>
        <xdr:cNvPr id="3061771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263</xdr:row>
      <xdr:rowOff>85725</xdr:rowOff>
    </xdr:from>
    <xdr:to>
      <xdr:col>24</xdr:col>
      <xdr:colOff>0</xdr:colOff>
      <xdr:row>281</xdr:row>
      <xdr:rowOff>19051</xdr:rowOff>
    </xdr:to>
    <xdr:graphicFrame macro="">
      <xdr:nvGraphicFramePr>
        <xdr:cNvPr id="3061772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1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177</xdr:row>
      <xdr:rowOff>47626</xdr:rowOff>
    </xdr:from>
    <xdr:to>
      <xdr:col>24</xdr:col>
      <xdr:colOff>19050</xdr:colOff>
      <xdr:row>194</xdr:row>
      <xdr:rowOff>161926</xdr:rowOff>
    </xdr:to>
    <xdr:graphicFrame macro="">
      <xdr:nvGraphicFramePr>
        <xdr:cNvPr id="18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93</xdr:row>
      <xdr:rowOff>161924</xdr:rowOff>
    </xdr:from>
    <xdr:to>
      <xdr:col>24</xdr:col>
      <xdr:colOff>390525</xdr:colOff>
      <xdr:row>113</xdr:row>
      <xdr:rowOff>47625</xdr:rowOff>
    </xdr:to>
    <xdr:graphicFrame macro="">
      <xdr:nvGraphicFramePr>
        <xdr:cNvPr id="5360" name="AutoChartRow38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71</xdr:row>
      <xdr:rowOff>133350</xdr:rowOff>
    </xdr:from>
    <xdr:to>
      <xdr:col>22</xdr:col>
      <xdr:colOff>257175</xdr:colOff>
      <xdr:row>90</xdr:row>
      <xdr:rowOff>9525</xdr:rowOff>
    </xdr:to>
    <xdr:graphicFrame macro="">
      <xdr:nvGraphicFramePr>
        <xdr:cNvPr id="536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657225</xdr:colOff>
      <xdr:row>50</xdr:row>
      <xdr:rowOff>104775</xdr:rowOff>
    </xdr:from>
    <xdr:to>
      <xdr:col>22</xdr:col>
      <xdr:colOff>66675</xdr:colOff>
      <xdr:row>68</xdr:row>
      <xdr:rowOff>152400</xdr:rowOff>
    </xdr:to>
    <xdr:graphicFrame macro="">
      <xdr:nvGraphicFramePr>
        <xdr:cNvPr id="5362" name="Chart 1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581025</xdr:colOff>
      <xdr:row>28</xdr:row>
      <xdr:rowOff>161925</xdr:rowOff>
    </xdr:from>
    <xdr:to>
      <xdr:col>22</xdr:col>
      <xdr:colOff>247650</xdr:colOff>
      <xdr:row>47</xdr:row>
      <xdr:rowOff>171450</xdr:rowOff>
    </xdr:to>
    <xdr:graphicFrame macro="">
      <xdr:nvGraphicFramePr>
        <xdr:cNvPr id="5363" name="Chart 1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76200</xdr:rowOff>
    </xdr:from>
    <xdr:to>
      <xdr:col>22</xdr:col>
      <xdr:colOff>266700</xdr:colOff>
      <xdr:row>27</xdr:row>
      <xdr:rowOff>28575</xdr:rowOff>
    </xdr:to>
    <xdr:graphicFrame macro="">
      <xdr:nvGraphicFramePr>
        <xdr:cNvPr id="274855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495300</xdr:colOff>
      <xdr:row>29</xdr:row>
      <xdr:rowOff>28575</xdr:rowOff>
    </xdr:from>
    <xdr:to>
      <xdr:col>21</xdr:col>
      <xdr:colOff>514350</xdr:colOff>
      <xdr:row>48</xdr:row>
      <xdr:rowOff>85725</xdr:rowOff>
    </xdr:to>
    <xdr:graphicFrame macro="">
      <xdr:nvGraphicFramePr>
        <xdr:cNvPr id="2748557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27214</xdr:colOff>
      <xdr:row>49</xdr:row>
      <xdr:rowOff>8164</xdr:rowOff>
    </xdr:from>
    <xdr:to>
      <xdr:col>22</xdr:col>
      <xdr:colOff>46264</xdr:colOff>
      <xdr:row>68</xdr:row>
      <xdr:rowOff>65314</xdr:rowOff>
    </xdr:to>
    <xdr:graphicFrame macro="">
      <xdr:nvGraphicFramePr>
        <xdr:cNvPr id="2748558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71</xdr:row>
      <xdr:rowOff>0</xdr:rowOff>
    </xdr:from>
    <xdr:to>
      <xdr:col>22</xdr:col>
      <xdr:colOff>19050</xdr:colOff>
      <xdr:row>90</xdr:row>
      <xdr:rowOff>57150</xdr:rowOff>
    </xdr:to>
    <xdr:graphicFrame macro="">
      <xdr:nvGraphicFramePr>
        <xdr:cNvPr id="2748559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22</xdr:col>
      <xdr:colOff>19050</xdr:colOff>
      <xdr:row>111</xdr:row>
      <xdr:rowOff>57150</xdr:rowOff>
    </xdr:to>
    <xdr:graphicFrame macro="">
      <xdr:nvGraphicFramePr>
        <xdr:cNvPr id="274856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9525</xdr:colOff>
      <xdr:row>111</xdr:row>
      <xdr:rowOff>95250</xdr:rowOff>
    </xdr:from>
    <xdr:to>
      <xdr:col>22</xdr:col>
      <xdr:colOff>28575</xdr:colOff>
      <xdr:row>130</xdr:row>
      <xdr:rowOff>152400</xdr:rowOff>
    </xdr:to>
    <xdr:graphicFrame macro="">
      <xdr:nvGraphicFramePr>
        <xdr:cNvPr id="274856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523875</xdr:colOff>
      <xdr:row>132</xdr:row>
      <xdr:rowOff>85725</xdr:rowOff>
    </xdr:from>
    <xdr:to>
      <xdr:col>22</xdr:col>
      <xdr:colOff>9525</xdr:colOff>
      <xdr:row>151</xdr:row>
      <xdr:rowOff>142875</xdr:rowOff>
    </xdr:to>
    <xdr:graphicFrame macro="">
      <xdr:nvGraphicFramePr>
        <xdr:cNvPr id="2748562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155</xdr:row>
      <xdr:rowOff>0</xdr:rowOff>
    </xdr:from>
    <xdr:to>
      <xdr:col>22</xdr:col>
      <xdr:colOff>19050</xdr:colOff>
      <xdr:row>174</xdr:row>
      <xdr:rowOff>57150</xdr:rowOff>
    </xdr:to>
    <xdr:graphicFrame macro="">
      <xdr:nvGraphicFramePr>
        <xdr:cNvPr id="2748563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504825</xdr:colOff>
      <xdr:row>176</xdr:row>
      <xdr:rowOff>85725</xdr:rowOff>
    </xdr:from>
    <xdr:to>
      <xdr:col>21</xdr:col>
      <xdr:colOff>523875</xdr:colOff>
      <xdr:row>195</xdr:row>
      <xdr:rowOff>142875</xdr:rowOff>
    </xdr:to>
    <xdr:graphicFrame macro="">
      <xdr:nvGraphicFramePr>
        <xdr:cNvPr id="2748564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197</xdr:row>
      <xdr:rowOff>0</xdr:rowOff>
    </xdr:from>
    <xdr:to>
      <xdr:col>22</xdr:col>
      <xdr:colOff>19050</xdr:colOff>
      <xdr:row>216</xdr:row>
      <xdr:rowOff>57150</xdr:rowOff>
    </xdr:to>
    <xdr:graphicFrame macro="">
      <xdr:nvGraphicFramePr>
        <xdr:cNvPr id="2748565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218</xdr:row>
      <xdr:rowOff>1</xdr:rowOff>
    </xdr:from>
    <xdr:to>
      <xdr:col>22</xdr:col>
      <xdr:colOff>19050</xdr:colOff>
      <xdr:row>234</xdr:row>
      <xdr:rowOff>171451</xdr:rowOff>
    </xdr:to>
    <xdr:graphicFrame macro="">
      <xdr:nvGraphicFramePr>
        <xdr:cNvPr id="274856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9525</xdr:colOff>
      <xdr:row>237</xdr:row>
      <xdr:rowOff>19050</xdr:rowOff>
    </xdr:from>
    <xdr:to>
      <xdr:col>22</xdr:col>
      <xdr:colOff>28575</xdr:colOff>
      <xdr:row>256</xdr:row>
      <xdr:rowOff>76200</xdr:rowOff>
    </xdr:to>
    <xdr:graphicFrame macro="">
      <xdr:nvGraphicFramePr>
        <xdr:cNvPr id="274857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260</xdr:row>
      <xdr:rowOff>0</xdr:rowOff>
    </xdr:from>
    <xdr:to>
      <xdr:col>22</xdr:col>
      <xdr:colOff>19050</xdr:colOff>
      <xdr:row>279</xdr:row>
      <xdr:rowOff>57150</xdr:rowOff>
    </xdr:to>
    <xdr:graphicFrame macro="">
      <xdr:nvGraphicFramePr>
        <xdr:cNvPr id="2748573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0</xdr:colOff>
      <xdr:row>281</xdr:row>
      <xdr:rowOff>0</xdr:rowOff>
    </xdr:from>
    <xdr:to>
      <xdr:col>22</xdr:col>
      <xdr:colOff>19050</xdr:colOff>
      <xdr:row>300</xdr:row>
      <xdr:rowOff>57150</xdr:rowOff>
    </xdr:to>
    <xdr:graphicFrame macro="">
      <xdr:nvGraphicFramePr>
        <xdr:cNvPr id="2748574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19050</xdr:colOff>
      <xdr:row>302</xdr:row>
      <xdr:rowOff>57150</xdr:rowOff>
    </xdr:from>
    <xdr:to>
      <xdr:col>22</xdr:col>
      <xdr:colOff>38100</xdr:colOff>
      <xdr:row>321</xdr:row>
      <xdr:rowOff>114300</xdr:rowOff>
    </xdr:to>
    <xdr:graphicFrame macro="">
      <xdr:nvGraphicFramePr>
        <xdr:cNvPr id="2748575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0</xdr:colOff>
      <xdr:row>323</xdr:row>
      <xdr:rowOff>0</xdr:rowOff>
    </xdr:from>
    <xdr:to>
      <xdr:col>22</xdr:col>
      <xdr:colOff>19050</xdr:colOff>
      <xdr:row>341</xdr:row>
      <xdr:rowOff>57150</xdr:rowOff>
    </xdr:to>
    <xdr:graphicFrame macro="">
      <xdr:nvGraphicFramePr>
        <xdr:cNvPr id="274857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1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23</xdr:col>
      <xdr:colOff>266700</xdr:colOff>
      <xdr:row>27</xdr:row>
      <xdr:rowOff>38100</xdr:rowOff>
    </xdr:to>
    <xdr:graphicFrame macro="">
      <xdr:nvGraphicFramePr>
        <xdr:cNvPr id="741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48</xdr:row>
      <xdr:rowOff>0</xdr:rowOff>
    </xdr:from>
    <xdr:to>
      <xdr:col>23</xdr:col>
      <xdr:colOff>266700</xdr:colOff>
      <xdr:row>69</xdr:row>
      <xdr:rowOff>38100</xdr:rowOff>
    </xdr:to>
    <xdr:graphicFrame macro="">
      <xdr:nvGraphicFramePr>
        <xdr:cNvPr id="741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523875</xdr:colOff>
      <xdr:row>69</xdr:row>
      <xdr:rowOff>114300</xdr:rowOff>
    </xdr:from>
    <xdr:to>
      <xdr:col>23</xdr:col>
      <xdr:colOff>257175</xdr:colOff>
      <xdr:row>88</xdr:row>
      <xdr:rowOff>152400</xdr:rowOff>
    </xdr:to>
    <xdr:graphicFrame macro="">
      <xdr:nvGraphicFramePr>
        <xdr:cNvPr id="7412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295275</xdr:colOff>
      <xdr:row>28</xdr:row>
      <xdr:rowOff>171449</xdr:rowOff>
    </xdr:from>
    <xdr:to>
      <xdr:col>23</xdr:col>
      <xdr:colOff>285750</xdr:colOff>
      <xdr:row>46</xdr:row>
      <xdr:rowOff>95250</xdr:rowOff>
    </xdr:to>
    <xdr:graphicFrame macro="">
      <xdr:nvGraphicFramePr>
        <xdr:cNvPr id="7413" name="AutoChartRow38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981075</xdr:colOff>
      <xdr:row>28</xdr:row>
      <xdr:rowOff>180975</xdr:rowOff>
    </xdr:from>
    <xdr:to>
      <xdr:col>17</xdr:col>
      <xdr:colOff>28575</xdr:colOff>
      <xdr:row>47</xdr:row>
      <xdr:rowOff>47625</xdr:rowOff>
    </xdr:to>
    <xdr:graphicFrame macro="">
      <xdr:nvGraphicFramePr>
        <xdr:cNvPr id="8517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50</xdr:row>
      <xdr:rowOff>0</xdr:rowOff>
    </xdr:from>
    <xdr:to>
      <xdr:col>17</xdr:col>
      <xdr:colOff>85725</xdr:colOff>
      <xdr:row>69</xdr:row>
      <xdr:rowOff>57150</xdr:rowOff>
    </xdr:to>
    <xdr:graphicFrame macro="">
      <xdr:nvGraphicFramePr>
        <xdr:cNvPr id="8518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85725</xdr:colOff>
      <xdr:row>92</xdr:row>
      <xdr:rowOff>57150</xdr:rowOff>
    </xdr:to>
    <xdr:graphicFrame macro="">
      <xdr:nvGraphicFramePr>
        <xdr:cNvPr id="8519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38100</xdr:colOff>
      <xdr:row>96</xdr:row>
      <xdr:rowOff>9525</xdr:rowOff>
    </xdr:from>
    <xdr:to>
      <xdr:col>16</xdr:col>
      <xdr:colOff>28575</xdr:colOff>
      <xdr:row>114</xdr:row>
      <xdr:rowOff>9525</xdr:rowOff>
    </xdr:to>
    <xdr:graphicFrame macro="">
      <xdr:nvGraphicFramePr>
        <xdr:cNvPr id="8520" name="AutoChartRow87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390525</xdr:colOff>
      <xdr:row>208</xdr:row>
      <xdr:rowOff>76200</xdr:rowOff>
    </xdr:from>
    <xdr:to>
      <xdr:col>16</xdr:col>
      <xdr:colOff>381000</xdr:colOff>
      <xdr:row>225</xdr:row>
      <xdr:rowOff>38100</xdr:rowOff>
    </xdr:to>
    <xdr:graphicFrame macro="">
      <xdr:nvGraphicFramePr>
        <xdr:cNvPr id="7" name="AutoChartRow87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981075</xdr:colOff>
      <xdr:row>6</xdr:row>
      <xdr:rowOff>180975</xdr:rowOff>
    </xdr:from>
    <xdr:to>
      <xdr:col>17</xdr:col>
      <xdr:colOff>28575</xdr:colOff>
      <xdr:row>25</xdr:row>
      <xdr:rowOff>47625</xdr:rowOff>
    </xdr:to>
    <xdr:graphicFrame macro="">
      <xdr:nvGraphicFramePr>
        <xdr:cNvPr id="9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.vic.gov.au/water/water-sector-performance-and-reporting/water-performance-repor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9"/>
  <sheetViews>
    <sheetView tabSelected="1" zoomScaleNormal="100" workbookViewId="0">
      <selection activeCell="J31" sqref="J31"/>
    </sheetView>
  </sheetViews>
  <sheetFormatPr defaultRowHeight="11.25" x14ac:dyDescent="0.2"/>
  <cols>
    <col min="1" max="1" width="1.83203125" customWidth="1"/>
    <col min="2" max="2" width="10.6640625" customWidth="1"/>
    <col min="3" max="3" width="2.83203125" customWidth="1"/>
  </cols>
  <sheetData>
    <row r="1" spans="1:40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1:40" s="12" customFormat="1" ht="16.5" customHeight="1" x14ac:dyDescent="0.2">
      <c r="B2" s="60"/>
      <c r="D2" s="21" t="s">
        <v>124</v>
      </c>
      <c r="E2" s="15"/>
      <c r="F2" s="15"/>
      <c r="G2" s="15"/>
      <c r="H2" s="15"/>
      <c r="I2" s="15"/>
    </row>
    <row r="3" spans="1:40" s="12" customFormat="1" ht="12" customHeight="1" x14ac:dyDescent="0.2">
      <c r="B3" s="60"/>
      <c r="D3" s="22" t="s">
        <v>140</v>
      </c>
      <c r="E3" s="15"/>
      <c r="F3" s="15"/>
      <c r="G3" s="15"/>
      <c r="H3" s="15"/>
      <c r="I3" s="15"/>
    </row>
    <row r="4" spans="1:40" s="12" customFormat="1" ht="11.25" customHeight="1" x14ac:dyDescent="0.2">
      <c r="B4" s="60"/>
      <c r="D4" s="22" t="s">
        <v>117</v>
      </c>
      <c r="E4" s="15"/>
      <c r="F4" s="15"/>
      <c r="G4" s="15"/>
      <c r="H4" s="15"/>
      <c r="I4" s="15"/>
    </row>
    <row r="5" spans="1:40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1:40" x14ac:dyDescent="0.2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</row>
    <row r="7" spans="1:40" x14ac:dyDescent="0.2">
      <c r="A7" s="112"/>
      <c r="B7" s="113" t="s">
        <v>141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</row>
    <row r="8" spans="1:40" x14ac:dyDescent="0.2">
      <c r="A8" s="112"/>
      <c r="B8" s="113" t="s">
        <v>142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</row>
    <row r="9" spans="1:40" x14ac:dyDescent="0.2">
      <c r="A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</row>
    <row r="10" spans="1:40" x14ac:dyDescent="0.2">
      <c r="A10" s="112"/>
      <c r="B10" s="113" t="s">
        <v>130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</row>
    <row r="11" spans="1:40" x14ac:dyDescent="0.2">
      <c r="A11" s="112"/>
      <c r="B11" s="113" t="s">
        <v>131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</row>
    <row r="12" spans="1:40" x14ac:dyDescent="0.2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</row>
    <row r="13" spans="1:40" x14ac:dyDescent="0.2">
      <c r="A13" s="112"/>
      <c r="B13" s="113" t="s">
        <v>143</v>
      </c>
      <c r="C13" s="112"/>
      <c r="D13" s="112"/>
      <c r="E13" s="112"/>
      <c r="F13" s="112"/>
      <c r="G13" s="112"/>
      <c r="H13" s="112"/>
      <c r="I13" s="112"/>
      <c r="J13" s="114" t="s">
        <v>158</v>
      </c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</row>
    <row r="14" spans="1:40" x14ac:dyDescent="0.2">
      <c r="A14" s="112"/>
      <c r="B14" s="113" t="s">
        <v>132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</row>
    <row r="15" spans="1:40" x14ac:dyDescent="0.2">
      <c r="A15" s="112"/>
      <c r="B15" s="112" t="s">
        <v>115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</row>
    <row r="16" spans="1:40" x14ac:dyDescent="0.2">
      <c r="A16" s="112"/>
      <c r="B16" s="113" t="s">
        <v>133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</row>
    <row r="17" spans="1:40" x14ac:dyDescent="0.2">
      <c r="A17" s="112"/>
      <c r="B17" s="112" t="s">
        <v>116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</row>
    <row r="18" spans="1:40" x14ac:dyDescent="0.2">
      <c r="A18" s="112"/>
      <c r="B18" s="113" t="s">
        <v>134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</row>
    <row r="19" spans="1:40" x14ac:dyDescent="0.2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</row>
    <row r="20" spans="1:40" x14ac:dyDescent="0.2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</row>
    <row r="21" spans="1:40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</row>
    <row r="22" spans="1:40" x14ac:dyDescent="0.2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</row>
    <row r="23" spans="1:40" x14ac:dyDescent="0.2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</row>
    <row r="24" spans="1:40" x14ac:dyDescent="0.2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</row>
    <row r="25" spans="1:40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</row>
    <row r="26" spans="1:40" x14ac:dyDescent="0.2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</row>
    <row r="27" spans="1:40" x14ac:dyDescent="0.2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</row>
    <row r="28" spans="1:40" x14ac:dyDescent="0.2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</row>
    <row r="29" spans="1:40" x14ac:dyDescent="0.2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</row>
    <row r="30" spans="1:40" x14ac:dyDescent="0.2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</row>
    <row r="31" spans="1:40" x14ac:dyDescent="0.2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</row>
    <row r="32" spans="1:40" x14ac:dyDescent="0.2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</row>
    <row r="33" spans="1:40" x14ac:dyDescent="0.2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</row>
    <row r="34" spans="1:40" x14ac:dyDescent="0.2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</row>
    <row r="35" spans="1:40" x14ac:dyDescent="0.2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</row>
    <row r="36" spans="1:40" x14ac:dyDescent="0.2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</row>
    <row r="37" spans="1:40" x14ac:dyDescent="0.2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</row>
    <row r="38" spans="1:40" x14ac:dyDescent="0.2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</row>
    <row r="39" spans="1:40" x14ac:dyDescent="0.2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</row>
    <row r="40" spans="1:40" x14ac:dyDescent="0.2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</row>
    <row r="41" spans="1:40" x14ac:dyDescent="0.2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</row>
    <row r="42" spans="1:40" x14ac:dyDescent="0.2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</row>
    <row r="43" spans="1:40" x14ac:dyDescent="0.2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</row>
    <row r="44" spans="1:40" x14ac:dyDescent="0.2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</row>
    <row r="45" spans="1:40" x14ac:dyDescent="0.2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</row>
    <row r="46" spans="1:40" x14ac:dyDescent="0.2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</row>
    <row r="47" spans="1:40" x14ac:dyDescent="0.2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</row>
    <row r="48" spans="1:40" x14ac:dyDescent="0.2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</row>
    <row r="49" spans="1:40" x14ac:dyDescent="0.2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</row>
    <row r="50" spans="1:40" x14ac:dyDescent="0.2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</row>
    <row r="51" spans="1:40" x14ac:dyDescent="0.2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</row>
    <row r="52" spans="1:40" x14ac:dyDescent="0.2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</row>
    <row r="53" spans="1:40" x14ac:dyDescent="0.2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</row>
    <row r="54" spans="1:40" x14ac:dyDescent="0.2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</row>
    <row r="55" spans="1:40" x14ac:dyDescent="0.2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</row>
    <row r="56" spans="1:40" x14ac:dyDescent="0.2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</row>
    <row r="57" spans="1:40" x14ac:dyDescent="0.2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</row>
    <row r="58" spans="1:40" x14ac:dyDescent="0.2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</row>
    <row r="59" spans="1:40" x14ac:dyDescent="0.2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</row>
    <row r="60" spans="1:40" x14ac:dyDescent="0.2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</row>
    <row r="61" spans="1:40" x14ac:dyDescent="0.2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</row>
    <row r="62" spans="1:40" x14ac:dyDescent="0.2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</row>
    <row r="63" spans="1:40" x14ac:dyDescent="0.2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</row>
    <row r="64" spans="1:40" x14ac:dyDescent="0.2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</row>
    <row r="65" spans="1:40" x14ac:dyDescent="0.2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</row>
    <row r="66" spans="1:40" x14ac:dyDescent="0.2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</row>
    <row r="67" spans="1:40" x14ac:dyDescent="0.2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</row>
    <row r="68" spans="1:40" x14ac:dyDescent="0.2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</row>
    <row r="69" spans="1:40" x14ac:dyDescent="0.2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</row>
    <row r="70" spans="1:40" x14ac:dyDescent="0.2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</row>
    <row r="71" spans="1:40" x14ac:dyDescent="0.2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</row>
    <row r="72" spans="1:40" x14ac:dyDescent="0.2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</row>
    <row r="73" spans="1:40" x14ac:dyDescent="0.2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</row>
    <row r="74" spans="1:40" x14ac:dyDescent="0.2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</row>
    <row r="75" spans="1:40" x14ac:dyDescent="0.2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</row>
    <row r="76" spans="1:40" x14ac:dyDescent="0.2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</row>
    <row r="77" spans="1:40" x14ac:dyDescent="0.2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</row>
    <row r="78" spans="1:40" x14ac:dyDescent="0.2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</row>
    <row r="79" spans="1:40" x14ac:dyDescent="0.2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</row>
    <row r="80" spans="1:40" x14ac:dyDescent="0.2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</row>
    <row r="81" spans="1:40" x14ac:dyDescent="0.2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</row>
    <row r="82" spans="1:40" x14ac:dyDescent="0.2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</row>
    <row r="83" spans="1:40" x14ac:dyDescent="0.2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</row>
    <row r="84" spans="1:40" x14ac:dyDescent="0.2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</row>
    <row r="85" spans="1:40" x14ac:dyDescent="0.2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</row>
    <row r="86" spans="1:40" x14ac:dyDescent="0.2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</row>
    <row r="87" spans="1:40" x14ac:dyDescent="0.2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</row>
    <row r="88" spans="1:40" x14ac:dyDescent="0.2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</row>
    <row r="89" spans="1:40" x14ac:dyDescent="0.2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</row>
  </sheetData>
  <hyperlinks>
    <hyperlink ref="J13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U126"/>
  <sheetViews>
    <sheetView showGridLines="0" zoomScaleNormal="100" workbookViewId="0">
      <pane ySplit="5" topLeftCell="A6" activePane="bottomLeft" state="frozen"/>
      <selection pane="bottomLeft" activeCell="N45" sqref="N45"/>
    </sheetView>
  </sheetViews>
  <sheetFormatPr defaultColWidth="0" defaultRowHeight="12.75" zeroHeight="1" x14ac:dyDescent="0.2"/>
  <cols>
    <col min="1" max="1" width="1.83203125" style="17" customWidth="1"/>
    <col min="2" max="2" width="10.6640625" style="59" customWidth="1"/>
    <col min="3" max="3" width="2.83203125" style="20" customWidth="1"/>
    <col min="4" max="4" width="19.33203125" style="18" customWidth="1"/>
    <col min="5" max="9" width="11.5" style="19" customWidth="1"/>
    <col min="10" max="10" width="8.1640625" style="17" customWidth="1"/>
    <col min="11" max="11" width="19.33203125" style="17" customWidth="1"/>
    <col min="12" max="16" width="11.5" style="17" customWidth="1"/>
    <col min="17" max="17" width="5.6640625" style="17" customWidth="1"/>
    <col min="18" max="16384" width="9.33203125" style="17" hidden="1"/>
  </cols>
  <sheetData>
    <row r="1" spans="2:16" s="12" customFormat="1" x14ac:dyDescent="0.2">
      <c r="B1" s="58"/>
      <c r="C1" s="13"/>
      <c r="D1" s="14"/>
      <c r="E1" s="15"/>
      <c r="F1" s="15"/>
      <c r="G1" s="15"/>
      <c r="H1" s="15"/>
      <c r="I1" s="15"/>
    </row>
    <row r="2" spans="2:16" s="12" customFormat="1" ht="16.5" customHeight="1" x14ac:dyDescent="0.2">
      <c r="B2" s="60"/>
      <c r="D2" s="21" t="s">
        <v>124</v>
      </c>
      <c r="E2" s="15"/>
      <c r="F2" s="15"/>
      <c r="G2" s="15"/>
      <c r="H2" s="15"/>
      <c r="I2" s="15"/>
    </row>
    <row r="3" spans="2:16" s="12" customFormat="1" ht="12" customHeight="1" x14ac:dyDescent="0.2">
      <c r="B3" s="60"/>
      <c r="D3" s="22" t="str">
        <f>'1. Introduction'!D3</f>
        <v>2017-18 Water Performance Report</v>
      </c>
      <c r="E3" s="15"/>
      <c r="F3" s="15"/>
      <c r="G3" s="15"/>
    </row>
    <row r="4" spans="2:16" s="12" customFormat="1" ht="11.25" customHeight="1" x14ac:dyDescent="0.2">
      <c r="B4" s="60"/>
      <c r="D4" s="22" t="s">
        <v>118</v>
      </c>
      <c r="E4" s="15"/>
      <c r="F4" s="15"/>
      <c r="G4" s="15"/>
      <c r="H4" s="117" t="s">
        <v>144</v>
      </c>
      <c r="I4" s="118">
        <v>2018</v>
      </c>
    </row>
    <row r="5" spans="2:16" s="12" customFormat="1" x14ac:dyDescent="0.2">
      <c r="B5" s="58"/>
      <c r="C5" s="13"/>
      <c r="D5" s="14"/>
      <c r="E5" s="15"/>
      <c r="F5" s="15"/>
      <c r="G5" s="15"/>
      <c r="H5" s="15"/>
      <c r="I5" s="15"/>
    </row>
    <row r="6" spans="2:16" ht="6.75" customHeight="1" x14ac:dyDescent="0.2"/>
    <row r="7" spans="2:16" x14ac:dyDescent="0.2">
      <c r="D7" s="110" t="s">
        <v>112</v>
      </c>
      <c r="K7" s="110" t="s">
        <v>113</v>
      </c>
      <c r="L7" s="24"/>
      <c r="M7" s="24"/>
      <c r="N7" s="24"/>
      <c r="O7" s="24"/>
      <c r="P7" s="24"/>
    </row>
    <row r="8" spans="2:16" x14ac:dyDescent="0.2">
      <c r="D8" s="16"/>
      <c r="E8" s="116">
        <f t="shared" ref="E8:F8" si="0">F8-1</f>
        <v>2014</v>
      </c>
      <c r="F8" s="116">
        <f t="shared" si="0"/>
        <v>2015</v>
      </c>
      <c r="G8" s="116">
        <f>H8-1</f>
        <v>2016</v>
      </c>
      <c r="H8" s="116">
        <f>$I$4-1</f>
        <v>2017</v>
      </c>
      <c r="K8" s="16"/>
      <c r="L8" s="24"/>
      <c r="M8" s="24"/>
      <c r="N8" s="24"/>
      <c r="O8" s="24"/>
      <c r="P8" s="24"/>
    </row>
    <row r="9" spans="2:16" x14ac:dyDescent="0.2">
      <c r="D9" s="23"/>
      <c r="E9" s="49" t="str">
        <f>+CONCATENATE(E8-1,"-",RIGHT(E8,2))</f>
        <v>2013-14</v>
      </c>
      <c r="F9" s="49" t="str">
        <f>+CONCATENATE(F8-1,"-",RIGHT(F8,2))</f>
        <v>2014-15</v>
      </c>
      <c r="G9" s="49" t="str">
        <f>+CONCATENATE(G8-1,"-",RIGHT(G8,2))</f>
        <v>2015-16</v>
      </c>
      <c r="H9" s="49" t="str">
        <f>+CONCATENATE(H8-1,"-",RIGHT(H8,2))</f>
        <v>2016-17</v>
      </c>
      <c r="I9" s="49" t="str">
        <f>+CONCATENATE(I4-1,"-",RIGHT(I4,2))</f>
        <v>2017-18</v>
      </c>
      <c r="J9" s="27"/>
      <c r="K9" s="23" t="s">
        <v>0</v>
      </c>
      <c r="L9" s="49" t="str">
        <f>+$E$9</f>
        <v>2013-14</v>
      </c>
      <c r="M9" s="49" t="str">
        <f>+$F$9</f>
        <v>2014-15</v>
      </c>
      <c r="N9" s="49" t="str">
        <f>+$G$9</f>
        <v>2015-16</v>
      </c>
      <c r="O9" s="49" t="str">
        <f>+$H$9</f>
        <v>2016-17</v>
      </c>
      <c r="P9" s="49" t="str">
        <f>+$I$9</f>
        <v>2017-18</v>
      </c>
    </row>
    <row r="10" spans="2:16" x14ac:dyDescent="0.2">
      <c r="D10" s="30" t="s">
        <v>60</v>
      </c>
      <c r="E10" s="63">
        <v>403185</v>
      </c>
      <c r="F10" s="63">
        <v>414224</v>
      </c>
      <c r="G10" s="63">
        <v>429233</v>
      </c>
      <c r="H10" s="63">
        <v>444681</v>
      </c>
      <c r="I10" s="63">
        <v>459044</v>
      </c>
      <c r="J10" s="29"/>
      <c r="K10" s="30" t="s">
        <v>60</v>
      </c>
      <c r="L10" s="63">
        <v>399764</v>
      </c>
      <c r="M10" s="63">
        <v>410794</v>
      </c>
      <c r="N10" s="63">
        <v>425764</v>
      </c>
      <c r="O10" s="63">
        <v>441214</v>
      </c>
      <c r="P10" s="63">
        <v>455602</v>
      </c>
    </row>
    <row r="11" spans="2:16" x14ac:dyDescent="0.2">
      <c r="D11" s="30" t="s">
        <v>54</v>
      </c>
      <c r="E11" s="63">
        <v>695741</v>
      </c>
      <c r="F11" s="63">
        <v>708747</v>
      </c>
      <c r="G11" s="63">
        <v>727106</v>
      </c>
      <c r="H11" s="63">
        <v>743040</v>
      </c>
      <c r="I11" s="63">
        <v>762245</v>
      </c>
      <c r="J11" s="29"/>
      <c r="K11" s="30" t="s">
        <v>54</v>
      </c>
      <c r="L11" s="63">
        <v>664221</v>
      </c>
      <c r="M11" s="63">
        <v>678117</v>
      </c>
      <c r="N11" s="63">
        <v>697973</v>
      </c>
      <c r="O11" s="63">
        <v>714354</v>
      </c>
      <c r="P11" s="63">
        <v>734766</v>
      </c>
    </row>
    <row r="12" spans="2:16" x14ac:dyDescent="0.2">
      <c r="D12" s="30" t="s">
        <v>52</v>
      </c>
      <c r="E12" s="63">
        <v>737437</v>
      </c>
      <c r="F12" s="63">
        <v>751930</v>
      </c>
      <c r="G12" s="63">
        <v>765287</v>
      </c>
      <c r="H12" s="63">
        <v>783886</v>
      </c>
      <c r="I12" s="63">
        <v>802130</v>
      </c>
      <c r="J12" s="29"/>
      <c r="K12" s="30" t="s">
        <v>52</v>
      </c>
      <c r="L12" s="63">
        <v>694001</v>
      </c>
      <c r="M12" s="63">
        <v>709048</v>
      </c>
      <c r="N12" s="63">
        <v>722699</v>
      </c>
      <c r="O12" s="63">
        <v>726808</v>
      </c>
      <c r="P12" s="63">
        <v>745096</v>
      </c>
    </row>
    <row r="13" spans="2:16" x14ac:dyDescent="0.2">
      <c r="D13" s="30" t="s">
        <v>56</v>
      </c>
      <c r="E13" s="63">
        <v>145600</v>
      </c>
      <c r="F13" s="63">
        <v>148214</v>
      </c>
      <c r="G13" s="63">
        <v>151418</v>
      </c>
      <c r="H13" s="63">
        <v>154266</v>
      </c>
      <c r="I13" s="63">
        <v>158109</v>
      </c>
      <c r="J13" s="29"/>
      <c r="K13" s="30" t="s">
        <v>56</v>
      </c>
      <c r="L13" s="63">
        <v>130618</v>
      </c>
      <c r="M13" s="63">
        <v>132877</v>
      </c>
      <c r="N13" s="63">
        <v>135561</v>
      </c>
      <c r="O13" s="63">
        <v>137852</v>
      </c>
      <c r="P13" s="63">
        <v>141376</v>
      </c>
    </row>
    <row r="14" spans="2:16" x14ac:dyDescent="0.2">
      <c r="D14" s="30" t="s">
        <v>53</v>
      </c>
      <c r="E14" s="63">
        <v>65188</v>
      </c>
      <c r="F14" s="63">
        <v>66192</v>
      </c>
      <c r="G14" s="63">
        <v>67022</v>
      </c>
      <c r="H14" s="63">
        <v>68251</v>
      </c>
      <c r="I14" s="63">
        <v>69565</v>
      </c>
      <c r="J14" s="29"/>
      <c r="K14" s="30" t="s">
        <v>53</v>
      </c>
      <c r="L14" s="63">
        <v>55399</v>
      </c>
      <c r="M14" s="63">
        <v>56486</v>
      </c>
      <c r="N14" s="63">
        <v>57448</v>
      </c>
      <c r="O14" s="63">
        <v>58830</v>
      </c>
      <c r="P14" s="63">
        <v>59932</v>
      </c>
    </row>
    <row r="15" spans="2:16" x14ac:dyDescent="0.2">
      <c r="D15" s="30" t="s">
        <v>55</v>
      </c>
      <c r="E15" s="63">
        <v>70893</v>
      </c>
      <c r="F15" s="63">
        <v>72117</v>
      </c>
      <c r="G15" s="63">
        <v>73228</v>
      </c>
      <c r="H15" s="63">
        <v>74163</v>
      </c>
      <c r="I15" s="63">
        <v>75238</v>
      </c>
      <c r="J15" s="29"/>
      <c r="K15" s="30" t="s">
        <v>55</v>
      </c>
      <c r="L15" s="63">
        <v>63743</v>
      </c>
      <c r="M15" s="63">
        <v>65038</v>
      </c>
      <c r="N15" s="63">
        <v>66088</v>
      </c>
      <c r="O15" s="63">
        <v>67055</v>
      </c>
      <c r="P15" s="63">
        <v>67996</v>
      </c>
    </row>
    <row r="16" spans="2:16" x14ac:dyDescent="0.2">
      <c r="D16" s="30" t="s">
        <v>61</v>
      </c>
      <c r="E16" s="63">
        <v>22565</v>
      </c>
      <c r="F16" s="63">
        <v>22865</v>
      </c>
      <c r="G16" s="63">
        <v>23157</v>
      </c>
      <c r="H16" s="63">
        <v>23460</v>
      </c>
      <c r="I16" s="63">
        <v>23760</v>
      </c>
      <c r="J16" s="29"/>
      <c r="K16" s="30" t="s">
        <v>61</v>
      </c>
      <c r="L16" s="63">
        <v>18853</v>
      </c>
      <c r="M16" s="63">
        <v>19095</v>
      </c>
      <c r="N16" s="63">
        <v>19356</v>
      </c>
      <c r="O16" s="63">
        <v>19599</v>
      </c>
      <c r="P16" s="63">
        <v>19832</v>
      </c>
    </row>
    <row r="17" spans="2:16" x14ac:dyDescent="0.2">
      <c r="D17" s="30" t="s">
        <v>51</v>
      </c>
      <c r="E17" s="63">
        <v>65973</v>
      </c>
      <c r="F17" s="63">
        <v>66877</v>
      </c>
      <c r="G17" s="63">
        <v>67930</v>
      </c>
      <c r="H17" s="63">
        <v>68772</v>
      </c>
      <c r="I17" s="63">
        <v>69788</v>
      </c>
      <c r="J17" s="29"/>
      <c r="K17" s="30" t="s">
        <v>51</v>
      </c>
      <c r="L17" s="63">
        <v>57203</v>
      </c>
      <c r="M17" s="63">
        <v>58395</v>
      </c>
      <c r="N17" s="63">
        <v>60311</v>
      </c>
      <c r="O17" s="63">
        <v>61492</v>
      </c>
      <c r="P17" s="63">
        <v>62469</v>
      </c>
    </row>
    <row r="18" spans="2:16" x14ac:dyDescent="0.2">
      <c r="D18" s="30" t="s">
        <v>50</v>
      </c>
      <c r="E18" s="63">
        <v>55855</v>
      </c>
      <c r="F18" s="63">
        <v>56537</v>
      </c>
      <c r="G18" s="63">
        <v>57236</v>
      </c>
      <c r="H18" s="63">
        <v>57873</v>
      </c>
      <c r="I18" s="63">
        <v>58662</v>
      </c>
      <c r="J18" s="29"/>
      <c r="K18" s="30" t="s">
        <v>50</v>
      </c>
      <c r="L18" s="63">
        <v>49062</v>
      </c>
      <c r="M18" s="63">
        <v>49682</v>
      </c>
      <c r="N18" s="63">
        <v>50348</v>
      </c>
      <c r="O18" s="63">
        <v>50940</v>
      </c>
      <c r="P18" s="63">
        <v>51667</v>
      </c>
    </row>
    <row r="19" spans="2:16" x14ac:dyDescent="0.2">
      <c r="D19" s="30" t="s">
        <v>10</v>
      </c>
      <c r="E19" s="63">
        <v>31295</v>
      </c>
      <c r="F19" s="63">
        <v>31445</v>
      </c>
      <c r="G19" s="63">
        <v>31613</v>
      </c>
      <c r="H19" s="63">
        <v>31728</v>
      </c>
      <c r="I19" s="63">
        <v>31826</v>
      </c>
      <c r="J19" s="29"/>
      <c r="K19" s="30" t="s">
        <v>10</v>
      </c>
      <c r="L19" s="63">
        <v>25285</v>
      </c>
      <c r="M19" s="63">
        <v>25416</v>
      </c>
      <c r="N19" s="63">
        <v>25565</v>
      </c>
      <c r="O19" s="63">
        <v>25755</v>
      </c>
      <c r="P19" s="63">
        <v>25833</v>
      </c>
    </row>
    <row r="20" spans="2:16" x14ac:dyDescent="0.2">
      <c r="D20" s="30" t="s">
        <v>58</v>
      </c>
      <c r="E20" s="63">
        <v>32581</v>
      </c>
      <c r="F20" s="63">
        <v>32942</v>
      </c>
      <c r="G20" s="63">
        <v>33244</v>
      </c>
      <c r="H20" s="63">
        <v>33395</v>
      </c>
      <c r="I20" s="63">
        <v>33719</v>
      </c>
      <c r="J20" s="29"/>
      <c r="K20" s="30" t="s">
        <v>58</v>
      </c>
      <c r="L20" s="63">
        <v>28084</v>
      </c>
      <c r="M20" s="63">
        <v>28519</v>
      </c>
      <c r="N20" s="63">
        <v>28691</v>
      </c>
      <c r="O20" s="63">
        <v>28980</v>
      </c>
      <c r="P20" s="63">
        <v>29295</v>
      </c>
    </row>
    <row r="21" spans="2:16" x14ac:dyDescent="0.2">
      <c r="D21" s="30" t="s">
        <v>49</v>
      </c>
      <c r="E21" s="63">
        <v>48285</v>
      </c>
      <c r="F21" s="63">
        <v>49114</v>
      </c>
      <c r="G21" s="63">
        <v>49576</v>
      </c>
      <c r="H21" s="63">
        <v>50273</v>
      </c>
      <c r="I21" s="63">
        <v>51094</v>
      </c>
      <c r="J21" s="29"/>
      <c r="K21" s="30" t="s">
        <v>49</v>
      </c>
      <c r="L21" s="63">
        <v>43074</v>
      </c>
      <c r="M21" s="63">
        <v>44006</v>
      </c>
      <c r="N21" s="63">
        <v>44780</v>
      </c>
      <c r="O21" s="63">
        <v>45517</v>
      </c>
      <c r="P21" s="63">
        <v>46323</v>
      </c>
    </row>
    <row r="22" spans="2:16" x14ac:dyDescent="0.2">
      <c r="D22" s="30" t="s">
        <v>57</v>
      </c>
      <c r="E22" s="63">
        <v>19400</v>
      </c>
      <c r="F22" s="63">
        <v>19637</v>
      </c>
      <c r="G22" s="63">
        <v>19829</v>
      </c>
      <c r="H22" s="63">
        <v>20048</v>
      </c>
      <c r="I22" s="63">
        <v>20372</v>
      </c>
      <c r="J22" s="29"/>
      <c r="K22" s="30" t="s">
        <v>57</v>
      </c>
      <c r="L22" s="63">
        <v>16613</v>
      </c>
      <c r="M22" s="63">
        <v>16967</v>
      </c>
      <c r="N22" s="63">
        <v>17181</v>
      </c>
      <c r="O22" s="63">
        <v>17725</v>
      </c>
      <c r="P22" s="63">
        <v>17954</v>
      </c>
    </row>
    <row r="23" spans="2:16" x14ac:dyDescent="0.2">
      <c r="D23" s="30" t="s">
        <v>48</v>
      </c>
      <c r="E23" s="63">
        <v>42008</v>
      </c>
      <c r="F23" s="63">
        <v>42261</v>
      </c>
      <c r="G23" s="63">
        <v>42466</v>
      </c>
      <c r="H23" s="63">
        <v>42766</v>
      </c>
      <c r="I23" s="63">
        <v>43070</v>
      </c>
      <c r="J23" s="29"/>
      <c r="K23" s="30" t="s">
        <v>48</v>
      </c>
      <c r="L23" s="63">
        <v>35419</v>
      </c>
      <c r="M23" s="63">
        <v>35839</v>
      </c>
      <c r="N23" s="63">
        <v>36146</v>
      </c>
      <c r="O23" s="63">
        <v>36492</v>
      </c>
      <c r="P23" s="63">
        <v>36816</v>
      </c>
    </row>
    <row r="24" spans="2:16" x14ac:dyDescent="0.2">
      <c r="D24" s="30" t="s">
        <v>59</v>
      </c>
      <c r="E24" s="63">
        <v>56930</v>
      </c>
      <c r="F24" s="63">
        <v>58477</v>
      </c>
      <c r="G24" s="63">
        <v>60158</v>
      </c>
      <c r="H24" s="63">
        <v>62234</v>
      </c>
      <c r="I24" s="63">
        <v>64981</v>
      </c>
      <c r="J24" s="29"/>
      <c r="K24" s="30" t="s">
        <v>59</v>
      </c>
      <c r="L24" s="63">
        <v>51004</v>
      </c>
      <c r="M24" s="63">
        <v>52564</v>
      </c>
      <c r="N24" s="63">
        <v>54197</v>
      </c>
      <c r="O24" s="63">
        <v>56264</v>
      </c>
      <c r="P24" s="63">
        <v>58966</v>
      </c>
    </row>
    <row r="25" spans="2:16" x14ac:dyDescent="0.2">
      <c r="D25" s="30" t="s">
        <v>62</v>
      </c>
      <c r="E25" s="63">
        <v>15726</v>
      </c>
      <c r="F25" s="63">
        <v>15708</v>
      </c>
      <c r="G25" s="63">
        <v>15972</v>
      </c>
      <c r="H25" s="63">
        <v>16320</v>
      </c>
      <c r="I25" s="63">
        <v>16529</v>
      </c>
      <c r="J25" s="29"/>
      <c r="K25" s="30" t="s">
        <v>62</v>
      </c>
      <c r="L25" s="63">
        <v>14372</v>
      </c>
      <c r="M25" s="63">
        <v>14213</v>
      </c>
      <c r="N25" s="63">
        <v>14439</v>
      </c>
      <c r="O25" s="63">
        <v>14753</v>
      </c>
      <c r="P25" s="63">
        <v>15046</v>
      </c>
    </row>
    <row r="26" spans="2:16" x14ac:dyDescent="0.2">
      <c r="E26" s="18"/>
      <c r="F26" s="18"/>
      <c r="G26" s="18"/>
      <c r="H26" s="18"/>
      <c r="I26" s="18"/>
      <c r="J26" s="19"/>
      <c r="K26" s="19"/>
      <c r="L26" s="19"/>
      <c r="M26" s="19"/>
      <c r="N26" s="19"/>
      <c r="O26" s="19"/>
      <c r="P26" s="19"/>
    </row>
    <row r="27" spans="2:16" x14ac:dyDescent="0.2">
      <c r="J27" s="19"/>
      <c r="K27" s="19"/>
      <c r="L27" s="19"/>
      <c r="M27" s="19"/>
      <c r="N27" s="19"/>
      <c r="O27" s="19"/>
      <c r="P27" s="19"/>
    </row>
    <row r="28" spans="2:16" x14ac:dyDescent="0.2">
      <c r="D28" s="110" t="s">
        <v>90</v>
      </c>
      <c r="K28" s="110" t="s">
        <v>91</v>
      </c>
      <c r="L28" s="19"/>
      <c r="M28" s="19"/>
      <c r="N28" s="19"/>
      <c r="O28" s="19"/>
      <c r="P28" s="19"/>
    </row>
    <row r="29" spans="2:16" x14ac:dyDescent="0.2">
      <c r="D29" s="26"/>
      <c r="K29" s="26"/>
      <c r="L29" s="19"/>
      <c r="M29" s="19"/>
      <c r="N29" s="19"/>
      <c r="O29" s="19"/>
      <c r="P29" s="19"/>
    </row>
    <row r="30" spans="2:16" x14ac:dyDescent="0.2">
      <c r="D30" s="23" t="s">
        <v>0</v>
      </c>
      <c r="E30" s="49" t="str">
        <f>+$E$9</f>
        <v>2013-14</v>
      </c>
      <c r="F30" s="49" t="str">
        <f>+$F$9</f>
        <v>2014-15</v>
      </c>
      <c r="G30" s="49" t="str">
        <f>+$G$9</f>
        <v>2015-16</v>
      </c>
      <c r="H30" s="49" t="str">
        <f>+$H$9</f>
        <v>2016-17</v>
      </c>
      <c r="I30" s="49" t="str">
        <f>+$I$9</f>
        <v>2017-18</v>
      </c>
      <c r="K30" s="23" t="s">
        <v>0</v>
      </c>
      <c r="L30" s="49" t="str">
        <f>+$E$9</f>
        <v>2013-14</v>
      </c>
      <c r="M30" s="49" t="str">
        <f>+$F$9</f>
        <v>2014-15</v>
      </c>
      <c r="N30" s="49" t="str">
        <f>+$G$9</f>
        <v>2015-16</v>
      </c>
      <c r="O30" s="49" t="str">
        <f>+$H$9</f>
        <v>2016-17</v>
      </c>
      <c r="P30" s="49" t="str">
        <f>+$I$9</f>
        <v>2017-18</v>
      </c>
    </row>
    <row r="31" spans="2:16" x14ac:dyDescent="0.2">
      <c r="B31" s="37"/>
      <c r="D31" s="30" t="s">
        <v>1</v>
      </c>
      <c r="E31" s="64">
        <v>4745.9799999999996</v>
      </c>
      <c r="F31" s="64">
        <v>4825.9000000000005</v>
      </c>
      <c r="G31" s="64">
        <v>4939.2300000000005</v>
      </c>
      <c r="H31" s="64">
        <v>5068</v>
      </c>
      <c r="I31" s="64">
        <v>5203.4799999999996</v>
      </c>
      <c r="K31" s="30" t="s">
        <v>60</v>
      </c>
      <c r="L31" s="64">
        <v>4117.8100000000004</v>
      </c>
      <c r="M31" s="64">
        <v>4164.3100000000004</v>
      </c>
      <c r="N31" s="64">
        <v>4239.1099999999997</v>
      </c>
      <c r="O31" s="64">
        <v>4309</v>
      </c>
      <c r="P31" s="64">
        <v>4394.6499999999996</v>
      </c>
    </row>
    <row r="32" spans="2:16" x14ac:dyDescent="0.2">
      <c r="B32" s="37"/>
      <c r="D32" s="30" t="s">
        <v>2</v>
      </c>
      <c r="E32" s="64">
        <v>9432</v>
      </c>
      <c r="F32" s="64">
        <v>9606</v>
      </c>
      <c r="G32" s="64">
        <v>9773.0600000000013</v>
      </c>
      <c r="H32" s="64">
        <v>9961.3900000000012</v>
      </c>
      <c r="I32" s="64">
        <v>10155</v>
      </c>
      <c r="K32" s="30" t="s">
        <v>54</v>
      </c>
      <c r="L32" s="64">
        <v>8761</v>
      </c>
      <c r="M32" s="64">
        <v>9052</v>
      </c>
      <c r="N32" s="64">
        <v>9249.9</v>
      </c>
      <c r="O32" s="64">
        <v>9423.2999999999993</v>
      </c>
      <c r="P32" s="64">
        <v>9583</v>
      </c>
    </row>
    <row r="33" spans="2:21" x14ac:dyDescent="0.2">
      <c r="B33" s="37"/>
      <c r="D33" s="30" t="s">
        <v>3</v>
      </c>
      <c r="E33" s="64">
        <v>9881.51</v>
      </c>
      <c r="F33" s="64">
        <v>9983.5</v>
      </c>
      <c r="G33" s="64">
        <v>10094.09</v>
      </c>
      <c r="H33" s="64">
        <v>10227.599999999999</v>
      </c>
      <c r="I33" s="64">
        <v>10395.61</v>
      </c>
      <c r="K33" s="30" t="s">
        <v>52</v>
      </c>
      <c r="L33" s="64">
        <v>9309.6</v>
      </c>
      <c r="M33" s="64">
        <v>9390.0499999999993</v>
      </c>
      <c r="N33" s="64">
        <v>9470.9599999999991</v>
      </c>
      <c r="O33" s="64">
        <v>9519.5</v>
      </c>
      <c r="P33" s="64">
        <v>9700</v>
      </c>
    </row>
    <row r="34" spans="2:21" x14ac:dyDescent="0.2">
      <c r="B34" s="37"/>
      <c r="D34" s="30" t="s">
        <v>4</v>
      </c>
      <c r="E34" s="64">
        <v>3902.66</v>
      </c>
      <c r="F34" s="64">
        <v>4030.9300000000003</v>
      </c>
      <c r="G34" s="64">
        <v>4095.96</v>
      </c>
      <c r="H34" s="64">
        <v>4151</v>
      </c>
      <c r="I34" s="64">
        <v>4241</v>
      </c>
      <c r="K34" s="30" t="s">
        <v>56</v>
      </c>
      <c r="L34" s="64">
        <v>2458.7399999999998</v>
      </c>
      <c r="M34" s="64">
        <v>2483.35</v>
      </c>
      <c r="N34" s="64">
        <v>2546</v>
      </c>
      <c r="O34" s="64">
        <v>2578</v>
      </c>
      <c r="P34" s="64">
        <v>2639</v>
      </c>
    </row>
    <row r="35" spans="2:21" x14ac:dyDescent="0.2">
      <c r="B35" s="37"/>
      <c r="D35" s="30" t="s">
        <v>5</v>
      </c>
      <c r="E35" s="64">
        <v>2477.6</v>
      </c>
      <c r="F35" s="64">
        <v>2510.6999999999998</v>
      </c>
      <c r="G35" s="64">
        <v>2523</v>
      </c>
      <c r="H35" s="64">
        <v>2541</v>
      </c>
      <c r="I35" s="64">
        <v>2554.643</v>
      </c>
      <c r="K35" s="30" t="s">
        <v>53</v>
      </c>
      <c r="L35" s="64">
        <v>1358.3</v>
      </c>
      <c r="M35" s="64">
        <v>1377</v>
      </c>
      <c r="N35" s="64">
        <v>1393</v>
      </c>
      <c r="O35" s="64">
        <v>1412</v>
      </c>
      <c r="P35" s="64">
        <v>1432</v>
      </c>
    </row>
    <row r="36" spans="2:21" x14ac:dyDescent="0.2">
      <c r="B36" s="37"/>
      <c r="D36" s="30" t="s">
        <v>6</v>
      </c>
      <c r="E36" s="64">
        <v>2203.46</v>
      </c>
      <c r="F36" s="64">
        <v>2220</v>
      </c>
      <c r="G36" s="64">
        <v>2237.36</v>
      </c>
      <c r="H36" s="64">
        <v>2254.3000000000002</v>
      </c>
      <c r="I36" s="64">
        <v>2269.1000000000004</v>
      </c>
      <c r="K36" s="30" t="s">
        <v>55</v>
      </c>
      <c r="L36" s="64">
        <v>1859</v>
      </c>
      <c r="M36" s="64">
        <v>1885</v>
      </c>
      <c r="N36" s="64">
        <v>1915</v>
      </c>
      <c r="O36" s="64">
        <v>1938</v>
      </c>
      <c r="P36" s="64">
        <v>1955.78</v>
      </c>
    </row>
    <row r="37" spans="2:21" x14ac:dyDescent="0.2">
      <c r="B37" s="37"/>
      <c r="D37" s="30" t="s">
        <v>7</v>
      </c>
      <c r="E37" s="64">
        <v>928</v>
      </c>
      <c r="F37" s="64">
        <v>933.41</v>
      </c>
      <c r="G37" s="64">
        <v>938</v>
      </c>
      <c r="H37" s="64">
        <v>940.7</v>
      </c>
      <c r="I37" s="64">
        <v>953</v>
      </c>
      <c r="K37" s="30" t="s">
        <v>61</v>
      </c>
      <c r="L37" s="64">
        <v>683.63</v>
      </c>
      <c r="M37" s="64">
        <v>685.96</v>
      </c>
      <c r="N37" s="64">
        <v>691</v>
      </c>
      <c r="O37" s="64">
        <v>696.98</v>
      </c>
      <c r="P37" s="64">
        <v>707</v>
      </c>
    </row>
    <row r="38" spans="2:21" x14ac:dyDescent="0.2">
      <c r="B38" s="37"/>
      <c r="D38" s="30" t="s">
        <v>8</v>
      </c>
      <c r="E38" s="64">
        <v>2096</v>
      </c>
      <c r="F38" s="64">
        <v>2104.9810000000002</v>
      </c>
      <c r="G38" s="64">
        <v>2125.1600000000003</v>
      </c>
      <c r="H38" s="64">
        <v>2131.42</v>
      </c>
      <c r="I38" s="64">
        <v>2143.1120000000001</v>
      </c>
      <c r="K38" s="30" t="s">
        <v>51</v>
      </c>
      <c r="L38" s="64">
        <v>1622</v>
      </c>
      <c r="M38" s="64">
        <v>1660</v>
      </c>
      <c r="N38" s="64">
        <v>1715.78</v>
      </c>
      <c r="O38" s="64">
        <v>1726</v>
      </c>
      <c r="P38" s="64">
        <v>1729</v>
      </c>
    </row>
    <row r="39" spans="2:21" x14ac:dyDescent="0.2">
      <c r="B39" s="37"/>
      <c r="D39" s="30" t="s">
        <v>9</v>
      </c>
      <c r="E39" s="64">
        <v>1807</v>
      </c>
      <c r="F39" s="64">
        <v>1819</v>
      </c>
      <c r="G39" s="64">
        <v>1825.7</v>
      </c>
      <c r="H39" s="64">
        <v>1834</v>
      </c>
      <c r="I39" s="64">
        <v>1850</v>
      </c>
      <c r="K39" s="30" t="s">
        <v>50</v>
      </c>
      <c r="L39" s="64">
        <v>1248</v>
      </c>
      <c r="M39" s="64">
        <v>1261</v>
      </c>
      <c r="N39" s="64">
        <v>1271</v>
      </c>
      <c r="O39" s="64">
        <v>1293</v>
      </c>
      <c r="P39" s="64">
        <v>1307</v>
      </c>
    </row>
    <row r="40" spans="2:21" x14ac:dyDescent="0.2">
      <c r="B40" s="38"/>
      <c r="C40" s="28"/>
      <c r="D40" s="30" t="s">
        <v>10</v>
      </c>
      <c r="E40" s="64">
        <v>1094.47</v>
      </c>
      <c r="F40" s="64">
        <v>1234.74</v>
      </c>
      <c r="G40" s="64">
        <v>1238.8</v>
      </c>
      <c r="H40" s="64">
        <v>1276</v>
      </c>
      <c r="I40" s="64">
        <v>1255</v>
      </c>
      <c r="K40" s="30" t="s">
        <v>10</v>
      </c>
      <c r="L40" s="64">
        <v>669.98</v>
      </c>
      <c r="M40" s="64">
        <v>679.9</v>
      </c>
      <c r="N40" s="64">
        <v>681.3</v>
      </c>
      <c r="O40" s="64">
        <v>686.3</v>
      </c>
      <c r="P40" s="64">
        <v>693.5</v>
      </c>
    </row>
    <row r="41" spans="2:21" x14ac:dyDescent="0.2">
      <c r="B41" s="38"/>
      <c r="C41" s="28"/>
      <c r="D41" s="30" t="s">
        <v>11</v>
      </c>
      <c r="E41" s="64">
        <v>906.64</v>
      </c>
      <c r="F41" s="64">
        <v>914.9</v>
      </c>
      <c r="G41" s="64">
        <v>920.5</v>
      </c>
      <c r="H41" s="64">
        <v>961.9</v>
      </c>
      <c r="I41" s="64">
        <v>966.11</v>
      </c>
      <c r="K41" s="30" t="s">
        <v>58</v>
      </c>
      <c r="L41" s="64">
        <v>632.84</v>
      </c>
      <c r="M41" s="64">
        <v>636.29999999999995</v>
      </c>
      <c r="N41" s="64">
        <v>639.9</v>
      </c>
      <c r="O41" s="64">
        <v>647</v>
      </c>
      <c r="P41" s="64">
        <v>652.82299999999998</v>
      </c>
    </row>
    <row r="42" spans="2:21" x14ac:dyDescent="0.2">
      <c r="B42" s="37"/>
      <c r="D42" s="30" t="s">
        <v>12</v>
      </c>
      <c r="E42" s="64">
        <v>1716.21</v>
      </c>
      <c r="F42" s="64">
        <v>1737</v>
      </c>
      <c r="G42" s="64">
        <v>1595.3710000000001</v>
      </c>
      <c r="H42" s="64">
        <v>1607</v>
      </c>
      <c r="I42" s="64">
        <v>1627.8</v>
      </c>
      <c r="K42" s="30" t="s">
        <v>49</v>
      </c>
      <c r="L42" s="64">
        <v>1167</v>
      </c>
      <c r="M42" s="64">
        <v>1172</v>
      </c>
      <c r="N42" s="64">
        <v>1188.5</v>
      </c>
      <c r="O42" s="64">
        <v>1204</v>
      </c>
      <c r="P42" s="64">
        <v>1209.42</v>
      </c>
    </row>
    <row r="43" spans="2:21" x14ac:dyDescent="0.2">
      <c r="B43" s="37"/>
      <c r="D43" s="30" t="s">
        <v>13</v>
      </c>
      <c r="E43" s="64">
        <v>699</v>
      </c>
      <c r="F43" s="64">
        <v>704</v>
      </c>
      <c r="G43" s="64">
        <v>705</v>
      </c>
      <c r="H43" s="64">
        <v>706</v>
      </c>
      <c r="I43" s="64">
        <v>712</v>
      </c>
      <c r="K43" s="30" t="s">
        <v>57</v>
      </c>
      <c r="L43" s="64">
        <v>427</v>
      </c>
      <c r="M43" s="64">
        <v>440</v>
      </c>
      <c r="N43" s="64">
        <v>478</v>
      </c>
      <c r="O43" s="64">
        <v>480</v>
      </c>
      <c r="P43" s="64">
        <v>500</v>
      </c>
    </row>
    <row r="44" spans="2:21" x14ac:dyDescent="0.2">
      <c r="B44" s="37"/>
      <c r="D44" s="30" t="s">
        <v>14</v>
      </c>
      <c r="E44" s="64">
        <v>1881.9159999999999</v>
      </c>
      <c r="F44" s="64">
        <v>1881.66</v>
      </c>
      <c r="G44" s="64">
        <v>1960</v>
      </c>
      <c r="H44" s="64">
        <v>1970</v>
      </c>
      <c r="I44" s="64">
        <v>1973</v>
      </c>
      <c r="K44" s="30" t="s">
        <v>48</v>
      </c>
      <c r="L44" s="64">
        <v>909.70100000000002</v>
      </c>
      <c r="M44" s="64">
        <v>918.86</v>
      </c>
      <c r="N44" s="64">
        <v>929.9</v>
      </c>
      <c r="O44" s="64">
        <v>936.61</v>
      </c>
      <c r="P44" s="64">
        <v>941</v>
      </c>
    </row>
    <row r="45" spans="2:21" x14ac:dyDescent="0.2">
      <c r="B45" s="37"/>
      <c r="D45" s="30" t="s">
        <v>15</v>
      </c>
      <c r="E45" s="64">
        <v>2054.5259999999998</v>
      </c>
      <c r="F45" s="64">
        <v>1924</v>
      </c>
      <c r="G45" s="64">
        <v>1961</v>
      </c>
      <c r="H45" s="64">
        <v>2019.5</v>
      </c>
      <c r="I45" s="64">
        <v>2123</v>
      </c>
      <c r="K45" s="30" t="s">
        <v>59</v>
      </c>
      <c r="L45" s="64">
        <v>1204.9970000000001</v>
      </c>
      <c r="M45" s="64">
        <v>1231</v>
      </c>
      <c r="N45" s="64">
        <v>1257</v>
      </c>
      <c r="O45" s="64">
        <v>1284.5</v>
      </c>
      <c r="P45" s="64">
        <v>1350.4</v>
      </c>
    </row>
    <row r="46" spans="2:21" x14ac:dyDescent="0.2">
      <c r="B46" s="37"/>
      <c r="D46" s="30" t="s">
        <v>16</v>
      </c>
      <c r="E46" s="64">
        <v>473.81</v>
      </c>
      <c r="F46" s="64">
        <v>447.59999999999997</v>
      </c>
      <c r="G46" s="64">
        <v>450.52000000000004</v>
      </c>
      <c r="H46" s="64">
        <v>455.35</v>
      </c>
      <c r="I46" s="64">
        <v>458.91</v>
      </c>
      <c r="K46" s="30" t="s">
        <v>62</v>
      </c>
      <c r="L46" s="64">
        <v>351.7</v>
      </c>
      <c r="M46" s="64">
        <v>355.8</v>
      </c>
      <c r="N46" s="64">
        <v>357.3</v>
      </c>
      <c r="O46" s="64">
        <v>362.97</v>
      </c>
      <c r="P46" s="64">
        <v>368.33</v>
      </c>
    </row>
    <row r="47" spans="2:21" x14ac:dyDescent="0.2">
      <c r="B47" s="37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2:21" x14ac:dyDescent="0.2">
      <c r="B48" s="37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2:21" x14ac:dyDescent="0.2">
      <c r="B49" s="37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2:21" hidden="1" x14ac:dyDescent="0.2">
      <c r="B50" s="37"/>
      <c r="D50" s="17"/>
      <c r="E50" s="17"/>
      <c r="F50" s="17"/>
      <c r="G50" s="17"/>
      <c r="H50" s="17"/>
      <c r="I50" s="17"/>
    </row>
    <row r="51" spans="2:21" hidden="1" x14ac:dyDescent="0.2">
      <c r="B51" s="37"/>
      <c r="D51" s="17"/>
      <c r="E51" s="17"/>
      <c r="F51" s="17"/>
      <c r="G51" s="17"/>
      <c r="H51" s="17"/>
      <c r="I51" s="17"/>
    </row>
    <row r="52" spans="2:21" hidden="1" x14ac:dyDescent="0.2">
      <c r="B52" s="37"/>
      <c r="D52" s="17"/>
      <c r="E52" s="17"/>
      <c r="F52" s="17"/>
      <c r="G52" s="17"/>
      <c r="H52" s="17"/>
      <c r="I52" s="17"/>
    </row>
    <row r="53" spans="2:21" hidden="1" x14ac:dyDescent="0.2">
      <c r="B53" s="37"/>
      <c r="D53" s="17"/>
      <c r="E53" s="17"/>
      <c r="F53" s="17"/>
      <c r="G53" s="17"/>
      <c r="H53" s="17"/>
      <c r="I53" s="17"/>
    </row>
    <row r="54" spans="2:21" hidden="1" x14ac:dyDescent="0.2">
      <c r="B54" s="37"/>
      <c r="D54" s="17"/>
      <c r="E54" s="17"/>
      <c r="F54" s="17"/>
      <c r="G54" s="17"/>
      <c r="H54" s="17"/>
      <c r="I54" s="17"/>
    </row>
    <row r="55" spans="2:21" hidden="1" x14ac:dyDescent="0.2">
      <c r="B55" s="37"/>
      <c r="D55" s="17"/>
      <c r="E55" s="17"/>
      <c r="F55" s="17"/>
      <c r="G55" s="17"/>
      <c r="H55" s="17"/>
      <c r="I55" s="17"/>
    </row>
    <row r="56" spans="2:21" hidden="1" x14ac:dyDescent="0.2">
      <c r="B56" s="37"/>
      <c r="D56" s="17"/>
      <c r="E56" s="17"/>
      <c r="F56" s="17"/>
      <c r="G56" s="17"/>
      <c r="H56" s="17"/>
      <c r="I56" s="17"/>
    </row>
    <row r="57" spans="2:21" hidden="1" x14ac:dyDescent="0.2">
      <c r="B57" s="37"/>
      <c r="D57" s="17"/>
      <c r="E57" s="17"/>
      <c r="F57" s="17"/>
      <c r="G57" s="17"/>
      <c r="H57" s="17"/>
      <c r="I57" s="17"/>
    </row>
    <row r="58" spans="2:21" hidden="1" x14ac:dyDescent="0.2">
      <c r="B58" s="37"/>
      <c r="D58" s="17"/>
      <c r="E58" s="17"/>
      <c r="F58" s="17"/>
      <c r="G58" s="17"/>
      <c r="H58" s="17"/>
      <c r="I58" s="17"/>
    </row>
    <row r="59" spans="2:21" hidden="1" x14ac:dyDescent="0.2">
      <c r="B59" s="37"/>
      <c r="D59" s="17"/>
      <c r="E59" s="17"/>
      <c r="F59" s="17"/>
      <c r="G59" s="17"/>
      <c r="H59" s="17"/>
      <c r="I59" s="17"/>
    </row>
    <row r="60" spans="2:21" hidden="1" x14ac:dyDescent="0.2">
      <c r="B60" s="37"/>
      <c r="D60" s="17"/>
      <c r="E60" s="17"/>
      <c r="F60" s="17"/>
      <c r="G60" s="17"/>
      <c r="H60" s="17"/>
      <c r="I60" s="17"/>
    </row>
    <row r="61" spans="2:21" hidden="1" x14ac:dyDescent="0.2">
      <c r="B61" s="37"/>
      <c r="D61" s="17"/>
      <c r="E61" s="17"/>
      <c r="F61" s="17"/>
      <c r="G61" s="17"/>
      <c r="H61" s="17"/>
      <c r="I61" s="17"/>
    </row>
    <row r="62" spans="2:21" hidden="1" x14ac:dyDescent="0.2">
      <c r="B62" s="37"/>
      <c r="D62" s="17"/>
      <c r="E62" s="17"/>
      <c r="F62" s="17"/>
      <c r="G62" s="17"/>
      <c r="H62" s="17"/>
      <c r="I62" s="17"/>
    </row>
    <row r="63" spans="2:21" hidden="1" x14ac:dyDescent="0.2">
      <c r="B63" s="37"/>
      <c r="D63" s="17"/>
      <c r="E63" s="17"/>
      <c r="F63" s="17"/>
      <c r="G63" s="17"/>
      <c r="H63" s="17"/>
      <c r="I63" s="17"/>
    </row>
    <row r="64" spans="2:21" hidden="1" x14ac:dyDescent="0.2">
      <c r="B64" s="37"/>
      <c r="D64" s="17"/>
      <c r="E64" s="17"/>
      <c r="F64" s="17"/>
      <c r="G64" s="17"/>
      <c r="H64" s="17"/>
      <c r="I64" s="17"/>
    </row>
    <row r="65" spans="2:9" hidden="1" x14ac:dyDescent="0.2">
      <c r="B65" s="37"/>
      <c r="D65" s="17"/>
      <c r="E65" s="17"/>
      <c r="F65" s="17"/>
      <c r="G65" s="17"/>
      <c r="H65" s="17"/>
      <c r="I65" s="17"/>
    </row>
    <row r="66" spans="2:9" hidden="1" x14ac:dyDescent="0.2">
      <c r="B66" s="37"/>
      <c r="D66" s="17"/>
      <c r="E66" s="17"/>
      <c r="F66" s="17"/>
      <c r="G66" s="17"/>
      <c r="H66" s="17"/>
      <c r="I66" s="17"/>
    </row>
    <row r="67" spans="2:9" hidden="1" x14ac:dyDescent="0.2">
      <c r="B67" s="37"/>
      <c r="D67" s="17"/>
      <c r="E67" s="17"/>
      <c r="F67" s="17"/>
      <c r="G67" s="17"/>
      <c r="H67" s="17"/>
      <c r="I67" s="17"/>
    </row>
    <row r="68" spans="2:9" hidden="1" x14ac:dyDescent="0.2">
      <c r="B68" s="37"/>
      <c r="D68" s="17"/>
      <c r="E68" s="17"/>
      <c r="F68" s="17"/>
      <c r="G68" s="17"/>
      <c r="H68" s="17"/>
      <c r="I68" s="17"/>
    </row>
    <row r="69" spans="2:9" hidden="1" x14ac:dyDescent="0.2">
      <c r="B69" s="37"/>
    </row>
    <row r="70" spans="2:9" hidden="1" x14ac:dyDescent="0.2">
      <c r="B70" s="37"/>
    </row>
    <row r="71" spans="2:9" hidden="1" x14ac:dyDescent="0.2">
      <c r="B71" s="37"/>
    </row>
    <row r="72" spans="2:9" hidden="1" x14ac:dyDescent="0.2">
      <c r="B72" s="37"/>
    </row>
    <row r="73" spans="2:9" hidden="1" x14ac:dyDescent="0.2">
      <c r="B73" s="37"/>
    </row>
    <row r="74" spans="2:9" hidden="1" x14ac:dyDescent="0.2">
      <c r="B74" s="37"/>
    </row>
    <row r="75" spans="2:9" hidden="1" x14ac:dyDescent="0.2">
      <c r="B75" s="37"/>
    </row>
    <row r="76" spans="2:9" hidden="1" x14ac:dyDescent="0.2">
      <c r="B76" s="37"/>
    </row>
    <row r="77" spans="2:9" hidden="1" x14ac:dyDescent="0.2">
      <c r="B77" s="37"/>
    </row>
    <row r="78" spans="2:9" hidden="1" x14ac:dyDescent="0.2">
      <c r="B78" s="37"/>
    </row>
    <row r="79" spans="2:9" hidden="1" x14ac:dyDescent="0.2">
      <c r="B79" s="37"/>
    </row>
    <row r="80" spans="2:9" hidden="1" x14ac:dyDescent="0.2">
      <c r="B80" s="37"/>
    </row>
    <row r="81" spans="2:2" hidden="1" x14ac:dyDescent="0.2">
      <c r="B81" s="37"/>
    </row>
    <row r="82" spans="2:2" hidden="1" x14ac:dyDescent="0.2">
      <c r="B82" s="37"/>
    </row>
    <row r="83" spans="2:2" hidden="1" x14ac:dyDescent="0.2">
      <c r="B83" s="37"/>
    </row>
    <row r="84" spans="2:2" hidden="1" x14ac:dyDescent="0.2">
      <c r="B84" s="37"/>
    </row>
    <row r="85" spans="2:2" hidden="1" x14ac:dyDescent="0.2">
      <c r="B85" s="37"/>
    </row>
    <row r="86" spans="2:2" hidden="1" x14ac:dyDescent="0.2">
      <c r="B86" s="37"/>
    </row>
    <row r="87" spans="2:2" hidden="1" x14ac:dyDescent="0.2">
      <c r="B87" s="37"/>
    </row>
    <row r="88" spans="2:2" hidden="1" x14ac:dyDescent="0.2">
      <c r="B88" s="37"/>
    </row>
    <row r="89" spans="2:2" hidden="1" x14ac:dyDescent="0.2">
      <c r="B89" s="37"/>
    </row>
    <row r="90" spans="2:2" hidden="1" x14ac:dyDescent="0.2">
      <c r="B90" s="37"/>
    </row>
    <row r="91" spans="2:2" hidden="1" x14ac:dyDescent="0.2">
      <c r="B91" s="37"/>
    </row>
    <row r="92" spans="2:2" hidden="1" x14ac:dyDescent="0.2">
      <c r="B92" s="37"/>
    </row>
    <row r="93" spans="2:2" hidden="1" x14ac:dyDescent="0.2">
      <c r="B93" s="37"/>
    </row>
    <row r="94" spans="2:2" hidden="1" x14ac:dyDescent="0.2">
      <c r="B94" s="37"/>
    </row>
    <row r="95" spans="2:2" hidden="1" x14ac:dyDescent="0.2">
      <c r="B95" s="37"/>
    </row>
    <row r="96" spans="2:2" hidden="1" x14ac:dyDescent="0.2">
      <c r="B96" s="37"/>
    </row>
    <row r="97" spans="2:2" hidden="1" x14ac:dyDescent="0.2">
      <c r="B97" s="37"/>
    </row>
    <row r="98" spans="2:2" hidden="1" x14ac:dyDescent="0.2">
      <c r="B98" s="37"/>
    </row>
    <row r="99" spans="2:2" hidden="1" x14ac:dyDescent="0.2">
      <c r="B99" s="37"/>
    </row>
    <row r="100" spans="2:2" hidden="1" x14ac:dyDescent="0.2">
      <c r="B100" s="37"/>
    </row>
    <row r="101" spans="2:2" hidden="1" x14ac:dyDescent="0.2">
      <c r="B101" s="37"/>
    </row>
    <row r="102" spans="2:2" hidden="1" x14ac:dyDescent="0.2">
      <c r="B102" s="37"/>
    </row>
    <row r="103" spans="2:2" hidden="1" x14ac:dyDescent="0.2">
      <c r="B103" s="37"/>
    </row>
    <row r="104" spans="2:2" hidden="1" x14ac:dyDescent="0.2">
      <c r="B104" s="37"/>
    </row>
    <row r="105" spans="2:2" hidden="1" x14ac:dyDescent="0.2">
      <c r="B105" s="37"/>
    </row>
    <row r="106" spans="2:2" hidden="1" x14ac:dyDescent="0.2">
      <c r="B106" s="37"/>
    </row>
    <row r="107" spans="2:2" hidden="1" x14ac:dyDescent="0.2">
      <c r="B107" s="37"/>
    </row>
    <row r="108" spans="2:2" hidden="1" x14ac:dyDescent="0.2">
      <c r="B108" s="37"/>
    </row>
    <row r="109" spans="2:2" hidden="1" x14ac:dyDescent="0.2">
      <c r="B109" s="37"/>
    </row>
    <row r="110" spans="2:2" hidden="1" x14ac:dyDescent="0.2">
      <c r="B110" s="37"/>
    </row>
    <row r="111" spans="2:2" hidden="1" x14ac:dyDescent="0.2">
      <c r="B111" s="37"/>
    </row>
    <row r="112" spans="2:2" hidden="1" x14ac:dyDescent="0.2">
      <c r="B112" s="37"/>
    </row>
    <row r="113" spans="2:2" hidden="1" x14ac:dyDescent="0.2">
      <c r="B113" s="37"/>
    </row>
    <row r="114" spans="2:2" hidden="1" x14ac:dyDescent="0.2">
      <c r="B114" s="37"/>
    </row>
    <row r="115" spans="2:2" hidden="1" x14ac:dyDescent="0.2">
      <c r="B115" s="37"/>
    </row>
    <row r="116" spans="2:2" hidden="1" x14ac:dyDescent="0.2">
      <c r="B116" s="37"/>
    </row>
    <row r="117" spans="2:2" hidden="1" x14ac:dyDescent="0.2">
      <c r="B117" s="37"/>
    </row>
    <row r="118" spans="2:2" hidden="1" x14ac:dyDescent="0.2">
      <c r="B118" s="37"/>
    </row>
    <row r="119" spans="2:2" hidden="1" x14ac:dyDescent="0.2">
      <c r="B119" s="37"/>
    </row>
    <row r="120" spans="2:2" hidden="1" x14ac:dyDescent="0.2">
      <c r="B120" s="37"/>
    </row>
    <row r="121" spans="2:2" hidden="1" x14ac:dyDescent="0.2">
      <c r="B121" s="37"/>
    </row>
    <row r="122" spans="2:2" hidden="1" x14ac:dyDescent="0.2">
      <c r="B122" s="37"/>
    </row>
    <row r="123" spans="2:2" hidden="1" x14ac:dyDescent="0.2">
      <c r="B123" s="37"/>
    </row>
    <row r="124" spans="2:2" hidden="1" x14ac:dyDescent="0.2">
      <c r="B124" s="37"/>
    </row>
    <row r="125" spans="2:2" hidden="1" x14ac:dyDescent="0.2">
      <c r="B125" s="37"/>
    </row>
    <row r="126" spans="2:2" x14ac:dyDescent="0.2"/>
  </sheetData>
  <pageMargins left="0.16" right="0.17" top="0.14000000000000001" bottom="0.18" header="0.11" footer="0.140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79998168889431442"/>
    <pageSetUpPr autoPageBreaks="0" fitToPage="1"/>
  </sheetPr>
  <dimension ref="A1:Z306"/>
  <sheetViews>
    <sheetView showGridLines="0" zoomScaleNormal="100" zoomScalePageLayoutView="85" workbookViewId="0">
      <pane ySplit="5" topLeftCell="A6" activePane="bottomLeft" state="frozen"/>
      <selection pane="bottomLeft" activeCell="I274" sqref="I274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35" customWidth="1"/>
    <col min="4" max="4" width="27.1640625" style="52" customWidth="1"/>
    <col min="5" max="8" width="16.5" style="45" customWidth="1"/>
    <col min="9" max="9" width="15" style="45" customWidth="1"/>
    <col min="10" max="10" width="3.5" style="34" customWidth="1"/>
    <col min="11" max="26" width="9.33203125" style="34" customWidth="1"/>
    <col min="27" max="16384" width="9.33203125" style="34" hidden="1"/>
  </cols>
  <sheetData>
    <row r="1" spans="2:9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0"/>
      <c r="D2" s="21" t="s">
        <v>124</v>
      </c>
      <c r="E2" s="15"/>
      <c r="F2" s="15"/>
      <c r="G2" s="15"/>
      <c r="H2" s="15"/>
      <c r="I2" s="15"/>
    </row>
    <row r="3" spans="2:9" s="12" customFormat="1" ht="12" customHeight="1" x14ac:dyDescent="0.2">
      <c r="B3" s="60"/>
      <c r="D3" s="22" t="str">
        <f>'1. Introduction'!D3</f>
        <v>2017-18 Water Performance Report</v>
      </c>
      <c r="E3" s="15"/>
      <c r="F3" s="15"/>
      <c r="G3" s="15"/>
      <c r="H3" s="15"/>
      <c r="I3" s="15"/>
    </row>
    <row r="4" spans="2:9" s="12" customFormat="1" ht="11.25" customHeight="1" x14ac:dyDescent="0.2">
      <c r="B4" s="60"/>
      <c r="D4" s="22" t="s">
        <v>119</v>
      </c>
      <c r="E4" s="15"/>
      <c r="F4" s="15"/>
      <c r="G4" s="15"/>
      <c r="H4" s="15"/>
      <c r="I4" s="15"/>
    </row>
    <row r="5" spans="2:9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95"/>
      <c r="D7" s="110" t="s">
        <v>106</v>
      </c>
      <c r="E7" s="40"/>
      <c r="F7" s="40"/>
      <c r="G7" s="40"/>
      <c r="H7" s="40"/>
      <c r="I7" s="40"/>
    </row>
    <row r="8" spans="2:9" x14ac:dyDescent="0.25">
      <c r="B8" s="95"/>
      <c r="D8" s="32"/>
      <c r="E8" s="40"/>
      <c r="F8" s="40"/>
      <c r="G8" s="40"/>
      <c r="H8" s="40"/>
      <c r="I8" s="40"/>
    </row>
    <row r="9" spans="2:9" x14ac:dyDescent="0.25">
      <c r="B9" s="95"/>
      <c r="D9" s="23" t="s">
        <v>0</v>
      </c>
      <c r="E9" s="49" t="str">
        <f>+'2. Victorian water industry'!$E$9</f>
        <v>2013-14</v>
      </c>
      <c r="F9" s="49" t="str">
        <f>+'2. Victorian water industry'!$F$9</f>
        <v>2014-15</v>
      </c>
      <c r="G9" s="49" t="str">
        <f>+'2. Victorian water industry'!$G$9</f>
        <v>2015-16</v>
      </c>
      <c r="H9" s="49" t="str">
        <f>+'2. Victorian water industry'!$H$9</f>
        <v>2016-17</v>
      </c>
      <c r="I9" s="49" t="str">
        <f>+'2. Victorian water industry'!$I$9</f>
        <v>2017-18</v>
      </c>
    </row>
    <row r="10" spans="2:9" x14ac:dyDescent="0.25">
      <c r="B10" s="95"/>
      <c r="D10" s="30" t="s">
        <v>58</v>
      </c>
      <c r="E10" s="63">
        <v>450.43126025770857</v>
      </c>
      <c r="F10" s="55">
        <v>474.78614790286974</v>
      </c>
      <c r="G10" s="55">
        <v>503.72318622762668</v>
      </c>
      <c r="H10" s="55">
        <v>434.25148890092044</v>
      </c>
      <c r="I10" s="55">
        <v>492.26441631504923</v>
      </c>
    </row>
    <row r="11" spans="2:9" x14ac:dyDescent="0.25">
      <c r="B11" s="95"/>
      <c r="D11" s="30" t="s">
        <v>50</v>
      </c>
      <c r="E11" s="64">
        <v>265.61333414048471</v>
      </c>
      <c r="F11" s="56">
        <v>265.0333632108356</v>
      </c>
      <c r="G11" s="56">
        <v>287.39677546205269</v>
      </c>
      <c r="H11" s="56">
        <v>241.72706604745156</v>
      </c>
      <c r="I11" s="56">
        <v>263.62139602557721</v>
      </c>
    </row>
    <row r="12" spans="2:9" x14ac:dyDescent="0.25">
      <c r="B12" s="95"/>
      <c r="D12" s="30" t="s">
        <v>10</v>
      </c>
      <c r="E12" s="64">
        <v>225.7086999022483</v>
      </c>
      <c r="F12" s="56">
        <v>236.37996183920089</v>
      </c>
      <c r="G12" s="56">
        <v>254.25290773289731</v>
      </c>
      <c r="H12" s="56">
        <v>209.59496948400221</v>
      </c>
      <c r="I12" s="56">
        <v>235.60454669663227</v>
      </c>
    </row>
    <row r="13" spans="2:9" x14ac:dyDescent="0.25">
      <c r="B13" s="95"/>
      <c r="D13" s="30" t="s">
        <v>49</v>
      </c>
      <c r="E13" s="64">
        <v>205.90736696931387</v>
      </c>
      <c r="F13" s="56">
        <v>196.79711289049285</v>
      </c>
      <c r="G13" s="56">
        <v>213.59287949748074</v>
      </c>
      <c r="H13" s="56">
        <v>198.0683734478001</v>
      </c>
      <c r="I13" s="56">
        <v>208.3758790511624</v>
      </c>
    </row>
    <row r="14" spans="2:9" x14ac:dyDescent="0.25">
      <c r="B14" s="95"/>
      <c r="D14" s="30" t="s">
        <v>55</v>
      </c>
      <c r="E14" s="64">
        <v>190.32739903119793</v>
      </c>
      <c r="F14" s="56">
        <v>191.61859881577138</v>
      </c>
      <c r="G14" s="56">
        <v>210.45421013805461</v>
      </c>
      <c r="H14" s="56">
        <v>185.04597923135205</v>
      </c>
      <c r="I14" s="56">
        <v>200.39505450288974</v>
      </c>
    </row>
    <row r="15" spans="2:9" x14ac:dyDescent="0.25">
      <c r="B15" s="95"/>
      <c r="D15" s="30" t="s">
        <v>59</v>
      </c>
      <c r="E15" s="64">
        <v>181.57400025955243</v>
      </c>
      <c r="F15" s="56">
        <v>177.50550362698038</v>
      </c>
      <c r="G15" s="56">
        <v>193.15831902141531</v>
      </c>
      <c r="H15" s="56">
        <v>179.03176697452554</v>
      </c>
      <c r="I15" s="56">
        <v>184.14198120075713</v>
      </c>
    </row>
    <row r="16" spans="2:9" x14ac:dyDescent="0.25">
      <c r="B16" s="95"/>
      <c r="D16" s="30" t="s">
        <v>51</v>
      </c>
      <c r="E16" s="64">
        <v>170.89715171413812</v>
      </c>
      <c r="F16" s="56">
        <v>163.6002560357137</v>
      </c>
      <c r="G16" s="56">
        <v>170.42537735087578</v>
      </c>
      <c r="H16" s="56">
        <v>166.06858308368919</v>
      </c>
      <c r="I16" s="56">
        <v>167.8111184272411</v>
      </c>
    </row>
    <row r="17" spans="2:11" x14ac:dyDescent="0.25">
      <c r="B17" s="95"/>
      <c r="D17" s="30" t="s">
        <v>56</v>
      </c>
      <c r="E17" s="64">
        <v>150.84702870916948</v>
      </c>
      <c r="F17" s="56">
        <v>156.37979364055496</v>
      </c>
      <c r="G17" s="56">
        <v>169.86637226507614</v>
      </c>
      <c r="H17" s="56">
        <v>157.54120285167895</v>
      </c>
      <c r="I17" s="56">
        <v>162.68408176691085</v>
      </c>
    </row>
    <row r="18" spans="2:11" x14ac:dyDescent="0.25">
      <c r="B18" s="95"/>
      <c r="D18" s="30" t="s">
        <v>61</v>
      </c>
      <c r="E18" s="64">
        <v>150.55124278526671</v>
      </c>
      <c r="F18" s="56">
        <v>139.95496622466848</v>
      </c>
      <c r="G18" s="56">
        <v>146.10677982828383</v>
      </c>
      <c r="H18" s="56">
        <v>147.77318082258455</v>
      </c>
      <c r="I18" s="56">
        <v>157.42208135235077</v>
      </c>
    </row>
    <row r="19" spans="2:11" x14ac:dyDescent="0.25">
      <c r="B19" s="95"/>
      <c r="D19" s="30" t="s">
        <v>53</v>
      </c>
      <c r="E19" s="64">
        <v>149.78958134232013</v>
      </c>
      <c r="F19" s="56">
        <v>149.07795335334674</v>
      </c>
      <c r="G19" s="56">
        <v>163.34641885618416</v>
      </c>
      <c r="H19" s="56">
        <v>149.60037011629947</v>
      </c>
      <c r="I19" s="56">
        <v>156.99394754539341</v>
      </c>
    </row>
    <row r="20" spans="2:11" x14ac:dyDescent="0.25">
      <c r="B20" s="95"/>
      <c r="D20" s="30" t="s">
        <v>52</v>
      </c>
      <c r="E20" s="64">
        <v>152.86509789832945</v>
      </c>
      <c r="F20" s="56">
        <v>149.51901263405887</v>
      </c>
      <c r="G20" s="56">
        <v>155.66544225497614</v>
      </c>
      <c r="H20" s="56">
        <v>147.57640782243013</v>
      </c>
      <c r="I20" s="56">
        <v>150.60012718813803</v>
      </c>
    </row>
    <row r="21" spans="2:11" x14ac:dyDescent="0.25">
      <c r="B21" s="95"/>
      <c r="D21" s="30" t="s">
        <v>54</v>
      </c>
      <c r="E21" s="64">
        <v>149.02084659278384</v>
      </c>
      <c r="F21" s="56">
        <v>148.53883155608457</v>
      </c>
      <c r="G21" s="56">
        <v>154.47594256519992</v>
      </c>
      <c r="H21" s="56">
        <v>149.57003399119765</v>
      </c>
      <c r="I21" s="56">
        <v>150.29151094500801</v>
      </c>
    </row>
    <row r="22" spans="2:11" x14ac:dyDescent="0.25">
      <c r="B22" s="95"/>
      <c r="D22" s="30" t="s">
        <v>48</v>
      </c>
      <c r="E22" s="64">
        <v>140.46127482653031</v>
      </c>
      <c r="F22" s="56">
        <v>144.20394957045633</v>
      </c>
      <c r="G22" s="56">
        <v>152.93530406810683</v>
      </c>
      <c r="H22" s="56">
        <v>135.97227188952769</v>
      </c>
      <c r="I22" s="56">
        <v>144.06941526371796</v>
      </c>
    </row>
    <row r="23" spans="2:11" x14ac:dyDescent="0.25">
      <c r="B23" s="95"/>
      <c r="D23" s="30" t="s">
        <v>60</v>
      </c>
      <c r="E23" s="64">
        <v>145.07422956530311</v>
      </c>
      <c r="F23" s="56">
        <v>148.43259019396896</v>
      </c>
      <c r="G23" s="56">
        <v>149.77865034453555</v>
      </c>
      <c r="H23" s="56">
        <v>147.2194060483173</v>
      </c>
      <c r="I23" s="56">
        <v>141.6727843152259</v>
      </c>
    </row>
    <row r="24" spans="2:11" x14ac:dyDescent="0.25">
      <c r="B24" s="95"/>
      <c r="D24" s="30" t="s">
        <v>57</v>
      </c>
      <c r="E24" s="64">
        <v>117.99137399876771</v>
      </c>
      <c r="F24" s="56">
        <v>115.93586784890077</v>
      </c>
      <c r="G24" s="56">
        <v>124.71478323525879</v>
      </c>
      <c r="H24" s="56">
        <v>120.19202275825283</v>
      </c>
      <c r="I24" s="56">
        <v>118.46547910117593</v>
      </c>
    </row>
    <row r="25" spans="2:11" x14ac:dyDescent="0.25">
      <c r="B25" s="95"/>
      <c r="D25" s="30" t="s">
        <v>62</v>
      </c>
      <c r="E25" s="64">
        <v>80.30396385294722</v>
      </c>
      <c r="F25" s="56">
        <v>80.256602743465507</v>
      </c>
      <c r="G25" s="56">
        <v>77.16545990882274</v>
      </c>
      <c r="H25" s="56">
        <v>83.727344365642239</v>
      </c>
      <c r="I25" s="56">
        <v>83.629318695511785</v>
      </c>
    </row>
    <row r="26" spans="2:11" x14ac:dyDescent="0.25">
      <c r="B26" s="95"/>
      <c r="E26" s="46"/>
      <c r="F26" s="46"/>
      <c r="G26" s="46"/>
      <c r="H26" s="46"/>
      <c r="I26" s="46"/>
    </row>
    <row r="27" spans="2:11" x14ac:dyDescent="0.25">
      <c r="B27" s="95"/>
    </row>
    <row r="28" spans="2:11" x14ac:dyDescent="0.25">
      <c r="B28" s="95"/>
      <c r="D28" s="110" t="s">
        <v>105</v>
      </c>
      <c r="E28" s="42"/>
      <c r="F28" s="42"/>
      <c r="G28" s="42"/>
      <c r="I28" s="42"/>
      <c r="K28" s="42"/>
    </row>
    <row r="29" spans="2:11" x14ac:dyDescent="0.25">
      <c r="B29" s="95"/>
      <c r="D29" s="16"/>
      <c r="E29" s="42"/>
      <c r="F29" s="42"/>
      <c r="G29" s="42"/>
      <c r="H29" s="42"/>
      <c r="I29" s="42"/>
    </row>
    <row r="30" spans="2:11" x14ac:dyDescent="0.25">
      <c r="B30" s="95"/>
      <c r="D30" s="23" t="s">
        <v>0</v>
      </c>
      <c r="E30" s="49" t="s">
        <v>68</v>
      </c>
      <c r="F30" s="49" t="s">
        <v>69</v>
      </c>
      <c r="G30" s="49" t="s">
        <v>70</v>
      </c>
      <c r="H30" s="49" t="s">
        <v>71</v>
      </c>
      <c r="I30" s="49" t="s">
        <v>18</v>
      </c>
    </row>
    <row r="31" spans="2:11" x14ac:dyDescent="0.25">
      <c r="B31" s="95"/>
      <c r="D31" s="30" t="s">
        <v>75</v>
      </c>
      <c r="E31" s="63">
        <v>231.2</v>
      </c>
      <c r="F31" s="55">
        <v>247.3</v>
      </c>
      <c r="G31" s="55">
        <v>256.56</v>
      </c>
      <c r="H31" s="55">
        <v>196.3</v>
      </c>
      <c r="I31" s="55">
        <f>SUM(E31:H31)</f>
        <v>931.3599999999999</v>
      </c>
    </row>
    <row r="32" spans="2:11" x14ac:dyDescent="0.25">
      <c r="B32" s="95"/>
      <c r="D32" s="30" t="s">
        <v>76</v>
      </c>
      <c r="E32" s="64">
        <v>121.08</v>
      </c>
      <c r="F32" s="56">
        <v>301.10000000000002</v>
      </c>
      <c r="G32" s="56">
        <v>384.48</v>
      </c>
      <c r="H32" s="56">
        <v>211.54</v>
      </c>
      <c r="I32" s="55">
        <f t="shared" ref="I32:I46" si="0">SUM(E32:H32)</f>
        <v>1018.2</v>
      </c>
    </row>
    <row r="33" spans="2:9" x14ac:dyDescent="0.25">
      <c r="B33" s="95"/>
      <c r="D33" s="30" t="s">
        <v>77</v>
      </c>
      <c r="E33" s="64">
        <v>177.87</v>
      </c>
      <c r="F33" s="56">
        <v>302.24</v>
      </c>
      <c r="G33" s="56">
        <v>356.81</v>
      </c>
      <c r="H33" s="56">
        <v>226.6</v>
      </c>
      <c r="I33" s="55">
        <f t="shared" si="0"/>
        <v>1063.52</v>
      </c>
    </row>
    <row r="34" spans="2:9" x14ac:dyDescent="0.25">
      <c r="B34" s="95"/>
      <c r="D34" s="30" t="s">
        <v>78</v>
      </c>
      <c r="E34" s="64">
        <v>171.7</v>
      </c>
      <c r="F34" s="56">
        <v>288.23</v>
      </c>
      <c r="G34" s="56">
        <v>553.07000000000005</v>
      </c>
      <c r="H34" s="56">
        <v>0</v>
      </c>
      <c r="I34" s="55">
        <f t="shared" si="0"/>
        <v>1013</v>
      </c>
    </row>
    <row r="35" spans="2:9" x14ac:dyDescent="0.25">
      <c r="D35" s="30" t="s">
        <v>79</v>
      </c>
      <c r="E35" s="64">
        <v>195.13</v>
      </c>
      <c r="F35" s="56">
        <v>296.64</v>
      </c>
      <c r="G35" s="56">
        <v>756.4</v>
      </c>
      <c r="H35" s="56">
        <v>0</v>
      </c>
      <c r="I35" s="55">
        <f t="shared" si="0"/>
        <v>1248.17</v>
      </c>
    </row>
    <row r="36" spans="2:9" x14ac:dyDescent="0.25">
      <c r="D36" s="30" t="s">
        <v>80</v>
      </c>
      <c r="E36" s="64">
        <v>228.5</v>
      </c>
      <c r="F36" s="56">
        <v>451.08</v>
      </c>
      <c r="G36" s="56">
        <v>686.64</v>
      </c>
      <c r="H36" s="56">
        <v>0</v>
      </c>
      <c r="I36" s="55">
        <f t="shared" si="0"/>
        <v>1366.2199999999998</v>
      </c>
    </row>
    <row r="37" spans="2:9" x14ac:dyDescent="0.25">
      <c r="D37" s="30" t="s">
        <v>81</v>
      </c>
      <c r="E37" s="64">
        <v>216.66</v>
      </c>
      <c r="F37" s="56">
        <v>314.37</v>
      </c>
      <c r="G37" s="56">
        <v>660.23</v>
      </c>
      <c r="H37" s="56">
        <v>0</v>
      </c>
      <c r="I37" s="55">
        <f t="shared" si="0"/>
        <v>1191.26</v>
      </c>
    </row>
    <row r="38" spans="2:9" x14ac:dyDescent="0.25">
      <c r="D38" s="30" t="s">
        <v>82</v>
      </c>
      <c r="E38" s="64">
        <v>175.89</v>
      </c>
      <c r="F38" s="56">
        <v>305.7</v>
      </c>
      <c r="G38" s="56">
        <v>808.03</v>
      </c>
      <c r="H38" s="56">
        <v>0</v>
      </c>
      <c r="I38" s="55">
        <f t="shared" si="0"/>
        <v>1289.6199999999999</v>
      </c>
    </row>
    <row r="39" spans="2:9" x14ac:dyDescent="0.25">
      <c r="D39" s="30" t="s">
        <v>83</v>
      </c>
      <c r="E39" s="64">
        <v>170.87</v>
      </c>
      <c r="F39" s="56">
        <v>310.49</v>
      </c>
      <c r="G39" s="56">
        <v>443.77</v>
      </c>
      <c r="H39" s="56">
        <v>0</v>
      </c>
      <c r="I39" s="55">
        <f t="shared" si="0"/>
        <v>925.13</v>
      </c>
    </row>
    <row r="40" spans="2:9" x14ac:dyDescent="0.25">
      <c r="D40" s="30" t="s">
        <v>10</v>
      </c>
      <c r="E40" s="64">
        <v>466.52</v>
      </c>
      <c r="F40" s="56">
        <v>414.75</v>
      </c>
      <c r="G40" s="56">
        <v>493.08</v>
      </c>
      <c r="H40" s="56">
        <v>0</v>
      </c>
      <c r="I40" s="55">
        <f t="shared" si="0"/>
        <v>1374.35</v>
      </c>
    </row>
    <row r="41" spans="2:9" x14ac:dyDescent="0.25">
      <c r="D41" s="30" t="s">
        <v>84</v>
      </c>
      <c r="E41" s="64">
        <v>203.2</v>
      </c>
      <c r="F41" s="56">
        <v>286.64999999999998</v>
      </c>
      <c r="G41" s="56">
        <v>479.68</v>
      </c>
      <c r="H41" s="56">
        <v>0</v>
      </c>
      <c r="I41" s="55">
        <f t="shared" si="0"/>
        <v>969.53</v>
      </c>
    </row>
    <row r="42" spans="2:9" x14ac:dyDescent="0.25">
      <c r="D42" s="30" t="s">
        <v>85</v>
      </c>
      <c r="E42" s="64">
        <v>202.34</v>
      </c>
      <c r="F42" s="56">
        <v>455.98</v>
      </c>
      <c r="G42" s="56">
        <v>233.63</v>
      </c>
      <c r="H42" s="56">
        <v>0</v>
      </c>
      <c r="I42" s="55">
        <f t="shared" si="0"/>
        <v>891.95</v>
      </c>
    </row>
    <row r="43" spans="2:9" x14ac:dyDescent="0.25">
      <c r="D43" s="30" t="s">
        <v>86</v>
      </c>
      <c r="E43" s="64">
        <v>300.69</v>
      </c>
      <c r="F43" s="56">
        <v>211.6</v>
      </c>
      <c r="G43" s="56">
        <v>466.06</v>
      </c>
      <c r="H43" s="56">
        <v>0</v>
      </c>
      <c r="I43" s="55">
        <f t="shared" si="0"/>
        <v>978.34999999999991</v>
      </c>
    </row>
    <row r="44" spans="2:9" x14ac:dyDescent="0.25">
      <c r="D44" s="30" t="s">
        <v>87</v>
      </c>
      <c r="E44" s="64">
        <v>165.05</v>
      </c>
      <c r="F44" s="56">
        <v>198.39999999999998</v>
      </c>
      <c r="G44" s="56">
        <v>734.36</v>
      </c>
      <c r="H44" s="56">
        <v>0</v>
      </c>
      <c r="I44" s="55">
        <f t="shared" si="0"/>
        <v>1097.81</v>
      </c>
    </row>
    <row r="45" spans="2:9" x14ac:dyDescent="0.25">
      <c r="D45" s="30" t="s">
        <v>88</v>
      </c>
      <c r="E45" s="64">
        <v>229.9</v>
      </c>
      <c r="F45" s="56">
        <v>251.88</v>
      </c>
      <c r="G45" s="56">
        <v>530.64</v>
      </c>
      <c r="H45" s="56">
        <v>0</v>
      </c>
      <c r="I45" s="55">
        <f t="shared" si="0"/>
        <v>1012.42</v>
      </c>
    </row>
    <row r="46" spans="2:9" x14ac:dyDescent="0.25">
      <c r="D46" s="30" t="s">
        <v>89</v>
      </c>
      <c r="E46" s="64">
        <v>387.99</v>
      </c>
      <c r="F46" s="56">
        <v>137.27000000000001</v>
      </c>
      <c r="G46" s="56">
        <v>599.22</v>
      </c>
      <c r="H46" s="56">
        <v>0</v>
      </c>
      <c r="I46" s="55">
        <f t="shared" si="0"/>
        <v>1124.48</v>
      </c>
    </row>
    <row r="47" spans="2:9" x14ac:dyDescent="0.25"/>
    <row r="48" spans="2:9" x14ac:dyDescent="0.25"/>
    <row r="49" spans="2:11" x14ac:dyDescent="0.25">
      <c r="B49" s="95"/>
      <c r="D49" s="110" t="s">
        <v>104</v>
      </c>
      <c r="J49" s="45"/>
    </row>
    <row r="50" spans="2:11" x14ac:dyDescent="0.25">
      <c r="D50" s="32"/>
      <c r="J50" s="45"/>
    </row>
    <row r="51" spans="2:11" x14ac:dyDescent="0.25">
      <c r="D51" s="23" t="s">
        <v>0</v>
      </c>
      <c r="E51" s="49" t="str">
        <f>+'2. Victorian water industry'!$E$9</f>
        <v>2013-14</v>
      </c>
      <c r="F51" s="49" t="str">
        <f>+'2. Victorian water industry'!$F$9</f>
        <v>2014-15</v>
      </c>
      <c r="G51" s="49" t="str">
        <f>+'2. Victorian water industry'!$G$9</f>
        <v>2015-16</v>
      </c>
      <c r="H51" s="49" t="str">
        <f>+'2. Victorian water industry'!$H$9</f>
        <v>2016-17</v>
      </c>
      <c r="I51" s="49" t="str">
        <f>+'2. Victorian water industry'!$I$9</f>
        <v>2017-18</v>
      </c>
      <c r="J51" s="45"/>
    </row>
    <row r="52" spans="2:11" x14ac:dyDescent="0.25">
      <c r="D52" s="30" t="s">
        <v>60</v>
      </c>
      <c r="E52" s="55">
        <v>1000</v>
      </c>
      <c r="F52" s="55">
        <v>904</v>
      </c>
      <c r="G52" s="102">
        <v>944</v>
      </c>
      <c r="H52" s="55">
        <v>933</v>
      </c>
      <c r="I52" s="55">
        <v>931.3599999999999</v>
      </c>
      <c r="K52" s="46"/>
    </row>
    <row r="53" spans="2:11" x14ac:dyDescent="0.25">
      <c r="D53" s="30" t="s">
        <v>54</v>
      </c>
      <c r="E53" s="56">
        <v>1072</v>
      </c>
      <c r="F53" s="56">
        <v>972</v>
      </c>
      <c r="G53" s="56">
        <v>1021</v>
      </c>
      <c r="H53" s="56">
        <v>998</v>
      </c>
      <c r="I53" s="56">
        <v>1018.2</v>
      </c>
      <c r="J53" s="45"/>
      <c r="K53" s="46"/>
    </row>
    <row r="54" spans="2:11" x14ac:dyDescent="0.25">
      <c r="D54" s="30" t="s">
        <v>52</v>
      </c>
      <c r="E54" s="56">
        <v>1154</v>
      </c>
      <c r="F54" s="56">
        <v>1031</v>
      </c>
      <c r="G54" s="94">
        <v>1082</v>
      </c>
      <c r="H54" s="56">
        <v>1033</v>
      </c>
      <c r="I54" s="56">
        <v>1063.52</v>
      </c>
      <c r="J54" s="45"/>
      <c r="K54" s="46"/>
    </row>
    <row r="55" spans="2:11" x14ac:dyDescent="0.25">
      <c r="D55" s="30" t="s">
        <v>56</v>
      </c>
      <c r="E55" s="56">
        <v>1055</v>
      </c>
      <c r="F55" s="56">
        <v>1029</v>
      </c>
      <c r="G55" s="56">
        <v>1027</v>
      </c>
      <c r="H55" s="56">
        <v>986</v>
      </c>
      <c r="I55" s="56">
        <v>1013</v>
      </c>
      <c r="J55" s="45"/>
      <c r="K55" s="46"/>
    </row>
    <row r="56" spans="2:11" x14ac:dyDescent="0.25">
      <c r="D56" s="30" t="s">
        <v>53</v>
      </c>
      <c r="E56" s="56">
        <v>1218</v>
      </c>
      <c r="F56" s="56">
        <v>1185</v>
      </c>
      <c r="G56" s="94">
        <v>1225</v>
      </c>
      <c r="H56" s="56">
        <v>1212</v>
      </c>
      <c r="I56" s="56">
        <v>1248.17</v>
      </c>
      <c r="J56" s="45"/>
      <c r="K56" s="46"/>
    </row>
    <row r="57" spans="2:11" x14ac:dyDescent="0.25">
      <c r="D57" s="30" t="s">
        <v>55</v>
      </c>
      <c r="E57" s="56">
        <v>1234</v>
      </c>
      <c r="F57" s="56">
        <v>1286</v>
      </c>
      <c r="G57" s="56">
        <v>1342</v>
      </c>
      <c r="H57" s="56">
        <v>1305</v>
      </c>
      <c r="I57" s="56">
        <v>1366.2199999999998</v>
      </c>
      <c r="J57" s="45"/>
      <c r="K57" s="46"/>
    </row>
    <row r="58" spans="2:11" x14ac:dyDescent="0.25">
      <c r="D58" s="30" t="s">
        <v>61</v>
      </c>
      <c r="E58" s="56">
        <v>1116</v>
      </c>
      <c r="F58" s="56">
        <v>1102</v>
      </c>
      <c r="G58" s="56">
        <v>1132</v>
      </c>
      <c r="H58" s="56">
        <v>1143</v>
      </c>
      <c r="I58" s="56">
        <v>1191.26</v>
      </c>
      <c r="J58" s="45"/>
      <c r="K58" s="46"/>
    </row>
    <row r="59" spans="2:11" x14ac:dyDescent="0.25">
      <c r="D59" s="30" t="s">
        <v>51</v>
      </c>
      <c r="E59" s="56">
        <v>1242</v>
      </c>
      <c r="F59" s="56">
        <v>1229</v>
      </c>
      <c r="G59" s="56">
        <v>1249</v>
      </c>
      <c r="H59" s="56">
        <v>1258</v>
      </c>
      <c r="I59" s="56">
        <v>1289.6199999999999</v>
      </c>
      <c r="J59" s="45"/>
      <c r="K59" s="46"/>
    </row>
    <row r="60" spans="2:11" x14ac:dyDescent="0.25">
      <c r="D60" s="30" t="s">
        <v>50</v>
      </c>
      <c r="E60" s="56">
        <v>869</v>
      </c>
      <c r="F60" s="56">
        <v>891</v>
      </c>
      <c r="G60" s="56">
        <v>925</v>
      </c>
      <c r="H60" s="56">
        <v>883</v>
      </c>
      <c r="I60" s="56">
        <v>925.13</v>
      </c>
      <c r="J60" s="45"/>
      <c r="K60" s="46"/>
    </row>
    <row r="61" spans="2:11" x14ac:dyDescent="0.25">
      <c r="D61" s="30" t="s">
        <v>10</v>
      </c>
      <c r="E61" s="56">
        <v>1262</v>
      </c>
      <c r="F61" s="56">
        <v>1316</v>
      </c>
      <c r="G61" s="56">
        <v>1359</v>
      </c>
      <c r="H61" s="56">
        <v>1301</v>
      </c>
      <c r="I61" s="56">
        <v>1374.35</v>
      </c>
      <c r="J61" s="45"/>
      <c r="K61" s="46"/>
    </row>
    <row r="62" spans="2:11" x14ac:dyDescent="0.25">
      <c r="D62" s="30" t="s">
        <v>58</v>
      </c>
      <c r="E62" s="56">
        <v>872</v>
      </c>
      <c r="F62" s="56">
        <v>921</v>
      </c>
      <c r="G62" s="56">
        <v>959</v>
      </c>
      <c r="H62" s="56">
        <v>906</v>
      </c>
      <c r="I62" s="56">
        <v>969.53</v>
      </c>
      <c r="J62" s="44"/>
      <c r="K62" s="46"/>
    </row>
    <row r="63" spans="2:11" x14ac:dyDescent="0.25">
      <c r="D63" s="30" t="s">
        <v>49</v>
      </c>
      <c r="E63" s="56">
        <v>911</v>
      </c>
      <c r="F63" s="56">
        <v>843</v>
      </c>
      <c r="G63" s="56">
        <v>885</v>
      </c>
      <c r="H63" s="56">
        <v>859</v>
      </c>
      <c r="I63" s="56">
        <v>891.95</v>
      </c>
      <c r="J63" s="43"/>
      <c r="K63" s="46"/>
    </row>
    <row r="64" spans="2:11" x14ac:dyDescent="0.25">
      <c r="D64" s="30" t="s">
        <v>57</v>
      </c>
      <c r="E64" s="56">
        <v>992</v>
      </c>
      <c r="F64" s="56">
        <v>957</v>
      </c>
      <c r="G64" s="56">
        <v>971</v>
      </c>
      <c r="H64" s="56">
        <v>962</v>
      </c>
      <c r="I64" s="56">
        <v>978.34999999999991</v>
      </c>
      <c r="J64" s="45"/>
      <c r="K64" s="46"/>
    </row>
    <row r="65" spans="2:11" x14ac:dyDescent="0.25">
      <c r="D65" s="30" t="s">
        <v>48</v>
      </c>
      <c r="E65" s="56">
        <v>1140</v>
      </c>
      <c r="F65" s="56">
        <v>1101</v>
      </c>
      <c r="G65" s="56">
        <v>1121</v>
      </c>
      <c r="H65" s="56">
        <v>1069</v>
      </c>
      <c r="I65" s="56">
        <v>1097.81</v>
      </c>
      <c r="J65" s="45"/>
      <c r="K65" s="46"/>
    </row>
    <row r="66" spans="2:11" x14ac:dyDescent="0.25">
      <c r="D66" s="30" t="s">
        <v>59</v>
      </c>
      <c r="E66" s="56">
        <v>1026</v>
      </c>
      <c r="F66" s="56">
        <v>964</v>
      </c>
      <c r="G66" s="94">
        <v>1037</v>
      </c>
      <c r="H66" s="56">
        <v>943</v>
      </c>
      <c r="I66" s="56">
        <v>1012.42</v>
      </c>
      <c r="J66" s="45"/>
      <c r="K66" s="46"/>
    </row>
    <row r="67" spans="2:11" x14ac:dyDescent="0.25">
      <c r="D67" s="30" t="s">
        <v>62</v>
      </c>
      <c r="E67" s="56">
        <v>1064</v>
      </c>
      <c r="F67" s="56">
        <v>1072</v>
      </c>
      <c r="G67" s="56">
        <v>1079</v>
      </c>
      <c r="H67" s="56">
        <v>1101</v>
      </c>
      <c r="I67" s="56">
        <v>1124.48</v>
      </c>
      <c r="K67" s="46"/>
    </row>
    <row r="68" spans="2:11" x14ac:dyDescent="0.25"/>
    <row r="69" spans="2:11" x14ac:dyDescent="0.25"/>
    <row r="70" spans="2:11" x14ac:dyDescent="0.25">
      <c r="B70" s="95"/>
      <c r="D70" s="110" t="s">
        <v>103</v>
      </c>
    </row>
    <row r="71" spans="2:11" x14ac:dyDescent="0.25">
      <c r="D71" s="32"/>
    </row>
    <row r="72" spans="2:11" x14ac:dyDescent="0.25">
      <c r="D72" s="23" t="s">
        <v>0</v>
      </c>
      <c r="E72" s="49" t="str">
        <f>+'2. Victorian water industry'!$E$9</f>
        <v>2013-14</v>
      </c>
      <c r="F72" s="49" t="str">
        <f>+'2. Victorian water industry'!$F$9</f>
        <v>2014-15</v>
      </c>
      <c r="G72" s="49" t="str">
        <f>+'2. Victorian water industry'!$G$9</f>
        <v>2015-16</v>
      </c>
      <c r="H72" s="49" t="str">
        <f>+'2. Victorian water industry'!$H$9</f>
        <v>2016-17</v>
      </c>
      <c r="I72" s="49" t="str">
        <f>+'2. Victorian water industry'!$I$9</f>
        <v>2017-18</v>
      </c>
    </row>
    <row r="73" spans="2:11" x14ac:dyDescent="0.25">
      <c r="D73" s="30" t="s">
        <v>60</v>
      </c>
      <c r="E73" s="63">
        <v>532</v>
      </c>
      <c r="F73" s="55">
        <v>439</v>
      </c>
      <c r="G73" s="55">
        <v>463</v>
      </c>
      <c r="H73" s="55">
        <v>451.64</v>
      </c>
      <c r="I73" s="55">
        <v>443.6</v>
      </c>
    </row>
    <row r="74" spans="2:11" x14ac:dyDescent="0.25">
      <c r="D74" s="30" t="s">
        <v>54</v>
      </c>
      <c r="E74" s="64">
        <v>580</v>
      </c>
      <c r="F74" s="56">
        <v>483</v>
      </c>
      <c r="G74" s="56">
        <v>517</v>
      </c>
      <c r="H74" s="56">
        <v>499.89</v>
      </c>
      <c r="I74" s="56">
        <v>512.63</v>
      </c>
    </row>
    <row r="75" spans="2:11" x14ac:dyDescent="0.25">
      <c r="D75" s="30" t="s">
        <v>52</v>
      </c>
      <c r="E75" s="64">
        <v>635</v>
      </c>
      <c r="F75" s="56">
        <v>516</v>
      </c>
      <c r="G75" s="56">
        <v>556</v>
      </c>
      <c r="H75" s="56">
        <v>506.42</v>
      </c>
      <c r="I75" s="56">
        <v>528.88</v>
      </c>
    </row>
    <row r="76" spans="2:11" x14ac:dyDescent="0.25">
      <c r="D76" s="30" t="s">
        <v>56</v>
      </c>
      <c r="E76" s="64">
        <v>337</v>
      </c>
      <c r="F76" s="56">
        <v>302</v>
      </c>
      <c r="G76" s="56">
        <v>303</v>
      </c>
      <c r="H76" s="56">
        <v>265.2</v>
      </c>
      <c r="I76" s="56">
        <v>288.23</v>
      </c>
    </row>
    <row r="77" spans="2:11" x14ac:dyDescent="0.25">
      <c r="D77" s="30" t="s">
        <v>53</v>
      </c>
      <c r="E77" s="64">
        <v>273</v>
      </c>
      <c r="F77" s="56">
        <v>267</v>
      </c>
      <c r="G77" s="56">
        <v>298</v>
      </c>
      <c r="H77" s="56">
        <v>276.57</v>
      </c>
      <c r="I77" s="56">
        <v>296.64</v>
      </c>
    </row>
    <row r="78" spans="2:11" x14ac:dyDescent="0.25">
      <c r="D78" s="30" t="s">
        <v>55</v>
      </c>
      <c r="E78" s="64">
        <v>408</v>
      </c>
      <c r="F78" s="56">
        <v>415.1</v>
      </c>
      <c r="G78" s="56">
        <v>458</v>
      </c>
      <c r="H78" s="56">
        <v>408.57</v>
      </c>
      <c r="I78" s="56">
        <v>451.08</v>
      </c>
    </row>
    <row r="79" spans="2:11" x14ac:dyDescent="0.25">
      <c r="D79" s="30" t="s">
        <v>61</v>
      </c>
      <c r="E79" s="64">
        <v>282</v>
      </c>
      <c r="F79" s="56">
        <v>245</v>
      </c>
      <c r="G79" s="56">
        <v>266</v>
      </c>
      <c r="H79" s="56">
        <v>280</v>
      </c>
      <c r="I79" s="56">
        <v>314.37</v>
      </c>
    </row>
    <row r="80" spans="2:11" x14ac:dyDescent="0.25">
      <c r="D80" s="30" t="s">
        <v>51</v>
      </c>
      <c r="E80" s="64">
        <v>325</v>
      </c>
      <c r="F80" s="56">
        <v>311</v>
      </c>
      <c r="G80" s="56">
        <v>324</v>
      </c>
      <c r="H80" s="56">
        <v>320.61</v>
      </c>
      <c r="I80" s="56">
        <v>331.7</v>
      </c>
    </row>
    <row r="81" spans="2:9" x14ac:dyDescent="0.25">
      <c r="D81" s="30" t="s">
        <v>50</v>
      </c>
      <c r="E81" s="64">
        <v>290</v>
      </c>
      <c r="F81" s="56">
        <v>297</v>
      </c>
      <c r="G81" s="56">
        <v>326</v>
      </c>
      <c r="H81" s="56">
        <v>278.70999999999998</v>
      </c>
      <c r="I81" s="56">
        <v>310.49</v>
      </c>
    </row>
    <row r="82" spans="2:9" x14ac:dyDescent="0.25">
      <c r="D82" s="30" t="s">
        <v>10</v>
      </c>
      <c r="E82" s="64">
        <v>368</v>
      </c>
      <c r="F82" s="56">
        <v>396</v>
      </c>
      <c r="G82" s="56">
        <v>431</v>
      </c>
      <c r="H82" s="56">
        <v>361.39</v>
      </c>
      <c r="I82" s="56">
        <v>414.75</v>
      </c>
    </row>
    <row r="83" spans="2:9" x14ac:dyDescent="0.25">
      <c r="D83" s="30" t="s">
        <v>58</v>
      </c>
      <c r="E83" s="64">
        <v>246</v>
      </c>
      <c r="F83" s="56">
        <v>275</v>
      </c>
      <c r="G83" s="56">
        <v>302</v>
      </c>
      <c r="H83" s="56">
        <v>239.29</v>
      </c>
      <c r="I83" s="56">
        <v>286.64999999999998</v>
      </c>
    </row>
    <row r="84" spans="2:9" x14ac:dyDescent="0.25">
      <c r="D84" s="30" t="s">
        <v>49</v>
      </c>
      <c r="E84" s="64">
        <v>487</v>
      </c>
      <c r="F84" s="56">
        <v>418</v>
      </c>
      <c r="G84" s="56">
        <v>458</v>
      </c>
      <c r="H84" s="56">
        <v>429.66</v>
      </c>
      <c r="I84" s="56">
        <v>455.98</v>
      </c>
    </row>
    <row r="85" spans="2:9" x14ac:dyDescent="0.25">
      <c r="D85" s="30" t="s">
        <v>57</v>
      </c>
      <c r="E85" s="64">
        <v>196</v>
      </c>
      <c r="F85" s="56">
        <v>198</v>
      </c>
      <c r="G85" s="56">
        <v>217</v>
      </c>
      <c r="H85" s="56">
        <v>210.71</v>
      </c>
      <c r="I85" s="56">
        <v>211.6</v>
      </c>
    </row>
    <row r="86" spans="2:9" x14ac:dyDescent="0.25">
      <c r="D86" s="30" t="s">
        <v>48</v>
      </c>
      <c r="E86" s="64">
        <v>253</v>
      </c>
      <c r="F86" s="56">
        <v>197</v>
      </c>
      <c r="G86" s="56">
        <v>215</v>
      </c>
      <c r="H86" s="56">
        <v>178.31</v>
      </c>
      <c r="I86" s="56">
        <v>198.4</v>
      </c>
    </row>
    <row r="87" spans="2:9" x14ac:dyDescent="0.25">
      <c r="D87" s="30" t="s">
        <v>59</v>
      </c>
      <c r="E87" s="64">
        <v>283</v>
      </c>
      <c r="F87" s="56">
        <v>190</v>
      </c>
      <c r="G87" s="56">
        <v>236</v>
      </c>
      <c r="H87" s="56">
        <v>222.89</v>
      </c>
      <c r="I87" s="56">
        <v>251.88</v>
      </c>
    </row>
    <row r="88" spans="2:9" x14ac:dyDescent="0.25">
      <c r="D88" s="30" t="s">
        <v>62</v>
      </c>
      <c r="E88" s="64">
        <v>148</v>
      </c>
      <c r="F88" s="56">
        <v>129</v>
      </c>
      <c r="G88" s="56">
        <v>125</v>
      </c>
      <c r="H88" s="56">
        <v>134.49</v>
      </c>
      <c r="I88" s="56">
        <v>137.27000000000001</v>
      </c>
    </row>
    <row r="89" spans="2:9" x14ac:dyDescent="0.25"/>
    <row r="90" spans="2:9" x14ac:dyDescent="0.25"/>
    <row r="91" spans="2:9" x14ac:dyDescent="0.25">
      <c r="B91" s="95"/>
      <c r="D91" s="110" t="s">
        <v>102</v>
      </c>
    </row>
    <row r="92" spans="2:9" x14ac:dyDescent="0.25">
      <c r="D92" s="32"/>
    </row>
    <row r="93" spans="2:9" x14ac:dyDescent="0.25">
      <c r="D93" s="23" t="s">
        <v>0</v>
      </c>
      <c r="E93" s="49" t="str">
        <f>+'2. Victorian water industry'!$E$9</f>
        <v>2013-14</v>
      </c>
      <c r="F93" s="49" t="str">
        <f>+'2. Victorian water industry'!$F$9</f>
        <v>2014-15</v>
      </c>
      <c r="G93" s="49" t="str">
        <f>+'2. Victorian water industry'!$G$9</f>
        <v>2015-16</v>
      </c>
      <c r="H93" s="49" t="str">
        <f>+'2. Victorian water industry'!$H$9</f>
        <v>2016-17</v>
      </c>
      <c r="I93" s="49" t="str">
        <f>+'2. Victorian water industry'!$I$9</f>
        <v>2017-18</v>
      </c>
    </row>
    <row r="94" spans="2:9" x14ac:dyDescent="0.25">
      <c r="D94" s="30" t="s">
        <v>59</v>
      </c>
      <c r="E94" s="63" t="s">
        <v>46</v>
      </c>
      <c r="F94" s="63" t="s">
        <v>46</v>
      </c>
      <c r="G94" s="63" t="s">
        <v>46</v>
      </c>
      <c r="H94" s="85">
        <v>12.031868466456917</v>
      </c>
      <c r="I94" s="85">
        <v>12.104641568652829</v>
      </c>
    </row>
    <row r="95" spans="2:9" x14ac:dyDescent="0.25">
      <c r="D95" s="30" t="s">
        <v>51</v>
      </c>
      <c r="E95" s="63" t="s">
        <v>46</v>
      </c>
      <c r="F95" s="63" t="s">
        <v>46</v>
      </c>
      <c r="G95" s="63" t="s">
        <v>46</v>
      </c>
      <c r="H95" s="89">
        <v>10.983810312958123</v>
      </c>
      <c r="I95" s="89">
        <v>11.91484024707616</v>
      </c>
    </row>
    <row r="96" spans="2:9" x14ac:dyDescent="0.25">
      <c r="D96" s="30" t="s">
        <v>10</v>
      </c>
      <c r="E96" s="63" t="s">
        <v>46</v>
      </c>
      <c r="F96" s="63" t="s">
        <v>46</v>
      </c>
      <c r="G96" s="63" t="s">
        <v>46</v>
      </c>
      <c r="H96" s="89">
        <v>12.731644164971334</v>
      </c>
      <c r="I96" s="89">
        <v>11.806092754263823</v>
      </c>
    </row>
    <row r="97" spans="4:9" x14ac:dyDescent="0.25">
      <c r="D97" s="30" t="s">
        <v>60</v>
      </c>
      <c r="E97" s="63" t="s">
        <v>46</v>
      </c>
      <c r="F97" s="63" t="s">
        <v>46</v>
      </c>
      <c r="G97" s="63" t="s">
        <v>46</v>
      </c>
      <c r="H97" s="89">
        <v>6.699141959892188</v>
      </c>
      <c r="I97" s="89">
        <v>7.4033511163612618</v>
      </c>
    </row>
    <row r="98" spans="4:9" x14ac:dyDescent="0.25">
      <c r="D98" s="30" t="s">
        <v>48</v>
      </c>
      <c r="E98" s="63" t="s">
        <v>46</v>
      </c>
      <c r="F98" s="63" t="s">
        <v>46</v>
      </c>
      <c r="G98" s="63" t="s">
        <v>46</v>
      </c>
      <c r="H98" s="89">
        <v>6.8054906060022553</v>
      </c>
      <c r="I98" s="89">
        <v>7.2252994624682803</v>
      </c>
    </row>
    <row r="99" spans="4:9" x14ac:dyDescent="0.25">
      <c r="D99" s="30" t="s">
        <v>55</v>
      </c>
      <c r="E99" s="63" t="s">
        <v>46</v>
      </c>
      <c r="F99" s="63" t="s">
        <v>46</v>
      </c>
      <c r="G99" s="63" t="s">
        <v>46</v>
      </c>
      <c r="H99" s="89">
        <v>6.5262282174319965</v>
      </c>
      <c r="I99" s="89">
        <v>6.8256639110395785</v>
      </c>
    </row>
    <row r="100" spans="4:9" x14ac:dyDescent="0.25">
      <c r="D100" s="30" t="s">
        <v>52</v>
      </c>
      <c r="E100" s="63" t="s">
        <v>46</v>
      </c>
      <c r="F100" s="63" t="s">
        <v>46</v>
      </c>
      <c r="G100" s="63" t="s">
        <v>46</v>
      </c>
      <c r="H100" s="89">
        <v>6.0029386833986305</v>
      </c>
      <c r="I100" s="89">
        <v>6.2110653680088364</v>
      </c>
    </row>
    <row r="101" spans="4:9" x14ac:dyDescent="0.25">
      <c r="D101" s="30" t="s">
        <v>50</v>
      </c>
      <c r="E101" s="63" t="s">
        <v>46</v>
      </c>
      <c r="F101" s="63" t="s">
        <v>46</v>
      </c>
      <c r="G101" s="63" t="s">
        <v>46</v>
      </c>
      <c r="H101" s="89">
        <v>6.0412335075685437</v>
      </c>
      <c r="I101" s="89">
        <v>6.1798828349350998</v>
      </c>
    </row>
    <row r="102" spans="4:9" x14ac:dyDescent="0.25">
      <c r="D102" s="30" t="s">
        <v>49</v>
      </c>
      <c r="E102" s="63" t="s">
        <v>46</v>
      </c>
      <c r="F102" s="63" t="s">
        <v>46</v>
      </c>
      <c r="G102" s="63" t="s">
        <v>46</v>
      </c>
      <c r="H102" s="89">
        <v>5.2889774643568908</v>
      </c>
      <c r="I102" s="89">
        <v>5.8001247338652444</v>
      </c>
    </row>
    <row r="103" spans="4:9" x14ac:dyDescent="0.25">
      <c r="D103" s="30" t="s">
        <v>53</v>
      </c>
      <c r="E103" s="63" t="s">
        <v>46</v>
      </c>
      <c r="F103" s="63" t="s">
        <v>46</v>
      </c>
      <c r="G103" s="63" t="s">
        <v>46</v>
      </c>
      <c r="H103" s="89">
        <v>7.2443884306749835</v>
      </c>
      <c r="I103" s="89">
        <v>5.6082951470887226</v>
      </c>
    </row>
    <row r="104" spans="4:9" x14ac:dyDescent="0.25">
      <c r="D104" s="30" t="s">
        <v>54</v>
      </c>
      <c r="E104" s="63" t="s">
        <v>46</v>
      </c>
      <c r="F104" s="63" t="s">
        <v>46</v>
      </c>
      <c r="G104" s="63" t="s">
        <v>46</v>
      </c>
      <c r="H104" s="89">
        <v>4.5304554995771182</v>
      </c>
      <c r="I104" s="89">
        <v>4.5051432639259659</v>
      </c>
    </row>
    <row r="105" spans="4:9" x14ac:dyDescent="0.25">
      <c r="D105" s="30" t="s">
        <v>57</v>
      </c>
      <c r="E105" s="63" t="s">
        <v>46</v>
      </c>
      <c r="F105" s="63" t="s">
        <v>46</v>
      </c>
      <c r="G105" s="63" t="s">
        <v>46</v>
      </c>
      <c r="H105" s="89">
        <v>3.0996266224145081</v>
      </c>
      <c r="I105" s="89">
        <v>3.5510536733030618</v>
      </c>
    </row>
    <row r="106" spans="4:9" x14ac:dyDescent="0.25">
      <c r="D106" s="30" t="s">
        <v>62</v>
      </c>
      <c r="E106" s="63" t="s">
        <v>46</v>
      </c>
      <c r="F106" s="63" t="s">
        <v>46</v>
      </c>
      <c r="G106" s="63" t="s">
        <v>46</v>
      </c>
      <c r="H106" s="89">
        <v>3.3359600735487258</v>
      </c>
      <c r="I106" s="89">
        <v>3.1514368743945753</v>
      </c>
    </row>
    <row r="107" spans="4:9" x14ac:dyDescent="0.25">
      <c r="D107" s="30" t="s">
        <v>56</v>
      </c>
      <c r="E107" s="63" t="s">
        <v>46</v>
      </c>
      <c r="F107" s="63" t="s">
        <v>46</v>
      </c>
      <c r="G107" s="63" t="s">
        <v>46</v>
      </c>
      <c r="H107" s="89">
        <v>3.4345295010967996</v>
      </c>
      <c r="I107" s="89">
        <v>2.6581784042706285</v>
      </c>
    </row>
    <row r="108" spans="4:9" x14ac:dyDescent="0.25">
      <c r="D108" s="30" t="s">
        <v>61</v>
      </c>
      <c r="E108" s="63" t="s">
        <v>46</v>
      </c>
      <c r="F108" s="63" t="s">
        <v>46</v>
      </c>
      <c r="G108" s="63" t="s">
        <v>46</v>
      </c>
      <c r="H108" s="89">
        <v>2.7354587490873694</v>
      </c>
      <c r="I108" s="89">
        <v>1.8489170628631801</v>
      </c>
    </row>
    <row r="109" spans="4:9" x14ac:dyDescent="0.25">
      <c r="D109" s="30" t="s">
        <v>58</v>
      </c>
      <c r="E109" s="63" t="s">
        <v>46</v>
      </c>
      <c r="F109" s="63" t="s">
        <v>46</v>
      </c>
      <c r="G109" s="63" t="s">
        <v>46</v>
      </c>
      <c r="H109" s="89">
        <v>3.732403898213319</v>
      </c>
      <c r="I109" s="89">
        <v>1.131873283772018</v>
      </c>
    </row>
    <row r="110" spans="4:9" x14ac:dyDescent="0.25">
      <c r="D110" s="51" t="s">
        <v>125</v>
      </c>
    </row>
    <row r="111" spans="4:9" x14ac:dyDescent="0.25">
      <c r="D111" s="51"/>
    </row>
    <row r="112" spans="4:9" x14ac:dyDescent="0.25"/>
    <row r="113" spans="2:10" ht="15" customHeight="1" x14ac:dyDescent="0.25">
      <c r="B113" s="95"/>
      <c r="D113" s="110" t="s">
        <v>101</v>
      </c>
      <c r="J113" s="45"/>
    </row>
    <row r="114" spans="2:10" x14ac:dyDescent="0.25">
      <c r="D114" s="32"/>
    </row>
    <row r="115" spans="2:10" x14ac:dyDescent="0.25">
      <c r="D115" s="23" t="s">
        <v>0</v>
      </c>
      <c r="E115" s="49" t="str">
        <f>+'2. Victorian water industry'!$E$9</f>
        <v>2013-14</v>
      </c>
      <c r="F115" s="49" t="str">
        <f>+'2. Victorian water industry'!$F$9</f>
        <v>2014-15</v>
      </c>
      <c r="G115" s="49" t="str">
        <f>+'2. Victorian water industry'!$G$9</f>
        <v>2015-16</v>
      </c>
      <c r="H115" s="49" t="str">
        <f>+'2. Victorian water industry'!$H$9</f>
        <v>2016-17</v>
      </c>
      <c r="I115" s="49" t="str">
        <f>+'2. Victorian water industry'!$I$9</f>
        <v>2017-18</v>
      </c>
    </row>
    <row r="116" spans="2:10" x14ac:dyDescent="0.25">
      <c r="D116" s="30" t="s">
        <v>51</v>
      </c>
      <c r="E116" s="63" t="s">
        <v>46</v>
      </c>
      <c r="F116" s="63" t="s">
        <v>46</v>
      </c>
      <c r="G116" s="63" t="s">
        <v>46</v>
      </c>
      <c r="H116" s="36">
        <v>4.8038563829787231</v>
      </c>
      <c r="I116" s="36">
        <v>3.8487170943018989</v>
      </c>
    </row>
    <row r="117" spans="2:10" x14ac:dyDescent="0.25">
      <c r="D117" s="30" t="s">
        <v>62</v>
      </c>
      <c r="E117" s="63" t="s">
        <v>46</v>
      </c>
      <c r="F117" s="63" t="s">
        <v>46</v>
      </c>
      <c r="G117" s="63" t="s">
        <v>46</v>
      </c>
      <c r="H117" s="36">
        <v>2.0146520146520146</v>
      </c>
      <c r="I117" s="36">
        <v>2.0114942528735633</v>
      </c>
    </row>
    <row r="118" spans="2:10" x14ac:dyDescent="0.25">
      <c r="D118" s="30" t="s">
        <v>60</v>
      </c>
      <c r="E118" s="63" t="s">
        <v>46</v>
      </c>
      <c r="F118" s="63" t="s">
        <v>46</v>
      </c>
      <c r="G118" s="63" t="s">
        <v>46</v>
      </c>
      <c r="H118" s="36">
        <v>1.2043405924859081</v>
      </c>
      <c r="I118" s="36">
        <v>1.9042956798433486</v>
      </c>
    </row>
    <row r="119" spans="2:10" x14ac:dyDescent="0.25">
      <c r="D119" s="30" t="s">
        <v>10</v>
      </c>
      <c r="E119" s="63" t="s">
        <v>46</v>
      </c>
      <c r="F119" s="63" t="s">
        <v>46</v>
      </c>
      <c r="G119" s="63" t="s">
        <v>46</v>
      </c>
      <c r="H119" s="36">
        <v>2.0455998295333475</v>
      </c>
      <c r="I119" s="36">
        <v>1.7097670442402222</v>
      </c>
    </row>
    <row r="120" spans="2:10" x14ac:dyDescent="0.25">
      <c r="D120" s="30" t="s">
        <v>48</v>
      </c>
      <c r="E120" s="63" t="s">
        <v>46</v>
      </c>
      <c r="F120" s="63" t="s">
        <v>46</v>
      </c>
      <c r="G120" s="63" t="s">
        <v>46</v>
      </c>
      <c r="H120" s="36">
        <v>1.4969593014189926</v>
      </c>
      <c r="I120" s="36">
        <v>1.5418159165239058</v>
      </c>
    </row>
    <row r="121" spans="2:10" x14ac:dyDescent="0.25">
      <c r="D121" s="30" t="s">
        <v>57</v>
      </c>
      <c r="E121" s="63" t="s">
        <v>46</v>
      </c>
      <c r="F121" s="63" t="s">
        <v>46</v>
      </c>
      <c r="G121" s="63" t="s">
        <v>46</v>
      </c>
      <c r="H121" s="36">
        <v>1.4173228346456692</v>
      </c>
      <c r="I121" s="36">
        <v>1.2836568566061366</v>
      </c>
    </row>
    <row r="122" spans="2:10" x14ac:dyDescent="0.25">
      <c r="D122" s="30" t="s">
        <v>55</v>
      </c>
      <c r="E122" s="63" t="s">
        <v>46</v>
      </c>
      <c r="F122" s="63" t="s">
        <v>46</v>
      </c>
      <c r="G122" s="63" t="s">
        <v>46</v>
      </c>
      <c r="H122" s="36">
        <v>0.83211678832116787</v>
      </c>
      <c r="I122" s="36">
        <v>1.1751051791672711</v>
      </c>
    </row>
    <row r="123" spans="2:10" x14ac:dyDescent="0.25">
      <c r="D123" s="30" t="s">
        <v>59</v>
      </c>
      <c r="E123" s="63" t="s">
        <v>46</v>
      </c>
      <c r="F123" s="63" t="s">
        <v>46</v>
      </c>
      <c r="G123" s="63" t="s">
        <v>46</v>
      </c>
      <c r="H123" s="36">
        <v>1.123234916559692</v>
      </c>
      <c r="I123" s="36">
        <v>1.0094637223974765</v>
      </c>
    </row>
    <row r="124" spans="2:10" x14ac:dyDescent="0.25">
      <c r="D124" s="30" t="s">
        <v>61</v>
      </c>
      <c r="E124" s="63" t="s">
        <v>46</v>
      </c>
      <c r="F124" s="63" t="s">
        <v>46</v>
      </c>
      <c r="G124" s="63" t="s">
        <v>46</v>
      </c>
      <c r="H124" s="36">
        <v>1.646655231560892</v>
      </c>
      <c r="I124" s="36">
        <v>0.88525706503234591</v>
      </c>
    </row>
    <row r="125" spans="2:10" x14ac:dyDescent="0.25">
      <c r="D125" s="30" t="s">
        <v>52</v>
      </c>
      <c r="E125" s="63" t="s">
        <v>46</v>
      </c>
      <c r="F125" s="63" t="s">
        <v>46</v>
      </c>
      <c r="G125" s="63" t="s">
        <v>46</v>
      </c>
      <c r="H125" s="36">
        <v>0.60976746787998581</v>
      </c>
      <c r="I125" s="36">
        <v>0.6611719952902817</v>
      </c>
    </row>
    <row r="126" spans="2:10" x14ac:dyDescent="0.25">
      <c r="D126" s="30" t="s">
        <v>53</v>
      </c>
      <c r="E126" s="63" t="s">
        <v>46</v>
      </c>
      <c r="F126" s="63" t="s">
        <v>46</v>
      </c>
      <c r="G126" s="63" t="s">
        <v>46</v>
      </c>
      <c r="H126" s="36">
        <v>1.257183908045977</v>
      </c>
      <c r="I126" s="36">
        <v>0.60455192034139404</v>
      </c>
    </row>
    <row r="127" spans="2:10" x14ac:dyDescent="0.25">
      <c r="D127" s="30" t="s">
        <v>50</v>
      </c>
      <c r="E127" s="63" t="s">
        <v>46</v>
      </c>
      <c r="F127" s="63" t="s">
        <v>46</v>
      </c>
      <c r="G127" s="63" t="s">
        <v>46</v>
      </c>
      <c r="H127" s="36">
        <v>0.40561622464898595</v>
      </c>
      <c r="I127" s="36">
        <v>0.48226509023024267</v>
      </c>
    </row>
    <row r="128" spans="2:10" x14ac:dyDescent="0.25">
      <c r="D128" s="30" t="s">
        <v>49</v>
      </c>
      <c r="E128" s="63" t="s">
        <v>46</v>
      </c>
      <c r="F128" s="63" t="s">
        <v>46</v>
      </c>
      <c r="G128" s="63" t="s">
        <v>46</v>
      </c>
      <c r="H128" s="36">
        <v>0.49869904596704251</v>
      </c>
      <c r="I128" s="36">
        <v>0.4787812840043526</v>
      </c>
    </row>
    <row r="129" spans="2:9" x14ac:dyDescent="0.25">
      <c r="D129" s="30" t="s">
        <v>54</v>
      </c>
      <c r="E129" s="63" t="s">
        <v>46</v>
      </c>
      <c r="F129" s="63" t="s">
        <v>46</v>
      </c>
      <c r="G129" s="63" t="s">
        <v>46</v>
      </c>
      <c r="H129" s="36">
        <v>0.16595096747703203</v>
      </c>
      <c r="I129" s="36">
        <v>0.19208284616669449</v>
      </c>
    </row>
    <row r="130" spans="2:9" x14ac:dyDescent="0.25">
      <c r="D130" s="30" t="s">
        <v>56</v>
      </c>
      <c r="E130" s="63" t="s">
        <v>46</v>
      </c>
      <c r="F130" s="63" t="s">
        <v>46</v>
      </c>
      <c r="G130" s="63" t="s">
        <v>46</v>
      </c>
      <c r="H130" s="36">
        <v>0.66478311450889149</v>
      </c>
      <c r="I130" s="36">
        <v>0.16417665407978985</v>
      </c>
    </row>
    <row r="131" spans="2:9" x14ac:dyDescent="0.25">
      <c r="D131" s="30" t="s">
        <v>58</v>
      </c>
      <c r="E131" s="63" t="s">
        <v>46</v>
      </c>
      <c r="F131" s="63" t="s">
        <v>46</v>
      </c>
      <c r="G131" s="63" t="s">
        <v>46</v>
      </c>
      <c r="H131" s="36">
        <v>0.20817069997397866</v>
      </c>
      <c r="I131" s="36">
        <v>0.10370754472387865</v>
      </c>
    </row>
    <row r="132" spans="2:9" x14ac:dyDescent="0.25">
      <c r="D132" s="51" t="s">
        <v>125</v>
      </c>
    </row>
    <row r="133" spans="2:9" x14ac:dyDescent="0.25">
      <c r="D133" s="51"/>
    </row>
    <row r="134" spans="2:9" x14ac:dyDescent="0.25"/>
    <row r="135" spans="2:9" x14ac:dyDescent="0.25">
      <c r="B135" s="95"/>
      <c r="D135" s="110" t="s">
        <v>100</v>
      </c>
    </row>
    <row r="136" spans="2:9" x14ac:dyDescent="0.25">
      <c r="D136" s="32"/>
    </row>
    <row r="137" spans="2:9" x14ac:dyDescent="0.25">
      <c r="D137" s="23" t="s">
        <v>0</v>
      </c>
      <c r="E137" s="49" t="str">
        <f>+'2. Victorian water industry'!$E$9</f>
        <v>2013-14</v>
      </c>
      <c r="F137" s="49" t="str">
        <f>+'2. Victorian water industry'!$F$9</f>
        <v>2014-15</v>
      </c>
      <c r="G137" s="49" t="str">
        <f>+'2. Victorian water industry'!$G$9</f>
        <v>2015-16</v>
      </c>
      <c r="H137" s="49" t="str">
        <f>+'2. Victorian water industry'!$H$9</f>
        <v>2016-17</v>
      </c>
      <c r="I137" s="49" t="str">
        <f>+'2. Victorian water industry'!$I$9</f>
        <v>2017-18</v>
      </c>
    </row>
    <row r="138" spans="2:9" x14ac:dyDescent="0.25">
      <c r="D138" s="30" t="s">
        <v>53</v>
      </c>
      <c r="E138" s="41">
        <v>0.16263434099559043</v>
      </c>
      <c r="F138" s="57">
        <v>0.21442945271005839</v>
      </c>
      <c r="G138" s="57">
        <v>0.10262090534443159</v>
      </c>
      <c r="H138" s="41">
        <v>0.10210104813107221</v>
      </c>
      <c r="I138" s="57">
        <v>0.70690167498162371</v>
      </c>
    </row>
    <row r="139" spans="2:9" x14ac:dyDescent="0.25">
      <c r="D139" s="30" t="s">
        <v>55</v>
      </c>
      <c r="E139" s="66">
        <v>0.30995436350326311</v>
      </c>
      <c r="F139" s="36">
        <v>0.17136125093713184</v>
      </c>
      <c r="G139" s="36">
        <v>0.61273956310314193</v>
      </c>
      <c r="H139" s="36">
        <v>0.66109072541708136</v>
      </c>
      <c r="I139" s="36">
        <v>0.64671885287877684</v>
      </c>
    </row>
    <row r="140" spans="2:9" x14ac:dyDescent="0.25">
      <c r="D140" s="30" t="s">
        <v>49</v>
      </c>
      <c r="E140" s="66">
        <v>0.38156533731754971</v>
      </c>
      <c r="F140" s="36">
        <v>0.45787752340137589</v>
      </c>
      <c r="G140" s="36">
        <v>0.53492553215102212</v>
      </c>
      <c r="H140" s="36">
        <v>0.27813670309454458</v>
      </c>
      <c r="I140" s="36">
        <v>0.48603195767650914</v>
      </c>
    </row>
    <row r="141" spans="2:9" x14ac:dyDescent="0.25">
      <c r="D141" s="30" t="s">
        <v>10</v>
      </c>
      <c r="E141" s="66">
        <v>0.39476652379878191</v>
      </c>
      <c r="F141" s="36">
        <v>0.35916046241909538</v>
      </c>
      <c r="G141" s="36">
        <v>0.3827431161978373</v>
      </c>
      <c r="H141" s="36">
        <v>0.37728869983354912</v>
      </c>
      <c r="I141" s="36">
        <v>0.39415036652300439</v>
      </c>
    </row>
    <row r="142" spans="2:9" x14ac:dyDescent="0.25">
      <c r="D142" s="30" t="s">
        <v>48</v>
      </c>
      <c r="E142" s="66">
        <v>0.46352220692755008</v>
      </c>
      <c r="F142" s="36">
        <v>0.46022537096954141</v>
      </c>
      <c r="G142" s="36">
        <v>0.29949252655223091</v>
      </c>
      <c r="H142" s="36">
        <v>0.3686078177867026</v>
      </c>
      <c r="I142" s="36">
        <v>0.38200223744167644</v>
      </c>
    </row>
    <row r="143" spans="2:9" x14ac:dyDescent="0.25">
      <c r="D143" s="30" t="s">
        <v>52</v>
      </c>
      <c r="E143" s="66">
        <v>0.13421132953919801</v>
      </c>
      <c r="F143" s="36">
        <v>0.29126894500527434</v>
      </c>
      <c r="G143" s="36">
        <v>0.2683693334699509</v>
      </c>
      <c r="H143" s="36">
        <v>0.26401591764017973</v>
      </c>
      <c r="I143" s="36">
        <v>0.25785721457977706</v>
      </c>
    </row>
    <row r="144" spans="2:9" x14ac:dyDescent="0.25">
      <c r="D144" s="30" t="s">
        <v>50</v>
      </c>
      <c r="E144" s="66">
        <v>0.28250297637064392</v>
      </c>
      <c r="F144" s="36">
        <v>0.36450552733791458</v>
      </c>
      <c r="G144" s="36">
        <v>0.29885961462839167</v>
      </c>
      <c r="H144" s="36">
        <v>0.19431436177447875</v>
      </c>
      <c r="I144" s="36">
        <v>0.21059080292529769</v>
      </c>
    </row>
    <row r="145" spans="2:9" x14ac:dyDescent="0.25">
      <c r="D145" s="30" t="s">
        <v>56</v>
      </c>
      <c r="E145" s="66">
        <v>0.17686699154471303</v>
      </c>
      <c r="F145" s="36">
        <v>0.16492336560944681</v>
      </c>
      <c r="G145" s="36">
        <v>0.17850486049379174</v>
      </c>
      <c r="H145" s="36">
        <v>0.15467686596546487</v>
      </c>
      <c r="I145" s="36">
        <v>0.14938976337483811</v>
      </c>
    </row>
    <row r="146" spans="2:9" x14ac:dyDescent="0.25">
      <c r="D146" s="30" t="s">
        <v>54</v>
      </c>
      <c r="E146" s="66">
        <v>0.1347968117895606</v>
      </c>
      <c r="F146" s="36">
        <v>0.18728602456652718</v>
      </c>
      <c r="G146" s="36">
        <v>0.17378674289573842</v>
      </c>
      <c r="H146" s="36">
        <v>0.15659030454769213</v>
      </c>
      <c r="I146" s="36">
        <v>0.12956042000355936</v>
      </c>
    </row>
    <row r="147" spans="2:9" x14ac:dyDescent="0.25">
      <c r="D147" s="30" t="s">
        <v>62</v>
      </c>
      <c r="E147" s="66">
        <v>0.568220716095023</v>
      </c>
      <c r="F147" s="36">
        <v>0</v>
      </c>
      <c r="G147" s="36">
        <v>6.0337892196299273E-2</v>
      </c>
      <c r="H147" s="36">
        <v>0</v>
      </c>
      <c r="I147" s="36">
        <v>0.1226993865030675</v>
      </c>
    </row>
    <row r="148" spans="2:9" x14ac:dyDescent="0.25">
      <c r="D148" s="30" t="s">
        <v>57</v>
      </c>
      <c r="E148" s="66">
        <v>0.12322858903265559</v>
      </c>
      <c r="F148" s="36">
        <v>0.12146240738491437</v>
      </c>
      <c r="G148" s="36">
        <v>0.24018253872943435</v>
      </c>
      <c r="H148" s="36">
        <v>0.26077164701001604</v>
      </c>
      <c r="I148" s="36">
        <v>0.12224938875305623</v>
      </c>
    </row>
    <row r="149" spans="2:9" x14ac:dyDescent="0.25">
      <c r="D149" s="30" t="s">
        <v>58</v>
      </c>
      <c r="E149" s="66">
        <v>0.14666340747983378</v>
      </c>
      <c r="F149" s="36">
        <v>0.12072295805739515</v>
      </c>
      <c r="G149" s="36">
        <v>0.10247301543926765</v>
      </c>
      <c r="H149" s="36">
        <v>3.7222523010286952E-2</v>
      </c>
      <c r="I149" s="36">
        <v>9.3764650726676044E-2</v>
      </c>
    </row>
    <row r="150" spans="2:9" x14ac:dyDescent="0.25">
      <c r="D150" s="30" t="s">
        <v>51</v>
      </c>
      <c r="E150" s="66">
        <v>0.288328527857869</v>
      </c>
      <c r="F150" s="36">
        <v>0.3364571878744112</v>
      </c>
      <c r="G150" s="36">
        <v>0.25183630640083943</v>
      </c>
      <c r="H150" s="36">
        <v>0.17687551787876857</v>
      </c>
      <c r="I150" s="36">
        <v>7.5251622613112593E-2</v>
      </c>
    </row>
    <row r="151" spans="2:9" x14ac:dyDescent="0.25">
      <c r="D151" s="30" t="s">
        <v>60</v>
      </c>
      <c r="E151" s="66">
        <v>0</v>
      </c>
      <c r="F151" s="36">
        <v>0</v>
      </c>
      <c r="G151" s="36">
        <v>0</v>
      </c>
      <c r="H151" s="36">
        <v>1.6320071214856211E-2</v>
      </c>
      <c r="I151" s="36">
        <v>4.5912254985186127E-2</v>
      </c>
    </row>
    <row r="152" spans="2:9" x14ac:dyDescent="0.25">
      <c r="D152" s="30" t="s">
        <v>59</v>
      </c>
      <c r="E152" s="66">
        <v>0.20578801980014461</v>
      </c>
      <c r="F152" s="36">
        <v>7.759211808437691E-2</v>
      </c>
      <c r="G152" s="36">
        <v>0.25586204479338265</v>
      </c>
      <c r="H152" s="36">
        <v>0.24358063533949048</v>
      </c>
      <c r="I152" s="36">
        <v>2.7503195224151043E-2</v>
      </c>
    </row>
    <row r="153" spans="2:9" x14ac:dyDescent="0.25">
      <c r="D153" s="30" t="s">
        <v>61</v>
      </c>
      <c r="E153" s="66">
        <v>0</v>
      </c>
      <c r="F153" s="36">
        <v>0</v>
      </c>
      <c r="G153" s="36">
        <v>0</v>
      </c>
      <c r="H153" s="36">
        <v>0</v>
      </c>
      <c r="I153" s="36">
        <v>0</v>
      </c>
    </row>
    <row r="154" spans="2:9" x14ac:dyDescent="0.25"/>
    <row r="155" spans="2:9" x14ac:dyDescent="0.25"/>
    <row r="156" spans="2:9" ht="15" customHeight="1" x14ac:dyDescent="0.25">
      <c r="B156" s="95"/>
      <c r="D156" s="110" t="s">
        <v>99</v>
      </c>
    </row>
    <row r="157" spans="2:9" ht="15" customHeight="1" x14ac:dyDescent="0.25">
      <c r="D157" s="32"/>
    </row>
    <row r="158" spans="2:9" x14ac:dyDescent="0.25">
      <c r="D158" s="23" t="s">
        <v>0</v>
      </c>
      <c r="E158" s="49" t="str">
        <f>+'2. Victorian water industry'!$E$9</f>
        <v>2013-14</v>
      </c>
      <c r="F158" s="49" t="str">
        <f>+'2. Victorian water industry'!$F$9</f>
        <v>2014-15</v>
      </c>
      <c r="G158" s="49" t="str">
        <f>+'2. Victorian water industry'!$G$9</f>
        <v>2015-16</v>
      </c>
      <c r="H158" s="49" t="str">
        <f>+'2. Victorian water industry'!$H$9</f>
        <v>2016-17</v>
      </c>
      <c r="I158" s="49" t="str">
        <f>+'2. Victorian water industry'!$I$9</f>
        <v>2017-18</v>
      </c>
    </row>
    <row r="159" spans="2:9" x14ac:dyDescent="0.25">
      <c r="D159" s="30" t="s">
        <v>55</v>
      </c>
      <c r="E159" s="41">
        <v>1.4947683109118088E-2</v>
      </c>
      <c r="F159" s="57">
        <v>0</v>
      </c>
      <c r="G159" s="57">
        <v>5.8780308596620132E-2</v>
      </c>
      <c r="H159" s="57">
        <v>0.1751824817518248</v>
      </c>
      <c r="I159" s="57">
        <v>0.17408965617292904</v>
      </c>
    </row>
    <row r="160" spans="2:9" x14ac:dyDescent="0.25">
      <c r="D160" s="30" t="s">
        <v>50</v>
      </c>
      <c r="E160" s="66">
        <v>0.12702445220704986</v>
      </c>
      <c r="F160" s="36">
        <v>0.22109917877447885</v>
      </c>
      <c r="G160" s="36">
        <v>0.20388958594730239</v>
      </c>
      <c r="H160" s="36">
        <v>4.6801872074882997E-2</v>
      </c>
      <c r="I160" s="36">
        <v>0.12445550715619166</v>
      </c>
    </row>
    <row r="161" spans="4:9" x14ac:dyDescent="0.25">
      <c r="D161" s="30" t="s">
        <v>49</v>
      </c>
      <c r="E161" s="66">
        <v>8.3682008368200833E-2</v>
      </c>
      <c r="F161" s="36">
        <v>6.2774639045825489E-2</v>
      </c>
      <c r="G161" s="36">
        <v>0</v>
      </c>
      <c r="H161" s="36">
        <v>2.1682567215958369E-2</v>
      </c>
      <c r="I161" s="36">
        <v>0.1088139281828074</v>
      </c>
    </row>
    <row r="162" spans="4:9" x14ac:dyDescent="0.25">
      <c r="D162" s="30" t="s">
        <v>52</v>
      </c>
      <c r="E162" s="66">
        <v>9.1088507666616053E-2</v>
      </c>
      <c r="F162" s="36">
        <v>0.17085030884478905</v>
      </c>
      <c r="G162" s="36">
        <v>0.19494284200166553</v>
      </c>
      <c r="H162" s="36">
        <v>0.13426072687265742</v>
      </c>
      <c r="I162" s="36">
        <v>4.1662892853908159E-2</v>
      </c>
    </row>
    <row r="163" spans="4:9" x14ac:dyDescent="0.25">
      <c r="D163" s="30" t="s">
        <v>57</v>
      </c>
      <c r="E163" s="66">
        <v>0.15772870662460567</v>
      </c>
      <c r="F163" s="36">
        <v>0.12614317250078838</v>
      </c>
      <c r="G163" s="36">
        <v>9.4488188976377951E-2</v>
      </c>
      <c r="H163" s="36">
        <v>0.22047244094488189</v>
      </c>
      <c r="I163" s="36">
        <v>3.1308703819661866E-2</v>
      </c>
    </row>
    <row r="164" spans="4:9" x14ac:dyDescent="0.25">
      <c r="D164" s="30" t="s">
        <v>10</v>
      </c>
      <c r="E164" s="66">
        <v>0.14903129657228018</v>
      </c>
      <c r="F164" s="36">
        <v>0.14843087362171331</v>
      </c>
      <c r="G164" s="36">
        <v>8.5070182900893243E-2</v>
      </c>
      <c r="H164" s="36">
        <v>0</v>
      </c>
      <c r="I164" s="36">
        <v>2.1372088053002777E-2</v>
      </c>
    </row>
    <row r="165" spans="4:9" x14ac:dyDescent="0.25">
      <c r="D165" s="30" t="s">
        <v>54</v>
      </c>
      <c r="E165" s="66">
        <v>4.4436544614290793E-2</v>
      </c>
      <c r="F165" s="36">
        <v>2.9927996760734467E-2</v>
      </c>
      <c r="G165" s="36">
        <v>3.281803264530616E-2</v>
      </c>
      <c r="H165" s="36">
        <v>1.36866777300645E-2</v>
      </c>
      <c r="I165" s="36">
        <v>3.3405712376816435E-3</v>
      </c>
    </row>
    <row r="166" spans="4:9" x14ac:dyDescent="0.25">
      <c r="D166" s="30" t="s">
        <v>60</v>
      </c>
      <c r="E166" s="66">
        <v>0</v>
      </c>
      <c r="F166" s="36">
        <v>0</v>
      </c>
      <c r="G166" s="36">
        <v>0</v>
      </c>
      <c r="H166" s="36">
        <v>2.4831764793523878E-3</v>
      </c>
      <c r="I166" s="36">
        <v>0</v>
      </c>
    </row>
    <row r="167" spans="4:9" x14ac:dyDescent="0.25">
      <c r="D167" s="30" t="s">
        <v>56</v>
      </c>
      <c r="E167" s="66">
        <v>8.6199465563313506E-3</v>
      </c>
      <c r="F167" s="36">
        <v>3.3935691863917872E-2</v>
      </c>
      <c r="G167" s="36">
        <v>2.5155123260103975E-2</v>
      </c>
      <c r="H167" s="36">
        <v>1.6619577862722286E-2</v>
      </c>
      <c r="I167" s="36">
        <v>0</v>
      </c>
    </row>
    <row r="168" spans="4:9" x14ac:dyDescent="0.25">
      <c r="D168" s="30" t="s">
        <v>53</v>
      </c>
      <c r="E168" s="66">
        <v>0</v>
      </c>
      <c r="F168" s="36">
        <v>1.7966223499820338E-2</v>
      </c>
      <c r="G168" s="36">
        <v>0</v>
      </c>
      <c r="H168" s="36">
        <v>0</v>
      </c>
      <c r="I168" s="36">
        <v>0</v>
      </c>
    </row>
    <row r="169" spans="4:9" x14ac:dyDescent="0.25">
      <c r="D169" s="30" t="s">
        <v>61</v>
      </c>
      <c r="E169" s="66">
        <v>0</v>
      </c>
      <c r="F169" s="36">
        <v>0</v>
      </c>
      <c r="G169" s="36">
        <v>0</v>
      </c>
      <c r="H169" s="36">
        <v>0</v>
      </c>
      <c r="I169" s="36">
        <v>0</v>
      </c>
    </row>
    <row r="170" spans="4:9" x14ac:dyDescent="0.25">
      <c r="D170" s="30" t="s">
        <v>51</v>
      </c>
      <c r="E170" s="66">
        <v>0</v>
      </c>
      <c r="F170" s="36">
        <v>0</v>
      </c>
      <c r="G170" s="36">
        <v>0</v>
      </c>
      <c r="H170" s="36">
        <v>0</v>
      </c>
      <c r="I170" s="36">
        <v>0</v>
      </c>
    </row>
    <row r="171" spans="4:9" x14ac:dyDescent="0.25">
      <c r="D171" s="30" t="s">
        <v>58</v>
      </c>
      <c r="E171" s="66">
        <v>0</v>
      </c>
      <c r="F171" s="36">
        <v>0</v>
      </c>
      <c r="G171" s="36">
        <v>0</v>
      </c>
      <c r="H171" s="36">
        <v>2.6021337496747333E-2</v>
      </c>
      <c r="I171" s="36">
        <v>0</v>
      </c>
    </row>
    <row r="172" spans="4:9" x14ac:dyDescent="0.25">
      <c r="D172" s="30" t="s">
        <v>48</v>
      </c>
      <c r="E172" s="66">
        <v>4.6794571829667758E-2</v>
      </c>
      <c r="F172" s="36">
        <v>0.10922140739584958</v>
      </c>
      <c r="G172" s="36">
        <v>0</v>
      </c>
      <c r="H172" s="36">
        <v>3.1186652112895681E-2</v>
      </c>
      <c r="I172" s="36">
        <v>0</v>
      </c>
    </row>
    <row r="173" spans="4:9" x14ac:dyDescent="0.25">
      <c r="D173" s="30" t="s">
        <v>59</v>
      </c>
      <c r="E173" s="66">
        <v>0</v>
      </c>
      <c r="F173" s="36">
        <v>0</v>
      </c>
      <c r="G173" s="36">
        <v>0</v>
      </c>
      <c r="H173" s="36">
        <v>6.4184852374839535E-2</v>
      </c>
      <c r="I173" s="36">
        <v>0</v>
      </c>
    </row>
    <row r="174" spans="4:9" x14ac:dyDescent="0.25">
      <c r="D174" s="30" t="s">
        <v>62</v>
      </c>
      <c r="E174" s="66">
        <v>0</v>
      </c>
      <c r="F174" s="36">
        <v>0</v>
      </c>
      <c r="G174" s="36">
        <v>0</v>
      </c>
      <c r="H174" s="36">
        <v>0</v>
      </c>
      <c r="I174" s="36">
        <v>0</v>
      </c>
    </row>
    <row r="175" spans="4:9" x14ac:dyDescent="0.25"/>
    <row r="176" spans="4:9" x14ac:dyDescent="0.25"/>
    <row r="177" spans="2:9" x14ac:dyDescent="0.25">
      <c r="B177" s="95"/>
      <c r="D177" s="110" t="s">
        <v>98</v>
      </c>
    </row>
    <row r="178" spans="2:9" x14ac:dyDescent="0.25">
      <c r="D178" s="32"/>
    </row>
    <row r="179" spans="2:9" x14ac:dyDescent="0.25">
      <c r="D179" s="23" t="s">
        <v>0</v>
      </c>
      <c r="E179" s="49" t="str">
        <f>+'2. Victorian water industry'!$E$9</f>
        <v>2013-14</v>
      </c>
      <c r="F179" s="49" t="str">
        <f>+'2. Victorian water industry'!$F$9</f>
        <v>2014-15</v>
      </c>
      <c r="G179" s="49" t="str">
        <f>+'2. Victorian water industry'!$G$9</f>
        <v>2015-16</v>
      </c>
      <c r="H179" s="49" t="str">
        <f>+'2. Victorian water industry'!$H$9</f>
        <v>2016-17</v>
      </c>
      <c r="I179" s="49" t="str">
        <f>+'2. Victorian water industry'!$I$9</f>
        <v>2017-18</v>
      </c>
    </row>
    <row r="180" spans="2:9" x14ac:dyDescent="0.25">
      <c r="D180" s="30" t="s">
        <v>58</v>
      </c>
      <c r="E180" s="41">
        <v>3.1427873031392953E-2</v>
      </c>
      <c r="F180" s="57">
        <v>3.1043046357615896E-2</v>
      </c>
      <c r="G180" s="57">
        <v>1.0247301543926765E-2</v>
      </c>
      <c r="H180" s="57">
        <v>7.1061180292365994E-2</v>
      </c>
      <c r="I180" s="57">
        <v>9.711338825262876E-2</v>
      </c>
    </row>
    <row r="181" spans="2:9" x14ac:dyDescent="0.25">
      <c r="D181" s="30" t="s">
        <v>62</v>
      </c>
      <c r="E181" s="36">
        <v>6.8460327240364204E-3</v>
      </c>
      <c r="F181" s="36">
        <v>0</v>
      </c>
      <c r="G181" s="36">
        <v>6.7042102440332532E-3</v>
      </c>
      <c r="H181" s="36">
        <v>0.13133701076963489</v>
      </c>
      <c r="I181" s="36">
        <v>9.6867936712948008E-2</v>
      </c>
    </row>
    <row r="182" spans="2:9" x14ac:dyDescent="0.25">
      <c r="D182" s="30" t="s">
        <v>53</v>
      </c>
      <c r="E182" s="36">
        <v>1.005985614405714E-2</v>
      </c>
      <c r="F182" s="36">
        <v>2.474185992808366E-2</v>
      </c>
      <c r="G182" s="36">
        <v>8.7960776009512798E-2</v>
      </c>
      <c r="H182" s="36">
        <v>0.11486367914745625</v>
      </c>
      <c r="I182" s="36">
        <v>8.6016796734489601E-2</v>
      </c>
    </row>
    <row r="183" spans="2:9" x14ac:dyDescent="0.25">
      <c r="D183" s="30" t="s">
        <v>61</v>
      </c>
      <c r="E183" s="36">
        <v>0.11168646563102853</v>
      </c>
      <c r="F183" s="36">
        <v>8.006004503377534E-2</v>
      </c>
      <c r="G183" s="36">
        <v>2.4671864206059407E-2</v>
      </c>
      <c r="H183" s="36">
        <v>1.946945728887807E-2</v>
      </c>
      <c r="I183" s="36">
        <v>7.683811170340489E-2</v>
      </c>
    </row>
    <row r="184" spans="2:9" x14ac:dyDescent="0.25">
      <c r="D184" s="30" t="s">
        <v>10</v>
      </c>
      <c r="E184" s="36">
        <v>0.18422437777276487</v>
      </c>
      <c r="F184" s="36">
        <v>8.9790115604773846E-2</v>
      </c>
      <c r="G184" s="36">
        <v>3.7159525844450224E-2</v>
      </c>
      <c r="H184" s="36">
        <v>3.3290179397077867E-2</v>
      </c>
      <c r="I184" s="36">
        <v>4.7887427708402402E-2</v>
      </c>
    </row>
    <row r="185" spans="2:9" x14ac:dyDescent="0.25">
      <c r="D185" s="30" t="s">
        <v>48</v>
      </c>
      <c r="E185" s="36">
        <v>2.2473803972244851E-2</v>
      </c>
      <c r="F185" s="36">
        <v>0.20640410576815799</v>
      </c>
      <c r="G185" s="36">
        <v>8.87385263858462E-2</v>
      </c>
      <c r="H185" s="36">
        <v>0.12928781668638076</v>
      </c>
      <c r="I185" s="36">
        <v>4.638598597506071E-2</v>
      </c>
    </row>
    <row r="186" spans="2:9" x14ac:dyDescent="0.25">
      <c r="D186" s="30" t="s">
        <v>59</v>
      </c>
      <c r="E186" s="36">
        <v>9.6405198464932618E-2</v>
      </c>
      <c r="F186" s="36">
        <v>0</v>
      </c>
      <c r="G186" s="36">
        <v>5.607935228348112E-2</v>
      </c>
      <c r="H186" s="36">
        <v>0.10149193139145439</v>
      </c>
      <c r="I186" s="36">
        <v>4.2063710342819242E-2</v>
      </c>
    </row>
    <row r="187" spans="2:9" x14ac:dyDescent="0.25">
      <c r="D187" s="30" t="s">
        <v>50</v>
      </c>
      <c r="E187" s="36">
        <v>4.0357568052949128E-2</v>
      </c>
      <c r="F187" s="36">
        <v>9.9591674136042217E-3</v>
      </c>
      <c r="G187" s="36">
        <v>2.7526543452615022E-2</v>
      </c>
      <c r="H187" s="36">
        <v>1.3602005324213514E-2</v>
      </c>
      <c r="I187" s="36">
        <v>7.657847379101735E-3</v>
      </c>
    </row>
    <row r="188" spans="2:9" x14ac:dyDescent="0.25">
      <c r="D188" s="30" t="s">
        <v>55</v>
      </c>
      <c r="E188" s="36">
        <v>0</v>
      </c>
      <c r="F188" s="36">
        <v>4.5900335072446034E-3</v>
      </c>
      <c r="G188" s="36">
        <v>4.0648570525269864E-2</v>
      </c>
      <c r="H188" s="36">
        <v>1.6341568493455944E-2</v>
      </c>
      <c r="I188" s="36">
        <v>7.3158241275879735E-3</v>
      </c>
    </row>
    <row r="189" spans="2:9" x14ac:dyDescent="0.25">
      <c r="D189" s="30" t="s">
        <v>60</v>
      </c>
      <c r="E189" s="36">
        <v>0.17280522304471299</v>
      </c>
      <c r="F189" s="36">
        <v>0.11024594965967556</v>
      </c>
      <c r="G189" s="36">
        <v>6.6212418678061352E-2</v>
      </c>
      <c r="H189" s="36">
        <v>7.6654879948567043E-3</v>
      </c>
      <c r="I189" s="36">
        <v>5.4999055451004216E-3</v>
      </c>
    </row>
    <row r="190" spans="2:9" x14ac:dyDescent="0.25">
      <c r="D190" s="30" t="s">
        <v>52</v>
      </c>
      <c r="E190" s="36">
        <v>4.3228023442440283E-2</v>
      </c>
      <c r="F190" s="36">
        <v>4.565837516298895E-2</v>
      </c>
      <c r="G190" s="36">
        <v>1.9790834738108304E-2</v>
      </c>
      <c r="H190" s="36">
        <v>5.7513840979707201E-3</v>
      </c>
      <c r="I190" s="36">
        <v>5.4891722729859087E-3</v>
      </c>
    </row>
    <row r="191" spans="2:9" x14ac:dyDescent="0.25">
      <c r="D191" s="30" t="s">
        <v>49</v>
      </c>
      <c r="E191" s="36">
        <v>1.3791518216296978E-2</v>
      </c>
      <c r="F191" s="36">
        <v>2.0299988722228487E-2</v>
      </c>
      <c r="G191" s="36">
        <v>2.2196080172241584E-3</v>
      </c>
      <c r="H191" s="36">
        <v>2.1900527802720046E-3</v>
      </c>
      <c r="I191" s="36">
        <v>4.3011677670487533E-3</v>
      </c>
    </row>
    <row r="192" spans="2:9" x14ac:dyDescent="0.25">
      <c r="D192" s="30" t="s">
        <v>54</v>
      </c>
      <c r="E192" s="36">
        <v>1.5637681182083594E-3</v>
      </c>
      <c r="F192" s="36">
        <v>2.6075859276256854E-3</v>
      </c>
      <c r="G192" s="36">
        <v>1.3448673138965141E-3</v>
      </c>
      <c r="H192" s="36">
        <v>2.7753878604534986E-3</v>
      </c>
      <c r="I192" s="36">
        <v>2.8474817583199856E-3</v>
      </c>
    </row>
    <row r="193" spans="2:9" x14ac:dyDescent="0.25">
      <c r="D193" s="30" t="s">
        <v>56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</row>
    <row r="194" spans="2:9" x14ac:dyDescent="0.25">
      <c r="D194" s="30" t="s">
        <v>51</v>
      </c>
      <c r="E194" s="36">
        <v>3.9999333344444263E-2</v>
      </c>
      <c r="F194" s="36">
        <v>1.1488782024979894E-2</v>
      </c>
      <c r="G194" s="36">
        <v>4.8430058923238355E-3</v>
      </c>
      <c r="H194" s="36">
        <v>1.5934731340429599E-3</v>
      </c>
      <c r="I194" s="36">
        <v>0</v>
      </c>
    </row>
    <row r="195" spans="2:9" x14ac:dyDescent="0.25">
      <c r="D195" s="30" t="s">
        <v>57</v>
      </c>
      <c r="E195" s="36">
        <v>6.1614294516327784E-3</v>
      </c>
      <c r="F195" s="36">
        <v>1.8219361107737156E-2</v>
      </c>
      <c r="G195" s="36">
        <v>6.0045634682358599E-3</v>
      </c>
      <c r="H195" s="36">
        <v>0.1066793101404611</v>
      </c>
      <c r="I195" s="36">
        <v>0</v>
      </c>
    </row>
    <row r="196" spans="2:9" x14ac:dyDescent="0.25"/>
    <row r="197" spans="2:9" x14ac:dyDescent="0.25"/>
    <row r="198" spans="2:9" ht="15" customHeight="1" x14ac:dyDescent="0.25">
      <c r="B198" s="95"/>
      <c r="D198" s="110" t="s">
        <v>129</v>
      </c>
    </row>
    <row r="199" spans="2:9" x14ac:dyDescent="0.25">
      <c r="D199" s="32"/>
    </row>
    <row r="200" spans="2:9" x14ac:dyDescent="0.25">
      <c r="D200" s="23"/>
      <c r="E200" s="49" t="str">
        <f>+'2. Victorian water industry'!$E$9</f>
        <v>2013-14</v>
      </c>
      <c r="F200" s="49" t="str">
        <f>+'2. Victorian water industry'!$F$9</f>
        <v>2014-15</v>
      </c>
      <c r="G200" s="49" t="str">
        <f>+'2. Victorian water industry'!$G$9</f>
        <v>2015-16</v>
      </c>
      <c r="H200" s="49" t="str">
        <f>+'2. Victorian water industry'!$H$9</f>
        <v>2016-17</v>
      </c>
      <c r="I200" s="49" t="str">
        <f>+'2. Victorian water industry'!$I$9</f>
        <v>2017-18</v>
      </c>
    </row>
    <row r="201" spans="2:9" x14ac:dyDescent="0.25">
      <c r="D201" s="30" t="s">
        <v>60</v>
      </c>
      <c r="E201" s="63">
        <v>0</v>
      </c>
      <c r="F201" s="55">
        <v>0</v>
      </c>
      <c r="G201" s="55">
        <v>0</v>
      </c>
      <c r="H201" s="55">
        <v>4916.79</v>
      </c>
      <c r="I201" s="55">
        <v>3554</v>
      </c>
    </row>
    <row r="202" spans="2:9" x14ac:dyDescent="0.25">
      <c r="D202" s="30" t="s">
        <v>54</v>
      </c>
      <c r="E202" s="64">
        <v>1637</v>
      </c>
      <c r="F202" s="56">
        <v>1575</v>
      </c>
      <c r="G202" s="56">
        <v>1435</v>
      </c>
      <c r="H202" s="56">
        <v>1544</v>
      </c>
      <c r="I202" s="56">
        <v>1572</v>
      </c>
    </row>
    <row r="203" spans="2:9" x14ac:dyDescent="0.25">
      <c r="D203" s="30" t="s">
        <v>52</v>
      </c>
      <c r="E203" s="64">
        <v>2021.67</v>
      </c>
      <c r="F203" s="56">
        <v>1698.33</v>
      </c>
      <c r="G203" s="56">
        <v>1554.87</v>
      </c>
      <c r="H203" s="56">
        <v>1403</v>
      </c>
      <c r="I203" s="56">
        <v>1308.51</v>
      </c>
    </row>
    <row r="204" spans="2:9" x14ac:dyDescent="0.25">
      <c r="D204" s="30" t="s">
        <v>56</v>
      </c>
      <c r="E204" s="64">
        <v>947.58</v>
      </c>
      <c r="F204" s="56">
        <v>872.5</v>
      </c>
      <c r="G204" s="56">
        <v>855.51150793650777</v>
      </c>
      <c r="H204" s="56">
        <v>868</v>
      </c>
      <c r="I204" s="56">
        <v>867</v>
      </c>
    </row>
    <row r="205" spans="2:9" x14ac:dyDescent="0.25">
      <c r="D205" s="30" t="s">
        <v>53</v>
      </c>
      <c r="E205" s="64">
        <v>737</v>
      </c>
      <c r="F205" s="56">
        <v>786</v>
      </c>
      <c r="G205" s="56">
        <v>1062</v>
      </c>
      <c r="H205" s="56">
        <v>1431</v>
      </c>
      <c r="I205" s="56">
        <v>832</v>
      </c>
    </row>
    <row r="206" spans="2:9" x14ac:dyDescent="0.25">
      <c r="D206" s="30" t="s">
        <v>55</v>
      </c>
      <c r="E206" s="64">
        <v>615.24</v>
      </c>
      <c r="F206" s="56">
        <v>646</v>
      </c>
      <c r="G206" s="56">
        <v>572</v>
      </c>
      <c r="H206" s="56">
        <v>603</v>
      </c>
      <c r="I206" s="56">
        <v>526.94000000000005</v>
      </c>
    </row>
    <row r="207" spans="2:9" x14ac:dyDescent="0.25">
      <c r="D207" s="30" t="s">
        <v>61</v>
      </c>
      <c r="E207" s="64">
        <v>0</v>
      </c>
      <c r="F207" s="56">
        <v>0</v>
      </c>
      <c r="G207" s="56">
        <v>0</v>
      </c>
      <c r="H207" s="56">
        <v>0</v>
      </c>
      <c r="I207" s="56">
        <v>0</v>
      </c>
    </row>
    <row r="208" spans="2:9" x14ac:dyDescent="0.25">
      <c r="D208" s="30" t="s">
        <v>51</v>
      </c>
      <c r="E208" s="64">
        <v>679.93</v>
      </c>
      <c r="F208" s="56">
        <v>529.85</v>
      </c>
      <c r="G208" s="56">
        <v>622.08000000000004</v>
      </c>
      <c r="H208" s="56">
        <v>611</v>
      </c>
      <c r="I208" s="56">
        <v>1281</v>
      </c>
    </row>
    <row r="209" spans="2:9" x14ac:dyDescent="0.25">
      <c r="D209" s="30" t="s">
        <v>50</v>
      </c>
      <c r="E209" s="64">
        <v>768.04</v>
      </c>
      <c r="F209" s="56">
        <v>492.9</v>
      </c>
      <c r="G209" s="56">
        <v>6807</v>
      </c>
      <c r="H209" s="56">
        <v>4180</v>
      </c>
      <c r="I209" s="56">
        <v>667.26</v>
      </c>
    </row>
    <row r="210" spans="2:9" x14ac:dyDescent="0.25">
      <c r="D210" s="30" t="s">
        <v>10</v>
      </c>
      <c r="E210" s="64">
        <v>1082.58</v>
      </c>
      <c r="F210" s="56">
        <v>1015.77</v>
      </c>
      <c r="G210" s="56">
        <v>1041</v>
      </c>
      <c r="H210" s="56">
        <v>1068.9659999999999</v>
      </c>
      <c r="I210" s="56">
        <v>1512.586</v>
      </c>
    </row>
    <row r="211" spans="2:9" x14ac:dyDescent="0.25">
      <c r="D211" s="30" t="s">
        <v>58</v>
      </c>
      <c r="E211" s="64">
        <v>828.35</v>
      </c>
      <c r="F211" s="56">
        <v>681.85</v>
      </c>
      <c r="G211" s="56">
        <v>960.75</v>
      </c>
      <c r="H211" s="56">
        <v>3032</v>
      </c>
      <c r="I211" s="56">
        <v>1142.58</v>
      </c>
    </row>
    <row r="212" spans="2:9" x14ac:dyDescent="0.25">
      <c r="D212" s="30" t="s">
        <v>49</v>
      </c>
      <c r="E212" s="64">
        <v>398</v>
      </c>
      <c r="F212" s="56">
        <v>454.55</v>
      </c>
      <c r="G212" s="56">
        <v>428.2</v>
      </c>
      <c r="H212" s="56">
        <v>363</v>
      </c>
      <c r="I212" s="56">
        <v>448</v>
      </c>
    </row>
    <row r="213" spans="2:9" x14ac:dyDescent="0.25">
      <c r="D213" s="30" t="s">
        <v>57</v>
      </c>
      <c r="E213" s="64">
        <v>690</v>
      </c>
      <c r="F213" s="56">
        <v>842</v>
      </c>
      <c r="G213" s="56">
        <v>804</v>
      </c>
      <c r="H213" s="56">
        <v>569</v>
      </c>
      <c r="I213" s="56">
        <v>610</v>
      </c>
    </row>
    <row r="214" spans="2:9" x14ac:dyDescent="0.25">
      <c r="D214" s="30" t="s">
        <v>48</v>
      </c>
      <c r="E214" s="64">
        <v>482</v>
      </c>
      <c r="F214" s="56">
        <v>496</v>
      </c>
      <c r="G214" s="56">
        <v>429</v>
      </c>
      <c r="H214" s="56">
        <v>0</v>
      </c>
      <c r="I214" s="56">
        <v>643</v>
      </c>
    </row>
    <row r="215" spans="2:9" x14ac:dyDescent="0.25">
      <c r="D215" s="30" t="s">
        <v>59</v>
      </c>
      <c r="E215" s="64">
        <v>1103</v>
      </c>
      <c r="F215" s="56">
        <v>1166</v>
      </c>
      <c r="G215" s="56">
        <v>1188</v>
      </c>
      <c r="H215" s="56">
        <v>1300</v>
      </c>
      <c r="I215" s="56">
        <v>1123</v>
      </c>
    </row>
    <row r="216" spans="2:9" x14ac:dyDescent="0.25">
      <c r="D216" s="30" t="s">
        <v>62</v>
      </c>
      <c r="E216" s="64">
        <v>904</v>
      </c>
      <c r="F216" s="56">
        <v>0</v>
      </c>
      <c r="G216" s="56">
        <v>995</v>
      </c>
      <c r="H216" s="56">
        <v>0</v>
      </c>
      <c r="I216" s="56">
        <v>1993</v>
      </c>
    </row>
    <row r="217" spans="2:9" x14ac:dyDescent="0.25">
      <c r="D217" s="51" t="s">
        <v>127</v>
      </c>
    </row>
    <row r="218" spans="2:9" x14ac:dyDescent="0.25">
      <c r="D218" s="51"/>
    </row>
    <row r="219" spans="2:9" x14ac:dyDescent="0.25"/>
    <row r="220" spans="2:9" ht="15" customHeight="1" x14ac:dyDescent="0.25">
      <c r="B220" s="95"/>
      <c r="D220" s="110" t="s">
        <v>128</v>
      </c>
    </row>
    <row r="221" spans="2:9" x14ac:dyDescent="0.25">
      <c r="D221" s="32"/>
    </row>
    <row r="222" spans="2:9" x14ac:dyDescent="0.25">
      <c r="D222" s="23"/>
      <c r="E222" s="49" t="str">
        <f>+'2. Victorian water industry'!$E$9</f>
        <v>2013-14</v>
      </c>
      <c r="F222" s="49" t="str">
        <f>+'2. Victorian water industry'!$F$9</f>
        <v>2014-15</v>
      </c>
      <c r="G222" s="49" t="str">
        <f>+'2. Victorian water industry'!$G$9</f>
        <v>2015-16</v>
      </c>
      <c r="H222" s="49" t="str">
        <f>+'2. Victorian water industry'!$H$9</f>
        <v>2016-17</v>
      </c>
      <c r="I222" s="49" t="str">
        <f>+'2. Victorian water industry'!$I$9</f>
        <v>2017-18</v>
      </c>
    </row>
    <row r="223" spans="2:9" x14ac:dyDescent="0.25">
      <c r="D223" s="30" t="s">
        <v>60</v>
      </c>
      <c r="E223" s="63">
        <v>1091</v>
      </c>
      <c r="F223" s="55">
        <v>1331</v>
      </c>
      <c r="G223" s="55">
        <v>1253.02</v>
      </c>
      <c r="H223" s="55">
        <v>2988.35</v>
      </c>
      <c r="I223" s="55">
        <v>1747</v>
      </c>
    </row>
    <row r="224" spans="2:9" x14ac:dyDescent="0.25">
      <c r="D224" s="30" t="s">
        <v>54</v>
      </c>
      <c r="E224" s="64">
        <v>7020</v>
      </c>
      <c r="F224" s="56">
        <v>5785</v>
      </c>
      <c r="G224" s="56">
        <v>7425</v>
      </c>
      <c r="H224" s="56">
        <v>3364</v>
      </c>
      <c r="I224" s="56">
        <v>3030</v>
      </c>
    </row>
    <row r="225" spans="4:9" x14ac:dyDescent="0.25">
      <c r="D225" s="30" t="s">
        <v>52</v>
      </c>
      <c r="E225" s="64">
        <v>3184.66</v>
      </c>
      <c r="F225" s="56">
        <v>2734.77</v>
      </c>
      <c r="G225" s="56">
        <v>2816.45</v>
      </c>
      <c r="H225" s="56">
        <v>4881</v>
      </c>
      <c r="I225" s="56">
        <v>3829</v>
      </c>
    </row>
    <row r="226" spans="4:9" x14ac:dyDescent="0.25">
      <c r="D226" s="30" t="s">
        <v>56</v>
      </c>
      <c r="E226" s="64">
        <v>0</v>
      </c>
      <c r="F226" s="56">
        <v>0</v>
      </c>
      <c r="G226" s="56">
        <v>0</v>
      </c>
      <c r="H226" s="56">
        <v>0</v>
      </c>
      <c r="I226" s="56">
        <v>0</v>
      </c>
    </row>
    <row r="227" spans="4:9" x14ac:dyDescent="0.25">
      <c r="D227" s="30" t="s">
        <v>53</v>
      </c>
      <c r="E227" s="64">
        <v>1772</v>
      </c>
      <c r="F227" s="56">
        <v>2812</v>
      </c>
      <c r="G227" s="56">
        <v>1972</v>
      </c>
      <c r="H227" s="56">
        <v>1613</v>
      </c>
      <c r="I227" s="56">
        <v>1613</v>
      </c>
    </row>
    <row r="228" spans="4:9" x14ac:dyDescent="0.25">
      <c r="D228" s="30" t="s">
        <v>55</v>
      </c>
      <c r="E228" s="64">
        <v>0</v>
      </c>
      <c r="F228" s="56">
        <v>648</v>
      </c>
      <c r="G228" s="56">
        <v>3379</v>
      </c>
      <c r="H228" s="56">
        <v>1493</v>
      </c>
      <c r="I228" s="56">
        <v>2211.56</v>
      </c>
    </row>
    <row r="229" spans="4:9" x14ac:dyDescent="0.25">
      <c r="D229" s="30" t="s">
        <v>61</v>
      </c>
      <c r="E229" s="64">
        <v>1148.73</v>
      </c>
      <c r="F229" s="56">
        <v>952.93</v>
      </c>
      <c r="G229" s="56">
        <v>1773</v>
      </c>
      <c r="H229" s="56">
        <v>1888</v>
      </c>
      <c r="I229" s="56">
        <v>2412</v>
      </c>
    </row>
    <row r="230" spans="4:9" x14ac:dyDescent="0.25">
      <c r="D230" s="30" t="s">
        <v>51</v>
      </c>
      <c r="E230" s="64">
        <v>1615.01</v>
      </c>
      <c r="F230" s="56">
        <v>1232.92</v>
      </c>
      <c r="G230" s="56">
        <v>3517.99</v>
      </c>
      <c r="H230" s="56">
        <v>2111.7600000000002</v>
      </c>
      <c r="I230" s="56">
        <v>0</v>
      </c>
    </row>
    <row r="231" spans="4:9" x14ac:dyDescent="0.25">
      <c r="D231" s="30" t="s">
        <v>50</v>
      </c>
      <c r="E231" s="64">
        <v>1546.74</v>
      </c>
      <c r="F231" s="56">
        <v>1495.7</v>
      </c>
      <c r="G231" s="56">
        <v>2908</v>
      </c>
      <c r="H231" s="56">
        <v>4141</v>
      </c>
      <c r="I231" s="56">
        <v>2860</v>
      </c>
    </row>
    <row r="232" spans="4:9" x14ac:dyDescent="0.25">
      <c r="D232" s="30" t="s">
        <v>10</v>
      </c>
      <c r="E232" s="64">
        <v>3408.16</v>
      </c>
      <c r="F232" s="56">
        <v>2629.19</v>
      </c>
      <c r="G232" s="56">
        <v>2590</v>
      </c>
      <c r="H232" s="56">
        <v>2649.5590000000002</v>
      </c>
      <c r="I232" s="56">
        <v>2034.1949999999999</v>
      </c>
    </row>
    <row r="233" spans="4:9" x14ac:dyDescent="0.25">
      <c r="D233" s="30" t="s">
        <v>58</v>
      </c>
      <c r="E233" s="64">
        <v>1802.53</v>
      </c>
      <c r="F233" s="56">
        <v>910.76</v>
      </c>
      <c r="G233" s="56">
        <v>891.99333333333334</v>
      </c>
      <c r="H233" s="56">
        <v>1788</v>
      </c>
      <c r="I233" s="56">
        <v>2371.4499999999998</v>
      </c>
    </row>
    <row r="234" spans="4:9" x14ac:dyDescent="0.25">
      <c r="D234" s="30" t="s">
        <v>49</v>
      </c>
      <c r="E234" s="64">
        <v>1206.56</v>
      </c>
      <c r="F234" s="56">
        <v>1844</v>
      </c>
      <c r="G234" s="56">
        <v>1003.51</v>
      </c>
      <c r="H234" s="56">
        <v>796.33</v>
      </c>
      <c r="I234" s="56">
        <v>871</v>
      </c>
    </row>
    <row r="235" spans="4:9" x14ac:dyDescent="0.25">
      <c r="D235" s="30" t="s">
        <v>57</v>
      </c>
      <c r="E235" s="64">
        <v>2013</v>
      </c>
      <c r="F235" s="56">
        <v>2369</v>
      </c>
      <c r="G235" s="56">
        <v>1470</v>
      </c>
      <c r="H235" s="56">
        <v>1123.4000000000001</v>
      </c>
      <c r="I235" s="56">
        <v>0</v>
      </c>
    </row>
    <row r="236" spans="4:9" x14ac:dyDescent="0.25">
      <c r="D236" s="30" t="s">
        <v>48</v>
      </c>
      <c r="E236" s="64">
        <v>1214</v>
      </c>
      <c r="F236" s="56">
        <v>1452</v>
      </c>
      <c r="G236" s="56">
        <v>1612</v>
      </c>
      <c r="H236" s="56">
        <v>0</v>
      </c>
      <c r="I236" s="56">
        <v>1437</v>
      </c>
    </row>
    <row r="237" spans="4:9" x14ac:dyDescent="0.25">
      <c r="D237" s="30" t="s">
        <v>59</v>
      </c>
      <c r="E237" s="64">
        <v>2234</v>
      </c>
      <c r="F237" s="56">
        <v>0</v>
      </c>
      <c r="G237" s="56">
        <v>1957</v>
      </c>
      <c r="H237" s="56">
        <v>2065</v>
      </c>
      <c r="I237" s="56">
        <v>3390</v>
      </c>
    </row>
    <row r="238" spans="4:9" x14ac:dyDescent="0.25">
      <c r="D238" s="30" t="s">
        <v>62</v>
      </c>
      <c r="E238" s="64">
        <v>1454.15</v>
      </c>
      <c r="F238" s="56">
        <v>0</v>
      </c>
      <c r="G238" s="56">
        <v>2859</v>
      </c>
      <c r="H238" s="56">
        <v>2728</v>
      </c>
      <c r="I238" s="56">
        <v>4270</v>
      </c>
    </row>
    <row r="239" spans="4:9" ht="14.25" customHeight="1" x14ac:dyDescent="0.25">
      <c r="D239" s="51" t="s">
        <v>127</v>
      </c>
    </row>
    <row r="240" spans="4:9" ht="14.25" customHeight="1" x14ac:dyDescent="0.25">
      <c r="D240" s="51"/>
    </row>
    <row r="241" spans="2:9" ht="14.25" customHeight="1" x14ac:dyDescent="0.25"/>
    <row r="242" spans="2:9" x14ac:dyDescent="0.25">
      <c r="B242" s="95"/>
      <c r="D242" s="110" t="s">
        <v>32</v>
      </c>
    </row>
    <row r="243" spans="2:9" x14ac:dyDescent="0.25">
      <c r="D243" s="32"/>
    </row>
    <row r="244" spans="2:9" x14ac:dyDescent="0.25">
      <c r="D244" s="23" t="s">
        <v>0</v>
      </c>
      <c r="E244" s="49" t="str">
        <f>+'2. Victorian water industry'!$E$9</f>
        <v>2013-14</v>
      </c>
      <c r="F244" s="49" t="str">
        <f>+'2. Victorian water industry'!$F$9</f>
        <v>2014-15</v>
      </c>
      <c r="G244" s="49" t="str">
        <f>+'2. Victorian water industry'!$G$9</f>
        <v>2015-16</v>
      </c>
      <c r="H244" s="49" t="str">
        <f>+'2. Victorian water industry'!$H$9</f>
        <v>2016-17</v>
      </c>
      <c r="I244" s="49" t="str">
        <f>+'2. Victorian water industry'!$I$9</f>
        <v>2017-18</v>
      </c>
    </row>
    <row r="245" spans="2:9" x14ac:dyDescent="0.25">
      <c r="D245" s="30" t="s">
        <v>61</v>
      </c>
      <c r="E245" s="41" t="s">
        <v>46</v>
      </c>
      <c r="F245" s="57" t="s">
        <v>46</v>
      </c>
      <c r="G245" s="57">
        <v>1.3421494128096318</v>
      </c>
      <c r="H245" s="57">
        <v>1.221708444877099</v>
      </c>
      <c r="I245" s="57">
        <v>1.2486193151803295</v>
      </c>
    </row>
    <row r="246" spans="2:9" x14ac:dyDescent="0.25">
      <c r="D246" s="30" t="s">
        <v>50</v>
      </c>
      <c r="E246" s="66" t="s">
        <v>46</v>
      </c>
      <c r="F246" s="36" t="s">
        <v>46</v>
      </c>
      <c r="G246" s="36">
        <v>0.67833267793944163</v>
      </c>
      <c r="H246" s="36">
        <v>0.85498319180770643</v>
      </c>
      <c r="I246" s="36">
        <v>1.1333614121070568</v>
      </c>
    </row>
    <row r="247" spans="2:9" x14ac:dyDescent="0.25">
      <c r="D247" s="30" t="s">
        <v>52</v>
      </c>
      <c r="E247" s="66" t="s">
        <v>46</v>
      </c>
      <c r="F247" s="36" t="s">
        <v>46</v>
      </c>
      <c r="G247" s="36">
        <v>0.98603272365397765</v>
      </c>
      <c r="H247" s="36">
        <v>0.95253875679724587</v>
      </c>
      <c r="I247" s="36">
        <v>0.98149077885999259</v>
      </c>
    </row>
    <row r="248" spans="2:9" x14ac:dyDescent="0.25">
      <c r="D248" s="30" t="s">
        <v>56</v>
      </c>
      <c r="E248" s="66" t="s">
        <v>46</v>
      </c>
      <c r="F248" s="36" t="s">
        <v>46</v>
      </c>
      <c r="G248" s="36">
        <v>1.9678547873713186</v>
      </c>
      <c r="H248" s="36">
        <v>0.80783508633781431</v>
      </c>
      <c r="I248" s="36">
        <v>0.87646563007531164</v>
      </c>
    </row>
    <row r="249" spans="2:9" x14ac:dyDescent="0.25">
      <c r="D249" s="30" t="s">
        <v>59</v>
      </c>
      <c r="E249" s="66" t="s">
        <v>46</v>
      </c>
      <c r="F249" s="36" t="s">
        <v>46</v>
      </c>
      <c r="G249" s="36">
        <v>0.59409063825312824</v>
      </c>
      <c r="H249" s="36">
        <v>0.67153827937345645</v>
      </c>
      <c r="I249" s="36">
        <v>0.63904483020821534</v>
      </c>
    </row>
    <row r="250" spans="2:9" x14ac:dyDescent="0.25">
      <c r="D250" s="30" t="s">
        <v>10</v>
      </c>
      <c r="E250" s="66" t="s">
        <v>46</v>
      </c>
      <c r="F250" s="36" t="s">
        <v>46</v>
      </c>
      <c r="G250" s="36">
        <v>0.2526847757422615</v>
      </c>
      <c r="H250" s="36">
        <v>0.18494544109487701</v>
      </c>
      <c r="I250" s="36">
        <v>0.55991453935978186</v>
      </c>
    </row>
    <row r="251" spans="2:9" x14ac:dyDescent="0.25">
      <c r="D251" s="30" t="s">
        <v>48</v>
      </c>
      <c r="E251" s="66" t="s">
        <v>46</v>
      </c>
      <c r="F251" s="36" t="s">
        <v>46</v>
      </c>
      <c r="G251" s="36">
        <v>0.71545436898588499</v>
      </c>
      <c r="H251" s="36">
        <v>0.5721673589524936</v>
      </c>
      <c r="I251" s="36">
        <v>0.39837376190346258</v>
      </c>
    </row>
    <row r="252" spans="2:9" x14ac:dyDescent="0.25">
      <c r="D252" s="30" t="s">
        <v>55</v>
      </c>
      <c r="E252" s="66" t="s">
        <v>46</v>
      </c>
      <c r="F252" s="36" t="s">
        <v>46</v>
      </c>
      <c r="G252" s="36">
        <v>0.59617903437062469</v>
      </c>
      <c r="H252" s="36">
        <v>0.68040348818207474</v>
      </c>
      <c r="I252" s="36">
        <v>0.38773867876216256</v>
      </c>
    </row>
    <row r="253" spans="2:9" x14ac:dyDescent="0.25">
      <c r="D253" s="30" t="s">
        <v>62</v>
      </c>
      <c r="E253" s="66" t="s">
        <v>46</v>
      </c>
      <c r="F253" s="36" t="s">
        <v>46</v>
      </c>
      <c r="G253" s="36">
        <v>3.3521051220166263E-2</v>
      </c>
      <c r="H253" s="36">
        <v>1.3133701076963489E-2</v>
      </c>
      <c r="I253" s="36">
        <v>0.3810138844042622</v>
      </c>
    </row>
    <row r="254" spans="2:9" x14ac:dyDescent="0.25">
      <c r="D254" s="30" t="s">
        <v>49</v>
      </c>
      <c r="E254" s="66" t="s">
        <v>46</v>
      </c>
      <c r="F254" s="36" t="s">
        <v>46</v>
      </c>
      <c r="G254" s="36">
        <v>0.11985883293010455</v>
      </c>
      <c r="H254" s="36">
        <v>0.10512253345305621</v>
      </c>
      <c r="I254" s="36">
        <v>0.20000430116776705</v>
      </c>
    </row>
    <row r="255" spans="2:9" x14ac:dyDescent="0.25">
      <c r="D255" s="30" t="s">
        <v>53</v>
      </c>
      <c r="E255" s="66" t="s">
        <v>46</v>
      </c>
      <c r="F255" s="36" t="s">
        <v>46</v>
      </c>
      <c r="G255" s="36">
        <v>0.3599876203352283</v>
      </c>
      <c r="H255" s="36">
        <v>0.41319017915543294</v>
      </c>
      <c r="I255" s="36">
        <v>0.16890570995136139</v>
      </c>
    </row>
    <row r="256" spans="2:9" x14ac:dyDescent="0.25">
      <c r="D256" s="30" t="s">
        <v>51</v>
      </c>
      <c r="E256" s="66" t="s">
        <v>46</v>
      </c>
      <c r="F256" s="36" t="s">
        <v>46</v>
      </c>
      <c r="G256" s="36">
        <v>5.6501735410444752E-2</v>
      </c>
      <c r="H256" s="36">
        <v>7.0112817897890242E-2</v>
      </c>
      <c r="I256" s="36">
        <v>0.15207098736399838</v>
      </c>
    </row>
    <row r="257" spans="2:9" x14ac:dyDescent="0.25">
      <c r="D257" s="30" t="s">
        <v>60</v>
      </c>
      <c r="E257" s="66" t="s">
        <v>46</v>
      </c>
      <c r="F257" s="36" t="s">
        <v>46</v>
      </c>
      <c r="G257" s="36">
        <v>8.3663753833519386E-2</v>
      </c>
      <c r="H257" s="36">
        <v>0.12487327217427857</v>
      </c>
      <c r="I257" s="36">
        <v>0.11454151113491745</v>
      </c>
    </row>
    <row r="258" spans="2:9" x14ac:dyDescent="0.25">
      <c r="D258" s="30" t="s">
        <v>54</v>
      </c>
      <c r="E258" s="66" t="s">
        <v>46</v>
      </c>
      <c r="F258" s="36" t="s">
        <v>46</v>
      </c>
      <c r="G258" s="36">
        <v>0.15690118662125996</v>
      </c>
      <c r="H258" s="36">
        <v>8.9104557625085998E-2</v>
      </c>
      <c r="I258" s="36">
        <v>7.7736252002135617E-2</v>
      </c>
    </row>
    <row r="259" spans="2:9" x14ac:dyDescent="0.25">
      <c r="D259" s="30" t="s">
        <v>58</v>
      </c>
      <c r="E259" s="66" t="s">
        <v>46</v>
      </c>
      <c r="F259" s="36" t="s">
        <v>46</v>
      </c>
      <c r="G259" s="36">
        <v>0</v>
      </c>
      <c r="H259" s="36">
        <v>0</v>
      </c>
      <c r="I259" s="36">
        <v>0</v>
      </c>
    </row>
    <row r="260" spans="2:9" x14ac:dyDescent="0.25">
      <c r="D260" s="30" t="s">
        <v>57</v>
      </c>
      <c r="E260" s="66" t="s">
        <v>46</v>
      </c>
      <c r="F260" s="36" t="s">
        <v>46</v>
      </c>
      <c r="G260" s="36">
        <v>1.8013690404707575E-2</v>
      </c>
      <c r="H260" s="36">
        <v>1.7779885023410182E-2</v>
      </c>
      <c r="I260" s="36">
        <v>0</v>
      </c>
    </row>
    <row r="261" spans="2:9" x14ac:dyDescent="0.25">
      <c r="D261" s="51" t="s">
        <v>126</v>
      </c>
    </row>
    <row r="262" spans="2:9" x14ac:dyDescent="0.25"/>
    <row r="263" spans="2:9" x14ac:dyDescent="0.25">
      <c r="B263" s="95"/>
      <c r="D263" s="110" t="s">
        <v>31</v>
      </c>
    </row>
    <row r="264" spans="2:9" x14ac:dyDescent="0.25">
      <c r="D264" s="32"/>
    </row>
    <row r="265" spans="2:9" x14ac:dyDescent="0.25">
      <c r="D265" s="23" t="s">
        <v>0</v>
      </c>
      <c r="E265" s="49" t="str">
        <f>+'2. Victorian water industry'!$E$9</f>
        <v>2013-14</v>
      </c>
      <c r="F265" s="49" t="str">
        <f>+'2. Victorian water industry'!$F$9</f>
        <v>2014-15</v>
      </c>
      <c r="G265" s="49" t="str">
        <f>+'2. Victorian water industry'!$G$9</f>
        <v>2015-16</v>
      </c>
      <c r="H265" s="49" t="str">
        <f>+'2. Victorian water industry'!$H$9</f>
        <v>2016-17</v>
      </c>
      <c r="I265" s="49" t="str">
        <f>+'2. Victorian water industry'!$I$9</f>
        <v>2017-18</v>
      </c>
    </row>
    <row r="266" spans="2:9" x14ac:dyDescent="0.25">
      <c r="D266" s="30" t="s">
        <v>60</v>
      </c>
      <c r="E266" s="63">
        <v>675.65362035225053</v>
      </c>
      <c r="F266" s="55">
        <v>667.1882352941177</v>
      </c>
      <c r="G266" s="55">
        <v>822.25447852760738</v>
      </c>
      <c r="H266" s="55">
        <v>687.09900990099015</v>
      </c>
      <c r="I266" s="55">
        <v>677.28810020876824</v>
      </c>
    </row>
    <row r="267" spans="2:9" x14ac:dyDescent="0.25">
      <c r="D267" s="30" t="s">
        <v>49</v>
      </c>
      <c r="E267" s="64">
        <v>432.75578947368422</v>
      </c>
      <c r="F267" s="56">
        <v>391.9088888888889</v>
      </c>
      <c r="G267" s="56">
        <v>512.37037037037032</v>
      </c>
      <c r="H267" s="56">
        <v>435.6875</v>
      </c>
      <c r="I267" s="56">
        <v>639.41935483870964</v>
      </c>
    </row>
    <row r="268" spans="2:9" x14ac:dyDescent="0.25">
      <c r="D268" s="30" t="s">
        <v>59</v>
      </c>
      <c r="E268" s="64">
        <v>151.2107129798903</v>
      </c>
      <c r="F268" s="56">
        <v>159.27972017673048</v>
      </c>
      <c r="G268" s="56">
        <v>414.68436578171094</v>
      </c>
      <c r="H268" s="56">
        <v>405.71627204030221</v>
      </c>
      <c r="I268" s="56">
        <v>486.27341772151897</v>
      </c>
    </row>
    <row r="269" spans="2:9" x14ac:dyDescent="0.25">
      <c r="D269" s="30" t="s">
        <v>53</v>
      </c>
      <c r="E269" s="64">
        <v>544.66666666666663</v>
      </c>
      <c r="F269" s="56">
        <v>232.6764705882353</v>
      </c>
      <c r="G269" s="56">
        <v>72.66968325791855</v>
      </c>
      <c r="H269" s="56">
        <v>225.57528957528959</v>
      </c>
      <c r="I269" s="56">
        <v>436.90435185185186</v>
      </c>
    </row>
    <row r="270" spans="2:9" x14ac:dyDescent="0.25">
      <c r="D270" s="30" t="s">
        <v>50</v>
      </c>
      <c r="E270" s="64">
        <v>277.03645061728395</v>
      </c>
      <c r="F270" s="56">
        <v>138.92526239067055</v>
      </c>
      <c r="G270" s="56">
        <v>536.89223188405799</v>
      </c>
      <c r="H270" s="56">
        <v>307.16136363636366</v>
      </c>
      <c r="I270" s="56">
        <v>274.57974662162161</v>
      </c>
    </row>
    <row r="271" spans="2:9" x14ac:dyDescent="0.25">
      <c r="D271" s="30" t="s">
        <v>55</v>
      </c>
      <c r="E271" s="64">
        <v>0</v>
      </c>
      <c r="F271" s="56">
        <v>492.78217821782181</v>
      </c>
      <c r="G271" s="56">
        <v>191.54219696969699</v>
      </c>
      <c r="H271" s="56">
        <v>296.97161572052403</v>
      </c>
      <c r="I271" s="56">
        <v>262.22177358490569</v>
      </c>
    </row>
    <row r="272" spans="2:9" x14ac:dyDescent="0.25">
      <c r="D272" s="30" t="s">
        <v>48</v>
      </c>
      <c r="E272" s="64">
        <v>306.11290322580646</v>
      </c>
      <c r="F272" s="56">
        <v>227.74350649350649</v>
      </c>
      <c r="G272" s="56">
        <v>239.25581395348837</v>
      </c>
      <c r="H272" s="56">
        <v>204.4375</v>
      </c>
      <c r="I272" s="56">
        <v>229.45890410958904</v>
      </c>
    </row>
    <row r="273" spans="4:9" x14ac:dyDescent="0.25">
      <c r="D273" s="30" t="s">
        <v>52</v>
      </c>
      <c r="E273" s="64">
        <v>157.74476855200348</v>
      </c>
      <c r="F273" s="56">
        <v>102.27792292000584</v>
      </c>
      <c r="G273" s="56">
        <v>192.40274021352315</v>
      </c>
      <c r="H273" s="56">
        <v>211.59397642323174</v>
      </c>
      <c r="I273" s="56">
        <v>220.30228754603738</v>
      </c>
    </row>
    <row r="274" spans="4:9" x14ac:dyDescent="0.25">
      <c r="D274" s="30" t="s">
        <v>61</v>
      </c>
      <c r="E274" s="64">
        <v>116.10715736040609</v>
      </c>
      <c r="F274" s="56">
        <v>120.68337662337663</v>
      </c>
      <c r="G274" s="56">
        <v>148.31617647058823</v>
      </c>
      <c r="H274" s="56">
        <v>151.29482071713147</v>
      </c>
      <c r="I274" s="56">
        <v>165.42692307692309</v>
      </c>
    </row>
    <row r="275" spans="4:9" x14ac:dyDescent="0.25">
      <c r="D275" s="30" t="s">
        <v>51</v>
      </c>
      <c r="E275" s="64">
        <v>447.23303030303032</v>
      </c>
      <c r="F275" s="56">
        <v>366.47562499999998</v>
      </c>
      <c r="G275" s="56">
        <v>337.09057142857142</v>
      </c>
      <c r="H275" s="56">
        <v>627.82249999999999</v>
      </c>
      <c r="I275" s="56">
        <v>141.98969072164948</v>
      </c>
    </row>
    <row r="276" spans="4:9" x14ac:dyDescent="0.25">
      <c r="D276" s="30" t="s">
        <v>56</v>
      </c>
      <c r="E276" s="64">
        <v>34.759291023441968</v>
      </c>
      <c r="F276" s="56">
        <v>32.873843877173513</v>
      </c>
      <c r="G276" s="56">
        <v>34.802302367941714</v>
      </c>
      <c r="H276" s="56">
        <v>79.140121845082675</v>
      </c>
      <c r="I276" s="56">
        <v>78.240813135261916</v>
      </c>
    </row>
    <row r="277" spans="4:9" x14ac:dyDescent="0.25">
      <c r="D277" s="30" t="s">
        <v>62</v>
      </c>
      <c r="E277" s="64">
        <v>285.89785714285716</v>
      </c>
      <c r="F277" s="56">
        <v>340.6521739130435</v>
      </c>
      <c r="G277" s="56">
        <v>1894.2</v>
      </c>
      <c r="H277" s="56">
        <v>1680</v>
      </c>
      <c r="I277" s="56">
        <v>64.830508474576277</v>
      </c>
    </row>
    <row r="278" spans="4:9" x14ac:dyDescent="0.25">
      <c r="D278" s="30" t="s">
        <v>54</v>
      </c>
      <c r="E278" s="64">
        <v>250.25454545454545</v>
      </c>
      <c r="F278" s="56">
        <v>421.31645569620252</v>
      </c>
      <c r="G278" s="56">
        <v>128.27904761904762</v>
      </c>
      <c r="H278" s="56">
        <v>274.00327868852457</v>
      </c>
      <c r="I278" s="56">
        <v>42.437728937728934</v>
      </c>
    </row>
    <row r="279" spans="4:9" x14ac:dyDescent="0.25">
      <c r="D279" s="30" t="s">
        <v>10</v>
      </c>
      <c r="E279" s="64">
        <v>0</v>
      </c>
      <c r="F279" s="56">
        <v>19.318181818181817</v>
      </c>
      <c r="G279" s="56">
        <v>47.279411764705884</v>
      </c>
      <c r="H279" s="56">
        <v>35.6</v>
      </c>
      <c r="I279" s="56">
        <v>5.7236842105263159</v>
      </c>
    </row>
    <row r="280" spans="4:9" x14ac:dyDescent="0.25">
      <c r="D280" s="30" t="s">
        <v>58</v>
      </c>
      <c r="E280" s="64">
        <v>0</v>
      </c>
      <c r="F280" s="56">
        <v>0</v>
      </c>
      <c r="G280" s="56">
        <v>0</v>
      </c>
      <c r="H280" s="56">
        <v>0</v>
      </c>
      <c r="I280" s="56">
        <v>0</v>
      </c>
    </row>
    <row r="281" spans="4:9" x14ac:dyDescent="0.25">
      <c r="D281" s="30" t="s">
        <v>57</v>
      </c>
      <c r="E281" s="64">
        <v>0</v>
      </c>
      <c r="F281" s="56">
        <v>0</v>
      </c>
      <c r="G281" s="56">
        <v>576.66666666666663</v>
      </c>
      <c r="H281" s="56">
        <v>3000</v>
      </c>
      <c r="I281" s="56">
        <v>0</v>
      </c>
    </row>
    <row r="282" spans="4:9" x14ac:dyDescent="0.25"/>
    <row r="283" spans="4:9" x14ac:dyDescent="0.25"/>
    <row r="284" spans="4:9" x14ac:dyDescent="0.25"/>
    <row r="285" spans="4:9" hidden="1" x14ac:dyDescent="0.25"/>
    <row r="286" spans="4:9" hidden="1" x14ac:dyDescent="0.25"/>
    <row r="287" spans="4:9" hidden="1" x14ac:dyDescent="0.25"/>
    <row r="288" spans="4:9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</sheetData>
  <sortState ref="D31:I46">
    <sortCondition descending="1" ref="I31:I46"/>
  </sortState>
  <phoneticPr fontId="0" type="noConversion"/>
  <pageMargins left="0.1" right="0.13" top="0.16" bottom="0.16" header="0.12" footer="0.12"/>
  <pageSetup paperSize="9" scale="73" fitToHeight="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8" tint="0.79998168889431442"/>
    <pageSetUpPr fitToPage="1"/>
  </sheetPr>
  <dimension ref="A1:Z119"/>
  <sheetViews>
    <sheetView showGridLines="0" workbookViewId="0">
      <pane ySplit="5" topLeftCell="A6" activePane="bottomLeft" state="frozen"/>
      <selection pane="bottomLeft" activeCell="L24" sqref="L24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35" customWidth="1"/>
    <col min="4" max="4" width="18.6640625" style="52" customWidth="1"/>
    <col min="5" max="9" width="17.1640625" style="45" customWidth="1"/>
    <col min="10" max="10" width="14.83203125" style="45" customWidth="1"/>
    <col min="11" max="12" width="14.33203125" style="34" customWidth="1"/>
    <col min="13" max="26" width="9.33203125" style="34" customWidth="1"/>
    <col min="27" max="16384" width="9.33203125" style="34" hidden="1"/>
  </cols>
  <sheetData>
    <row r="1" spans="2:10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10" s="12" customFormat="1" ht="16.5" customHeight="1" x14ac:dyDescent="0.2">
      <c r="B2" s="60"/>
      <c r="D2" s="21" t="s">
        <v>124</v>
      </c>
      <c r="E2" s="15"/>
      <c r="F2" s="15"/>
      <c r="G2" s="15"/>
      <c r="H2" s="15"/>
      <c r="I2" s="15"/>
    </row>
    <row r="3" spans="2:10" s="12" customFormat="1" ht="12" customHeight="1" x14ac:dyDescent="0.2">
      <c r="B3" s="60"/>
      <c r="D3" s="22" t="str">
        <f>'1. Introduction'!D3</f>
        <v>2017-18 Water Performance Report</v>
      </c>
      <c r="E3" s="15"/>
      <c r="F3" s="15"/>
      <c r="G3" s="15"/>
      <c r="H3" s="15"/>
      <c r="I3" s="15"/>
    </row>
    <row r="4" spans="2:10" s="12" customFormat="1" ht="11.25" customHeight="1" x14ac:dyDescent="0.2">
      <c r="B4" s="60"/>
      <c r="D4" s="22" t="s">
        <v>120</v>
      </c>
      <c r="E4" s="15"/>
      <c r="F4" s="15"/>
      <c r="G4" s="15"/>
      <c r="H4" s="15"/>
      <c r="I4" s="15"/>
    </row>
    <row r="5" spans="2:10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10" ht="6.75" customHeight="1" x14ac:dyDescent="0.25"/>
    <row r="7" spans="2:10" x14ac:dyDescent="0.25">
      <c r="D7" s="110" t="s">
        <v>153</v>
      </c>
    </row>
    <row r="8" spans="2:10" x14ac:dyDescent="0.25"/>
    <row r="9" spans="2:10" x14ac:dyDescent="0.25">
      <c r="D9" s="23" t="s">
        <v>149</v>
      </c>
      <c r="E9" s="23" t="s">
        <v>156</v>
      </c>
      <c r="F9" s="23" t="s">
        <v>150</v>
      </c>
      <c r="G9" s="23" t="s">
        <v>151</v>
      </c>
      <c r="H9" s="23" t="s">
        <v>152</v>
      </c>
      <c r="I9" s="23" t="s">
        <v>154</v>
      </c>
      <c r="J9" s="23" t="s">
        <v>157</v>
      </c>
    </row>
    <row r="10" spans="2:10" x14ac:dyDescent="0.25">
      <c r="D10" s="23">
        <v>1</v>
      </c>
      <c r="E10" s="108" t="s">
        <v>6</v>
      </c>
      <c r="F10" s="126">
        <v>45.175438596491226</v>
      </c>
      <c r="G10" s="126">
        <v>69.360902255639104</v>
      </c>
      <c r="H10" s="126">
        <v>71.096491228070178</v>
      </c>
      <c r="I10" s="102">
        <v>60</v>
      </c>
      <c r="J10" s="102">
        <v>3</v>
      </c>
    </row>
    <row r="11" spans="2:10" x14ac:dyDescent="0.25">
      <c r="D11" s="23">
        <v>2</v>
      </c>
      <c r="E11" s="109" t="s">
        <v>15</v>
      </c>
      <c r="F11" s="111">
        <v>34.752155172413794</v>
      </c>
      <c r="G11" s="111">
        <v>61.391625615763544</v>
      </c>
      <c r="H11" s="111">
        <v>65</v>
      </c>
      <c r="I11" s="94">
        <v>60</v>
      </c>
      <c r="J11" s="94">
        <v>2</v>
      </c>
    </row>
    <row r="12" spans="2:10" x14ac:dyDescent="0.25">
      <c r="D12" s="23">
        <v>2</v>
      </c>
      <c r="E12" s="109" t="s">
        <v>7</v>
      </c>
      <c r="F12" s="111">
        <v>38.631465517241381</v>
      </c>
      <c r="G12" s="111">
        <v>61.699507389162562</v>
      </c>
      <c r="H12" s="111">
        <v>61.637931034482754</v>
      </c>
      <c r="I12" s="94">
        <v>60</v>
      </c>
      <c r="J12" s="94">
        <v>2</v>
      </c>
    </row>
    <row r="13" spans="2:10" x14ac:dyDescent="0.25">
      <c r="D13" s="23">
        <v>4</v>
      </c>
      <c r="E13" s="109" t="s">
        <v>14</v>
      </c>
      <c r="F13" s="111">
        <v>31.510416666666664</v>
      </c>
      <c r="G13" s="111">
        <v>64.821428571428569</v>
      </c>
      <c r="H13" s="111">
        <v>61.083333333333336</v>
      </c>
      <c r="I13" s="94">
        <v>60</v>
      </c>
      <c r="J13" s="94">
        <v>0</v>
      </c>
    </row>
    <row r="14" spans="2:10" x14ac:dyDescent="0.25">
      <c r="D14" s="23">
        <v>5</v>
      </c>
      <c r="E14" s="109" t="s">
        <v>2</v>
      </c>
      <c r="F14" s="111">
        <v>32.785087719298247</v>
      </c>
      <c r="G14" s="111">
        <v>67.794486215538853</v>
      </c>
      <c r="H14" s="111">
        <v>57.631578947368418</v>
      </c>
      <c r="I14" s="94">
        <v>60</v>
      </c>
      <c r="J14" s="94">
        <v>3</v>
      </c>
    </row>
    <row r="15" spans="2:10" x14ac:dyDescent="0.25">
      <c r="D15" s="23">
        <v>6</v>
      </c>
      <c r="E15" s="109" t="s">
        <v>12</v>
      </c>
      <c r="F15" s="111">
        <v>31.35593220338983</v>
      </c>
      <c r="G15" s="111">
        <v>59.745762711864408</v>
      </c>
      <c r="H15" s="111">
        <v>63.516949152542374</v>
      </c>
      <c r="I15" s="94">
        <v>60</v>
      </c>
      <c r="J15" s="94">
        <v>1</v>
      </c>
    </row>
    <row r="16" spans="2:10" x14ac:dyDescent="0.25">
      <c r="D16" s="23">
        <v>7</v>
      </c>
      <c r="E16" s="109" t="s">
        <v>4</v>
      </c>
      <c r="F16" s="111">
        <v>30.885416666666664</v>
      </c>
      <c r="G16" s="111">
        <v>60.773809523809526</v>
      </c>
      <c r="H16" s="111">
        <v>62.625</v>
      </c>
      <c r="I16" s="94">
        <v>60</v>
      </c>
      <c r="J16" s="94">
        <v>0</v>
      </c>
    </row>
    <row r="17" spans="2:10" x14ac:dyDescent="0.25">
      <c r="D17" s="23">
        <v>8</v>
      </c>
      <c r="E17" s="109" t="s">
        <v>9</v>
      </c>
      <c r="F17" s="111">
        <v>29.819915254237287</v>
      </c>
      <c r="G17" s="111">
        <v>59.322033898305087</v>
      </c>
      <c r="H17" s="111">
        <v>62.033898305084747</v>
      </c>
      <c r="I17" s="94">
        <v>60</v>
      </c>
      <c r="J17" s="94">
        <v>1</v>
      </c>
    </row>
    <row r="18" spans="2:10" x14ac:dyDescent="0.25">
      <c r="D18" s="23">
        <v>9</v>
      </c>
      <c r="E18" s="109" t="s">
        <v>8</v>
      </c>
      <c r="F18" s="111">
        <v>29.608050847457626</v>
      </c>
      <c r="G18" s="111">
        <v>59.322033898305087</v>
      </c>
      <c r="H18" s="111">
        <v>61.864406779661017</v>
      </c>
      <c r="I18" s="94">
        <v>60</v>
      </c>
      <c r="J18" s="94">
        <v>1</v>
      </c>
    </row>
    <row r="19" spans="2:10" x14ac:dyDescent="0.25">
      <c r="D19" s="23">
        <v>10</v>
      </c>
      <c r="E19" s="109" t="s">
        <v>16</v>
      </c>
      <c r="F19" s="111">
        <v>33.072916666666664</v>
      </c>
      <c r="G19" s="111">
        <v>61.30952380952381</v>
      </c>
      <c r="H19" s="111">
        <v>56.875</v>
      </c>
      <c r="I19" s="94">
        <v>60</v>
      </c>
      <c r="J19" s="94">
        <v>0</v>
      </c>
    </row>
    <row r="20" spans="2:10" x14ac:dyDescent="0.25">
      <c r="D20" s="23">
        <v>10</v>
      </c>
      <c r="E20" s="109" t="s">
        <v>3</v>
      </c>
      <c r="F20" s="111">
        <v>30.667372881355931</v>
      </c>
      <c r="G20" s="111">
        <v>60.230024213075062</v>
      </c>
      <c r="H20" s="111">
        <v>59.49152542372881</v>
      </c>
      <c r="I20" s="94">
        <v>60</v>
      </c>
      <c r="J20" s="94">
        <v>1</v>
      </c>
    </row>
    <row r="21" spans="2:10" x14ac:dyDescent="0.25">
      <c r="D21" s="23">
        <v>11</v>
      </c>
      <c r="E21" s="109" t="s">
        <v>5</v>
      </c>
      <c r="F21" s="111">
        <v>28.541666666666664</v>
      </c>
      <c r="G21" s="111">
        <v>58.928571428571431</v>
      </c>
      <c r="H21" s="111">
        <v>60.208333333333336</v>
      </c>
      <c r="I21" s="94">
        <v>60</v>
      </c>
      <c r="J21" s="94">
        <v>0</v>
      </c>
    </row>
    <row r="22" spans="2:10" x14ac:dyDescent="0.25">
      <c r="D22" s="23">
        <v>13</v>
      </c>
      <c r="E22" s="109" t="s">
        <v>10</v>
      </c>
      <c r="F22" s="111">
        <v>29.375</v>
      </c>
      <c r="G22" s="111">
        <v>60.952380952380949</v>
      </c>
      <c r="H22" s="111">
        <v>57.333333333333336</v>
      </c>
      <c r="I22" s="94">
        <v>60</v>
      </c>
      <c r="J22" s="94">
        <v>0</v>
      </c>
    </row>
    <row r="23" spans="2:10" x14ac:dyDescent="0.25">
      <c r="D23" s="23">
        <v>14</v>
      </c>
      <c r="E23" s="109" t="s">
        <v>1</v>
      </c>
      <c r="F23" s="111">
        <v>30.879237288135592</v>
      </c>
      <c r="G23" s="111">
        <v>58.71670702179177</v>
      </c>
      <c r="H23" s="111">
        <v>57.245762711864408</v>
      </c>
      <c r="I23" s="94">
        <v>60</v>
      </c>
      <c r="J23" s="94">
        <v>1</v>
      </c>
    </row>
    <row r="24" spans="2:10" x14ac:dyDescent="0.25">
      <c r="D24" s="23">
        <v>15</v>
      </c>
      <c r="E24" s="109" t="s">
        <v>13</v>
      </c>
      <c r="F24" s="111">
        <v>29.656862745098039</v>
      </c>
      <c r="G24" s="111">
        <v>56.372549019607845</v>
      </c>
      <c r="H24" s="111">
        <v>57.696078431372548</v>
      </c>
      <c r="I24" s="94">
        <v>60</v>
      </c>
      <c r="J24" s="94">
        <v>9</v>
      </c>
    </row>
    <row r="25" spans="2:10" x14ac:dyDescent="0.25">
      <c r="D25" s="23">
        <v>16</v>
      </c>
      <c r="E25" s="109" t="s">
        <v>11</v>
      </c>
      <c r="F25" s="111">
        <v>25.476694915254235</v>
      </c>
      <c r="G25" s="111">
        <v>55.02421307506053</v>
      </c>
      <c r="H25" s="111">
        <v>57.33050847457627</v>
      </c>
      <c r="I25" s="94">
        <v>60</v>
      </c>
      <c r="J25" s="94">
        <v>1</v>
      </c>
    </row>
    <row r="26" spans="2:10" x14ac:dyDescent="0.25">
      <c r="D26" s="34"/>
      <c r="E26" s="109" t="s">
        <v>160</v>
      </c>
      <c r="F26" s="111">
        <v>31.985294117647058</v>
      </c>
      <c r="G26" s="111">
        <v>60.993124522536284</v>
      </c>
      <c r="H26" s="111">
        <v>60.791443850267378</v>
      </c>
      <c r="I26" s="94">
        <f>SUM(I10:I25)</f>
        <v>960</v>
      </c>
      <c r="J26" s="94">
        <f>SUM(J10:J25)</f>
        <v>25</v>
      </c>
    </row>
    <row r="27" spans="2:10" x14ac:dyDescent="0.25">
      <c r="D27" s="52" t="s">
        <v>155</v>
      </c>
    </row>
    <row r="28" spans="2:10" x14ac:dyDescent="0.25"/>
    <row r="29" spans="2:10" x14ac:dyDescent="0.25">
      <c r="B29" s="95"/>
      <c r="D29" s="110" t="s">
        <v>107</v>
      </c>
      <c r="F29" s="40"/>
      <c r="G29" s="40"/>
      <c r="H29" s="40"/>
      <c r="I29" s="40"/>
      <c r="J29" s="40"/>
    </row>
    <row r="30" spans="2:10" x14ac:dyDescent="0.25">
      <c r="B30" s="95"/>
      <c r="D30" s="32"/>
      <c r="F30" s="40"/>
      <c r="G30" s="40"/>
      <c r="H30" s="40"/>
      <c r="I30" s="40"/>
      <c r="J30" s="40"/>
    </row>
    <row r="31" spans="2:10" x14ac:dyDescent="0.25">
      <c r="B31" s="95"/>
      <c r="D31" s="23" t="s">
        <v>0</v>
      </c>
      <c r="E31" s="49" t="str">
        <f>+'2. Victorian water industry'!$E$9</f>
        <v>2013-14</v>
      </c>
      <c r="F31" s="49" t="str">
        <f>+'2. Victorian water industry'!$F$9</f>
        <v>2014-15</v>
      </c>
      <c r="G31" s="49" t="str">
        <f>+'2. Victorian water industry'!$G$9</f>
        <v>2015-16</v>
      </c>
      <c r="H31" s="49" t="str">
        <f>+'2. Victorian water industry'!$H$9</f>
        <v>2016-17</v>
      </c>
      <c r="I31" s="49" t="str">
        <f>+'2. Victorian water industry'!$I$9</f>
        <v>2017-18</v>
      </c>
      <c r="J31" s="61"/>
    </row>
    <row r="32" spans="2:10" x14ac:dyDescent="0.25">
      <c r="B32" s="95"/>
      <c r="D32" s="30" t="s">
        <v>52</v>
      </c>
      <c r="E32" s="108">
        <v>41.151679739364738</v>
      </c>
      <c r="F32" s="102">
        <v>65.056690983455965</v>
      </c>
      <c r="G32" s="102">
        <v>138.13100177482534</v>
      </c>
      <c r="H32" s="102">
        <v>95.11340174509607</v>
      </c>
      <c r="I32" s="102">
        <v>116.13049918502023</v>
      </c>
      <c r="J32" s="62"/>
    </row>
    <row r="33" spans="2:10" x14ac:dyDescent="0.25">
      <c r="B33" s="95"/>
      <c r="D33" s="30" t="s">
        <v>54</v>
      </c>
      <c r="E33" s="109">
        <v>29.999460870903366</v>
      </c>
      <c r="F33" s="94">
        <v>31.108509759392703</v>
      </c>
      <c r="G33" s="94">
        <v>34.689861789120272</v>
      </c>
      <c r="H33" s="94">
        <v>49.568373056835163</v>
      </c>
      <c r="I33" s="94">
        <v>112.10386174222698</v>
      </c>
      <c r="J33" s="62"/>
    </row>
    <row r="34" spans="2:10" x14ac:dyDescent="0.25">
      <c r="B34" s="95"/>
      <c r="D34" s="30" t="s">
        <v>53</v>
      </c>
      <c r="E34" s="109">
        <v>30.995917434686568</v>
      </c>
      <c r="F34" s="94">
        <v>42.7642000945782</v>
      </c>
      <c r="G34" s="94">
        <v>16.596895835394204</v>
      </c>
      <c r="H34" s="94">
        <v>15.361842866440089</v>
      </c>
      <c r="I34" s="94">
        <v>27.112155904040709</v>
      </c>
      <c r="J34" s="62"/>
    </row>
    <row r="35" spans="2:10" x14ac:dyDescent="0.25">
      <c r="B35" s="95"/>
      <c r="D35" s="30" t="s">
        <v>60</v>
      </c>
      <c r="E35" s="109">
        <v>25.636391371097901</v>
      </c>
      <c r="F35" s="94">
        <v>21.79369033401959</v>
      </c>
      <c r="G35" s="94">
        <v>25.975876904780883</v>
      </c>
      <c r="H35" s="94">
        <v>25.716061312404108</v>
      </c>
      <c r="I35" s="94">
        <v>26.372490431829089</v>
      </c>
      <c r="J35" s="62"/>
    </row>
    <row r="36" spans="2:10" x14ac:dyDescent="0.25">
      <c r="B36" s="95"/>
      <c r="D36" s="30" t="s">
        <v>51</v>
      </c>
      <c r="E36" s="109">
        <v>20.855369835025105</v>
      </c>
      <c r="F36" s="94">
        <v>66.496747273589378</v>
      </c>
      <c r="G36" s="94">
        <v>16.578391715880592</v>
      </c>
      <c r="H36" s="94">
        <v>22.709620344908444</v>
      </c>
      <c r="I36" s="94">
        <v>26.04959652506038</v>
      </c>
      <c r="J36" s="62"/>
    </row>
    <row r="37" spans="2:10" x14ac:dyDescent="0.25">
      <c r="B37" s="95"/>
      <c r="D37" s="30" t="s">
        <v>56</v>
      </c>
      <c r="E37" s="109">
        <v>43.280832691857157</v>
      </c>
      <c r="F37" s="94">
        <v>19.850594637482427</v>
      </c>
      <c r="G37" s="94">
        <v>18.572605516289393</v>
      </c>
      <c r="H37" s="94">
        <v>22.114937187946168</v>
      </c>
      <c r="I37" s="94">
        <v>25.100132894029283</v>
      </c>
      <c r="J37" s="62"/>
    </row>
    <row r="38" spans="2:10" x14ac:dyDescent="0.25">
      <c r="B38" s="95"/>
      <c r="D38" s="30" t="s">
        <v>55</v>
      </c>
      <c r="E38" s="109">
        <v>13.845765765765766</v>
      </c>
      <c r="F38" s="94">
        <v>13.506043130157368</v>
      </c>
      <c r="G38" s="94">
        <v>13.862911965321604</v>
      </c>
      <c r="H38" s="94">
        <v>12.745551281001882</v>
      </c>
      <c r="I38" s="94">
        <v>18.725239199294649</v>
      </c>
      <c r="J38" s="62"/>
    </row>
    <row r="39" spans="2:10" x14ac:dyDescent="0.25">
      <c r="B39" s="95"/>
      <c r="D39" s="30" t="s">
        <v>59</v>
      </c>
      <c r="E39" s="109">
        <v>19.047683633038709</v>
      </c>
      <c r="F39" s="94">
        <v>18.033697399181765</v>
      </c>
      <c r="G39" s="94">
        <v>21.026875107238862</v>
      </c>
      <c r="H39" s="94">
        <v>17.448058093400793</v>
      </c>
      <c r="I39" s="94">
        <v>17.487917830435176</v>
      </c>
      <c r="J39" s="62"/>
    </row>
    <row r="40" spans="2:10" x14ac:dyDescent="0.25">
      <c r="B40" s="95"/>
      <c r="D40" s="30" t="s">
        <v>48</v>
      </c>
      <c r="E40" s="109">
        <v>7.9970032397408204</v>
      </c>
      <c r="F40" s="94">
        <v>10.827653386791654</v>
      </c>
      <c r="G40" s="94">
        <v>14.002141389588216</v>
      </c>
      <c r="H40" s="94">
        <v>14.409215562185457</v>
      </c>
      <c r="I40" s="94">
        <v>14.806578552117752</v>
      </c>
      <c r="J40" s="62"/>
    </row>
    <row r="41" spans="2:10" x14ac:dyDescent="0.25">
      <c r="B41" s="95"/>
      <c r="D41" s="30" t="s">
        <v>58</v>
      </c>
      <c r="E41" s="109">
        <v>19.326199423724685</v>
      </c>
      <c r="F41" s="94">
        <v>17.865250858563929</v>
      </c>
      <c r="G41" s="94">
        <v>18.734732764692076</v>
      </c>
      <c r="H41" s="94">
        <v>13.975821163975848</v>
      </c>
      <c r="I41" s="94">
        <v>14.801596397871473</v>
      </c>
      <c r="J41" s="62"/>
    </row>
    <row r="42" spans="2:10" x14ac:dyDescent="0.25">
      <c r="B42" s="95"/>
      <c r="D42" s="30" t="s">
        <v>49</v>
      </c>
      <c r="E42" s="109">
        <v>16.850667399737315</v>
      </c>
      <c r="F42" s="94">
        <v>15.314559010359979</v>
      </c>
      <c r="G42" s="94">
        <v>15.004597358237193</v>
      </c>
      <c r="H42" s="94">
        <v>13.062428055146567</v>
      </c>
      <c r="I42" s="94">
        <v>12.531722972331416</v>
      </c>
      <c r="J42" s="62"/>
    </row>
    <row r="43" spans="2:10" x14ac:dyDescent="0.25">
      <c r="B43" s="95"/>
      <c r="D43" s="30" t="s">
        <v>10</v>
      </c>
      <c r="E43" s="109">
        <v>13.753861950941243</v>
      </c>
      <c r="F43" s="94">
        <v>10.391147394002312</v>
      </c>
      <c r="G43" s="94">
        <v>10.728081108288194</v>
      </c>
      <c r="H43" s="94">
        <v>11.677360712822614</v>
      </c>
      <c r="I43" s="94">
        <v>12.4924750447914</v>
      </c>
      <c r="J43" s="62"/>
    </row>
    <row r="44" spans="2:10" x14ac:dyDescent="0.25">
      <c r="B44" s="95"/>
      <c r="D44" s="30" t="s">
        <v>62</v>
      </c>
      <c r="E44" s="109">
        <v>20.101436904253806</v>
      </c>
      <c r="F44" s="94">
        <v>15.717994100294984</v>
      </c>
      <c r="G44" s="94">
        <v>9.7734929351514772</v>
      </c>
      <c r="H44" s="94">
        <v>9.1037729412567376</v>
      </c>
      <c r="I44" s="94">
        <v>9.2973817897616264</v>
      </c>
      <c r="J44" s="62"/>
    </row>
    <row r="45" spans="2:10" x14ac:dyDescent="0.25">
      <c r="B45" s="95"/>
      <c r="D45" s="30" t="s">
        <v>50</v>
      </c>
      <c r="E45" s="109">
        <v>25.363245659097917</v>
      </c>
      <c r="F45" s="94">
        <v>26.468822556346556</v>
      </c>
      <c r="G45" s="94">
        <v>0</v>
      </c>
      <c r="H45" s="94">
        <v>8.8419472812586246</v>
      </c>
      <c r="I45" s="94">
        <v>7.8769496042009566</v>
      </c>
      <c r="J45" s="62"/>
    </row>
    <row r="46" spans="2:10" x14ac:dyDescent="0.25">
      <c r="B46" s="95"/>
      <c r="D46" s="30" t="s">
        <v>61</v>
      </c>
      <c r="E46" s="109">
        <v>5.8973874962247059</v>
      </c>
      <c r="F46" s="94">
        <v>6.5999999999999988</v>
      </c>
      <c r="G46" s="94">
        <v>7.6750751051472061</v>
      </c>
      <c r="H46" s="94">
        <v>6.8066188473905527</v>
      </c>
      <c r="I46" s="94">
        <v>7.8100878700112899</v>
      </c>
      <c r="J46" s="62"/>
    </row>
    <row r="47" spans="2:10" x14ac:dyDescent="0.25">
      <c r="B47" s="95"/>
      <c r="D47" s="30" t="s">
        <v>57</v>
      </c>
      <c r="E47" s="109">
        <v>29.585381132332419</v>
      </c>
      <c r="F47" s="94">
        <v>3.8625163994752167</v>
      </c>
      <c r="G47" s="94">
        <v>5.0249724939784111</v>
      </c>
      <c r="H47" s="94">
        <v>5.7662619625767748</v>
      </c>
      <c r="I47" s="94">
        <v>5.300906344410877</v>
      </c>
      <c r="J47" s="62"/>
    </row>
    <row r="48" spans="2:10" x14ac:dyDescent="0.25">
      <c r="B48" s="95"/>
      <c r="D48" s="51" t="s">
        <v>114</v>
      </c>
    </row>
    <row r="49" spans="2:10" x14ac:dyDescent="0.25">
      <c r="B49" s="95"/>
      <c r="D49" s="51"/>
    </row>
    <row r="50" spans="2:10" x14ac:dyDescent="0.25">
      <c r="B50" s="95"/>
    </row>
    <row r="51" spans="2:10" x14ac:dyDescent="0.25">
      <c r="B51" s="95"/>
      <c r="D51" s="110" t="s">
        <v>19</v>
      </c>
      <c r="F51" s="50"/>
      <c r="G51" s="50"/>
      <c r="H51" s="50"/>
      <c r="I51" s="50"/>
      <c r="J51" s="50"/>
    </row>
    <row r="52" spans="2:10" x14ac:dyDescent="0.25">
      <c r="B52" s="95"/>
      <c r="D52" s="32"/>
      <c r="F52" s="50"/>
      <c r="G52" s="50"/>
      <c r="H52" s="50"/>
      <c r="I52" s="50"/>
      <c r="J52" s="50"/>
    </row>
    <row r="53" spans="2:10" x14ac:dyDescent="0.25">
      <c r="B53" s="95"/>
      <c r="D53" s="23" t="s">
        <v>0</v>
      </c>
      <c r="E53" s="49" t="str">
        <f>+'2. Victorian water industry'!$E$9</f>
        <v>2013-14</v>
      </c>
      <c r="F53" s="49" t="str">
        <f>+'2. Victorian water industry'!$F$9</f>
        <v>2014-15</v>
      </c>
      <c r="G53" s="49" t="str">
        <f>+'2. Victorian water industry'!$G$9</f>
        <v>2015-16</v>
      </c>
      <c r="H53" s="49" t="str">
        <f>+'2. Victorian water industry'!$H$9</f>
        <v>2016-17</v>
      </c>
      <c r="I53" s="49" t="str">
        <f>+'2. Victorian water industry'!$I$9</f>
        <v>2017-18</v>
      </c>
      <c r="J53" s="61"/>
    </row>
    <row r="54" spans="2:10" x14ac:dyDescent="0.25">
      <c r="B54" s="95"/>
      <c r="D54" s="30" t="s">
        <v>61</v>
      </c>
      <c r="E54" s="108">
        <v>99.808718413369576</v>
      </c>
      <c r="F54" s="102">
        <v>99.757048134838286</v>
      </c>
      <c r="G54" s="102">
        <v>99.494292008812337</v>
      </c>
      <c r="H54" s="102">
        <v>99.816967598318087</v>
      </c>
      <c r="I54" s="102">
        <v>99.052574738598992</v>
      </c>
      <c r="J54" s="62"/>
    </row>
    <row r="55" spans="2:10" x14ac:dyDescent="0.25">
      <c r="B55" s="95"/>
      <c r="D55" s="30" t="s">
        <v>48</v>
      </c>
      <c r="E55" s="109">
        <v>99.17386609071275</v>
      </c>
      <c r="F55" s="94">
        <v>98.955303950080463</v>
      </c>
      <c r="G55" s="94">
        <v>99.302601498972706</v>
      </c>
      <c r="H55" s="94">
        <v>98.764427568333176</v>
      </c>
      <c r="I55" s="94">
        <v>98.789426254130376</v>
      </c>
      <c r="J55" s="62"/>
    </row>
    <row r="56" spans="2:10" x14ac:dyDescent="0.25">
      <c r="B56" s="95"/>
      <c r="D56" s="30" t="s">
        <v>57</v>
      </c>
      <c r="E56" s="109">
        <v>99.516562829809686</v>
      </c>
      <c r="F56" s="94">
        <v>99.651211161242841</v>
      </c>
      <c r="G56" s="94">
        <v>99.452853192185316</v>
      </c>
      <c r="H56" s="94">
        <v>98.314526496214825</v>
      </c>
      <c r="I56" s="94">
        <v>98.770215034654342</v>
      </c>
      <c r="J56" s="62"/>
    </row>
    <row r="57" spans="2:10" x14ac:dyDescent="0.25">
      <c r="B57" s="95"/>
      <c r="D57" s="30" t="s">
        <v>50</v>
      </c>
      <c r="E57" s="109">
        <v>98.934895030651731</v>
      </c>
      <c r="F57" s="94">
        <v>98.980887956754202</v>
      </c>
      <c r="G57" s="94">
        <v>97.221508232055342</v>
      </c>
      <c r="H57" s="94">
        <v>97.270908087220533</v>
      </c>
      <c r="I57" s="94">
        <v>98.550043106826564</v>
      </c>
      <c r="J57" s="62"/>
    </row>
    <row r="58" spans="2:10" x14ac:dyDescent="0.25">
      <c r="B58" s="95"/>
      <c r="D58" s="30" t="s">
        <v>62</v>
      </c>
      <c r="E58" s="109">
        <v>97.823303457106263</v>
      </c>
      <c r="F58" s="94">
        <v>97.731891183218622</v>
      </c>
      <c r="G58" s="94">
        <v>97.581292034306159</v>
      </c>
      <c r="H58" s="94">
        <v>98.819676605035127</v>
      </c>
      <c r="I58" s="94">
        <v>98.274065390126353</v>
      </c>
      <c r="J58" s="62"/>
    </row>
    <row r="59" spans="2:10" x14ac:dyDescent="0.25">
      <c r="B59" s="95"/>
      <c r="D59" s="30" t="s">
        <v>58</v>
      </c>
      <c r="E59" s="109">
        <v>85.702690637555293</v>
      </c>
      <c r="F59" s="94">
        <v>87.573520704219789</v>
      </c>
      <c r="G59" s="94">
        <v>86.403474450269982</v>
      </c>
      <c r="H59" s="94">
        <v>94.120166159907498</v>
      </c>
      <c r="I59" s="94">
        <v>94.781006958657386</v>
      </c>
      <c r="J59" s="62"/>
    </row>
    <row r="60" spans="2:10" x14ac:dyDescent="0.25">
      <c r="B60" s="95"/>
      <c r="D60" s="30" t="s">
        <v>10</v>
      </c>
      <c r="E60" s="109">
        <v>94.373074729035935</v>
      </c>
      <c r="F60" s="94">
        <v>93.955123516504258</v>
      </c>
      <c r="G60" s="94">
        <v>93.111547864436034</v>
      </c>
      <c r="H60" s="94">
        <v>92.287996722654654</v>
      </c>
      <c r="I60" s="94">
        <v>91.059636549782439</v>
      </c>
      <c r="J60" s="62"/>
    </row>
    <row r="61" spans="2:10" x14ac:dyDescent="0.25">
      <c r="B61" s="95"/>
      <c r="D61" s="30" t="s">
        <v>55</v>
      </c>
      <c r="E61" s="109">
        <v>90.316816816816811</v>
      </c>
      <c r="F61" s="94">
        <v>91.280407374459344</v>
      </c>
      <c r="G61" s="94">
        <v>90.871422196723401</v>
      </c>
      <c r="H61" s="94">
        <v>92.086621429156096</v>
      </c>
      <c r="I61" s="94">
        <v>86.524834274891433</v>
      </c>
      <c r="J61" s="62"/>
    </row>
    <row r="62" spans="2:10" x14ac:dyDescent="0.25">
      <c r="B62" s="95"/>
      <c r="D62" s="30" t="s">
        <v>51</v>
      </c>
      <c r="E62" s="109">
        <v>83.056926119938268</v>
      </c>
      <c r="F62" s="94">
        <v>82.683736367946892</v>
      </c>
      <c r="G62" s="94">
        <v>88.803494862875169</v>
      </c>
      <c r="H62" s="94">
        <v>85.353115473982641</v>
      </c>
      <c r="I62" s="94">
        <v>83.525865458426168</v>
      </c>
      <c r="J62" s="62"/>
    </row>
    <row r="63" spans="2:10" x14ac:dyDescent="0.25">
      <c r="B63" s="95"/>
      <c r="D63" s="30" t="s">
        <v>60</v>
      </c>
      <c r="E63" s="109">
        <v>83.267970318466325</v>
      </c>
      <c r="F63" s="94">
        <v>82.574946699001387</v>
      </c>
      <c r="G63" s="94">
        <v>82.465997789560092</v>
      </c>
      <c r="H63" s="94">
        <v>80.727015224831817</v>
      </c>
      <c r="I63" s="94">
        <v>81.272966686767006</v>
      </c>
      <c r="J63" s="62"/>
    </row>
    <row r="64" spans="2:10" x14ac:dyDescent="0.25">
      <c r="B64" s="95"/>
      <c r="D64" s="30" t="s">
        <v>53</v>
      </c>
      <c r="E64" s="109">
        <v>90.423870820321426</v>
      </c>
      <c r="F64" s="94">
        <v>91.027407118037701</v>
      </c>
      <c r="G64" s="94">
        <v>88.20457018498368</v>
      </c>
      <c r="H64" s="94">
        <v>89.391857690360837</v>
      </c>
      <c r="I64" s="94">
        <v>79.701071293701432</v>
      </c>
      <c r="J64" s="62"/>
    </row>
    <row r="65" spans="2:10" x14ac:dyDescent="0.25">
      <c r="B65" s="95"/>
      <c r="D65" s="30" t="s">
        <v>56</v>
      </c>
      <c r="E65" s="109">
        <v>92.087251916061447</v>
      </c>
      <c r="F65" s="94">
        <v>89.466320405681614</v>
      </c>
      <c r="G65" s="94">
        <v>88.042215252356698</v>
      </c>
      <c r="H65" s="94">
        <v>84.775901291723343</v>
      </c>
      <c r="I65" s="94">
        <v>79.031267007250577</v>
      </c>
      <c r="J65" s="62"/>
    </row>
    <row r="66" spans="2:10" x14ac:dyDescent="0.25">
      <c r="B66" s="95"/>
      <c r="D66" s="30" t="s">
        <v>59</v>
      </c>
      <c r="E66" s="109">
        <v>97.762877171594027</v>
      </c>
      <c r="F66" s="94">
        <v>94.425774400935126</v>
      </c>
      <c r="G66" s="94">
        <v>88.324785998894257</v>
      </c>
      <c r="H66" s="94">
        <v>84.129872966184976</v>
      </c>
      <c r="I66" s="94">
        <v>74.981529867555636</v>
      </c>
      <c r="J66" s="62"/>
    </row>
    <row r="67" spans="2:10" x14ac:dyDescent="0.25">
      <c r="B67" s="95"/>
      <c r="D67" s="30" t="s">
        <v>49</v>
      </c>
      <c r="E67" s="109">
        <v>89.520144170561096</v>
      </c>
      <c r="F67" s="94">
        <v>89.860216829013268</v>
      </c>
      <c r="G67" s="94">
        <v>90.782484942438174</v>
      </c>
      <c r="H67" s="94">
        <v>93.460045509302631</v>
      </c>
      <c r="I67" s="94">
        <v>59.634630357583696</v>
      </c>
      <c r="J67" s="62"/>
    </row>
    <row r="68" spans="2:10" x14ac:dyDescent="0.25">
      <c r="B68" s="95"/>
      <c r="D68" s="30" t="s">
        <v>52</v>
      </c>
      <c r="E68" s="109">
        <v>76.899827350810142</v>
      </c>
      <c r="F68" s="94">
        <v>63.510756424697036</v>
      </c>
      <c r="G68" s="94">
        <v>46.85660839410528</v>
      </c>
      <c r="H68" s="94">
        <v>64.309157581527799</v>
      </c>
      <c r="I68" s="94">
        <v>54.417961949214586</v>
      </c>
      <c r="J68" s="62"/>
    </row>
    <row r="69" spans="2:10" x14ac:dyDescent="0.25">
      <c r="B69" s="95"/>
      <c r="D69" s="30" t="s">
        <v>54</v>
      </c>
      <c r="E69" s="109">
        <v>88.32372629686806</v>
      </c>
      <c r="F69" s="94">
        <v>84.446435591600206</v>
      </c>
      <c r="G69" s="94">
        <v>77.152155554182372</v>
      </c>
      <c r="H69" s="94">
        <v>67.363634562858067</v>
      </c>
      <c r="I69" s="94">
        <v>52.635322742552738</v>
      </c>
      <c r="J69" s="62"/>
    </row>
    <row r="70" spans="2:10" x14ac:dyDescent="0.25">
      <c r="B70" s="95"/>
    </row>
    <row r="71" spans="2:10" x14ac:dyDescent="0.25">
      <c r="B71" s="95"/>
    </row>
    <row r="72" spans="2:10" x14ac:dyDescent="0.25">
      <c r="B72" s="95"/>
      <c r="D72" s="110" t="s">
        <v>92</v>
      </c>
    </row>
    <row r="73" spans="2:10" x14ac:dyDescent="0.25">
      <c r="B73" s="95"/>
      <c r="D73" s="32"/>
    </row>
    <row r="74" spans="2:10" x14ac:dyDescent="0.25">
      <c r="B74" s="95"/>
      <c r="D74" s="23" t="s">
        <v>0</v>
      </c>
      <c r="E74" s="49" t="str">
        <f>+'2. Victorian water industry'!$E$9</f>
        <v>2013-14</v>
      </c>
      <c r="F74" s="49" t="str">
        <f>+'2. Victorian water industry'!$F$9</f>
        <v>2014-15</v>
      </c>
      <c r="G74" s="49" t="str">
        <f>+'2. Victorian water industry'!$G$9</f>
        <v>2015-16</v>
      </c>
      <c r="H74" s="49" t="str">
        <f>+'2. Victorian water industry'!$H$9</f>
        <v>2016-17</v>
      </c>
      <c r="I74" s="49" t="str">
        <f>+'2. Victorian water industry'!$I$9</f>
        <v>2017-18</v>
      </c>
      <c r="J74" s="61"/>
    </row>
    <row r="75" spans="2:10" x14ac:dyDescent="0.25">
      <c r="B75" s="95"/>
      <c r="D75" s="30" t="s">
        <v>52</v>
      </c>
      <c r="E75" s="104">
        <v>0.70487377226800396</v>
      </c>
      <c r="F75" s="105">
        <v>0.49805168034258507</v>
      </c>
      <c r="G75" s="105">
        <v>0.57873712737835614</v>
      </c>
      <c r="H75" s="105">
        <v>1.0979912895497559</v>
      </c>
      <c r="I75" s="105">
        <v>1.1112911872140425</v>
      </c>
      <c r="J75" s="62"/>
    </row>
    <row r="76" spans="2:10" x14ac:dyDescent="0.25">
      <c r="B76" s="95"/>
      <c r="D76" s="30" t="s">
        <v>57</v>
      </c>
      <c r="E76" s="106">
        <v>0.97422680412371132</v>
      </c>
      <c r="F76" s="107">
        <v>0.6009064521057188</v>
      </c>
      <c r="G76" s="107">
        <v>0.51944122245196434</v>
      </c>
      <c r="H76" s="107">
        <v>0.62350359138068634</v>
      </c>
      <c r="I76" s="107">
        <v>0.98173964264677005</v>
      </c>
      <c r="J76" s="62"/>
    </row>
    <row r="77" spans="2:10" x14ac:dyDescent="0.25">
      <c r="B77" s="95"/>
      <c r="D77" s="30" t="s">
        <v>48</v>
      </c>
      <c r="E77" s="106">
        <v>0.41658731670158061</v>
      </c>
      <c r="F77" s="107">
        <v>0.36440216748302218</v>
      </c>
      <c r="G77" s="107">
        <v>0.60989968445344511</v>
      </c>
      <c r="H77" s="107">
        <v>0.6640789412149839</v>
      </c>
      <c r="I77" s="107">
        <v>0.91943348038077555</v>
      </c>
      <c r="J77" s="62"/>
    </row>
    <row r="78" spans="2:10" x14ac:dyDescent="0.25">
      <c r="B78" s="95"/>
      <c r="D78" s="30" t="s">
        <v>51</v>
      </c>
      <c r="E78" s="106">
        <v>0.92007336334561118</v>
      </c>
      <c r="F78" s="107">
        <v>0.95249487865783455</v>
      </c>
      <c r="G78" s="107">
        <v>0.93773001619314</v>
      </c>
      <c r="H78" s="107">
        <v>1.086197871226662</v>
      </c>
      <c r="I78" s="107">
        <v>0.87264286123688883</v>
      </c>
      <c r="J78" s="62"/>
    </row>
    <row r="79" spans="2:10" x14ac:dyDescent="0.25">
      <c r="B79" s="95"/>
      <c r="D79" s="30" t="s">
        <v>53</v>
      </c>
      <c r="E79" s="106">
        <v>0.82990734491010609</v>
      </c>
      <c r="F79" s="107">
        <v>0.31725888324873097</v>
      </c>
      <c r="G79" s="107">
        <v>0.49983587478738328</v>
      </c>
      <c r="H79" s="107">
        <v>0.68863459876045774</v>
      </c>
      <c r="I79" s="107">
        <v>0.84381513692230281</v>
      </c>
      <c r="J79" s="62"/>
    </row>
    <row r="80" spans="2:10" x14ac:dyDescent="0.25">
      <c r="B80" s="95"/>
      <c r="D80" s="30" t="s">
        <v>62</v>
      </c>
      <c r="E80" s="106">
        <v>1.354444868370851</v>
      </c>
      <c r="F80" s="107">
        <v>0.49019607843137253</v>
      </c>
      <c r="G80" s="107">
        <v>0.68244427748559977</v>
      </c>
      <c r="H80" s="107">
        <v>0.68014705882352944</v>
      </c>
      <c r="I80" s="107">
        <v>0.62919716861274122</v>
      </c>
      <c r="J80" s="62"/>
    </row>
    <row r="81" spans="2:11" x14ac:dyDescent="0.25">
      <c r="B81" s="95"/>
      <c r="D81" s="30" t="s">
        <v>55</v>
      </c>
      <c r="E81" s="106">
        <v>0.6051373196225297</v>
      </c>
      <c r="F81" s="107">
        <v>0.63369247195529488</v>
      </c>
      <c r="G81" s="107">
        <v>0.64729338504397227</v>
      </c>
      <c r="H81" s="107">
        <v>0.86026724916737451</v>
      </c>
      <c r="I81" s="107">
        <v>0.53164624259018056</v>
      </c>
      <c r="J81" s="62"/>
    </row>
    <row r="82" spans="2:11" x14ac:dyDescent="0.25">
      <c r="B82" s="95"/>
      <c r="D82" s="30" t="s">
        <v>10</v>
      </c>
      <c r="E82" s="106">
        <v>0.54960856366831767</v>
      </c>
      <c r="F82" s="107">
        <v>0.73461599618381301</v>
      </c>
      <c r="G82" s="107">
        <v>0.73703856008604063</v>
      </c>
      <c r="H82" s="107">
        <v>0.48852748361069087</v>
      </c>
      <c r="I82" s="107">
        <v>0.50587569911393204</v>
      </c>
      <c r="J82" s="62"/>
    </row>
    <row r="83" spans="2:11" x14ac:dyDescent="0.25">
      <c r="B83" s="95"/>
      <c r="D83" s="30" t="s">
        <v>50</v>
      </c>
      <c r="E83" s="106">
        <v>0.58723480440426101</v>
      </c>
      <c r="F83" s="107">
        <v>0.3891257052903408</v>
      </c>
      <c r="G83" s="107">
        <v>0.6639178139632399</v>
      </c>
      <c r="H83" s="107">
        <v>0.54256734573980958</v>
      </c>
      <c r="I83" s="107">
        <v>0.38696259929767141</v>
      </c>
      <c r="J83" s="62"/>
    </row>
    <row r="84" spans="2:11" x14ac:dyDescent="0.25">
      <c r="B84" s="95"/>
      <c r="D84" s="30" t="s">
        <v>54</v>
      </c>
      <c r="E84" s="106">
        <v>0.46583426878680434</v>
      </c>
      <c r="F84" s="107">
        <v>0.34342297039705283</v>
      </c>
      <c r="G84" s="107">
        <v>0.34327869664120497</v>
      </c>
      <c r="H84" s="107">
        <v>0.2951388888888889</v>
      </c>
      <c r="I84" s="107">
        <v>0.37927438028455418</v>
      </c>
      <c r="J84" s="62"/>
    </row>
    <row r="85" spans="2:11" x14ac:dyDescent="0.25">
      <c r="B85" s="95"/>
      <c r="D85" s="30" t="s">
        <v>61</v>
      </c>
      <c r="E85" s="106">
        <v>0.13738089962331043</v>
      </c>
      <c r="F85" s="107">
        <v>9.6216925431882802E-2</v>
      </c>
      <c r="G85" s="107">
        <v>0.18137064386578572</v>
      </c>
      <c r="H85" s="107">
        <v>0.40494458653026427</v>
      </c>
      <c r="I85" s="107">
        <v>0.36616161616161619</v>
      </c>
      <c r="J85" s="62"/>
    </row>
    <row r="86" spans="2:11" x14ac:dyDescent="0.25">
      <c r="B86" s="95"/>
      <c r="D86" s="30" t="s">
        <v>49</v>
      </c>
      <c r="E86" s="106">
        <v>0.15118566842704773</v>
      </c>
      <c r="F86" s="107">
        <v>0.26061815368326752</v>
      </c>
      <c r="G86" s="107">
        <v>0.17145392932063902</v>
      </c>
      <c r="H86" s="107">
        <v>0.28643605911721998</v>
      </c>
      <c r="I86" s="107">
        <v>0.34446314635769365</v>
      </c>
      <c r="J86" s="62"/>
    </row>
    <row r="87" spans="2:11" x14ac:dyDescent="0.25">
      <c r="B87" s="95"/>
      <c r="D87" s="30" t="s">
        <v>60</v>
      </c>
      <c r="E87" s="106">
        <v>0.32739313218497712</v>
      </c>
      <c r="F87" s="107">
        <v>0.34305110278496659</v>
      </c>
      <c r="G87" s="107">
        <v>0.51650269201109889</v>
      </c>
      <c r="H87" s="107">
        <v>0.32832524888628029</v>
      </c>
      <c r="I87" s="107">
        <v>0.33308353883287878</v>
      </c>
      <c r="J87" s="62"/>
    </row>
    <row r="88" spans="2:11" x14ac:dyDescent="0.25">
      <c r="B88" s="95"/>
      <c r="D88" s="30" t="s">
        <v>59</v>
      </c>
      <c r="E88" s="106">
        <v>0.46548392763042329</v>
      </c>
      <c r="F88" s="107">
        <v>0.39844725276604476</v>
      </c>
      <c r="G88" s="107">
        <v>0.54689318128927156</v>
      </c>
      <c r="H88" s="107">
        <v>0.33100877333933221</v>
      </c>
      <c r="I88" s="107">
        <v>0.33240485680429666</v>
      </c>
      <c r="J88" s="62"/>
    </row>
    <row r="89" spans="2:11" x14ac:dyDescent="0.25">
      <c r="B89" s="95"/>
      <c r="D89" s="30" t="s">
        <v>56</v>
      </c>
      <c r="E89" s="106">
        <v>0.45673076923076927</v>
      </c>
      <c r="F89" s="107">
        <v>0.41561525901736673</v>
      </c>
      <c r="G89" s="107">
        <v>0.44446499095219855</v>
      </c>
      <c r="H89" s="107">
        <v>0.43107360014520374</v>
      </c>
      <c r="I89" s="107">
        <v>0.28714367936044122</v>
      </c>
      <c r="J89" s="62"/>
    </row>
    <row r="90" spans="2:11" x14ac:dyDescent="0.25">
      <c r="B90" s="95"/>
      <c r="D90" s="30" t="s">
        <v>58</v>
      </c>
      <c r="E90" s="106">
        <v>0.1381173076332832</v>
      </c>
      <c r="F90" s="107">
        <v>0.18517394208001942</v>
      </c>
      <c r="G90" s="107">
        <v>0.29479003729996395</v>
      </c>
      <c r="H90" s="107">
        <v>0.58990866896241945</v>
      </c>
      <c r="I90" s="107">
        <v>0.23132358610872208</v>
      </c>
      <c r="J90" s="62"/>
    </row>
    <row r="91" spans="2:11" x14ac:dyDescent="0.25">
      <c r="B91" s="95"/>
    </row>
    <row r="92" spans="2:11" x14ac:dyDescent="0.25">
      <c r="B92" s="95"/>
    </row>
    <row r="93" spans="2:11" ht="15" customHeight="1" x14ac:dyDescent="0.25">
      <c r="B93" s="95"/>
      <c r="D93" s="110" t="s">
        <v>145</v>
      </c>
      <c r="E93" s="54"/>
      <c r="F93" s="54"/>
    </row>
    <row r="94" spans="2:11" ht="15" customHeight="1" x14ac:dyDescent="0.25">
      <c r="B94" s="95"/>
      <c r="D94" s="32"/>
    </row>
    <row r="95" spans="2:11" x14ac:dyDescent="0.25">
      <c r="B95" s="95"/>
      <c r="D95" s="23" t="s">
        <v>0</v>
      </c>
      <c r="E95" s="49" t="s">
        <v>33</v>
      </c>
      <c r="F95" s="49" t="s">
        <v>34</v>
      </c>
      <c r="G95" s="49" t="s">
        <v>35</v>
      </c>
      <c r="H95" s="49" t="s">
        <v>47</v>
      </c>
      <c r="I95" s="49" t="s">
        <v>74</v>
      </c>
      <c r="J95" s="49" t="s">
        <v>36</v>
      </c>
      <c r="K95" s="49" t="s">
        <v>37</v>
      </c>
    </row>
    <row r="96" spans="2:11" x14ac:dyDescent="0.25">
      <c r="B96" s="95"/>
      <c r="D96" s="30" t="s">
        <v>60</v>
      </c>
      <c r="E96" s="119">
        <v>0.21582733812949639</v>
      </c>
      <c r="F96" s="120">
        <v>6.6710268149117069E-2</v>
      </c>
      <c r="G96" s="120">
        <v>2.0274689339437543E-2</v>
      </c>
      <c r="H96" s="120">
        <v>0.3858731196860693</v>
      </c>
      <c r="I96" s="120">
        <v>1.3080444735120995E-3</v>
      </c>
      <c r="J96" s="119">
        <v>3.6625245258338782E-2</v>
      </c>
      <c r="K96" s="120">
        <v>0.2733812949640288</v>
      </c>
    </row>
    <row r="97" spans="2:11" x14ac:dyDescent="0.25">
      <c r="B97" s="95"/>
      <c r="D97" s="30" t="s">
        <v>54</v>
      </c>
      <c r="E97" s="121">
        <v>0.5655482531995849</v>
      </c>
      <c r="F97" s="122">
        <v>2.4213075060532689E-3</v>
      </c>
      <c r="G97" s="122">
        <v>3.4590107229332413E-3</v>
      </c>
      <c r="H97" s="122">
        <v>0.14216534071255621</v>
      </c>
      <c r="I97" s="122">
        <v>0.16810792113455553</v>
      </c>
      <c r="J97" s="121">
        <v>1.9716361120719474E-2</v>
      </c>
      <c r="K97" s="122">
        <v>9.8581805603597375E-2</v>
      </c>
    </row>
    <row r="98" spans="2:11" x14ac:dyDescent="0.25">
      <c r="B98" s="95"/>
      <c r="D98" s="30" t="s">
        <v>52</v>
      </c>
      <c r="E98" s="121">
        <v>0.29077855059457036</v>
      </c>
      <c r="F98" s="122">
        <v>0.20293919676912722</v>
      </c>
      <c r="G98" s="122">
        <v>7.0450975992820283E-2</v>
      </c>
      <c r="H98" s="122">
        <v>0.30345523894996634</v>
      </c>
      <c r="I98" s="122">
        <v>8.8512452322189808E-2</v>
      </c>
      <c r="J98" s="121">
        <v>1.4135068431680503E-2</v>
      </c>
      <c r="K98" s="122">
        <v>2.97285169396455E-2</v>
      </c>
    </row>
    <row r="99" spans="2:11" x14ac:dyDescent="0.25">
      <c r="B99" s="95"/>
      <c r="D99" s="30" t="s">
        <v>56</v>
      </c>
      <c r="E99" s="121">
        <v>0.28634361233480177</v>
      </c>
      <c r="F99" s="122">
        <v>1.3215859030837005E-2</v>
      </c>
      <c r="G99" s="122">
        <v>8.8105726872246701E-2</v>
      </c>
      <c r="H99" s="122">
        <v>8.3700440528634359E-2</v>
      </c>
      <c r="I99" s="122">
        <v>0.15859030837004406</v>
      </c>
      <c r="J99" s="121">
        <v>7.4889867841409691E-2</v>
      </c>
      <c r="K99" s="122">
        <v>0.29515418502202645</v>
      </c>
    </row>
    <row r="100" spans="2:11" x14ac:dyDescent="0.25">
      <c r="B100" s="95"/>
      <c r="D100" s="30" t="s">
        <v>53</v>
      </c>
      <c r="E100" s="121">
        <v>0.24020442930153321</v>
      </c>
      <c r="F100" s="122">
        <v>6.8143100511073255E-3</v>
      </c>
      <c r="G100" s="122">
        <v>8.5178875638841564E-3</v>
      </c>
      <c r="H100" s="122">
        <v>8.5178875638841564E-3</v>
      </c>
      <c r="I100" s="122">
        <v>0.706984667802385</v>
      </c>
      <c r="J100" s="121">
        <v>2.8960817717206135E-2</v>
      </c>
      <c r="K100" s="122">
        <v>0</v>
      </c>
    </row>
    <row r="101" spans="2:11" x14ac:dyDescent="0.25">
      <c r="B101" s="95"/>
      <c r="D101" s="30" t="s">
        <v>55</v>
      </c>
      <c r="E101" s="121">
        <v>0.48249999999999998</v>
      </c>
      <c r="F101" s="122">
        <v>2.5000000000000001E-3</v>
      </c>
      <c r="G101" s="122">
        <v>0</v>
      </c>
      <c r="H101" s="122">
        <v>7.4999999999999997E-3</v>
      </c>
      <c r="I101" s="122">
        <v>2.5000000000000001E-2</v>
      </c>
      <c r="J101" s="121">
        <v>0.28000000000000003</v>
      </c>
      <c r="K101" s="122">
        <v>0.20250000000000001</v>
      </c>
    </row>
    <row r="102" spans="2:11" x14ac:dyDescent="0.25">
      <c r="B102" s="95"/>
      <c r="D102" s="30" t="s">
        <v>61</v>
      </c>
      <c r="E102" s="121">
        <v>0.57471264367816088</v>
      </c>
      <c r="F102" s="122">
        <v>0</v>
      </c>
      <c r="G102" s="122">
        <v>1.1494252873563218E-2</v>
      </c>
      <c r="H102" s="122">
        <v>0.13793103448275862</v>
      </c>
      <c r="I102" s="122">
        <v>0</v>
      </c>
      <c r="J102" s="121">
        <v>8.0459770114942528E-2</v>
      </c>
      <c r="K102" s="122">
        <v>0.19540229885057472</v>
      </c>
    </row>
    <row r="103" spans="2:11" x14ac:dyDescent="0.25">
      <c r="B103" s="95"/>
      <c r="D103" s="30" t="s">
        <v>51</v>
      </c>
      <c r="E103" s="121">
        <v>0.26436781609195403</v>
      </c>
      <c r="F103" s="122">
        <v>1.6420361247947456E-2</v>
      </c>
      <c r="G103" s="122">
        <v>6.5681444991789817E-3</v>
      </c>
      <c r="H103" s="122">
        <v>0.22331691297208539</v>
      </c>
      <c r="I103" s="122">
        <v>0.25615763546798032</v>
      </c>
      <c r="J103" s="121">
        <v>4.9261083743842367E-2</v>
      </c>
      <c r="K103" s="122">
        <v>0.18390804597701149</v>
      </c>
    </row>
    <row r="104" spans="2:11" x14ac:dyDescent="0.25">
      <c r="B104" s="95"/>
      <c r="D104" s="30" t="s">
        <v>50</v>
      </c>
      <c r="E104" s="121">
        <v>0.52422907488986781</v>
      </c>
      <c r="F104" s="122">
        <v>3.0837004405286344E-2</v>
      </c>
      <c r="G104" s="122">
        <v>2.2026431718061675E-2</v>
      </c>
      <c r="H104" s="122">
        <v>0.17180616740088106</v>
      </c>
      <c r="I104" s="122">
        <v>2.643171806167401E-2</v>
      </c>
      <c r="J104" s="121">
        <v>7.9295154185022032E-2</v>
      </c>
      <c r="K104" s="122">
        <v>0.14537444933920704</v>
      </c>
    </row>
    <row r="105" spans="2:11" x14ac:dyDescent="0.25">
      <c r="B105" s="95"/>
      <c r="D105" s="30" t="s">
        <v>10</v>
      </c>
      <c r="E105" s="121">
        <v>0.53416149068322982</v>
      </c>
      <c r="F105" s="122">
        <v>6.8322981366459631E-2</v>
      </c>
      <c r="G105" s="122">
        <v>3.1055900621118012E-2</v>
      </c>
      <c r="H105" s="122">
        <v>0.16149068322981366</v>
      </c>
      <c r="I105" s="122">
        <v>6.2111801242236021E-3</v>
      </c>
      <c r="J105" s="121">
        <v>4.9689440993788817E-2</v>
      </c>
      <c r="K105" s="122">
        <v>0.14906832298136646</v>
      </c>
    </row>
    <row r="106" spans="2:11" x14ac:dyDescent="0.25">
      <c r="B106" s="95"/>
      <c r="D106" s="30" t="s">
        <v>58</v>
      </c>
      <c r="E106" s="121">
        <v>0.4358974358974359</v>
      </c>
      <c r="F106" s="122">
        <v>5.128205128205128E-2</v>
      </c>
      <c r="G106" s="122">
        <v>1.282051282051282E-2</v>
      </c>
      <c r="H106" s="122">
        <v>0.19230769230769232</v>
      </c>
      <c r="I106" s="122">
        <v>2.564102564102564E-2</v>
      </c>
      <c r="J106" s="121">
        <v>3.8461538461538464E-2</v>
      </c>
      <c r="K106" s="122">
        <v>0.24358974358974358</v>
      </c>
    </row>
    <row r="107" spans="2:11" x14ac:dyDescent="0.25">
      <c r="B107" s="95"/>
      <c r="D107" s="30" t="s">
        <v>49</v>
      </c>
      <c r="E107" s="121">
        <v>0.625</v>
      </c>
      <c r="F107" s="122">
        <v>7.9545454545454544E-2</v>
      </c>
      <c r="G107" s="122">
        <v>1.1363636363636364E-2</v>
      </c>
      <c r="H107" s="122">
        <v>9.0909090909090912E-2</v>
      </c>
      <c r="I107" s="122">
        <v>2.2727272727272728E-2</v>
      </c>
      <c r="J107" s="121">
        <v>2.2727272727272728E-2</v>
      </c>
      <c r="K107" s="122">
        <v>0.14772727272727273</v>
      </c>
    </row>
    <row r="108" spans="2:11" x14ac:dyDescent="0.25">
      <c r="B108" s="95"/>
      <c r="D108" s="30" t="s">
        <v>57</v>
      </c>
      <c r="E108" s="121">
        <v>0.89500000000000002</v>
      </c>
      <c r="F108" s="122">
        <v>0</v>
      </c>
      <c r="G108" s="122">
        <v>0</v>
      </c>
      <c r="H108" s="122">
        <v>0.05</v>
      </c>
      <c r="I108" s="122">
        <v>5.0000000000000001E-3</v>
      </c>
      <c r="J108" s="121">
        <v>0.01</v>
      </c>
      <c r="K108" s="122">
        <v>0.04</v>
      </c>
    </row>
    <row r="109" spans="2:11" x14ac:dyDescent="0.25">
      <c r="B109" s="95"/>
      <c r="D109" s="30" t="s">
        <v>48</v>
      </c>
      <c r="E109" s="121">
        <v>0.54292929292929293</v>
      </c>
      <c r="F109" s="122">
        <v>4.5454545454545456E-2</v>
      </c>
      <c r="G109" s="122">
        <v>2.2727272727272728E-2</v>
      </c>
      <c r="H109" s="122">
        <v>0.16161616161616163</v>
      </c>
      <c r="I109" s="122">
        <v>2.2727272727272728E-2</v>
      </c>
      <c r="J109" s="121">
        <v>2.2727272727272728E-2</v>
      </c>
      <c r="K109" s="122">
        <v>0.18181818181818182</v>
      </c>
    </row>
    <row r="110" spans="2:11" x14ac:dyDescent="0.25">
      <c r="B110" s="95"/>
      <c r="D110" s="30" t="s">
        <v>59</v>
      </c>
      <c r="E110" s="121">
        <v>0.78703703703703709</v>
      </c>
      <c r="F110" s="122">
        <v>4.6296296296296294E-3</v>
      </c>
      <c r="G110" s="122">
        <v>1.8518518518518517E-2</v>
      </c>
      <c r="H110" s="122">
        <v>9.7222222222222224E-2</v>
      </c>
      <c r="I110" s="122">
        <v>4.6296296296296294E-3</v>
      </c>
      <c r="J110" s="121">
        <v>2.7777777777777776E-2</v>
      </c>
      <c r="K110" s="122">
        <v>6.0185185185185182E-2</v>
      </c>
    </row>
    <row r="111" spans="2:11" x14ac:dyDescent="0.25">
      <c r="B111" s="95"/>
      <c r="D111" s="30" t="s">
        <v>62</v>
      </c>
      <c r="E111" s="121">
        <v>0.28846153846153844</v>
      </c>
      <c r="F111" s="122">
        <v>0</v>
      </c>
      <c r="G111" s="122">
        <v>0</v>
      </c>
      <c r="H111" s="122">
        <v>0.34615384615384615</v>
      </c>
      <c r="I111" s="122">
        <v>5.7692307692307696E-2</v>
      </c>
      <c r="J111" s="121">
        <v>5.7692307692307696E-2</v>
      </c>
      <c r="K111" s="122">
        <v>0.25</v>
      </c>
    </row>
    <row r="112" spans="2:11" x14ac:dyDescent="0.25">
      <c r="B112" s="95"/>
      <c r="D112" s="67" t="s">
        <v>18</v>
      </c>
      <c r="E112" s="82">
        <f t="shared" ref="E112:K112" si="0">+SUM(E96:E111)/(SUM($E$96:$K$111))</f>
        <v>0.47206240707678127</v>
      </c>
      <c r="F112" s="82">
        <f t="shared" si="0"/>
        <v>3.6943310589851001E-2</v>
      </c>
      <c r="G112" s="82">
        <f t="shared" si="0"/>
        <v>2.0461435039574E-2</v>
      </c>
      <c r="H112" s="82">
        <f t="shared" si="0"/>
        <v>0.16024786492097881</v>
      </c>
      <c r="I112" s="82">
        <f t="shared" si="0"/>
        <v>9.848258976087948E-2</v>
      </c>
      <c r="J112" s="82">
        <f t="shared" si="0"/>
        <v>5.5776186174569954E-2</v>
      </c>
      <c r="K112" s="82">
        <f t="shared" si="0"/>
        <v>0.15602620643736501</v>
      </c>
    </row>
    <row r="113" spans="2:2" x14ac:dyDescent="0.25">
      <c r="B113" s="96"/>
    </row>
    <row r="114" spans="2:2" x14ac:dyDescent="0.25">
      <c r="B114" s="95"/>
    </row>
    <row r="115" spans="2:2" x14ac:dyDescent="0.25">
      <c r="B115" s="95"/>
    </row>
    <row r="116" spans="2:2" x14ac:dyDescent="0.25"/>
    <row r="117" spans="2:2" x14ac:dyDescent="0.25"/>
    <row r="118" spans="2:2" x14ac:dyDescent="0.25"/>
    <row r="119" spans="2:2" x14ac:dyDescent="0.25"/>
  </sheetData>
  <phoneticPr fontId="0" type="noConversion"/>
  <pageMargins left="0.11811023622047245" right="0.08" top="0.11811023622047245" bottom="0.15748031496062992" header="7.874015748031496E-2" footer="0.11811023622047245"/>
  <pageSetup paperSize="9" scale="63" fitToHeight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8" tint="0.79998168889431442"/>
  </sheetPr>
  <dimension ref="A1:X404"/>
  <sheetViews>
    <sheetView showGridLines="0" zoomScaleNormal="100" workbookViewId="0">
      <pane ySplit="5" topLeftCell="A6" activePane="bottomLeft" state="frozen"/>
      <selection pane="bottomLeft" activeCell="I37" sqref="I37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35" customWidth="1"/>
    <col min="4" max="4" width="17.6640625" style="52" customWidth="1"/>
    <col min="5" max="8" width="16.5" style="45" customWidth="1"/>
    <col min="9" max="9" width="15" style="45" customWidth="1"/>
    <col min="10" max="24" width="9.33203125" style="34" customWidth="1"/>
    <col min="25" max="26" width="9.33203125" style="34" hidden="1" customWidth="1"/>
    <col min="27" max="16384" width="9.33203125" style="34" hidden="1"/>
  </cols>
  <sheetData>
    <row r="1" spans="2:9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0"/>
      <c r="D2" s="21" t="s">
        <v>124</v>
      </c>
      <c r="E2" s="15"/>
      <c r="F2" s="15"/>
      <c r="G2" s="15"/>
      <c r="H2" s="15"/>
      <c r="I2" s="15"/>
    </row>
    <row r="3" spans="2:9" s="12" customFormat="1" ht="12" customHeight="1" x14ac:dyDescent="0.2">
      <c r="B3" s="60"/>
      <c r="D3" s="22" t="str">
        <f>'1. Introduction'!D3</f>
        <v>2017-18 Water Performance Report</v>
      </c>
      <c r="E3" s="15"/>
      <c r="F3" s="15"/>
      <c r="G3" s="15"/>
      <c r="H3" s="15"/>
      <c r="I3" s="15"/>
    </row>
    <row r="4" spans="2:9" s="12" customFormat="1" ht="11.25" customHeight="1" x14ac:dyDescent="0.2">
      <c r="B4" s="60"/>
      <c r="D4" s="22" t="s">
        <v>121</v>
      </c>
      <c r="E4" s="15"/>
      <c r="F4" s="15"/>
      <c r="G4" s="15"/>
      <c r="H4" s="15"/>
      <c r="I4" s="15"/>
    </row>
    <row r="5" spans="2:9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95"/>
      <c r="D7" s="110" t="s">
        <v>108</v>
      </c>
      <c r="F7" s="40"/>
      <c r="G7" s="40"/>
      <c r="H7" s="40"/>
    </row>
    <row r="8" spans="2:9" x14ac:dyDescent="0.25">
      <c r="B8" s="95"/>
      <c r="D8" s="32"/>
      <c r="F8" s="40"/>
      <c r="G8" s="40"/>
      <c r="H8" s="40"/>
      <c r="I8" s="40"/>
    </row>
    <row r="9" spans="2:9" x14ac:dyDescent="0.25">
      <c r="B9" s="95"/>
      <c r="D9" s="23" t="s">
        <v>0</v>
      </c>
      <c r="E9" s="49" t="str">
        <f>+'2. Victorian water industry'!$E$9</f>
        <v>2013-14</v>
      </c>
      <c r="F9" s="49" t="str">
        <f>+'2. Victorian water industry'!$F$9</f>
        <v>2014-15</v>
      </c>
      <c r="G9" s="49" t="str">
        <f>+'2. Victorian water industry'!$G$9</f>
        <v>2015-16</v>
      </c>
      <c r="H9" s="49" t="str">
        <f>+'2. Victorian water industry'!$H$9</f>
        <v>2016-17</v>
      </c>
      <c r="I9" s="49" t="str">
        <f>+'2. Victorian water industry'!$I$9</f>
        <v>2017-18</v>
      </c>
    </row>
    <row r="10" spans="2:9" x14ac:dyDescent="0.25">
      <c r="B10" s="95"/>
      <c r="D10" s="30" t="s">
        <v>52</v>
      </c>
      <c r="E10" s="80">
        <v>66.1437371413883</v>
      </c>
      <c r="F10" s="85">
        <v>64.316121600641068</v>
      </c>
      <c r="G10" s="85">
        <v>61.838164708259981</v>
      </c>
      <c r="H10" s="85">
        <v>73.555868434432327</v>
      </c>
      <c r="I10" s="85">
        <v>71.722582897973282</v>
      </c>
    </row>
    <row r="11" spans="2:9" x14ac:dyDescent="0.25">
      <c r="B11" s="95"/>
      <c r="D11" s="30" t="s">
        <v>10</v>
      </c>
      <c r="E11" s="79">
        <v>59.024002485221153</v>
      </c>
      <c r="F11" s="89">
        <v>46.811474480457427</v>
      </c>
      <c r="G11" s="89">
        <v>47.223119147562159</v>
      </c>
      <c r="H11" s="89">
        <v>42.554858934169282</v>
      </c>
      <c r="I11" s="89">
        <v>46.533864541832671</v>
      </c>
    </row>
    <row r="12" spans="2:9" x14ac:dyDescent="0.25">
      <c r="B12" s="95"/>
      <c r="D12" s="30" t="s">
        <v>60</v>
      </c>
      <c r="E12" s="79">
        <v>45.91254071867138</v>
      </c>
      <c r="F12" s="89">
        <v>41.194388611450705</v>
      </c>
      <c r="G12" s="89">
        <v>42.051088934914958</v>
      </c>
      <c r="H12" s="89">
        <v>40.509076558800317</v>
      </c>
      <c r="I12" s="89">
        <v>44.297277975508706</v>
      </c>
    </row>
    <row r="13" spans="2:9" x14ac:dyDescent="0.25">
      <c r="B13" s="95"/>
      <c r="D13" s="30" t="s">
        <v>62</v>
      </c>
      <c r="E13" s="79">
        <v>40.733627403389548</v>
      </c>
      <c r="F13" s="89">
        <v>42.225201072386071</v>
      </c>
      <c r="G13" s="89">
        <v>52.383911923998923</v>
      </c>
      <c r="H13" s="89">
        <v>42.384978587899411</v>
      </c>
      <c r="I13" s="89">
        <v>40.095007735721595</v>
      </c>
    </row>
    <row r="14" spans="2:9" x14ac:dyDescent="0.25">
      <c r="B14" s="95"/>
      <c r="D14" s="30" t="s">
        <v>54</v>
      </c>
      <c r="E14" s="79">
        <v>33.460559796437664</v>
      </c>
      <c r="F14" s="89">
        <v>35.352904434728295</v>
      </c>
      <c r="G14" s="89">
        <v>35.454606847804065</v>
      </c>
      <c r="H14" s="89">
        <v>35.74802311725572</v>
      </c>
      <c r="I14" s="89">
        <v>37.223042836041358</v>
      </c>
    </row>
    <row r="15" spans="2:9" x14ac:dyDescent="0.25">
      <c r="B15" s="95"/>
      <c r="D15" s="30" t="s">
        <v>56</v>
      </c>
      <c r="E15" s="79">
        <v>35.258003515550939</v>
      </c>
      <c r="F15" s="89">
        <v>34.557781951063397</v>
      </c>
      <c r="G15" s="89">
        <v>34.472992900321287</v>
      </c>
      <c r="H15" s="89">
        <v>32.112743917128405</v>
      </c>
      <c r="I15" s="89">
        <v>31.407686866305117</v>
      </c>
    </row>
    <row r="16" spans="2:9" x14ac:dyDescent="0.25">
      <c r="B16" s="95"/>
      <c r="D16" s="30" t="s">
        <v>51</v>
      </c>
      <c r="E16" s="79">
        <v>29.723282442748094</v>
      </c>
      <c r="F16" s="89">
        <v>30.166543070935077</v>
      </c>
      <c r="G16" s="89">
        <v>27.339117995821486</v>
      </c>
      <c r="H16" s="89">
        <v>24.866051740154454</v>
      </c>
      <c r="I16" s="89">
        <v>24.590408714056938</v>
      </c>
    </row>
    <row r="17" spans="2:9" x14ac:dyDescent="0.25">
      <c r="B17" s="95"/>
      <c r="D17" s="30" t="s">
        <v>58</v>
      </c>
      <c r="E17" s="79">
        <v>42.133592164475431</v>
      </c>
      <c r="F17" s="89">
        <v>31.697453273581814</v>
      </c>
      <c r="G17" s="89">
        <v>32.373709940249867</v>
      </c>
      <c r="H17" s="89">
        <v>27.861524066950828</v>
      </c>
      <c r="I17" s="89">
        <v>24.531368063678045</v>
      </c>
    </row>
    <row r="18" spans="2:9" x14ac:dyDescent="0.25">
      <c r="B18" s="95"/>
      <c r="D18" s="30" t="s">
        <v>57</v>
      </c>
      <c r="E18" s="79">
        <v>31.759656652360512</v>
      </c>
      <c r="F18" s="89">
        <v>27.698863636363637</v>
      </c>
      <c r="G18" s="89">
        <v>27.234042553191493</v>
      </c>
      <c r="H18" s="89">
        <v>24.929178470254953</v>
      </c>
      <c r="I18" s="89">
        <v>23.033707865168537</v>
      </c>
    </row>
    <row r="19" spans="2:9" x14ac:dyDescent="0.25">
      <c r="B19" s="95"/>
      <c r="D19" s="30" t="s">
        <v>49</v>
      </c>
      <c r="E19" s="79">
        <v>17.946521696062838</v>
      </c>
      <c r="F19" s="89">
        <v>18.422567645365572</v>
      </c>
      <c r="G19" s="89">
        <v>12.849675718061818</v>
      </c>
      <c r="H19" s="89">
        <v>21.779713752333542</v>
      </c>
      <c r="I19" s="89">
        <v>20.702789040422658</v>
      </c>
    </row>
    <row r="20" spans="2:9" x14ac:dyDescent="0.25">
      <c r="B20" s="95"/>
      <c r="D20" s="30" t="s">
        <v>61</v>
      </c>
      <c r="E20" s="79">
        <v>17.564655172413794</v>
      </c>
      <c r="F20" s="89">
        <v>12.106148423522354</v>
      </c>
      <c r="G20" s="89">
        <v>12.473347547974413</v>
      </c>
      <c r="H20" s="89">
        <v>11.480812161156585</v>
      </c>
      <c r="I20" s="89">
        <v>18.467995802728225</v>
      </c>
    </row>
    <row r="21" spans="2:9" x14ac:dyDescent="0.25">
      <c r="B21" s="95"/>
      <c r="D21" s="30" t="s">
        <v>59</v>
      </c>
      <c r="E21" s="79">
        <v>20.491344475562734</v>
      </c>
      <c r="F21" s="89">
        <v>20.530145530145532</v>
      </c>
      <c r="G21" s="89">
        <v>20.754716981132077</v>
      </c>
      <c r="H21" s="89">
        <v>18.271849467690021</v>
      </c>
      <c r="I21" s="89">
        <v>17.757889778615166</v>
      </c>
    </row>
    <row r="22" spans="2:9" x14ac:dyDescent="0.25">
      <c r="B22" s="95"/>
      <c r="D22" s="30" t="s">
        <v>53</v>
      </c>
      <c r="E22" s="79">
        <v>12.633193412980305</v>
      </c>
      <c r="F22" s="89">
        <v>15.135221253037002</v>
      </c>
      <c r="G22" s="89">
        <v>13.198573127229489</v>
      </c>
      <c r="H22" s="89">
        <v>10.232192050373868</v>
      </c>
      <c r="I22" s="89">
        <v>15.540331858502341</v>
      </c>
    </row>
    <row r="23" spans="2:9" x14ac:dyDescent="0.25">
      <c r="B23" s="95"/>
      <c r="D23" s="30" t="s">
        <v>50</v>
      </c>
      <c r="E23" s="79">
        <v>23.630326508024353</v>
      </c>
      <c r="F23" s="89">
        <v>18.856514568444201</v>
      </c>
      <c r="G23" s="89">
        <v>19.115955523908639</v>
      </c>
      <c r="H23" s="89">
        <v>16.194111232279173</v>
      </c>
      <c r="I23" s="89">
        <v>14.648648648648649</v>
      </c>
    </row>
    <row r="24" spans="2:9" x14ac:dyDescent="0.25">
      <c r="B24" s="95"/>
      <c r="D24" s="30" t="s">
        <v>55</v>
      </c>
      <c r="E24" s="79">
        <v>10.165830103564394</v>
      </c>
      <c r="F24" s="89">
        <v>9.6396396396396398</v>
      </c>
      <c r="G24" s="89">
        <v>13.900311080916794</v>
      </c>
      <c r="H24" s="89">
        <v>13.396619793283943</v>
      </c>
      <c r="I24" s="89">
        <v>13.132960204486356</v>
      </c>
    </row>
    <row r="25" spans="2:9" x14ac:dyDescent="0.25">
      <c r="B25" s="95"/>
      <c r="D25" s="30" t="s">
        <v>48</v>
      </c>
      <c r="E25" s="79">
        <v>9.5647202106789049</v>
      </c>
      <c r="F25" s="89">
        <v>6.8025041718482608</v>
      </c>
      <c r="G25" s="89">
        <v>8.6734693877551017</v>
      </c>
      <c r="H25" s="89">
        <v>8.2233502538071068</v>
      </c>
      <c r="I25" s="89">
        <v>7.9574252407501271</v>
      </c>
    </row>
    <row r="26" spans="2:9" x14ac:dyDescent="0.25">
      <c r="B26" s="95"/>
      <c r="C26" s="4"/>
    </row>
    <row r="27" spans="2:9" x14ac:dyDescent="0.25">
      <c r="B27" s="95"/>
    </row>
    <row r="28" spans="2:9" x14ac:dyDescent="0.25">
      <c r="B28" s="95"/>
      <c r="D28" s="110" t="s">
        <v>109</v>
      </c>
      <c r="F28" s="50"/>
      <c r="G28" s="50"/>
      <c r="H28" s="50"/>
      <c r="I28" s="50"/>
    </row>
    <row r="29" spans="2:9" x14ac:dyDescent="0.25">
      <c r="B29" s="95"/>
      <c r="D29" s="32"/>
      <c r="F29" s="50"/>
      <c r="G29" s="50"/>
      <c r="H29" s="50"/>
      <c r="I29" s="50"/>
    </row>
    <row r="30" spans="2:9" x14ac:dyDescent="0.25">
      <c r="B30" s="95"/>
      <c r="D30" s="23" t="s">
        <v>0</v>
      </c>
      <c r="E30" s="49" t="str">
        <f>+'2. Victorian water industry'!$E$9</f>
        <v>2013-14</v>
      </c>
      <c r="F30" s="49" t="str">
        <f>+'2. Victorian water industry'!$F$9</f>
        <v>2014-15</v>
      </c>
      <c r="G30" s="49" t="str">
        <f>+'2. Victorian water industry'!$G$9</f>
        <v>2015-16</v>
      </c>
      <c r="H30" s="49" t="str">
        <f>+'2. Victorian water industry'!$H$9</f>
        <v>2016-17</v>
      </c>
      <c r="I30" s="49" t="str">
        <f>+'2. Victorian water industry'!$I$9</f>
        <v>2017-18</v>
      </c>
    </row>
    <row r="31" spans="2:9" x14ac:dyDescent="0.25">
      <c r="B31" s="95"/>
      <c r="D31" s="30" t="s">
        <v>62</v>
      </c>
      <c r="E31" s="41">
        <v>0.73941243800076306</v>
      </c>
      <c r="F31" s="57">
        <v>0.7009803921568627</v>
      </c>
      <c r="G31" s="57">
        <v>0.75701227147508143</v>
      </c>
      <c r="H31" s="57">
        <v>0.9174019607843138</v>
      </c>
      <c r="I31" s="57">
        <v>0.6612015245931393</v>
      </c>
    </row>
    <row r="32" spans="2:9" x14ac:dyDescent="0.25">
      <c r="B32" s="95"/>
      <c r="D32" s="30" t="s">
        <v>10</v>
      </c>
      <c r="E32" s="66">
        <v>0.78756989934494326</v>
      </c>
      <c r="F32" s="36">
        <v>0.40760057242804898</v>
      </c>
      <c r="G32" s="36">
        <v>0.42612216493214816</v>
      </c>
      <c r="H32" s="36">
        <v>0.66278996469994955</v>
      </c>
      <c r="I32" s="36">
        <v>0.5148934833155282</v>
      </c>
    </row>
    <row r="33" spans="2:9" x14ac:dyDescent="0.25">
      <c r="B33" s="95"/>
      <c r="D33" s="30" t="s">
        <v>52</v>
      </c>
      <c r="E33" s="66">
        <v>0.35055197935552462</v>
      </c>
      <c r="F33" s="36">
        <v>0.26081018179883764</v>
      </c>
      <c r="G33" s="36">
        <v>0.22723893127676284</v>
      </c>
      <c r="H33" s="36">
        <v>0.28781736119792928</v>
      </c>
      <c r="I33" s="36">
        <v>0.32627878274095223</v>
      </c>
    </row>
    <row r="34" spans="2:9" x14ac:dyDescent="0.25">
      <c r="B34" s="95"/>
      <c r="D34" s="30" t="s">
        <v>56</v>
      </c>
      <c r="E34" s="66">
        <v>0.31180631868131869</v>
      </c>
      <c r="F34" s="36">
        <v>0.30456637024842459</v>
      </c>
      <c r="G34" s="36">
        <v>0.31018108811369849</v>
      </c>
      <c r="H34" s="36">
        <v>0.25051534362724126</v>
      </c>
      <c r="I34" s="36">
        <v>0.27290034090405985</v>
      </c>
    </row>
    <row r="35" spans="2:9" x14ac:dyDescent="0.25">
      <c r="B35" s="95"/>
      <c r="D35" s="30" t="s">
        <v>54</v>
      </c>
      <c r="E35" s="66">
        <v>0.2282041736795733</v>
      </c>
      <c r="F35" s="36">
        <v>0.23997985176656833</v>
      </c>
      <c r="G35" s="36">
        <v>0.23392875316666345</v>
      </c>
      <c r="H35" s="36">
        <v>0.23925360680447888</v>
      </c>
      <c r="I35" s="36">
        <v>0.25662746229886718</v>
      </c>
    </row>
    <row r="36" spans="2:9" x14ac:dyDescent="0.25">
      <c r="B36" s="95"/>
      <c r="D36" s="30" t="s">
        <v>57</v>
      </c>
      <c r="E36" s="66">
        <v>0.41242268041237112</v>
      </c>
      <c r="F36" s="36">
        <v>0.38697357030096247</v>
      </c>
      <c r="G36" s="36">
        <v>0.35251399465429423</v>
      </c>
      <c r="H36" s="36">
        <v>0.23134477254588987</v>
      </c>
      <c r="I36" s="36">
        <v>0.23826821127037109</v>
      </c>
    </row>
    <row r="37" spans="2:9" x14ac:dyDescent="0.25">
      <c r="B37" s="95"/>
      <c r="D37" s="30" t="s">
        <v>61</v>
      </c>
      <c r="E37" s="66">
        <v>0.27201418125415466</v>
      </c>
      <c r="F37" s="36">
        <v>0.1759895036081347</v>
      </c>
      <c r="G37" s="36">
        <v>0.17269076305220882</v>
      </c>
      <c r="H37" s="36">
        <v>0.12033248081841433</v>
      </c>
      <c r="I37" s="36">
        <v>0.22546296296296298</v>
      </c>
    </row>
    <row r="38" spans="2:9" x14ac:dyDescent="0.25">
      <c r="B38" s="95"/>
      <c r="D38" s="30" t="s">
        <v>60</v>
      </c>
      <c r="E38" s="66">
        <v>0.19353150538834529</v>
      </c>
      <c r="F38" s="36">
        <v>0.17637075591950249</v>
      </c>
      <c r="G38" s="36">
        <v>0.17027115808896334</v>
      </c>
      <c r="H38" s="36">
        <v>0.17422826700488664</v>
      </c>
      <c r="I38" s="36">
        <v>0.2179616768762907</v>
      </c>
    </row>
    <row r="39" spans="2:9" x14ac:dyDescent="0.25">
      <c r="B39" s="95"/>
      <c r="D39" s="30" t="s">
        <v>59</v>
      </c>
      <c r="E39" s="66">
        <v>0.37943088002810466</v>
      </c>
      <c r="F39" s="36">
        <v>0.31154128973784567</v>
      </c>
      <c r="G39" s="36">
        <v>0.33909039529239671</v>
      </c>
      <c r="H39" s="36">
        <v>0.27133078381592057</v>
      </c>
      <c r="I39" s="36">
        <v>0.17251196503593358</v>
      </c>
    </row>
    <row r="40" spans="2:9" x14ac:dyDescent="0.25">
      <c r="B40" s="95"/>
      <c r="D40" s="30" t="s">
        <v>51</v>
      </c>
      <c r="E40" s="66">
        <v>0.20881269610295122</v>
      </c>
      <c r="F40" s="36">
        <v>0.30180779640235056</v>
      </c>
      <c r="G40" s="36">
        <v>0.19403798027381128</v>
      </c>
      <c r="H40" s="36">
        <v>0.17731053335659863</v>
      </c>
      <c r="I40" s="36">
        <v>0.16700578896085286</v>
      </c>
    </row>
    <row r="41" spans="2:9" x14ac:dyDescent="0.25">
      <c r="B41" s="95"/>
      <c r="D41" s="30" t="s">
        <v>58</v>
      </c>
      <c r="E41" s="66">
        <v>0.14536079310027317</v>
      </c>
      <c r="F41" s="36">
        <v>0.17567239390443812</v>
      </c>
      <c r="G41" s="36">
        <v>0.24575863313680665</v>
      </c>
      <c r="H41" s="36">
        <v>0.18394969306782452</v>
      </c>
      <c r="I41" s="36">
        <v>0.15608410688335952</v>
      </c>
    </row>
    <row r="42" spans="2:9" x14ac:dyDescent="0.25">
      <c r="B42" s="95"/>
      <c r="D42" s="30" t="s">
        <v>49</v>
      </c>
      <c r="E42" s="66">
        <v>0.15578336957647304</v>
      </c>
      <c r="F42" s="36">
        <v>0.13250804251333631</v>
      </c>
      <c r="G42" s="36">
        <v>7.3503308052283362E-2</v>
      </c>
      <c r="H42" s="36">
        <v>0.16163745947128677</v>
      </c>
      <c r="I42" s="36">
        <v>0.13404705053430932</v>
      </c>
    </row>
    <row r="43" spans="2:9" x14ac:dyDescent="0.25">
      <c r="B43" s="95"/>
      <c r="D43" s="30" t="s">
        <v>53</v>
      </c>
      <c r="E43" s="66">
        <v>8.7362704792293064E-2</v>
      </c>
      <c r="F43" s="36">
        <v>0.12460720328740632</v>
      </c>
      <c r="G43" s="36">
        <v>9.468532720599207E-2</v>
      </c>
      <c r="H43" s="36">
        <v>7.8592255058533941E-2</v>
      </c>
      <c r="I43" s="36">
        <v>0.11140659814561921</v>
      </c>
    </row>
    <row r="44" spans="2:9" x14ac:dyDescent="0.25">
      <c r="B44" s="95"/>
      <c r="D44" s="30" t="s">
        <v>55</v>
      </c>
      <c r="E44" s="66">
        <v>8.4126782616055176E-2</v>
      </c>
      <c r="F44" s="36">
        <v>6.6059320271225935E-2</v>
      </c>
      <c r="G44" s="36">
        <v>9.8008958321953346E-2</v>
      </c>
      <c r="H44" s="36">
        <v>0.11028410393322816</v>
      </c>
      <c r="I44" s="36">
        <v>0.10069379834658018</v>
      </c>
    </row>
    <row r="45" spans="2:9" x14ac:dyDescent="0.25">
      <c r="B45" s="95"/>
      <c r="D45" s="30" t="s">
        <v>50</v>
      </c>
      <c r="E45" s="66">
        <v>0.16621609524662073</v>
      </c>
      <c r="F45" s="36">
        <v>0.13055167412490937</v>
      </c>
      <c r="G45" s="36">
        <v>0.14552030190789014</v>
      </c>
      <c r="H45" s="36">
        <v>0.11601264838525738</v>
      </c>
      <c r="I45" s="36">
        <v>9.9076062868637266E-2</v>
      </c>
    </row>
    <row r="46" spans="2:9" x14ac:dyDescent="0.25">
      <c r="B46" s="95"/>
      <c r="D46" s="30" t="s">
        <v>48</v>
      </c>
      <c r="E46" s="66">
        <v>0.14142544277280517</v>
      </c>
      <c r="F46" s="36">
        <v>5.179716523508672E-2</v>
      </c>
      <c r="G46" s="36">
        <v>6.7559930297178925E-2</v>
      </c>
      <c r="H46" s="36">
        <v>5.9252677360520041E-2</v>
      </c>
      <c r="I46" s="36">
        <v>7.4715579289528683E-2</v>
      </c>
    </row>
    <row r="47" spans="2:9" x14ac:dyDescent="0.25">
      <c r="B47" s="95"/>
    </row>
    <row r="48" spans="2:9" x14ac:dyDescent="0.25">
      <c r="B48" s="95"/>
      <c r="D48" s="25"/>
    </row>
    <row r="49" spans="2:12" ht="15" customHeight="1" x14ac:dyDescent="0.25">
      <c r="B49" s="127"/>
      <c r="D49" s="110" t="s">
        <v>20</v>
      </c>
      <c r="E49" s="54"/>
      <c r="F49" s="54"/>
      <c r="G49" s="54"/>
      <c r="H49" s="54"/>
      <c r="I49" s="54"/>
      <c r="J49" s="8"/>
      <c r="K49" s="8"/>
      <c r="L49" s="8"/>
    </row>
    <row r="50" spans="2:12" x14ac:dyDescent="0.25">
      <c r="B50" s="127"/>
      <c r="D50" s="32"/>
      <c r="E50" s="54"/>
    </row>
    <row r="51" spans="2:12" x14ac:dyDescent="0.25">
      <c r="B51" s="97"/>
      <c r="D51" s="23" t="s">
        <v>0</v>
      </c>
      <c r="E51" s="49" t="str">
        <f>+'2. Victorian water industry'!$E$9</f>
        <v>2013-14</v>
      </c>
      <c r="F51" s="49" t="str">
        <f>+'2. Victorian water industry'!$F$9</f>
        <v>2014-15</v>
      </c>
      <c r="G51" s="49" t="str">
        <f>+'2. Victorian water industry'!$G$9</f>
        <v>2015-16</v>
      </c>
      <c r="H51" s="49" t="str">
        <f>+'2. Victorian water industry'!$H$9</f>
        <v>2016-17</v>
      </c>
      <c r="I51" s="49" t="str">
        <f>+'2. Victorian water industry'!$I$9</f>
        <v>2017-18</v>
      </c>
    </row>
    <row r="52" spans="2:12" x14ac:dyDescent="0.25">
      <c r="B52" s="95"/>
      <c r="D52" s="30" t="s">
        <v>61</v>
      </c>
      <c r="E52" s="91">
        <v>9.4837137159317526E-3</v>
      </c>
      <c r="F52" s="77">
        <v>9.6654275092936809E-3</v>
      </c>
      <c r="G52" s="77">
        <v>1.8137064386578572E-3</v>
      </c>
      <c r="H52" s="77">
        <v>1.4919011082693947E-3</v>
      </c>
      <c r="I52" s="77">
        <v>1.4057239057239056E-2</v>
      </c>
    </row>
    <row r="53" spans="2:12" x14ac:dyDescent="0.25">
      <c r="B53" s="95"/>
      <c r="D53" s="30" t="s">
        <v>54</v>
      </c>
      <c r="E53" s="74">
        <v>4.9328701341447463E-3</v>
      </c>
      <c r="F53" s="73">
        <v>2.7513343971826334E-3</v>
      </c>
      <c r="G53" s="73">
        <v>4.6306865848995881E-3</v>
      </c>
      <c r="H53" s="73">
        <v>8.1449181739879414E-3</v>
      </c>
      <c r="I53" s="73">
        <v>8.8291822183156326E-3</v>
      </c>
    </row>
    <row r="54" spans="2:12" x14ac:dyDescent="0.25">
      <c r="B54" s="95"/>
      <c r="D54" s="30" t="s">
        <v>51</v>
      </c>
      <c r="E54" s="74">
        <v>1.2944689494187017E-2</v>
      </c>
      <c r="F54" s="73">
        <v>8.1642418170671527E-3</v>
      </c>
      <c r="G54" s="73">
        <v>4.0630060356249076E-3</v>
      </c>
      <c r="H54" s="73">
        <v>5.641830977723492E-3</v>
      </c>
      <c r="I54" s="73">
        <v>7.4654668424370954E-3</v>
      </c>
    </row>
    <row r="55" spans="2:12" x14ac:dyDescent="0.25">
      <c r="B55" s="95"/>
      <c r="D55" s="30" t="s">
        <v>10</v>
      </c>
      <c r="E55" s="74">
        <v>5.0519252276721521E-2</v>
      </c>
      <c r="F55" s="73">
        <v>2.6681507393862301E-2</v>
      </c>
      <c r="G55" s="73">
        <v>1.5278524657577579E-2</v>
      </c>
      <c r="H55" s="73">
        <v>0.12982223903177004</v>
      </c>
      <c r="I55" s="73">
        <v>6.2841701753283477E-3</v>
      </c>
    </row>
    <row r="56" spans="2:12" x14ac:dyDescent="0.25">
      <c r="B56" s="95"/>
      <c r="D56" s="30" t="s">
        <v>48</v>
      </c>
      <c r="E56" s="74">
        <v>0</v>
      </c>
      <c r="F56" s="73">
        <v>9.4649913631953805E-5</v>
      </c>
      <c r="G56" s="73">
        <v>0</v>
      </c>
      <c r="H56" s="73">
        <v>1.0990038815881775E-3</v>
      </c>
      <c r="I56" s="73">
        <v>3.993498955189227E-3</v>
      </c>
    </row>
    <row r="57" spans="2:12" x14ac:dyDescent="0.25">
      <c r="B57" s="95"/>
      <c r="D57" s="30" t="s">
        <v>56</v>
      </c>
      <c r="E57" s="74">
        <v>6.4491758241758245E-3</v>
      </c>
      <c r="F57" s="73">
        <v>4.2573576045447795E-3</v>
      </c>
      <c r="G57" s="73">
        <v>4.3455863899932636E-3</v>
      </c>
      <c r="H57" s="73">
        <v>2.4049369271258733E-3</v>
      </c>
      <c r="I57" s="73">
        <v>3.2762208349935802E-3</v>
      </c>
    </row>
    <row r="58" spans="2:12" x14ac:dyDescent="0.25">
      <c r="B58" s="95"/>
      <c r="D58" s="30" t="s">
        <v>60</v>
      </c>
      <c r="E58" s="74">
        <v>4.1246574153304318E-3</v>
      </c>
      <c r="F58" s="73">
        <v>1.6488663138784813E-3</v>
      </c>
      <c r="G58" s="73">
        <v>1.8265138048565697E-3</v>
      </c>
      <c r="H58" s="73">
        <v>1.1378943557291631E-3</v>
      </c>
      <c r="I58" s="73">
        <v>1.9148491212171383E-3</v>
      </c>
    </row>
    <row r="59" spans="2:12" x14ac:dyDescent="0.25">
      <c r="B59" s="95"/>
      <c r="D59" s="30" t="s">
        <v>50</v>
      </c>
      <c r="E59" s="74">
        <v>6.4452600483394507E-4</v>
      </c>
      <c r="F59" s="73">
        <v>1.9102534623344006E-3</v>
      </c>
      <c r="G59" s="73">
        <v>3.4943042840170524E-4</v>
      </c>
      <c r="H59" s="73">
        <v>0</v>
      </c>
      <c r="I59" s="73">
        <v>1.0739490641301012E-3</v>
      </c>
    </row>
    <row r="60" spans="2:12" x14ac:dyDescent="0.25">
      <c r="B60" s="95"/>
      <c r="D60" s="30" t="s">
        <v>52</v>
      </c>
      <c r="E60" s="74">
        <v>7.7565948006405973E-4</v>
      </c>
      <c r="F60" s="73">
        <v>6.5963587036027289E-4</v>
      </c>
      <c r="G60" s="73">
        <v>1.0910939294669843E-3</v>
      </c>
      <c r="H60" s="73">
        <v>9.5549607978711194E-4</v>
      </c>
      <c r="I60" s="73">
        <v>9.2129704661339182E-4</v>
      </c>
    </row>
    <row r="61" spans="2:12" x14ac:dyDescent="0.25">
      <c r="B61" s="95"/>
      <c r="D61" s="30" t="s">
        <v>53</v>
      </c>
      <c r="E61" s="74">
        <v>9.2041480026998831E-5</v>
      </c>
      <c r="F61" s="73">
        <v>3.3236644911771818E-4</v>
      </c>
      <c r="G61" s="73">
        <v>6.863417982155113E-4</v>
      </c>
      <c r="H61" s="73">
        <v>6.73982798786831E-4</v>
      </c>
      <c r="I61" s="73">
        <v>8.912527851649536E-4</v>
      </c>
    </row>
    <row r="62" spans="2:12" x14ac:dyDescent="0.25">
      <c r="B62" s="95"/>
      <c r="D62" s="30" t="s">
        <v>58</v>
      </c>
      <c r="E62" s="74">
        <v>7.7959546975230965E-3</v>
      </c>
      <c r="F62" s="73">
        <v>5.1302288871349641E-3</v>
      </c>
      <c r="G62" s="73">
        <v>8.8737817350499331E-3</v>
      </c>
      <c r="H62" s="73">
        <v>2.8447372361131906E-3</v>
      </c>
      <c r="I62" s="73">
        <v>6.52451140306652E-4</v>
      </c>
    </row>
    <row r="63" spans="2:12" x14ac:dyDescent="0.25">
      <c r="B63" s="95"/>
      <c r="D63" s="30" t="s">
        <v>49</v>
      </c>
      <c r="E63" s="74">
        <v>5.7574816195505854E-3</v>
      </c>
      <c r="F63" s="73">
        <v>1.3601009895345522E-2</v>
      </c>
      <c r="G63" s="73">
        <v>2.6424076165886719E-3</v>
      </c>
      <c r="H63" s="73">
        <v>2.8902194020647264E-2</v>
      </c>
      <c r="I63" s="73">
        <v>3.3272008455004502E-4</v>
      </c>
    </row>
    <row r="64" spans="2:12" x14ac:dyDescent="0.25">
      <c r="B64" s="95"/>
      <c r="D64" s="30" t="s">
        <v>57</v>
      </c>
      <c r="E64" s="74">
        <v>0</v>
      </c>
      <c r="F64" s="73">
        <v>1.2731068900544891E-3</v>
      </c>
      <c r="G64" s="73">
        <v>0</v>
      </c>
      <c r="H64" s="73">
        <v>0</v>
      </c>
      <c r="I64" s="73">
        <v>9.8173964264677014E-5</v>
      </c>
    </row>
    <row r="65" spans="2:10" x14ac:dyDescent="0.25">
      <c r="B65" s="95"/>
      <c r="D65" s="30" t="s">
        <v>55</v>
      </c>
      <c r="E65" s="74">
        <v>3.8085565570648725E-4</v>
      </c>
      <c r="F65" s="73">
        <v>4.1599068180872751E-5</v>
      </c>
      <c r="G65" s="73">
        <v>0</v>
      </c>
      <c r="H65" s="73">
        <v>6.7419063414371044E-5</v>
      </c>
      <c r="I65" s="73">
        <v>0</v>
      </c>
    </row>
    <row r="66" spans="2:10" x14ac:dyDescent="0.25">
      <c r="B66" s="95"/>
      <c r="D66" s="30" t="s">
        <v>59</v>
      </c>
      <c r="E66" s="74">
        <v>0</v>
      </c>
      <c r="F66" s="73">
        <v>0</v>
      </c>
      <c r="G66" s="73">
        <v>0</v>
      </c>
      <c r="H66" s="73">
        <v>0</v>
      </c>
      <c r="I66" s="73">
        <v>0</v>
      </c>
    </row>
    <row r="67" spans="2:10" x14ac:dyDescent="0.25">
      <c r="B67" s="95"/>
      <c r="D67" s="30" t="s">
        <v>62</v>
      </c>
      <c r="E67" s="74">
        <v>6.1299758361948363E-2</v>
      </c>
      <c r="F67" s="73">
        <v>2.2918258212375861E-3</v>
      </c>
      <c r="G67" s="73">
        <v>0</v>
      </c>
      <c r="H67" s="73">
        <v>0</v>
      </c>
      <c r="I67" s="73">
        <v>0</v>
      </c>
    </row>
    <row r="68" spans="2:10" x14ac:dyDescent="0.25">
      <c r="B68" s="95"/>
    </row>
    <row r="69" spans="2:10" x14ac:dyDescent="0.25">
      <c r="B69" s="95"/>
    </row>
    <row r="70" spans="2:10" x14ac:dyDescent="0.25">
      <c r="B70" s="95"/>
      <c r="D70" s="110" t="s">
        <v>22</v>
      </c>
      <c r="G70" s="54"/>
      <c r="H70" s="54"/>
      <c r="I70" s="54"/>
      <c r="J70" s="8"/>
    </row>
    <row r="71" spans="2:10" x14ac:dyDescent="0.25">
      <c r="B71" s="95"/>
      <c r="D71" s="32"/>
    </row>
    <row r="72" spans="2:10" x14ac:dyDescent="0.25">
      <c r="B72" s="95"/>
      <c r="D72" s="23" t="s">
        <v>0</v>
      </c>
      <c r="E72" s="49" t="str">
        <f>+'2. Victorian water industry'!$E$9</f>
        <v>2013-14</v>
      </c>
      <c r="F72" s="49" t="str">
        <f>+'2. Victorian water industry'!$F$9</f>
        <v>2014-15</v>
      </c>
      <c r="G72" s="49" t="str">
        <f>+'2. Victorian water industry'!$G$9</f>
        <v>2015-16</v>
      </c>
      <c r="H72" s="49" t="str">
        <f>+'2. Victorian water industry'!$H$9</f>
        <v>2016-17</v>
      </c>
      <c r="I72" s="49" t="str">
        <f>+'2. Victorian water industry'!$I$9</f>
        <v>2017-18</v>
      </c>
    </row>
    <row r="73" spans="2:10" x14ac:dyDescent="0.25">
      <c r="B73" s="95"/>
      <c r="D73" s="30" t="s">
        <v>10</v>
      </c>
      <c r="E73" s="80">
        <v>149.84223264256542</v>
      </c>
      <c r="F73" s="85">
        <v>209.60478043357421</v>
      </c>
      <c r="G73" s="85">
        <v>190.26540145985402</v>
      </c>
      <c r="H73" s="85">
        <v>275.82153294993873</v>
      </c>
      <c r="I73" s="85">
        <v>198.25548387096774</v>
      </c>
    </row>
    <row r="74" spans="2:10" x14ac:dyDescent="0.25">
      <c r="B74" s="95"/>
      <c r="D74" s="30" t="s">
        <v>54</v>
      </c>
      <c r="E74" s="79">
        <v>175.11552110571535</v>
      </c>
      <c r="F74" s="89">
        <v>143.52938816449347</v>
      </c>
      <c r="G74" s="89">
        <v>153.01865926730204</v>
      </c>
      <c r="H74" s="89">
        <v>148.06407760690416</v>
      </c>
      <c r="I74" s="89">
        <v>171.11571143427432</v>
      </c>
    </row>
    <row r="75" spans="2:10" x14ac:dyDescent="0.25">
      <c r="B75" s="95"/>
      <c r="D75" s="30" t="s">
        <v>56</v>
      </c>
      <c r="E75" s="79">
        <v>172.70632204910135</v>
      </c>
      <c r="F75" s="89">
        <v>173.49617853867318</v>
      </c>
      <c r="G75" s="89">
        <v>128.97023975466965</v>
      </c>
      <c r="H75" s="89">
        <v>139.37280821543672</v>
      </c>
      <c r="I75" s="89">
        <v>169.386840395858</v>
      </c>
    </row>
    <row r="76" spans="2:10" x14ac:dyDescent="0.25">
      <c r="B76" s="95"/>
      <c r="D76" s="30" t="s">
        <v>51</v>
      </c>
      <c r="E76" s="79">
        <v>170.87792022792021</v>
      </c>
      <c r="F76" s="89">
        <v>191.36251530523</v>
      </c>
      <c r="G76" s="89">
        <v>156.65969615728329</v>
      </c>
      <c r="H76" s="89">
        <v>141.97741159044622</v>
      </c>
      <c r="I76" s="89">
        <v>167.08088523305915</v>
      </c>
    </row>
    <row r="77" spans="2:10" x14ac:dyDescent="0.25">
      <c r="B77" s="95"/>
      <c r="D77" s="30" t="s">
        <v>57</v>
      </c>
      <c r="E77" s="79">
        <v>176.94003714513133</v>
      </c>
      <c r="F77" s="89">
        <v>160.70496894409939</v>
      </c>
      <c r="G77" s="89">
        <v>195.7299317517062</v>
      </c>
      <c r="H77" s="89">
        <v>170.94564136559495</v>
      </c>
      <c r="I77" s="89">
        <v>163.8030042918455</v>
      </c>
    </row>
    <row r="78" spans="2:10" x14ac:dyDescent="0.25">
      <c r="B78" s="95"/>
      <c r="D78" s="30" t="s">
        <v>48</v>
      </c>
      <c r="E78" s="79">
        <v>171.99771689497717</v>
      </c>
      <c r="F78" s="89">
        <v>198.52103994490358</v>
      </c>
      <c r="G78" s="89">
        <v>145.49271137026238</v>
      </c>
      <c r="H78" s="89">
        <v>115.77489177489177</v>
      </c>
      <c r="I78" s="89">
        <v>150.82222222222222</v>
      </c>
    </row>
    <row r="79" spans="2:10" x14ac:dyDescent="0.25">
      <c r="B79" s="95"/>
      <c r="D79" s="30" t="s">
        <v>61</v>
      </c>
      <c r="E79" s="79">
        <v>120.18589454709328</v>
      </c>
      <c r="F79" s="89">
        <v>145.16594911937378</v>
      </c>
      <c r="G79" s="89">
        <v>122.65765391014975</v>
      </c>
      <c r="H79" s="89">
        <v>111.37658227848101</v>
      </c>
      <c r="I79" s="89">
        <v>142.40253712871288</v>
      </c>
    </row>
    <row r="80" spans="2:10" x14ac:dyDescent="0.25">
      <c r="B80" s="95"/>
      <c r="D80" s="30" t="s">
        <v>62</v>
      </c>
      <c r="E80" s="79">
        <v>167.39214556695237</v>
      </c>
      <c r="F80" s="89">
        <v>148.46044863167339</v>
      </c>
      <c r="G80" s="89">
        <v>147.66903500321126</v>
      </c>
      <c r="H80" s="89">
        <v>163.48685914830494</v>
      </c>
      <c r="I80" s="89">
        <v>141.49177352206496</v>
      </c>
    </row>
    <row r="81" spans="2:9" x14ac:dyDescent="0.25">
      <c r="B81" s="95"/>
      <c r="D81" s="30" t="s">
        <v>60</v>
      </c>
      <c r="E81" s="79">
        <v>122.561708966718</v>
      </c>
      <c r="F81" s="89">
        <v>117.1668791374321</v>
      </c>
      <c r="G81" s="89">
        <v>128.54751089274126</v>
      </c>
      <c r="H81" s="89">
        <v>176.25961148501003</v>
      </c>
      <c r="I81" s="89">
        <v>133.61096728872059</v>
      </c>
    </row>
    <row r="82" spans="2:9" x14ac:dyDescent="0.25">
      <c r="B82" s="95"/>
      <c r="D82" s="30" t="s">
        <v>59</v>
      </c>
      <c r="E82" s="79">
        <v>150.25215175927838</v>
      </c>
      <c r="F82" s="89">
        <v>159.01457153642883</v>
      </c>
      <c r="G82" s="89">
        <v>163.38820904117478</v>
      </c>
      <c r="H82" s="89">
        <v>165.68291944276197</v>
      </c>
      <c r="I82" s="89">
        <v>122.97438589124502</v>
      </c>
    </row>
    <row r="83" spans="2:9" x14ac:dyDescent="0.25">
      <c r="B83" s="95"/>
      <c r="D83" s="30" t="s">
        <v>50</v>
      </c>
      <c r="E83" s="79">
        <v>99.16583416583417</v>
      </c>
      <c r="F83" s="89">
        <v>112.40359534719775</v>
      </c>
      <c r="G83" s="89">
        <v>93.747527084314655</v>
      </c>
      <c r="H83" s="89">
        <v>110.44897959183673</v>
      </c>
      <c r="I83" s="89">
        <v>112.66311061201573</v>
      </c>
    </row>
    <row r="84" spans="2:9" x14ac:dyDescent="0.25">
      <c r="B84" s="95"/>
      <c r="D84" s="30" t="s">
        <v>53</v>
      </c>
      <c r="E84" s="79">
        <v>111.89125295508275</v>
      </c>
      <c r="F84" s="89">
        <v>134.4809348093481</v>
      </c>
      <c r="G84" s="89">
        <v>143.00052029136316</v>
      </c>
      <c r="H84" s="89">
        <v>117.03016241299304</v>
      </c>
      <c r="I84" s="89">
        <v>111.89457364341085</v>
      </c>
    </row>
    <row r="85" spans="2:9" x14ac:dyDescent="0.25">
      <c r="B85" s="95"/>
      <c r="D85" s="30" t="s">
        <v>52</v>
      </c>
      <c r="E85" s="79">
        <v>102.01919933700131</v>
      </c>
      <c r="F85" s="89">
        <v>110.41483880785201</v>
      </c>
      <c r="G85" s="89">
        <v>151.64567940893031</v>
      </c>
      <c r="H85" s="89">
        <v>113.37455919395465</v>
      </c>
      <c r="I85" s="89">
        <v>111.62842910981917</v>
      </c>
    </row>
    <row r="86" spans="2:9" x14ac:dyDescent="0.25">
      <c r="B86" s="95"/>
      <c r="D86" s="30" t="s">
        <v>49</v>
      </c>
      <c r="E86" s="79">
        <v>85.031876332622602</v>
      </c>
      <c r="F86" s="89">
        <v>77.425651105651113</v>
      </c>
      <c r="G86" s="89">
        <v>87.534602076124571</v>
      </c>
      <c r="H86" s="89">
        <v>98.461293128443032</v>
      </c>
      <c r="I86" s="89">
        <v>103.09156193895871</v>
      </c>
    </row>
    <row r="87" spans="2:9" x14ac:dyDescent="0.25">
      <c r="B87" s="95"/>
      <c r="D87" s="30" t="s">
        <v>58</v>
      </c>
      <c r="E87" s="79">
        <v>72.533291058972736</v>
      </c>
      <c r="F87" s="89">
        <v>78.902004454342986</v>
      </c>
      <c r="G87" s="89">
        <v>80.459548706659334</v>
      </c>
      <c r="H87" s="89">
        <v>82.855546357615893</v>
      </c>
      <c r="I87" s="89">
        <v>64.316044595249636</v>
      </c>
    </row>
    <row r="88" spans="2:9" x14ac:dyDescent="0.25">
      <c r="B88" s="95"/>
      <c r="D88" s="30" t="s">
        <v>55</v>
      </c>
      <c r="E88" s="79">
        <v>97.142857142857139</v>
      </c>
      <c r="F88" s="89">
        <v>102.41379310344827</v>
      </c>
      <c r="G88" s="89">
        <v>108.78378378378379</v>
      </c>
      <c r="H88" s="89">
        <v>360</v>
      </c>
      <c r="I88" s="89">
        <v>60.543478260869563</v>
      </c>
    </row>
    <row r="89" spans="2:9" x14ac:dyDescent="0.25">
      <c r="B89" s="95"/>
    </row>
    <row r="90" spans="2:9" x14ac:dyDescent="0.25">
      <c r="B90" s="95"/>
    </row>
    <row r="91" spans="2:9" x14ac:dyDescent="0.25">
      <c r="B91" s="96"/>
      <c r="D91" s="110" t="s">
        <v>21</v>
      </c>
    </row>
    <row r="92" spans="2:9" x14ac:dyDescent="0.25">
      <c r="B92" s="96"/>
      <c r="D92" s="32"/>
    </row>
    <row r="93" spans="2:9" x14ac:dyDescent="0.25">
      <c r="B93" s="96"/>
      <c r="D93" s="23" t="s">
        <v>0</v>
      </c>
      <c r="E93" s="49" t="str">
        <f>+'2. Victorian water industry'!$E$9</f>
        <v>2013-14</v>
      </c>
      <c r="F93" s="49" t="str">
        <f>+'2. Victorian water industry'!$F$9</f>
        <v>2014-15</v>
      </c>
      <c r="G93" s="49" t="str">
        <f>+'2. Victorian water industry'!$G$9</f>
        <v>2015-16</v>
      </c>
      <c r="H93" s="49" t="str">
        <f>+'2. Victorian water industry'!$H$9</f>
        <v>2016-17</v>
      </c>
      <c r="I93" s="49" t="str">
        <f>+'2. Victorian water industry'!$I$9</f>
        <v>2017-18</v>
      </c>
    </row>
    <row r="94" spans="2:9" x14ac:dyDescent="0.25">
      <c r="B94" s="95"/>
      <c r="D94" s="30" t="s">
        <v>53</v>
      </c>
      <c r="E94" s="80">
        <v>103.81221547799697</v>
      </c>
      <c r="F94" s="85">
        <v>68.773638197713524</v>
      </c>
      <c r="G94" s="85">
        <v>109.24615732368898</v>
      </c>
      <c r="H94" s="85">
        <v>107.34056355159133</v>
      </c>
      <c r="I94" s="85">
        <v>137.69106263194934</v>
      </c>
    </row>
    <row r="95" spans="2:9" x14ac:dyDescent="0.25">
      <c r="B95" s="95"/>
      <c r="D95" s="30" t="s">
        <v>10</v>
      </c>
      <c r="E95" s="79">
        <v>74.634120647593704</v>
      </c>
      <c r="F95" s="89">
        <v>84.649745091658531</v>
      </c>
      <c r="G95" s="89">
        <v>105.70724666533944</v>
      </c>
      <c r="H95" s="89">
        <v>112.33678756476684</v>
      </c>
      <c r="I95" s="89">
        <v>123.79100063938618</v>
      </c>
    </row>
    <row r="96" spans="2:9" x14ac:dyDescent="0.25">
      <c r="B96" s="95"/>
      <c r="D96" s="30" t="s">
        <v>60</v>
      </c>
      <c r="E96" s="79">
        <v>115.42044328634015</v>
      </c>
      <c r="F96" s="89">
        <v>112.05962847585197</v>
      </c>
      <c r="G96" s="89">
        <v>119.53529274732101</v>
      </c>
      <c r="H96" s="89">
        <v>175.43368886690845</v>
      </c>
      <c r="I96" s="89">
        <v>119.5613293123171</v>
      </c>
    </row>
    <row r="97" spans="2:9" x14ac:dyDescent="0.25">
      <c r="B97" s="95"/>
      <c r="D97" s="30" t="s">
        <v>49</v>
      </c>
      <c r="E97" s="79">
        <v>101.7147360963514</v>
      </c>
      <c r="F97" s="89">
        <v>104.65691929353902</v>
      </c>
      <c r="G97" s="89">
        <v>107.69694533762058</v>
      </c>
      <c r="H97" s="89">
        <v>156.07526192003422</v>
      </c>
      <c r="I97" s="89">
        <v>111.38380382092957</v>
      </c>
    </row>
    <row r="98" spans="2:9" x14ac:dyDescent="0.25">
      <c r="B98" s="95"/>
      <c r="D98" s="30" t="s">
        <v>62</v>
      </c>
      <c r="E98" s="79">
        <v>92.306865440035466</v>
      </c>
      <c r="F98" s="89">
        <v>103.3732115325316</v>
      </c>
      <c r="G98" s="89">
        <v>80.191023366876976</v>
      </c>
      <c r="H98" s="89">
        <v>109.34648665856342</v>
      </c>
      <c r="I98" s="89">
        <v>108.29000812347685</v>
      </c>
    </row>
    <row r="99" spans="2:9" x14ac:dyDescent="0.25">
      <c r="B99" s="95"/>
      <c r="D99" s="30" t="s">
        <v>52</v>
      </c>
      <c r="E99" s="79">
        <v>99.399138855225132</v>
      </c>
      <c r="F99" s="89">
        <v>103.21583505429352</v>
      </c>
      <c r="G99" s="89">
        <v>122.49733890831482</v>
      </c>
      <c r="H99" s="89">
        <v>118.15114397446847</v>
      </c>
      <c r="I99" s="89">
        <v>102.87174273000103</v>
      </c>
    </row>
    <row r="100" spans="2:9" x14ac:dyDescent="0.25">
      <c r="B100" s="95"/>
      <c r="D100" s="30" t="s">
        <v>50</v>
      </c>
      <c r="E100" s="79">
        <v>100.01783155548479</v>
      </c>
      <c r="F100" s="89">
        <v>112.94674295774648</v>
      </c>
      <c r="G100" s="89">
        <v>107.54189494038027</v>
      </c>
      <c r="H100" s="89">
        <v>98.157817109144545</v>
      </c>
      <c r="I100" s="89">
        <v>102.46099396344994</v>
      </c>
    </row>
    <row r="101" spans="2:9" x14ac:dyDescent="0.25">
      <c r="B101" s="95"/>
      <c r="D101" s="30" t="s">
        <v>55</v>
      </c>
      <c r="E101" s="79">
        <v>170.17294137871755</v>
      </c>
      <c r="F101" s="89">
        <v>114.25456863578411</v>
      </c>
      <c r="G101" s="89">
        <v>118.42549019607843</v>
      </c>
      <c r="H101" s="89">
        <v>131.9634206019085</v>
      </c>
      <c r="I101" s="89">
        <v>102.45899435332079</v>
      </c>
    </row>
    <row r="102" spans="2:9" x14ac:dyDescent="0.25">
      <c r="B102" s="95"/>
      <c r="D102" s="30" t="s">
        <v>57</v>
      </c>
      <c r="E102" s="79">
        <v>138.58317580340264</v>
      </c>
      <c r="F102" s="89">
        <v>160.02937324602433</v>
      </c>
      <c r="G102" s="89">
        <v>95.592895476616405</v>
      </c>
      <c r="H102" s="89">
        <v>91.365206662553973</v>
      </c>
      <c r="I102" s="89">
        <v>96.285261489698897</v>
      </c>
    </row>
    <row r="103" spans="2:9" x14ac:dyDescent="0.25">
      <c r="B103" s="95"/>
      <c r="D103" s="30" t="s">
        <v>59</v>
      </c>
      <c r="E103" s="79">
        <v>76.933173212771976</v>
      </c>
      <c r="F103" s="89">
        <v>95.26804745626383</v>
      </c>
      <c r="G103" s="89">
        <v>92.791147994467494</v>
      </c>
      <c r="H103" s="89">
        <v>214.68495702005731</v>
      </c>
      <c r="I103" s="89">
        <v>90.038002171552662</v>
      </c>
    </row>
    <row r="104" spans="2:9" x14ac:dyDescent="0.25">
      <c r="B104" s="95"/>
      <c r="D104" s="30" t="s">
        <v>56</v>
      </c>
      <c r="E104" s="79">
        <v>93.128382795136616</v>
      </c>
      <c r="F104" s="89">
        <v>88.29868806521462</v>
      </c>
      <c r="G104" s="89">
        <v>99.548957364128952</v>
      </c>
      <c r="H104" s="89">
        <v>101.09159742366882</v>
      </c>
      <c r="I104" s="89">
        <v>89.370206750309237</v>
      </c>
    </row>
    <row r="105" spans="2:9" x14ac:dyDescent="0.25">
      <c r="B105" s="95"/>
      <c r="D105" s="30" t="s">
        <v>54</v>
      </c>
      <c r="E105" s="79">
        <v>91.018514069382263</v>
      </c>
      <c r="F105" s="89">
        <v>89.340474406991262</v>
      </c>
      <c r="G105" s="89">
        <v>81.268846747094145</v>
      </c>
      <c r="H105" s="89">
        <v>83.12229760535682</v>
      </c>
      <c r="I105" s="89">
        <v>87.417090748273054</v>
      </c>
    </row>
    <row r="106" spans="2:9" x14ac:dyDescent="0.25">
      <c r="B106" s="95"/>
      <c r="D106" s="30" t="s">
        <v>51</v>
      </c>
      <c r="E106" s="79">
        <v>74.435168738898753</v>
      </c>
      <c r="F106" s="89">
        <v>88.893371428571427</v>
      </c>
      <c r="G106" s="89">
        <v>76.234510941207489</v>
      </c>
      <c r="H106" s="89">
        <v>87.374797585750031</v>
      </c>
      <c r="I106" s="89">
        <v>85.156207054512137</v>
      </c>
    </row>
    <row r="107" spans="2:9" x14ac:dyDescent="0.25">
      <c r="B107" s="95"/>
      <c r="D107" s="30" t="s">
        <v>48</v>
      </c>
      <c r="E107" s="79">
        <v>100.93346673336669</v>
      </c>
      <c r="F107" s="89">
        <v>91.206099706744865</v>
      </c>
      <c r="G107" s="89">
        <v>104.89647274393037</v>
      </c>
      <c r="H107" s="89">
        <v>93.540540540540547</v>
      </c>
      <c r="I107" s="89">
        <v>79.278276481149007</v>
      </c>
    </row>
    <row r="108" spans="2:9" x14ac:dyDescent="0.25">
      <c r="B108" s="95"/>
      <c r="D108" s="30" t="s">
        <v>61</v>
      </c>
      <c r="E108" s="79">
        <v>75.751176470588234</v>
      </c>
      <c r="F108" s="89">
        <v>63.932607215793055</v>
      </c>
      <c r="G108" s="89">
        <v>71.47711598746082</v>
      </c>
      <c r="H108" s="89">
        <v>91.991019884541373</v>
      </c>
      <c r="I108" s="89">
        <v>75.726588235294116</v>
      </c>
    </row>
    <row r="109" spans="2:9" x14ac:dyDescent="0.25">
      <c r="B109" s="95"/>
      <c r="D109" s="30" t="s">
        <v>58</v>
      </c>
      <c r="E109" s="79">
        <v>43.075023741690408</v>
      </c>
      <c r="F109" s="89">
        <v>56.741671372106154</v>
      </c>
      <c r="G109" s="89">
        <v>54.130511463844798</v>
      </c>
      <c r="H109" s="89">
        <v>57.17735444056882</v>
      </c>
      <c r="I109" s="89">
        <v>59.332812500000003</v>
      </c>
    </row>
    <row r="110" spans="2:9" x14ac:dyDescent="0.25">
      <c r="B110" s="95"/>
    </row>
    <row r="111" spans="2:9" x14ac:dyDescent="0.25">
      <c r="B111" s="95"/>
    </row>
    <row r="112" spans="2:9" x14ac:dyDescent="0.25">
      <c r="B112" s="95"/>
      <c r="D112" s="110" t="s">
        <v>72</v>
      </c>
    </row>
    <row r="113" spans="2:9" x14ac:dyDescent="0.25">
      <c r="B113" s="95"/>
      <c r="D113" s="32"/>
    </row>
    <row r="114" spans="2:9" x14ac:dyDescent="0.25">
      <c r="B114" s="95"/>
      <c r="D114" s="23" t="s">
        <v>0</v>
      </c>
      <c r="E114" s="49" t="str">
        <f>+'2. Victorian water industry'!$E$9</f>
        <v>2013-14</v>
      </c>
      <c r="F114" s="49" t="str">
        <f>+'2. Victorian water industry'!$F$9</f>
        <v>2014-15</v>
      </c>
      <c r="G114" s="49" t="str">
        <f>+'2. Victorian water industry'!$G$9</f>
        <v>2015-16</v>
      </c>
      <c r="H114" s="49" t="str">
        <f>+'2. Victorian water industry'!$H$9</f>
        <v>2016-17</v>
      </c>
      <c r="I114" s="49" t="str">
        <f>+'2. Victorian water industry'!$I$9</f>
        <v>2017-18</v>
      </c>
    </row>
    <row r="115" spans="2:9" x14ac:dyDescent="0.25">
      <c r="B115" s="95"/>
      <c r="D115" s="30" t="s">
        <v>62</v>
      </c>
      <c r="E115" s="80">
        <v>102.23363665267708</v>
      </c>
      <c r="F115" s="85">
        <v>91.656530854766146</v>
      </c>
      <c r="G115" s="85">
        <v>87.017450538442233</v>
      </c>
      <c r="H115" s="85">
        <v>130.87811580882357</v>
      </c>
      <c r="I115" s="85">
        <v>83.663748563131463</v>
      </c>
    </row>
    <row r="116" spans="2:9" x14ac:dyDescent="0.25">
      <c r="B116" s="95"/>
      <c r="D116" s="30" t="s">
        <v>10</v>
      </c>
      <c r="E116" s="79">
        <v>74.66713532513181</v>
      </c>
      <c r="F116" s="89">
        <v>48.800890443631744</v>
      </c>
      <c r="G116" s="89">
        <v>54.20535855502483</v>
      </c>
      <c r="H116" s="89">
        <v>129.11034417549169</v>
      </c>
      <c r="I116" s="89">
        <v>72.831741343555578</v>
      </c>
    </row>
    <row r="117" spans="2:9" x14ac:dyDescent="0.25">
      <c r="B117" s="95"/>
      <c r="D117" s="30" t="s">
        <v>56</v>
      </c>
      <c r="E117" s="79">
        <v>45.489773351648353</v>
      </c>
      <c r="F117" s="89">
        <v>43.815159161752604</v>
      </c>
      <c r="G117" s="89">
        <v>36.453981693061593</v>
      </c>
      <c r="H117" s="89">
        <v>29.867890526752493</v>
      </c>
      <c r="I117" s="89">
        <v>37.633917107818021</v>
      </c>
    </row>
    <row r="118" spans="2:9" x14ac:dyDescent="0.25">
      <c r="B118" s="95"/>
      <c r="D118" s="30" t="s">
        <v>52</v>
      </c>
      <c r="E118" s="79">
        <v>35.153236140849998</v>
      </c>
      <c r="F118" s="89">
        <v>27.360155865572594</v>
      </c>
      <c r="G118" s="89">
        <v>28.784710833974707</v>
      </c>
      <c r="H118" s="89">
        <v>33.715657633890643</v>
      </c>
      <c r="I118" s="89">
        <v>34.312208744218516</v>
      </c>
    </row>
    <row r="119" spans="2:9" x14ac:dyDescent="0.25">
      <c r="B119" s="95"/>
      <c r="D119" s="30" t="s">
        <v>57</v>
      </c>
      <c r="E119" s="79">
        <v>64.606752577319583</v>
      </c>
      <c r="F119" s="89">
        <v>62.0046850333554</v>
      </c>
      <c r="G119" s="89">
        <v>49.23677442130213</v>
      </c>
      <c r="H119" s="89">
        <v>33.112829209896248</v>
      </c>
      <c r="I119" s="89">
        <v>30.663901433339877</v>
      </c>
    </row>
    <row r="120" spans="2:9" x14ac:dyDescent="0.25">
      <c r="B120" s="95"/>
      <c r="D120" s="30" t="s">
        <v>60</v>
      </c>
      <c r="E120" s="79">
        <v>22.866482656844873</v>
      </c>
      <c r="F120" s="89">
        <v>20.07508229846653</v>
      </c>
      <c r="G120" s="89">
        <v>20.806382547474215</v>
      </c>
      <c r="H120" s="89">
        <v>30.608007178179413</v>
      </c>
      <c r="I120" s="89">
        <v>27.061868666184509</v>
      </c>
    </row>
    <row r="121" spans="2:9" x14ac:dyDescent="0.25">
      <c r="B121" s="95"/>
      <c r="D121" s="30" t="s">
        <v>54</v>
      </c>
      <c r="E121" s="79">
        <v>23.359442666164565</v>
      </c>
      <c r="F121" s="89">
        <v>23.726752988019705</v>
      </c>
      <c r="G121" s="89">
        <v>21.464961092330416</v>
      </c>
      <c r="H121" s="89">
        <v>22.581155792420329</v>
      </c>
      <c r="I121" s="89">
        <v>26.284501702208608</v>
      </c>
    </row>
    <row r="122" spans="2:9" x14ac:dyDescent="0.25">
      <c r="B122" s="95"/>
      <c r="D122" s="30" t="s">
        <v>61</v>
      </c>
      <c r="E122" s="79">
        <v>29.344648792377576</v>
      </c>
      <c r="F122" s="89">
        <v>20.328712005248196</v>
      </c>
      <c r="G122" s="89">
        <v>17.656648097767413</v>
      </c>
      <c r="H122" s="89">
        <v>12.113981244671782</v>
      </c>
      <c r="I122" s="89">
        <v>26.143265993265995</v>
      </c>
    </row>
    <row r="123" spans="2:9" x14ac:dyDescent="0.25">
      <c r="B123" s="95"/>
      <c r="D123" s="30" t="s">
        <v>51</v>
      </c>
      <c r="E123" s="79">
        <v>25.805208191229745</v>
      </c>
      <c r="F123" s="89">
        <v>44.347922305127327</v>
      </c>
      <c r="G123" s="89">
        <v>21.416546444869716</v>
      </c>
      <c r="H123" s="89">
        <v>19.780681091141744</v>
      </c>
      <c r="I123" s="89">
        <v>20.215552817103227</v>
      </c>
    </row>
    <row r="124" spans="2:9" x14ac:dyDescent="0.25">
      <c r="B124" s="95"/>
      <c r="D124" s="30" t="s">
        <v>59</v>
      </c>
      <c r="E124" s="79">
        <v>47.89469523976814</v>
      </c>
      <c r="F124" s="89">
        <v>44.118473929921166</v>
      </c>
      <c r="G124" s="89">
        <v>47.767229628644571</v>
      </c>
      <c r="H124" s="89">
        <v>50.45081466722371</v>
      </c>
      <c r="I124" s="89">
        <v>17.946815222911312</v>
      </c>
    </row>
    <row r="125" spans="2:9" x14ac:dyDescent="0.25">
      <c r="B125" s="95"/>
      <c r="D125" s="30" t="s">
        <v>53</v>
      </c>
      <c r="E125" s="79">
        <v>9.121740197582378</v>
      </c>
      <c r="F125" s="89">
        <v>9.3767373700749328</v>
      </c>
      <c r="G125" s="89">
        <v>11.311987108710571</v>
      </c>
      <c r="H125" s="89">
        <v>8.4973260465048135</v>
      </c>
      <c r="I125" s="89">
        <v>15.100510314094731</v>
      </c>
    </row>
    <row r="126" spans="2:9" x14ac:dyDescent="0.25">
      <c r="B126" s="95"/>
      <c r="D126" s="30" t="s">
        <v>49</v>
      </c>
      <c r="E126" s="79">
        <v>15.197291084187636</v>
      </c>
      <c r="F126" s="89">
        <v>12.739577309931995</v>
      </c>
      <c r="G126" s="89">
        <v>7.4459415846377279</v>
      </c>
      <c r="H126" s="89">
        <v>21.274978616752531</v>
      </c>
      <c r="I126" s="89">
        <v>14.388284338669902</v>
      </c>
    </row>
    <row r="127" spans="2:9" x14ac:dyDescent="0.25">
      <c r="B127" s="95"/>
      <c r="D127" s="30" t="s">
        <v>50</v>
      </c>
      <c r="E127" s="79">
        <v>16.578766448840749</v>
      </c>
      <c r="F127" s="89">
        <v>14.718131489113325</v>
      </c>
      <c r="G127" s="89">
        <v>15.137867775525894</v>
      </c>
      <c r="H127" s="89">
        <v>11.9495101342595</v>
      </c>
      <c r="I127" s="89">
        <v>10.461171911402044</v>
      </c>
    </row>
    <row r="128" spans="2:9" x14ac:dyDescent="0.25">
      <c r="B128" s="95"/>
      <c r="D128" s="30" t="s">
        <v>55</v>
      </c>
      <c r="E128" s="79">
        <v>14.164670700915464</v>
      </c>
      <c r="F128" s="89">
        <v>7.5380562142074679</v>
      </c>
      <c r="G128" s="89">
        <v>11.601887256240781</v>
      </c>
      <c r="H128" s="89">
        <v>14.568841605652414</v>
      </c>
      <c r="I128" s="89">
        <v>10.24010473430979</v>
      </c>
    </row>
    <row r="129" spans="2:9" x14ac:dyDescent="0.25">
      <c r="B129" s="95"/>
      <c r="D129" s="30" t="s">
        <v>58</v>
      </c>
      <c r="E129" s="79">
        <v>7.6872717227832172</v>
      </c>
      <c r="F129" s="89">
        <v>11.478173759941715</v>
      </c>
      <c r="G129" s="89">
        <v>16.181145469859221</v>
      </c>
      <c r="H129" s="89">
        <v>12.375475370564455</v>
      </c>
      <c r="I129" s="89">
        <v>9.5657937661259229</v>
      </c>
    </row>
    <row r="130" spans="2:9" x14ac:dyDescent="0.25">
      <c r="B130" s="95"/>
      <c r="D130" s="30" t="s">
        <v>48</v>
      </c>
      <c r="E130" s="79">
        <v>20.943177490001904</v>
      </c>
      <c r="F130" s="89">
        <v>5.9532567457782193</v>
      </c>
      <c r="G130" s="89">
        <v>7.7425940752602074</v>
      </c>
      <c r="H130" s="89">
        <v>5.7827245943038861</v>
      </c>
      <c r="I130" s="89">
        <v>7.5678198281866731</v>
      </c>
    </row>
    <row r="131" spans="2:9" x14ac:dyDescent="0.25">
      <c r="B131" s="95"/>
      <c r="D131" s="32"/>
    </row>
    <row r="132" spans="2:9" x14ac:dyDescent="0.25">
      <c r="B132" s="95"/>
      <c r="D132" s="32"/>
    </row>
    <row r="133" spans="2:9" ht="15" customHeight="1" x14ac:dyDescent="0.25">
      <c r="B133" s="127"/>
      <c r="D133" s="110" t="s">
        <v>23</v>
      </c>
      <c r="E133" s="53"/>
      <c r="F133" s="53"/>
    </row>
    <row r="134" spans="2:9" ht="15" customHeight="1" x14ac:dyDescent="0.25">
      <c r="B134" s="127"/>
      <c r="D134" s="31"/>
      <c r="E134" s="53"/>
      <c r="F134" s="53"/>
    </row>
    <row r="135" spans="2:9" x14ac:dyDescent="0.25">
      <c r="B135" s="97"/>
      <c r="D135" s="23" t="s">
        <v>0</v>
      </c>
      <c r="E135" s="49" t="str">
        <f>+'2. Victorian water industry'!$E$9</f>
        <v>2013-14</v>
      </c>
      <c r="F135" s="49" t="str">
        <f>+'2. Victorian water industry'!$F$9</f>
        <v>2014-15</v>
      </c>
      <c r="G135" s="49" t="str">
        <f>+'2. Victorian water industry'!$G$9</f>
        <v>2015-16</v>
      </c>
      <c r="H135" s="49" t="str">
        <f>+'2. Victorian water industry'!$H$9</f>
        <v>2016-17</v>
      </c>
      <c r="I135" s="49" t="str">
        <f>+'2. Victorian water industry'!$I$9</f>
        <v>2017-18</v>
      </c>
    </row>
    <row r="136" spans="2:9" x14ac:dyDescent="0.25">
      <c r="B136" s="95"/>
      <c r="D136" s="30" t="s">
        <v>10</v>
      </c>
      <c r="E136" s="80">
        <v>60.303160433817283</v>
      </c>
      <c r="F136" s="85">
        <v>55.396277758880409</v>
      </c>
      <c r="G136" s="85">
        <v>55.537617048756857</v>
      </c>
      <c r="H136" s="85">
        <v>55.407523510971792</v>
      </c>
      <c r="I136" s="85">
        <v>58.486055776892428</v>
      </c>
    </row>
    <row r="137" spans="2:9" x14ac:dyDescent="0.25">
      <c r="B137" s="95"/>
      <c r="D137" s="30" t="s">
        <v>52</v>
      </c>
      <c r="E137" s="79">
        <v>50.548954562612394</v>
      </c>
      <c r="F137" s="89">
        <v>46.246306405569186</v>
      </c>
      <c r="G137" s="89">
        <v>48.454095416228704</v>
      </c>
      <c r="H137" s="89">
        <v>47.371817435175409</v>
      </c>
      <c r="I137" s="89">
        <v>46.279150526039352</v>
      </c>
    </row>
    <row r="138" spans="2:9" x14ac:dyDescent="0.25">
      <c r="B138" s="95"/>
      <c r="D138" s="30" t="s">
        <v>60</v>
      </c>
      <c r="E138" s="79">
        <v>39.928528986637112</v>
      </c>
      <c r="F138" s="89">
        <v>37.070805445616358</v>
      </c>
      <c r="G138" s="89">
        <v>40.147958284995838</v>
      </c>
      <c r="H138" s="89">
        <v>42.166535122336228</v>
      </c>
      <c r="I138" s="89">
        <v>42.817499058322511</v>
      </c>
    </row>
    <row r="139" spans="2:9" x14ac:dyDescent="0.25">
      <c r="B139" s="95"/>
      <c r="D139" s="30" t="s">
        <v>54</v>
      </c>
      <c r="E139" s="79">
        <v>30.778201865988127</v>
      </c>
      <c r="F139" s="89">
        <v>32.240266500104106</v>
      </c>
      <c r="G139" s="89">
        <v>33.469558152717774</v>
      </c>
      <c r="H139" s="89">
        <v>32.666123904394865</v>
      </c>
      <c r="I139" s="89">
        <v>34.662727720334814</v>
      </c>
    </row>
    <row r="140" spans="2:9" x14ac:dyDescent="0.25">
      <c r="B140" s="95"/>
      <c r="D140" s="30" t="s">
        <v>57</v>
      </c>
      <c r="E140" s="79">
        <v>47.782546494992843</v>
      </c>
      <c r="F140" s="89">
        <v>39.914772727272727</v>
      </c>
      <c r="G140" s="89">
        <v>40.851063829787229</v>
      </c>
      <c r="H140" s="89">
        <v>29.461756373937675</v>
      </c>
      <c r="I140" s="89">
        <v>34.269662921348313</v>
      </c>
    </row>
    <row r="141" spans="2:9" x14ac:dyDescent="0.25">
      <c r="B141" s="95"/>
      <c r="D141" s="30" t="s">
        <v>56</v>
      </c>
      <c r="E141" s="79">
        <v>31.030117919572803</v>
      </c>
      <c r="F141" s="89">
        <v>29.050368029214102</v>
      </c>
      <c r="G141" s="89">
        <v>33.47200656256409</v>
      </c>
      <c r="H141" s="89">
        <v>30.980486629727778</v>
      </c>
      <c r="I141" s="89">
        <v>29.332704550813489</v>
      </c>
    </row>
    <row r="142" spans="2:9" x14ac:dyDescent="0.25">
      <c r="B142" s="95"/>
      <c r="D142" s="30" t="s">
        <v>55</v>
      </c>
      <c r="E142" s="79">
        <v>28.591397166274856</v>
      </c>
      <c r="F142" s="89">
        <v>26.126126126126124</v>
      </c>
      <c r="G142" s="89">
        <v>29.05209711445632</v>
      </c>
      <c r="H142" s="89">
        <v>28.789424655103581</v>
      </c>
      <c r="I142" s="89">
        <v>28.513507558062663</v>
      </c>
    </row>
    <row r="143" spans="2:9" x14ac:dyDescent="0.25">
      <c r="B143" s="95"/>
      <c r="D143" s="30" t="s">
        <v>58</v>
      </c>
      <c r="E143" s="79">
        <v>30.000882378893497</v>
      </c>
      <c r="F143" s="89">
        <v>35.413706416001752</v>
      </c>
      <c r="G143" s="89">
        <v>32.047800108636608</v>
      </c>
      <c r="H143" s="89">
        <v>28.589250441833869</v>
      </c>
      <c r="I143" s="89">
        <v>26.187494177681632</v>
      </c>
    </row>
    <row r="144" spans="2:9" x14ac:dyDescent="0.25">
      <c r="B144" s="95"/>
      <c r="D144" s="30" t="s">
        <v>53</v>
      </c>
      <c r="E144" s="79">
        <v>22.804326767839846</v>
      </c>
      <c r="F144" s="89">
        <v>20.671525869279485</v>
      </c>
      <c r="G144" s="89">
        <v>18.787158145065401</v>
      </c>
      <c r="H144" s="89">
        <v>18.221172766627312</v>
      </c>
      <c r="I144" s="89">
        <v>25.443868282182674</v>
      </c>
    </row>
    <row r="145" spans="2:9" x14ac:dyDescent="0.25">
      <c r="B145" s="95"/>
      <c r="D145" s="30" t="s">
        <v>51</v>
      </c>
      <c r="E145" s="79">
        <v>25.238549618320612</v>
      </c>
      <c r="F145" s="89">
        <v>25.083361797564919</v>
      </c>
      <c r="G145" s="89">
        <v>24.515801163206532</v>
      </c>
      <c r="H145" s="89">
        <v>22.942451511199106</v>
      </c>
      <c r="I145" s="89">
        <v>25.057019885101667</v>
      </c>
    </row>
    <row r="146" spans="2:9" x14ac:dyDescent="0.25">
      <c r="B146" s="95"/>
      <c r="D146" s="30" t="s">
        <v>62</v>
      </c>
      <c r="E146" s="79">
        <v>16.673350077035099</v>
      </c>
      <c r="F146" s="89">
        <v>13.628239499553175</v>
      </c>
      <c r="G146" s="89">
        <v>21.974607120660568</v>
      </c>
      <c r="H146" s="89">
        <v>16.470846601515319</v>
      </c>
      <c r="I146" s="89">
        <v>18.522150312697477</v>
      </c>
    </row>
    <row r="147" spans="2:9" x14ac:dyDescent="0.25">
      <c r="B147" s="95"/>
      <c r="D147" s="30" t="s">
        <v>61</v>
      </c>
      <c r="E147" s="79">
        <v>7.5431034482758621</v>
      </c>
      <c r="F147" s="89">
        <v>17.24858315209822</v>
      </c>
      <c r="G147" s="89">
        <v>12.899786780383796</v>
      </c>
      <c r="H147" s="89">
        <v>12.75645795684065</v>
      </c>
      <c r="I147" s="89">
        <v>17.103882476390346</v>
      </c>
    </row>
    <row r="148" spans="2:9" x14ac:dyDescent="0.25">
      <c r="B148" s="95"/>
      <c r="D148" s="30" t="s">
        <v>50</v>
      </c>
      <c r="E148" s="79">
        <v>27.504150525733262</v>
      </c>
      <c r="F148" s="89">
        <v>22.649807586586039</v>
      </c>
      <c r="G148" s="89">
        <v>19.937558196855999</v>
      </c>
      <c r="H148" s="89">
        <v>12.92257360959651</v>
      </c>
      <c r="I148" s="89">
        <v>16.378378378378379</v>
      </c>
    </row>
    <row r="149" spans="2:9" x14ac:dyDescent="0.25">
      <c r="B149" s="95"/>
      <c r="D149" s="30" t="s">
        <v>59</v>
      </c>
      <c r="E149" s="79">
        <v>13.336409468656033</v>
      </c>
      <c r="F149" s="89">
        <v>12.214137214137216</v>
      </c>
      <c r="G149" s="89">
        <v>13.258541560428352</v>
      </c>
      <c r="H149" s="89">
        <v>12.28026739291904</v>
      </c>
      <c r="I149" s="89">
        <v>12.152614225153085</v>
      </c>
    </row>
    <row r="150" spans="2:9" x14ac:dyDescent="0.25">
      <c r="B150" s="95"/>
      <c r="D150" s="30" t="s">
        <v>49</v>
      </c>
      <c r="E150" s="79">
        <v>13.285087489293268</v>
      </c>
      <c r="F150" s="89">
        <v>12.492803684513529</v>
      </c>
      <c r="G150" s="89">
        <v>8.7127069502955727</v>
      </c>
      <c r="H150" s="89">
        <v>13.067828251400124</v>
      </c>
      <c r="I150" s="89">
        <v>10.320678215997052</v>
      </c>
    </row>
    <row r="151" spans="2:9" x14ac:dyDescent="0.25">
      <c r="B151" s="95"/>
      <c r="D151" s="30" t="s">
        <v>48</v>
      </c>
      <c r="E151" s="79">
        <v>10.521192231746793</v>
      </c>
      <c r="F151" s="89">
        <v>9.725455183189311</v>
      </c>
      <c r="G151" s="89">
        <v>11.122448979591837</v>
      </c>
      <c r="H151" s="89">
        <v>9.2893401015228427</v>
      </c>
      <c r="I151" s="89">
        <v>8.2615306639635069</v>
      </c>
    </row>
    <row r="152" spans="2:9" x14ac:dyDescent="0.25">
      <c r="B152" s="95"/>
    </row>
    <row r="153" spans="2:9" x14ac:dyDescent="0.25">
      <c r="B153" s="95"/>
    </row>
    <row r="154" spans="2:9" ht="15" customHeight="1" x14ac:dyDescent="0.25">
      <c r="B154" s="127"/>
      <c r="D154" s="110" t="s">
        <v>24</v>
      </c>
      <c r="E154" s="53"/>
      <c r="F154" s="53"/>
      <c r="G154" s="53"/>
    </row>
    <row r="155" spans="2:9" x14ac:dyDescent="0.25">
      <c r="B155" s="127"/>
      <c r="D155" s="31"/>
      <c r="E155" s="53"/>
      <c r="F155" s="53"/>
      <c r="G155" s="53"/>
    </row>
    <row r="156" spans="2:9" x14ac:dyDescent="0.25">
      <c r="B156" s="97"/>
      <c r="D156" s="23"/>
      <c r="E156" s="49" t="str">
        <f>+'2. Victorian water industry'!$E$9</f>
        <v>2013-14</v>
      </c>
      <c r="F156" s="49" t="str">
        <f>+'2. Victorian water industry'!$F$9</f>
        <v>2014-15</v>
      </c>
      <c r="G156" s="49" t="str">
        <f>+'2. Victorian water industry'!$G$9</f>
        <v>2015-16</v>
      </c>
      <c r="H156" s="49" t="str">
        <f>+'2. Victorian water industry'!$H$9</f>
        <v>2016-17</v>
      </c>
      <c r="I156" s="49" t="str">
        <f>+'2. Victorian water industry'!$I$9</f>
        <v>2017-18</v>
      </c>
    </row>
    <row r="157" spans="2:9" x14ac:dyDescent="0.25">
      <c r="B157" s="95"/>
      <c r="D157" s="30" t="s">
        <v>53</v>
      </c>
      <c r="E157" s="80">
        <v>37.541666666666664</v>
      </c>
      <c r="F157" s="85">
        <v>31.277777777777779</v>
      </c>
      <c r="G157" s="85">
        <v>38.666666666666664</v>
      </c>
      <c r="H157" s="85">
        <v>37.368421052631582</v>
      </c>
      <c r="I157" s="85">
        <v>31.244897959183675</v>
      </c>
    </row>
    <row r="158" spans="2:9" x14ac:dyDescent="0.25">
      <c r="B158" s="95"/>
      <c r="D158" s="30" t="s">
        <v>54</v>
      </c>
      <c r="E158" s="79">
        <v>35.415716096324459</v>
      </c>
      <c r="F158" s="89">
        <v>31.481553398058253</v>
      </c>
      <c r="G158" s="89">
        <v>32.77801724137931</v>
      </c>
      <c r="H158" s="89">
        <v>32.044444444444444</v>
      </c>
      <c r="I158" s="89">
        <v>30.860986547085201</v>
      </c>
    </row>
    <row r="159" spans="2:9" x14ac:dyDescent="0.25">
      <c r="B159" s="95"/>
      <c r="D159" s="30" t="s">
        <v>51</v>
      </c>
      <c r="E159" s="79">
        <v>33.823529411764703</v>
      </c>
      <c r="F159" s="89">
        <v>29.336734693877553</v>
      </c>
      <c r="G159" s="89">
        <v>26.481481481481481</v>
      </c>
      <c r="H159" s="89">
        <v>27.145833333333332</v>
      </c>
      <c r="I159" s="89">
        <v>27.69047619047619</v>
      </c>
    </row>
    <row r="160" spans="2:9" x14ac:dyDescent="0.25">
      <c r="B160" s="95"/>
      <c r="D160" s="30" t="s">
        <v>56</v>
      </c>
      <c r="E160" s="79">
        <v>26.171875</v>
      </c>
      <c r="F160" s="89">
        <v>23.16</v>
      </c>
      <c r="G160" s="89">
        <v>24.636363636363637</v>
      </c>
      <c r="H160" s="89">
        <v>27.057971014492754</v>
      </c>
      <c r="I160" s="89">
        <v>26.314285714285713</v>
      </c>
    </row>
    <row r="161" spans="2:11" x14ac:dyDescent="0.25">
      <c r="B161" s="95"/>
      <c r="D161" s="30" t="s">
        <v>55</v>
      </c>
      <c r="E161" s="79">
        <v>36.870370370370374</v>
      </c>
      <c r="F161" s="89">
        <v>27.260416666666668</v>
      </c>
      <c r="G161" s="89">
        <v>27.48076923076923</v>
      </c>
      <c r="H161" s="89">
        <v>23.826086956521738</v>
      </c>
      <c r="I161" s="89">
        <v>24.666666666666668</v>
      </c>
    </row>
    <row r="162" spans="2:11" x14ac:dyDescent="0.25">
      <c r="B162" s="95"/>
      <c r="D162" s="30" t="s">
        <v>52</v>
      </c>
      <c r="E162" s="79">
        <v>31.895897435897439</v>
      </c>
      <c r="F162" s="89">
        <v>41.708955223880594</v>
      </c>
      <c r="G162" s="89">
        <v>63.937238493723846</v>
      </c>
      <c r="H162" s="89">
        <v>46.914473684210527</v>
      </c>
      <c r="I162" s="89">
        <v>24.267441860465116</v>
      </c>
    </row>
    <row r="163" spans="2:11" x14ac:dyDescent="0.25">
      <c r="B163" s="95"/>
      <c r="D163" s="30" t="s">
        <v>60</v>
      </c>
      <c r="E163" s="79">
        <v>21.111297935103245</v>
      </c>
      <c r="F163" s="89">
        <v>24.358961424332342</v>
      </c>
      <c r="G163" s="89">
        <v>22.234154727793694</v>
      </c>
      <c r="H163" s="89">
        <v>31.793379888268159</v>
      </c>
      <c r="I163" s="89">
        <v>23.745596943553011</v>
      </c>
    </row>
    <row r="164" spans="2:11" x14ac:dyDescent="0.25">
      <c r="B164" s="95"/>
      <c r="D164" s="30" t="s">
        <v>59</v>
      </c>
      <c r="E164" s="79">
        <v>0</v>
      </c>
      <c r="F164" s="89">
        <v>15</v>
      </c>
      <c r="G164" s="89">
        <v>10.5</v>
      </c>
      <c r="H164" s="89">
        <v>20</v>
      </c>
      <c r="I164" s="89">
        <v>21.8</v>
      </c>
    </row>
    <row r="165" spans="2:11" x14ac:dyDescent="0.25">
      <c r="B165" s="95"/>
      <c r="D165" s="30" t="s">
        <v>57</v>
      </c>
      <c r="E165" s="79">
        <v>16.983739837398375</v>
      </c>
      <c r="F165" s="89">
        <v>20.885057471264368</v>
      </c>
      <c r="G165" s="89">
        <v>24.381679389312978</v>
      </c>
      <c r="H165" s="89">
        <v>22.858823529411765</v>
      </c>
      <c r="I165" s="89">
        <v>18.014285714285716</v>
      </c>
    </row>
    <row r="166" spans="2:11" x14ac:dyDescent="0.25">
      <c r="B166" s="95"/>
      <c r="D166" s="30" t="s">
        <v>10</v>
      </c>
      <c r="E166" s="79">
        <v>30.416666666666668</v>
      </c>
      <c r="F166" s="89">
        <v>23.03846153846154</v>
      </c>
      <c r="G166" s="89">
        <v>26.65</v>
      </c>
      <c r="H166" s="89">
        <v>16.586206896551722</v>
      </c>
      <c r="I166" s="89">
        <v>17.117647058823529</v>
      </c>
    </row>
    <row r="167" spans="2:11" x14ac:dyDescent="0.25">
      <c r="B167" s="95"/>
      <c r="D167" s="30" t="s">
        <v>62</v>
      </c>
      <c r="E167" s="79">
        <v>6</v>
      </c>
      <c r="F167" s="89">
        <v>8.75</v>
      </c>
      <c r="G167" s="89">
        <v>0</v>
      </c>
      <c r="H167" s="89">
        <v>6.55</v>
      </c>
      <c r="I167" s="89">
        <v>16.516666666666652</v>
      </c>
    </row>
    <row r="168" spans="2:11" x14ac:dyDescent="0.25">
      <c r="B168" s="95"/>
      <c r="D168" s="30" t="s">
        <v>58</v>
      </c>
      <c r="E168" s="79">
        <v>19.347826086956523</v>
      </c>
      <c r="F168" s="89">
        <v>15.615384615384615</v>
      </c>
      <c r="G168" s="89">
        <v>12.75</v>
      </c>
      <c r="H168" s="89">
        <v>15.583333333333334</v>
      </c>
      <c r="I168" s="89">
        <v>16.181818181818183</v>
      </c>
    </row>
    <row r="169" spans="2:11" x14ac:dyDescent="0.25">
      <c r="B169" s="95"/>
      <c r="D169" s="30" t="s">
        <v>49</v>
      </c>
      <c r="E169" s="79">
        <v>20</v>
      </c>
      <c r="F169" s="89">
        <v>0</v>
      </c>
      <c r="G169" s="89">
        <v>0</v>
      </c>
      <c r="H169" s="89">
        <v>6.833333333333333</v>
      </c>
      <c r="I169" s="89">
        <v>3</v>
      </c>
    </row>
    <row r="170" spans="2:11" x14ac:dyDescent="0.25">
      <c r="B170" s="95"/>
      <c r="D170" s="30" t="s">
        <v>61</v>
      </c>
      <c r="E170" s="79">
        <v>0</v>
      </c>
      <c r="F170" s="89">
        <v>0</v>
      </c>
      <c r="G170" s="89">
        <v>0</v>
      </c>
      <c r="H170" s="89">
        <v>0</v>
      </c>
      <c r="I170" s="89">
        <v>0</v>
      </c>
    </row>
    <row r="171" spans="2:11" x14ac:dyDescent="0.25">
      <c r="B171" s="95"/>
      <c r="D171" s="30" t="s">
        <v>50</v>
      </c>
      <c r="E171" s="79">
        <v>0</v>
      </c>
      <c r="F171" s="89">
        <v>0</v>
      </c>
      <c r="G171" s="89">
        <v>19</v>
      </c>
      <c r="H171" s="89">
        <v>0</v>
      </c>
      <c r="I171" s="89">
        <v>0</v>
      </c>
    </row>
    <row r="172" spans="2:11" x14ac:dyDescent="0.25">
      <c r="B172" s="95"/>
      <c r="D172" s="30" t="s">
        <v>48</v>
      </c>
      <c r="E172" s="79">
        <v>16</v>
      </c>
      <c r="F172" s="89">
        <v>10</v>
      </c>
      <c r="G172" s="89">
        <v>5</v>
      </c>
      <c r="H172" s="89">
        <v>9.3541666666666661</v>
      </c>
      <c r="I172" s="89">
        <v>0</v>
      </c>
    </row>
    <row r="173" spans="2:11" x14ac:dyDescent="0.25">
      <c r="B173" s="95"/>
    </row>
    <row r="174" spans="2:11" x14ac:dyDescent="0.25">
      <c r="B174" s="95"/>
    </row>
    <row r="175" spans="2:11" ht="15" customHeight="1" x14ac:dyDescent="0.25">
      <c r="B175" s="127"/>
      <c r="D175" s="110" t="s">
        <v>25</v>
      </c>
      <c r="E175" s="53"/>
      <c r="F175" s="53"/>
      <c r="G175" s="53"/>
      <c r="H175" s="54"/>
    </row>
    <row r="176" spans="2:11" x14ac:dyDescent="0.25">
      <c r="B176" s="127"/>
      <c r="D176" s="31"/>
      <c r="E176" s="53"/>
      <c r="F176" s="53"/>
      <c r="G176" s="53"/>
      <c r="K176" s="8"/>
    </row>
    <row r="177" spans="2:9" x14ac:dyDescent="0.25">
      <c r="B177" s="97"/>
      <c r="D177" s="23"/>
      <c r="E177" s="49" t="str">
        <f>+'2. Victorian water industry'!$E$9</f>
        <v>2013-14</v>
      </c>
      <c r="F177" s="49" t="str">
        <f>+'2. Victorian water industry'!$F$9</f>
        <v>2014-15</v>
      </c>
      <c r="G177" s="49" t="str">
        <f>+'2. Victorian water industry'!$G$9</f>
        <v>2015-16</v>
      </c>
      <c r="H177" s="49" t="str">
        <f>+'2. Victorian water industry'!$H$9</f>
        <v>2016-17</v>
      </c>
      <c r="I177" s="49" t="str">
        <f>+'2. Victorian water industry'!$I$9</f>
        <v>2017-18</v>
      </c>
    </row>
    <row r="178" spans="2:9" x14ac:dyDescent="0.25">
      <c r="B178" s="95"/>
      <c r="D178" s="30" t="s">
        <v>53</v>
      </c>
      <c r="E178" s="80">
        <v>54.076190476190476</v>
      </c>
      <c r="F178" s="85">
        <v>64.513513513513516</v>
      </c>
      <c r="G178" s="85">
        <v>42.062176165803109</v>
      </c>
      <c r="H178" s="85">
        <v>62.119170984455955</v>
      </c>
      <c r="I178" s="85">
        <v>57.009433962264154</v>
      </c>
    </row>
    <row r="179" spans="2:9" x14ac:dyDescent="0.25">
      <c r="B179" s="95"/>
      <c r="D179" s="30" t="s">
        <v>54</v>
      </c>
      <c r="E179" s="79">
        <v>91.535019455252922</v>
      </c>
      <c r="F179" s="89">
        <v>54.41391304347826</v>
      </c>
      <c r="G179" s="89">
        <v>56.005181347150256</v>
      </c>
      <c r="H179" s="89">
        <v>62.042517006802719</v>
      </c>
      <c r="I179" s="89">
        <v>56.969648562300321</v>
      </c>
    </row>
    <row r="180" spans="2:9" x14ac:dyDescent="0.25">
      <c r="B180" s="95"/>
      <c r="D180" s="30" t="s">
        <v>55</v>
      </c>
      <c r="E180" s="79">
        <v>146.31952662721895</v>
      </c>
      <c r="F180" s="89">
        <v>50.586206896551722</v>
      </c>
      <c r="G180" s="89">
        <v>51.910526315789475</v>
      </c>
      <c r="H180" s="89">
        <v>54.268292682926827</v>
      </c>
      <c r="I180" s="89">
        <v>53.132231404958681</v>
      </c>
    </row>
    <row r="181" spans="2:9" x14ac:dyDescent="0.25">
      <c r="B181" s="95"/>
      <c r="D181" s="30" t="s">
        <v>52</v>
      </c>
      <c r="E181" s="79">
        <v>43.954574049803405</v>
      </c>
      <c r="F181" s="89">
        <v>53.480812641083524</v>
      </c>
      <c r="G181" s="89">
        <v>216.5538802660754</v>
      </c>
      <c r="H181" s="89">
        <v>80.385551330798478</v>
      </c>
      <c r="I181" s="89">
        <v>44.182336182336179</v>
      </c>
    </row>
    <row r="182" spans="2:9" x14ac:dyDescent="0.25">
      <c r="B182" s="95"/>
      <c r="D182" s="30" t="s">
        <v>51</v>
      </c>
      <c r="E182" s="89" t="e">
        <v>#N/A</v>
      </c>
      <c r="F182" s="89">
        <v>52.758620689655174</v>
      </c>
      <c r="G182" s="89">
        <v>56.722222222222221</v>
      </c>
      <c r="H182" s="89">
        <v>60.304347826086953</v>
      </c>
      <c r="I182" s="89">
        <v>42.684210526315788</v>
      </c>
    </row>
    <row r="183" spans="2:9" x14ac:dyDescent="0.25">
      <c r="B183" s="95"/>
      <c r="D183" s="30" t="s">
        <v>56</v>
      </c>
      <c r="E183" s="79">
        <v>41.446666666666665</v>
      </c>
      <c r="F183" s="89">
        <v>32.192139737991269</v>
      </c>
      <c r="G183" s="89">
        <v>35.399141630901291</v>
      </c>
      <c r="H183" s="89">
        <v>38.364197530864196</v>
      </c>
      <c r="I183" s="89">
        <v>39.602409638554214</v>
      </c>
    </row>
    <row r="184" spans="2:9" x14ac:dyDescent="0.25">
      <c r="B184" s="95"/>
      <c r="D184" s="30" t="s">
        <v>60</v>
      </c>
      <c r="E184" s="79">
        <v>31.402884615384615</v>
      </c>
      <c r="F184" s="89">
        <v>32.855173410404625</v>
      </c>
      <c r="G184" s="89">
        <v>36.956612021857921</v>
      </c>
      <c r="H184" s="89">
        <v>39.459931192660548</v>
      </c>
      <c r="I184" s="89">
        <v>36.605132851449277</v>
      </c>
    </row>
    <row r="185" spans="2:9" x14ac:dyDescent="0.25">
      <c r="B185" s="95"/>
      <c r="D185" s="30" t="s">
        <v>50</v>
      </c>
      <c r="E185" s="79">
        <v>34.886274509803918</v>
      </c>
      <c r="F185" s="89">
        <v>35.456000000000003</v>
      </c>
      <c r="G185" s="89">
        <v>25.609375</v>
      </c>
      <c r="H185" s="89">
        <v>23.732142857142858</v>
      </c>
      <c r="I185" s="89">
        <v>32.327586206896555</v>
      </c>
    </row>
    <row r="186" spans="2:9" x14ac:dyDescent="0.25">
      <c r="B186" s="95"/>
      <c r="D186" s="30" t="s">
        <v>62</v>
      </c>
      <c r="E186" s="79">
        <v>41.375</v>
      </c>
      <c r="F186" s="89">
        <v>9.4</v>
      </c>
      <c r="G186" s="89">
        <v>29.762745098039218</v>
      </c>
      <c r="H186" s="89">
        <v>27.541666666666668</v>
      </c>
      <c r="I186" s="89">
        <v>31</v>
      </c>
    </row>
    <row r="187" spans="2:9" x14ac:dyDescent="0.25">
      <c r="B187" s="95"/>
      <c r="D187" s="30" t="s">
        <v>58</v>
      </c>
      <c r="E187" s="79">
        <v>20.042553191489361</v>
      </c>
      <c r="F187" s="89">
        <v>26.098159509202453</v>
      </c>
      <c r="G187" s="89">
        <v>19.347826086956523</v>
      </c>
      <c r="H187" s="89">
        <v>17.016260162601625</v>
      </c>
      <c r="I187" s="89">
        <v>30.441860465116278</v>
      </c>
    </row>
    <row r="188" spans="2:9" x14ac:dyDescent="0.25">
      <c r="B188" s="95"/>
      <c r="D188" s="30" t="s">
        <v>59</v>
      </c>
      <c r="E188" s="79">
        <v>41</v>
      </c>
      <c r="F188" s="89">
        <v>38</v>
      </c>
      <c r="G188" s="89">
        <v>31</v>
      </c>
      <c r="H188" s="89">
        <v>25.5</v>
      </c>
      <c r="I188" s="89">
        <v>30.025641025641026</v>
      </c>
    </row>
    <row r="189" spans="2:9" x14ac:dyDescent="0.25">
      <c r="B189" s="95"/>
      <c r="D189" s="30" t="s">
        <v>61</v>
      </c>
      <c r="E189" s="79">
        <v>26.285714285714285</v>
      </c>
      <c r="F189" s="89">
        <v>23</v>
      </c>
      <c r="G189" s="89">
        <v>23.666666666666668</v>
      </c>
      <c r="H189" s="89">
        <v>12.6</v>
      </c>
      <c r="I189" s="89">
        <v>21.4</v>
      </c>
    </row>
    <row r="190" spans="2:9" x14ac:dyDescent="0.25">
      <c r="B190" s="95"/>
      <c r="D190" s="30" t="s">
        <v>10</v>
      </c>
      <c r="E190" s="79">
        <v>32.295454545454547</v>
      </c>
      <c r="F190" s="89">
        <v>25.604026845637584</v>
      </c>
      <c r="G190" s="89">
        <v>32.325203252032523</v>
      </c>
      <c r="H190" s="89">
        <v>27</v>
      </c>
      <c r="I190" s="89">
        <v>21.387755102040817</v>
      </c>
    </row>
    <row r="191" spans="2:9" x14ac:dyDescent="0.25">
      <c r="B191" s="95"/>
      <c r="D191" s="30" t="s">
        <v>57</v>
      </c>
      <c r="E191" s="79">
        <v>21.912698412698411</v>
      </c>
      <c r="F191" s="89">
        <v>22.4</v>
      </c>
      <c r="G191" s="89">
        <v>24.414634146341463</v>
      </c>
      <c r="H191" s="89">
        <v>25.26829268292683</v>
      </c>
      <c r="I191" s="89">
        <v>17.970588235294116</v>
      </c>
    </row>
    <row r="192" spans="2:9" x14ac:dyDescent="0.25">
      <c r="B192" s="95"/>
      <c r="D192" s="30" t="s">
        <v>48</v>
      </c>
      <c r="E192" s="79">
        <v>19.666666666666668</v>
      </c>
      <c r="F192" s="89">
        <v>24.690789473684209</v>
      </c>
      <c r="G192" s="89">
        <v>16.944444444444443</v>
      </c>
      <c r="H192" s="89">
        <v>22.17583333333333</v>
      </c>
      <c r="I192" s="89">
        <v>16.062745098039219</v>
      </c>
    </row>
    <row r="193" spans="2:11" x14ac:dyDescent="0.25">
      <c r="B193" s="95"/>
      <c r="D193" s="30" t="s">
        <v>49</v>
      </c>
      <c r="E193" s="79">
        <v>19.287500000000001</v>
      </c>
      <c r="F193" s="89">
        <v>22.220689655172414</v>
      </c>
      <c r="G193" s="89">
        <v>23.636363636363637</v>
      </c>
      <c r="H193" s="89">
        <v>19.842105263157894</v>
      </c>
      <c r="I193" s="89">
        <v>10.75</v>
      </c>
    </row>
    <row r="194" spans="2:11" x14ac:dyDescent="0.25">
      <c r="B194" s="95"/>
    </row>
    <row r="195" spans="2:11" x14ac:dyDescent="0.25">
      <c r="B195" s="95"/>
    </row>
    <row r="196" spans="2:11" ht="15" customHeight="1" x14ac:dyDescent="0.25">
      <c r="B196" s="127"/>
      <c r="D196" s="110" t="s">
        <v>146</v>
      </c>
      <c r="G196" s="54"/>
    </row>
    <row r="197" spans="2:11" x14ac:dyDescent="0.25">
      <c r="B197" s="127"/>
      <c r="D197" s="32"/>
      <c r="K197" s="8"/>
    </row>
    <row r="198" spans="2:11" x14ac:dyDescent="0.25">
      <c r="B198" s="97"/>
      <c r="D198" s="23"/>
      <c r="E198" s="49" t="str">
        <f>+'2. Victorian water industry'!$E$9</f>
        <v>2013-14</v>
      </c>
      <c r="F198" s="49" t="str">
        <f>+'2. Victorian water industry'!$F$9</f>
        <v>2014-15</v>
      </c>
      <c r="G198" s="49" t="str">
        <f>+'2. Victorian water industry'!$G$9</f>
        <v>2015-16</v>
      </c>
      <c r="H198" s="49" t="str">
        <f>+'2. Victorian water industry'!$H$9</f>
        <v>2016-17</v>
      </c>
      <c r="I198" s="49" t="str">
        <f>+'2. Victorian water industry'!$I$9</f>
        <v>2017-18</v>
      </c>
    </row>
    <row r="199" spans="2:11" x14ac:dyDescent="0.25">
      <c r="B199" s="95"/>
      <c r="D199" s="30" t="s">
        <v>53</v>
      </c>
      <c r="E199" s="80">
        <v>465.25</v>
      </c>
      <c r="F199" s="85">
        <v>674.61111111111109</v>
      </c>
      <c r="G199" s="85">
        <v>1311.7142857142858</v>
      </c>
      <c r="H199" s="85">
        <v>253.83157894736843</v>
      </c>
      <c r="I199" s="85">
        <v>659.53061224489795</v>
      </c>
    </row>
    <row r="200" spans="2:11" x14ac:dyDescent="0.25">
      <c r="B200" s="95"/>
      <c r="D200" s="30" t="s">
        <v>56</v>
      </c>
      <c r="E200" s="79">
        <v>388.015625</v>
      </c>
      <c r="F200" s="89">
        <v>338.8</v>
      </c>
      <c r="G200" s="89">
        <v>571.5</v>
      </c>
      <c r="H200" s="89">
        <v>564.304347826087</v>
      </c>
      <c r="I200" s="89">
        <v>585.6</v>
      </c>
    </row>
    <row r="201" spans="2:11" x14ac:dyDescent="0.25">
      <c r="B201" s="95"/>
      <c r="D201" s="30" t="s">
        <v>10</v>
      </c>
      <c r="E201" s="79">
        <v>227.91666666666666</v>
      </c>
      <c r="F201" s="89">
        <v>226.30769230769232</v>
      </c>
      <c r="G201" s="89">
        <v>237.95</v>
      </c>
      <c r="H201" s="89">
        <v>239.06896551724137</v>
      </c>
      <c r="I201" s="89">
        <v>575.05882352941171</v>
      </c>
    </row>
    <row r="202" spans="2:11" x14ac:dyDescent="0.25">
      <c r="B202" s="95"/>
      <c r="D202" s="30" t="s">
        <v>51</v>
      </c>
      <c r="E202" s="89" t="e">
        <v>#N/A</v>
      </c>
      <c r="F202" s="89">
        <v>253.78571428571428</v>
      </c>
      <c r="G202" s="89">
        <v>264.53703703703701</v>
      </c>
      <c r="H202" s="89">
        <v>284.0625</v>
      </c>
      <c r="I202" s="89">
        <v>566.91269841269843</v>
      </c>
    </row>
    <row r="203" spans="2:11" x14ac:dyDescent="0.25">
      <c r="B203" s="95"/>
      <c r="D203" s="30" t="s">
        <v>60</v>
      </c>
      <c r="E203" s="89">
        <v>300.09693215339234</v>
      </c>
      <c r="F203" s="89">
        <v>343.5959940652819</v>
      </c>
      <c r="G203" s="89">
        <v>351.96968481375364</v>
      </c>
      <c r="H203" s="89">
        <v>417.40763500940142</v>
      </c>
      <c r="I203" s="89">
        <v>374.66904490830944</v>
      </c>
    </row>
    <row r="204" spans="2:11" x14ac:dyDescent="0.25">
      <c r="B204" s="95"/>
      <c r="D204" s="30" t="s">
        <v>55</v>
      </c>
      <c r="E204" s="79">
        <v>293.5</v>
      </c>
      <c r="F204" s="89">
        <v>371.76041666666669</v>
      </c>
      <c r="G204" s="89">
        <v>328.69230769230768</v>
      </c>
      <c r="H204" s="89">
        <v>405.3478260869565</v>
      </c>
      <c r="I204" s="89">
        <v>356.27777777777777</v>
      </c>
    </row>
    <row r="205" spans="2:11" x14ac:dyDescent="0.25">
      <c r="B205" s="95"/>
      <c r="D205" s="30" t="s">
        <v>59</v>
      </c>
      <c r="E205" s="79">
        <v>0</v>
      </c>
      <c r="F205" s="89">
        <v>205</v>
      </c>
      <c r="G205" s="89">
        <v>1138</v>
      </c>
      <c r="H205" s="89">
        <v>1065</v>
      </c>
      <c r="I205" s="89">
        <v>297.8</v>
      </c>
    </row>
    <row r="206" spans="2:11" x14ac:dyDescent="0.25">
      <c r="B206" s="95"/>
      <c r="D206" s="30" t="s">
        <v>57</v>
      </c>
      <c r="E206" s="79">
        <v>2299.5121951219512</v>
      </c>
      <c r="F206" s="89">
        <v>1255.5632183908046</v>
      </c>
      <c r="G206" s="89">
        <v>497.52671755725191</v>
      </c>
      <c r="H206" s="89">
        <v>324.96470588235292</v>
      </c>
      <c r="I206" s="89">
        <v>291.94285714285712</v>
      </c>
    </row>
    <row r="207" spans="2:11" x14ac:dyDescent="0.25">
      <c r="B207" s="95"/>
      <c r="D207" s="30" t="s">
        <v>54</v>
      </c>
      <c r="E207" s="79">
        <v>267.86692015209127</v>
      </c>
      <c r="F207" s="89">
        <v>268.45436893203885</v>
      </c>
      <c r="G207" s="89">
        <v>247.88362068965517</v>
      </c>
      <c r="H207" s="89">
        <v>253.15777777777777</v>
      </c>
      <c r="I207" s="89">
        <v>266.07623318385652</v>
      </c>
    </row>
    <row r="208" spans="2:11" x14ac:dyDescent="0.25">
      <c r="B208" s="95"/>
      <c r="D208" s="30" t="s">
        <v>62</v>
      </c>
      <c r="E208" s="79">
        <v>335</v>
      </c>
      <c r="F208" s="89">
        <v>502.7</v>
      </c>
      <c r="G208" s="89">
        <v>0</v>
      </c>
      <c r="H208" s="89">
        <v>756.55</v>
      </c>
      <c r="I208" s="89">
        <v>245.01666666666648</v>
      </c>
    </row>
    <row r="209" spans="2:11" x14ac:dyDescent="0.25">
      <c r="B209" s="95"/>
      <c r="D209" s="30" t="s">
        <v>52</v>
      </c>
      <c r="E209" s="79">
        <v>304.01623931623925</v>
      </c>
      <c r="F209" s="89">
        <v>633.52238805970148</v>
      </c>
      <c r="G209" s="89">
        <v>1405.4435146443514</v>
      </c>
      <c r="H209" s="89">
        <v>315.92763157894734</v>
      </c>
      <c r="I209" s="89">
        <v>229.90697674418604</v>
      </c>
    </row>
    <row r="210" spans="2:11" x14ac:dyDescent="0.25">
      <c r="B210" s="95"/>
      <c r="D210" s="30" t="s">
        <v>58</v>
      </c>
      <c r="E210" s="79">
        <v>168.04347826086956</v>
      </c>
      <c r="F210" s="89">
        <v>185.23076923076923</v>
      </c>
      <c r="G210" s="89">
        <v>171.5</v>
      </c>
      <c r="H210" s="89">
        <v>321.83333333333331</v>
      </c>
      <c r="I210" s="89">
        <v>201.72727272727272</v>
      </c>
    </row>
    <row r="211" spans="2:11" x14ac:dyDescent="0.25">
      <c r="B211" s="95"/>
      <c r="D211" s="30" t="s">
        <v>49</v>
      </c>
      <c r="E211" s="79">
        <v>187.5</v>
      </c>
      <c r="F211" s="89">
        <v>0</v>
      </c>
      <c r="G211" s="89">
        <v>0</v>
      </c>
      <c r="H211" s="89">
        <v>221.16666666666666</v>
      </c>
      <c r="I211" s="89">
        <v>155.5</v>
      </c>
    </row>
    <row r="212" spans="2:11" x14ac:dyDescent="0.25">
      <c r="B212" s="95"/>
      <c r="D212" s="30" t="s">
        <v>61</v>
      </c>
      <c r="E212" s="79">
        <v>0</v>
      </c>
      <c r="F212" s="89">
        <v>0</v>
      </c>
      <c r="G212" s="89">
        <v>0</v>
      </c>
      <c r="H212" s="89">
        <v>0</v>
      </c>
      <c r="I212" s="89">
        <v>0</v>
      </c>
    </row>
    <row r="213" spans="2:11" x14ac:dyDescent="0.25">
      <c r="B213" s="95"/>
      <c r="D213" s="30" t="s">
        <v>50</v>
      </c>
      <c r="E213" s="79">
        <v>0</v>
      </c>
      <c r="F213" s="89">
        <v>0</v>
      </c>
      <c r="G213" s="89">
        <v>736.5</v>
      </c>
      <c r="H213" s="89">
        <v>0</v>
      </c>
      <c r="I213" s="89">
        <v>0</v>
      </c>
    </row>
    <row r="214" spans="2:11" x14ac:dyDescent="0.25">
      <c r="B214" s="95"/>
      <c r="D214" s="30" t="s">
        <v>48</v>
      </c>
      <c r="E214" s="79">
        <v>252</v>
      </c>
      <c r="F214" s="89">
        <v>233</v>
      </c>
      <c r="G214" s="89">
        <v>470</v>
      </c>
      <c r="H214" s="89">
        <v>603.25416666666661</v>
      </c>
      <c r="I214" s="89">
        <v>0</v>
      </c>
    </row>
    <row r="215" spans="2:11" x14ac:dyDescent="0.25">
      <c r="B215" s="95"/>
    </row>
    <row r="216" spans="2:11" x14ac:dyDescent="0.25">
      <c r="B216" s="95"/>
    </row>
    <row r="217" spans="2:11" ht="15" customHeight="1" x14ac:dyDescent="0.25">
      <c r="B217" s="127"/>
      <c r="D217" s="110" t="s">
        <v>147</v>
      </c>
      <c r="E217" s="53"/>
      <c r="F217" s="53"/>
      <c r="G217" s="53"/>
      <c r="H217" s="54"/>
      <c r="I217" s="54"/>
      <c r="J217" s="8"/>
      <c r="K217" s="8"/>
    </row>
    <row r="218" spans="2:11" x14ac:dyDescent="0.25">
      <c r="B218" s="127"/>
      <c r="D218" s="31"/>
      <c r="E218" s="53"/>
      <c r="F218" s="53"/>
      <c r="G218" s="53"/>
    </row>
    <row r="219" spans="2:11" x14ac:dyDescent="0.25">
      <c r="B219" s="97"/>
      <c r="D219" s="23"/>
      <c r="E219" s="49" t="str">
        <f>+'2. Victorian water industry'!$E$9</f>
        <v>2013-14</v>
      </c>
      <c r="F219" s="49" t="str">
        <f>+'2. Victorian water industry'!$F$9</f>
        <v>2014-15</v>
      </c>
      <c r="G219" s="49" t="str">
        <f>+'2. Victorian water industry'!$G$9</f>
        <v>2015-16</v>
      </c>
      <c r="H219" s="49" t="str">
        <f>+'2. Victorian water industry'!$H$9</f>
        <v>2016-17</v>
      </c>
      <c r="I219" s="49" t="str">
        <f>+'2. Victorian water industry'!$I$9</f>
        <v>2017-18</v>
      </c>
    </row>
    <row r="220" spans="2:11" x14ac:dyDescent="0.25">
      <c r="B220" s="95"/>
      <c r="D220" s="30" t="s">
        <v>53</v>
      </c>
      <c r="E220" s="80">
        <v>449.23809523809524</v>
      </c>
      <c r="F220" s="85">
        <v>1337.3333333333333</v>
      </c>
      <c r="G220" s="85">
        <v>1094.5233160621763</v>
      </c>
      <c r="H220" s="85">
        <v>1105.1450777202072</v>
      </c>
      <c r="I220" s="85">
        <v>1018.3490566037735</v>
      </c>
    </row>
    <row r="221" spans="2:11" x14ac:dyDescent="0.25">
      <c r="B221" s="95"/>
      <c r="D221" s="30" t="s">
        <v>55</v>
      </c>
      <c r="E221" s="79">
        <v>1019.7041420118343</v>
      </c>
      <c r="F221" s="89">
        <v>346.81896551724139</v>
      </c>
      <c r="G221" s="89">
        <v>705.26315789473688</v>
      </c>
      <c r="H221" s="89">
        <v>2065.7560975609758</v>
      </c>
      <c r="I221" s="89">
        <v>789.18181818181813</v>
      </c>
    </row>
    <row r="222" spans="2:11" x14ac:dyDescent="0.25">
      <c r="B222" s="95"/>
      <c r="D222" s="30" t="s">
        <v>62</v>
      </c>
      <c r="E222" s="79">
        <v>177.3125</v>
      </c>
      <c r="F222" s="89">
        <v>274.39999999999998</v>
      </c>
      <c r="G222" s="89">
        <v>490.9960784313725</v>
      </c>
      <c r="H222" s="89">
        <v>282.63333333333338</v>
      </c>
      <c r="I222" s="89">
        <v>729.9375</v>
      </c>
    </row>
    <row r="223" spans="2:11" x14ac:dyDescent="0.25">
      <c r="B223" s="95"/>
      <c r="D223" s="30" t="s">
        <v>60</v>
      </c>
      <c r="E223" s="79">
        <v>329.19763736263735</v>
      </c>
      <c r="F223" s="89">
        <v>396.75534682080917</v>
      </c>
      <c r="G223" s="89">
        <v>558.81967213114751</v>
      </c>
      <c r="H223" s="92">
        <v>789.03569571882849</v>
      </c>
      <c r="I223" s="89">
        <v>642.44849034420281</v>
      </c>
    </row>
    <row r="224" spans="2:11" x14ac:dyDescent="0.25">
      <c r="B224" s="95"/>
      <c r="D224" s="30" t="s">
        <v>51</v>
      </c>
      <c r="E224" s="89" t="e">
        <v>#N/A</v>
      </c>
      <c r="F224" s="89">
        <v>297.9655172413793</v>
      </c>
      <c r="G224" s="89">
        <v>265.13888888888891</v>
      </c>
      <c r="H224" s="89">
        <v>242.52173913043478</v>
      </c>
      <c r="I224" s="89">
        <v>599.63157894736844</v>
      </c>
    </row>
    <row r="225" spans="2:12" x14ac:dyDescent="0.25">
      <c r="B225" s="95"/>
      <c r="D225" s="30" t="s">
        <v>56</v>
      </c>
      <c r="E225" s="79">
        <v>468.56666666666666</v>
      </c>
      <c r="F225" s="89">
        <v>618.67248908296938</v>
      </c>
      <c r="G225" s="89">
        <v>672.82403433476395</v>
      </c>
      <c r="H225" s="89">
        <v>517.38271604938268</v>
      </c>
      <c r="I225" s="89">
        <v>557.53614457831327</v>
      </c>
    </row>
    <row r="226" spans="2:12" x14ac:dyDescent="0.25">
      <c r="B226" s="95"/>
      <c r="D226" s="30" t="s">
        <v>52</v>
      </c>
      <c r="E226" s="79">
        <v>328.79317169069469</v>
      </c>
      <c r="F226" s="89">
        <v>870.33013544018058</v>
      </c>
      <c r="G226" s="89">
        <v>3819.1197339246119</v>
      </c>
      <c r="H226" s="89">
        <v>824.18022813688208</v>
      </c>
      <c r="I226" s="89">
        <v>534.07692307692309</v>
      </c>
    </row>
    <row r="227" spans="2:12" x14ac:dyDescent="0.25">
      <c r="B227" s="95"/>
      <c r="D227" s="30" t="s">
        <v>48</v>
      </c>
      <c r="E227" s="79">
        <v>392</v>
      </c>
      <c r="F227" s="111">
        <v>256.50263157894744</v>
      </c>
      <c r="G227" s="89">
        <v>333.16666666666669</v>
      </c>
      <c r="H227" s="89">
        <v>317.88499999999999</v>
      </c>
      <c r="I227" s="89">
        <v>496.65882352941179</v>
      </c>
    </row>
    <row r="228" spans="2:12" x14ac:dyDescent="0.25">
      <c r="B228" s="95"/>
      <c r="D228" s="30" t="s">
        <v>50</v>
      </c>
      <c r="E228" s="79">
        <v>1230.0431372550836</v>
      </c>
      <c r="F228" s="89">
        <v>719.0880000001938</v>
      </c>
      <c r="G228" s="89">
        <v>473.1484375</v>
      </c>
      <c r="H228" s="92">
        <v>230.48214285714286</v>
      </c>
      <c r="I228" s="89">
        <v>487.17270114942522</v>
      </c>
    </row>
    <row r="229" spans="2:12" x14ac:dyDescent="0.25">
      <c r="B229" s="95"/>
      <c r="D229" s="30" t="s">
        <v>59</v>
      </c>
      <c r="E229" s="79">
        <v>674.5</v>
      </c>
      <c r="F229" s="89">
        <v>277</v>
      </c>
      <c r="G229" s="89">
        <v>304.44444444444446</v>
      </c>
      <c r="H229" s="93">
        <v>270.5</v>
      </c>
      <c r="I229" s="89">
        <v>467.79487179487177</v>
      </c>
    </row>
    <row r="230" spans="2:12" x14ac:dyDescent="0.25">
      <c r="B230" s="95"/>
      <c r="D230" s="30" t="s">
        <v>10</v>
      </c>
      <c r="E230" s="79">
        <v>230.36363636363637</v>
      </c>
      <c r="F230" s="89">
        <v>327.87919463087246</v>
      </c>
      <c r="G230" s="89">
        <v>270.22764227642278</v>
      </c>
      <c r="H230" s="89">
        <v>259.35820895522386</v>
      </c>
      <c r="I230" s="89">
        <v>306.03673469387758</v>
      </c>
    </row>
    <row r="231" spans="2:12" x14ac:dyDescent="0.25">
      <c r="B231" s="95"/>
      <c r="D231" s="30" t="s">
        <v>54</v>
      </c>
      <c r="E231" s="79">
        <v>360.01556420233464</v>
      </c>
      <c r="F231" s="89">
        <v>288.21043478260867</v>
      </c>
      <c r="G231" s="89">
        <v>284.42659758203797</v>
      </c>
      <c r="H231" s="89">
        <v>268.60374149659862</v>
      </c>
      <c r="I231" s="89">
        <v>287.13418530351436</v>
      </c>
    </row>
    <row r="232" spans="2:12" x14ac:dyDescent="0.25">
      <c r="B232" s="95"/>
      <c r="D232" s="30" t="s">
        <v>61</v>
      </c>
      <c r="E232" s="79">
        <v>288.85714285714283</v>
      </c>
      <c r="F232" s="89">
        <v>434.66666666666669</v>
      </c>
      <c r="G232" s="89">
        <v>372.33333333333331</v>
      </c>
      <c r="H232" s="89">
        <v>473.4</v>
      </c>
      <c r="I232" s="89">
        <v>262.8</v>
      </c>
    </row>
    <row r="233" spans="2:12" x14ac:dyDescent="0.25">
      <c r="B233" s="95"/>
      <c r="D233" s="30" t="s">
        <v>58</v>
      </c>
      <c r="E233" s="79">
        <v>135.82978723404256</v>
      </c>
      <c r="F233" s="92">
        <v>160.46012269938652</v>
      </c>
      <c r="G233" s="103">
        <v>200.91304347826087</v>
      </c>
      <c r="H233" s="89">
        <v>271.67479674796749</v>
      </c>
      <c r="I233" s="89">
        <v>247.68604651162789</v>
      </c>
    </row>
    <row r="234" spans="2:12" x14ac:dyDescent="0.25">
      <c r="B234" s="95"/>
      <c r="D234" s="30" t="s">
        <v>49</v>
      </c>
      <c r="E234" s="79">
        <v>231.63750000000002</v>
      </c>
      <c r="F234" s="89">
        <v>247.94482758620688</v>
      </c>
      <c r="G234" s="89">
        <v>215.45454545454547</v>
      </c>
      <c r="H234" s="89">
        <v>241.05263157894737</v>
      </c>
      <c r="I234" s="89">
        <v>237.625</v>
      </c>
    </row>
    <row r="235" spans="2:12" x14ac:dyDescent="0.25">
      <c r="B235" s="95"/>
      <c r="D235" s="30" t="s">
        <v>57</v>
      </c>
      <c r="E235" s="92">
        <v>6257.8650793650795</v>
      </c>
      <c r="F235" s="92">
        <v>2754.8222222222221</v>
      </c>
      <c r="G235" s="89">
        <v>2613.3658536585367</v>
      </c>
      <c r="H235" s="89">
        <v>419.41463414634148</v>
      </c>
      <c r="I235" s="89">
        <v>151.8235294117647</v>
      </c>
    </row>
    <row r="236" spans="2:12" x14ac:dyDescent="0.25">
      <c r="B236" s="95"/>
      <c r="L236" s="8"/>
    </row>
    <row r="237" spans="2:12" ht="12.75" x14ac:dyDescent="0.2">
      <c r="B237" s="95"/>
      <c r="C237" s="65"/>
      <c r="D237" s="65"/>
      <c r="F237" s="65"/>
      <c r="G237" s="65"/>
      <c r="H237" s="65"/>
      <c r="I237" s="65"/>
      <c r="J237" s="65"/>
    </row>
    <row r="238" spans="2:12" ht="15" customHeight="1" x14ac:dyDescent="0.25">
      <c r="B238" s="127"/>
      <c r="D238" s="110" t="s">
        <v>73</v>
      </c>
      <c r="E238" s="115"/>
      <c r="F238" s="115"/>
      <c r="G238" s="115"/>
      <c r="H238" s="8"/>
      <c r="I238" s="54"/>
    </row>
    <row r="239" spans="2:12" x14ac:dyDescent="0.25">
      <c r="B239" s="127"/>
      <c r="D239" s="31"/>
      <c r="E239" s="53"/>
      <c r="F239" s="53"/>
      <c r="G239" s="53"/>
    </row>
    <row r="240" spans="2:12" x14ac:dyDescent="0.25">
      <c r="B240" s="97"/>
      <c r="D240" s="23" t="s">
        <v>0</v>
      </c>
      <c r="E240" s="49" t="str">
        <f>+'2. Victorian water industry'!$E$9</f>
        <v>2013-14</v>
      </c>
      <c r="F240" s="49" t="str">
        <f>+'2. Victorian water industry'!$F$9</f>
        <v>2014-15</v>
      </c>
      <c r="G240" s="49" t="str">
        <f>+'2. Victorian water industry'!$G$9</f>
        <v>2015-16</v>
      </c>
      <c r="H240" s="49" t="str">
        <f>+'2. Victorian water industry'!$H$9</f>
        <v>2016-17</v>
      </c>
      <c r="I240" s="49" t="str">
        <f>+'2. Victorian water industry'!$I$9</f>
        <v>2017-18</v>
      </c>
    </row>
    <row r="241" spans="2:9" x14ac:dyDescent="0.25">
      <c r="B241" s="95"/>
      <c r="D241" s="30" t="s">
        <v>55</v>
      </c>
      <c r="E241" s="41">
        <v>95.327102803738313</v>
      </c>
      <c r="F241" s="57">
        <v>98.086124401913878</v>
      </c>
      <c r="G241" s="57">
        <v>98.05194805194806</v>
      </c>
      <c r="H241" s="57">
        <v>98.006644518272424</v>
      </c>
      <c r="I241" s="57">
        <v>100</v>
      </c>
    </row>
    <row r="242" spans="2:9" x14ac:dyDescent="0.25">
      <c r="B242" s="95"/>
      <c r="D242" s="30" t="s">
        <v>62</v>
      </c>
      <c r="E242" s="66">
        <v>100</v>
      </c>
      <c r="F242" s="36">
        <v>98.214285714285708</v>
      </c>
      <c r="G242" s="36">
        <v>98.71794871794873</v>
      </c>
      <c r="H242" s="36">
        <v>99.115044247787608</v>
      </c>
      <c r="I242" s="36">
        <v>100</v>
      </c>
    </row>
    <row r="243" spans="2:9" x14ac:dyDescent="0.25">
      <c r="B243" s="95"/>
      <c r="D243" s="30" t="s">
        <v>50</v>
      </c>
      <c r="E243" s="66">
        <v>100</v>
      </c>
      <c r="F243" s="36">
        <v>97.716894977168948</v>
      </c>
      <c r="G243" s="36">
        <v>98.268398268398272</v>
      </c>
      <c r="H243" s="36">
        <v>99.428571428571431</v>
      </c>
      <c r="I243" s="36">
        <v>99.421965317919074</v>
      </c>
    </row>
    <row r="244" spans="2:9" x14ac:dyDescent="0.25">
      <c r="B244" s="95"/>
      <c r="D244" s="30" t="s">
        <v>58</v>
      </c>
      <c r="E244" s="66">
        <v>99.665551839464882</v>
      </c>
      <c r="F244" s="36">
        <v>99.481865284974091</v>
      </c>
      <c r="G244" s="36">
        <v>100</v>
      </c>
      <c r="H244" s="36">
        <v>99.418604651162795</v>
      </c>
      <c r="I244" s="36">
        <v>99.367088607594937</v>
      </c>
    </row>
    <row r="245" spans="2:9" x14ac:dyDescent="0.25">
      <c r="B245" s="95"/>
      <c r="D245" s="30" t="s">
        <v>48</v>
      </c>
      <c r="E245" s="66">
        <v>99.166666666666671</v>
      </c>
      <c r="F245" s="36">
        <v>95.370370370370367</v>
      </c>
      <c r="G245" s="36">
        <v>94.73684210526315</v>
      </c>
      <c r="H245" s="36">
        <v>95.522388059701484</v>
      </c>
      <c r="I245" s="36">
        <v>99.137931034482762</v>
      </c>
    </row>
    <row r="246" spans="2:9" x14ac:dyDescent="0.25">
      <c r="B246" s="95"/>
      <c r="D246" s="30" t="s">
        <v>59</v>
      </c>
      <c r="E246" s="66">
        <v>99.086757990867582</v>
      </c>
      <c r="F246" s="36">
        <v>98.536585365853654</v>
      </c>
      <c r="G246" s="36">
        <v>98</v>
      </c>
      <c r="H246" s="36">
        <v>99.473684210526315</v>
      </c>
      <c r="I246" s="36">
        <v>99.047619047619051</v>
      </c>
    </row>
    <row r="247" spans="2:9" x14ac:dyDescent="0.25">
      <c r="B247" s="95"/>
      <c r="D247" s="30" t="s">
        <v>61</v>
      </c>
      <c r="E247" s="66">
        <v>98.734177215189874</v>
      </c>
      <c r="F247" s="36">
        <v>98.275862068965509</v>
      </c>
      <c r="G247" s="36">
        <v>100</v>
      </c>
      <c r="H247" s="36">
        <v>98.115942028985486</v>
      </c>
      <c r="I247" s="36">
        <v>98.850574712643677</v>
      </c>
    </row>
    <row r="248" spans="2:9" x14ac:dyDescent="0.25">
      <c r="B248" s="95"/>
      <c r="D248" s="30" t="s">
        <v>49</v>
      </c>
      <c r="E248" s="66">
        <v>99.052132701421797</v>
      </c>
      <c r="F248" s="36">
        <v>98.591549295774655</v>
      </c>
      <c r="G248" s="36">
        <v>98.550724637681171</v>
      </c>
      <c r="H248" s="36">
        <v>94.761904761904759</v>
      </c>
      <c r="I248" s="36">
        <v>98.80952380952381</v>
      </c>
    </row>
    <row r="249" spans="2:9" x14ac:dyDescent="0.25">
      <c r="B249" s="95"/>
      <c r="D249" s="30" t="s">
        <v>51</v>
      </c>
      <c r="E249" s="66">
        <v>98.798076923076934</v>
      </c>
      <c r="F249" s="36">
        <v>98.540145985401466</v>
      </c>
      <c r="G249" s="36">
        <v>98.969072164948457</v>
      </c>
      <c r="H249" s="36">
        <v>98.776758409785941</v>
      </c>
      <c r="I249" s="36">
        <v>98.618784530386733</v>
      </c>
    </row>
    <row r="250" spans="2:9" x14ac:dyDescent="0.25">
      <c r="B250" s="95"/>
      <c r="D250" s="30" t="s">
        <v>57</v>
      </c>
      <c r="E250" s="66">
        <v>99.337748344370851</v>
      </c>
      <c r="F250" s="36">
        <v>98.347107438016536</v>
      </c>
      <c r="G250" s="36">
        <v>99.173553719008268</v>
      </c>
      <c r="H250" s="36">
        <v>98.936170212765958</v>
      </c>
      <c r="I250" s="36">
        <v>98.05825242718447</v>
      </c>
    </row>
    <row r="251" spans="2:9" x14ac:dyDescent="0.25">
      <c r="B251" s="95"/>
      <c r="D251" s="30" t="s">
        <v>54</v>
      </c>
      <c r="E251" s="66">
        <v>99.33554817275747</v>
      </c>
      <c r="F251" s="36">
        <v>99.391117478510026</v>
      </c>
      <c r="G251" s="36">
        <v>99.064773120886727</v>
      </c>
      <c r="H251" s="36">
        <v>98.530954879328434</v>
      </c>
      <c r="I251" s="36">
        <v>98.014729426833171</v>
      </c>
    </row>
    <row r="252" spans="2:9" x14ac:dyDescent="0.25">
      <c r="B252" s="95"/>
      <c r="D252" s="30" t="s">
        <v>60</v>
      </c>
      <c r="E252" s="66">
        <v>97.864768683274022</v>
      </c>
      <c r="F252" s="36">
        <v>98.022813688212935</v>
      </c>
      <c r="G252" s="36">
        <v>95.827633378932958</v>
      </c>
      <c r="H252" s="36">
        <v>95.228494623655919</v>
      </c>
      <c r="I252" s="36">
        <v>97.011207970112082</v>
      </c>
    </row>
    <row r="253" spans="2:9" x14ac:dyDescent="0.25">
      <c r="B253" s="95"/>
      <c r="D253" s="30" t="s">
        <v>10</v>
      </c>
      <c r="E253" s="66">
        <v>97.101449275362313</v>
      </c>
      <c r="F253" s="36">
        <v>99.361702127659584</v>
      </c>
      <c r="G253" s="36">
        <v>97.717842323651453</v>
      </c>
      <c r="H253" s="36">
        <v>97.84482758620689</v>
      </c>
      <c r="I253" s="36">
        <v>96.907216494845358</v>
      </c>
    </row>
    <row r="254" spans="2:9" x14ac:dyDescent="0.25">
      <c r="B254" s="95"/>
      <c r="D254" s="30" t="s">
        <v>56</v>
      </c>
      <c r="E254" s="66">
        <v>97.758620689655174</v>
      </c>
      <c r="F254" s="36">
        <v>97.889610389610397</v>
      </c>
      <c r="G254" s="36">
        <v>98</v>
      </c>
      <c r="H254" s="36">
        <v>97.142857142857139</v>
      </c>
      <c r="I254" s="36">
        <v>96.58385093167702</v>
      </c>
    </row>
    <row r="255" spans="2:9" x14ac:dyDescent="0.25">
      <c r="B255" s="95"/>
      <c r="D255" s="30" t="s">
        <v>52</v>
      </c>
      <c r="E255" s="66">
        <v>97.026872498570611</v>
      </c>
      <c r="F255" s="36">
        <v>96.477015825169559</v>
      </c>
      <c r="G255" s="36">
        <v>94.249622926093508</v>
      </c>
      <c r="H255" s="36">
        <v>96.070303432266627</v>
      </c>
      <c r="I255" s="36">
        <v>96.545970298681794</v>
      </c>
    </row>
    <row r="256" spans="2:9" x14ac:dyDescent="0.25">
      <c r="B256" s="95"/>
      <c r="D256" s="30" t="s">
        <v>53</v>
      </c>
      <c r="E256" s="66">
        <v>97.785977859778598</v>
      </c>
      <c r="F256" s="36">
        <v>98.730158730158735</v>
      </c>
      <c r="G256" s="36">
        <v>97.244094488188978</v>
      </c>
      <c r="H256" s="36">
        <v>95.475113122171948</v>
      </c>
      <c r="I256" s="36">
        <v>94.350282485875709</v>
      </c>
    </row>
    <row r="257" spans="2:9" x14ac:dyDescent="0.25">
      <c r="B257" s="95"/>
    </row>
    <row r="258" spans="2:9" x14ac:dyDescent="0.25">
      <c r="B258" s="95"/>
    </row>
    <row r="259" spans="2:9" x14ac:dyDescent="0.25">
      <c r="B259" s="95"/>
      <c r="D259" s="110" t="s">
        <v>93</v>
      </c>
    </row>
    <row r="260" spans="2:9" x14ac:dyDescent="0.25">
      <c r="B260" s="95"/>
      <c r="D260" s="32"/>
    </row>
    <row r="261" spans="2:9" x14ac:dyDescent="0.25">
      <c r="B261" s="95"/>
      <c r="D261" s="23" t="s">
        <v>0</v>
      </c>
      <c r="E261" s="49" t="str">
        <f>+'2. Victorian water industry'!$E$9</f>
        <v>2013-14</v>
      </c>
      <c r="F261" s="49" t="str">
        <f>+'2. Victorian water industry'!$F$9</f>
        <v>2014-15</v>
      </c>
      <c r="G261" s="49" t="str">
        <f>+'2. Victorian water industry'!$G$9</f>
        <v>2015-16</v>
      </c>
      <c r="H261" s="49" t="str">
        <f>+'2. Victorian water industry'!$H$9</f>
        <v>2016-17</v>
      </c>
      <c r="I261" s="49" t="str">
        <f>+'2. Victorian water industry'!$I$9</f>
        <v>2017-18</v>
      </c>
    </row>
    <row r="262" spans="2:9" x14ac:dyDescent="0.25">
      <c r="B262" s="95"/>
      <c r="D262" s="30" t="s">
        <v>10</v>
      </c>
      <c r="E262" s="80">
        <v>38.657870384190574</v>
      </c>
      <c r="F262" s="85">
        <v>45.006618620385353</v>
      </c>
      <c r="G262" s="85">
        <v>50.49170703067665</v>
      </c>
      <c r="H262" s="85">
        <v>46.335421827189279</v>
      </c>
      <c r="I262" s="85">
        <v>42.105263157894733</v>
      </c>
    </row>
    <row r="263" spans="2:9" x14ac:dyDescent="0.25">
      <c r="B263" s="95"/>
      <c r="D263" s="30" t="s">
        <v>52</v>
      </c>
      <c r="E263" s="79">
        <v>27.648878576952825</v>
      </c>
      <c r="F263" s="89">
        <v>31.565327128183558</v>
      </c>
      <c r="G263" s="89">
        <v>35.318489361162968</v>
      </c>
      <c r="H263" s="89">
        <v>38.090235831713848</v>
      </c>
      <c r="I263" s="89">
        <v>30.721649484536083</v>
      </c>
    </row>
    <row r="264" spans="2:9" x14ac:dyDescent="0.25">
      <c r="B264" s="95"/>
      <c r="D264" s="30" t="s">
        <v>55</v>
      </c>
      <c r="E264" s="79">
        <v>62.883270575578265</v>
      </c>
      <c r="F264" s="89">
        <v>48.169761273209552</v>
      </c>
      <c r="G264" s="89">
        <v>53.733681462140993</v>
      </c>
      <c r="H264" s="89">
        <v>40.454076367389064</v>
      </c>
      <c r="I264" s="89">
        <v>29.757948235486609</v>
      </c>
    </row>
    <row r="265" spans="2:9" x14ac:dyDescent="0.25">
      <c r="B265" s="95"/>
      <c r="D265" s="30" t="s">
        <v>56</v>
      </c>
      <c r="E265" s="79">
        <v>29.039264013275094</v>
      </c>
      <c r="F265" s="89">
        <v>35.395735599089939</v>
      </c>
      <c r="G265" s="89">
        <v>38.845247446975648</v>
      </c>
      <c r="H265" s="89">
        <v>32.77734678044996</v>
      </c>
      <c r="I265" s="89">
        <v>24.933687002652519</v>
      </c>
    </row>
    <row r="266" spans="2:9" x14ac:dyDescent="0.25">
      <c r="B266" s="95"/>
      <c r="D266" s="30" t="s">
        <v>60</v>
      </c>
      <c r="E266" s="79">
        <v>16.19793045332349</v>
      </c>
      <c r="F266" s="89">
        <v>17.001616114074121</v>
      </c>
      <c r="G266" s="89">
        <v>21.372410718287565</v>
      </c>
      <c r="H266" s="89">
        <v>20.329542817359016</v>
      </c>
      <c r="I266" s="89">
        <v>21.298624463836713</v>
      </c>
    </row>
    <row r="267" spans="2:9" x14ac:dyDescent="0.25">
      <c r="B267" s="95"/>
      <c r="D267" s="30" t="s">
        <v>53</v>
      </c>
      <c r="E267" s="79">
        <v>18.847088272104838</v>
      </c>
      <c r="F267" s="89">
        <v>19.680464778503996</v>
      </c>
      <c r="G267" s="89">
        <v>22.613065326633166</v>
      </c>
      <c r="H267" s="89">
        <v>19.334277620396602</v>
      </c>
      <c r="I267" s="89">
        <v>19.134078212290504</v>
      </c>
    </row>
    <row r="268" spans="2:9" x14ac:dyDescent="0.25">
      <c r="B268" s="95"/>
      <c r="D268" s="30" t="s">
        <v>54</v>
      </c>
      <c r="E268" s="79">
        <v>14.838488756991211</v>
      </c>
      <c r="F268" s="89">
        <v>14.306230667255853</v>
      </c>
      <c r="G268" s="89">
        <v>17.578568416955857</v>
      </c>
      <c r="H268" s="89">
        <v>17.955493298525997</v>
      </c>
      <c r="I268" s="89">
        <v>16.247521652927059</v>
      </c>
    </row>
    <row r="269" spans="2:9" x14ac:dyDescent="0.25">
      <c r="B269" s="95"/>
      <c r="D269" s="30" t="s">
        <v>58</v>
      </c>
      <c r="E269" s="79">
        <v>16.749889387522913</v>
      </c>
      <c r="F269" s="89">
        <v>17.13028445701713</v>
      </c>
      <c r="G269" s="89">
        <v>15.627441787779341</v>
      </c>
      <c r="H269" s="89">
        <v>17.465224111282843</v>
      </c>
      <c r="I269" s="89">
        <v>14.552183363637617</v>
      </c>
    </row>
    <row r="270" spans="2:9" x14ac:dyDescent="0.25">
      <c r="B270" s="95"/>
      <c r="D270" s="30" t="s">
        <v>57</v>
      </c>
      <c r="E270" s="79">
        <v>14.754098360655737</v>
      </c>
      <c r="F270" s="89">
        <v>23.636363636363637</v>
      </c>
      <c r="G270" s="89">
        <v>29.916317991631797</v>
      </c>
      <c r="H270" s="89">
        <v>22.916666666666664</v>
      </c>
      <c r="I270" s="89">
        <v>13.4</v>
      </c>
    </row>
    <row r="271" spans="2:9" x14ac:dyDescent="0.25">
      <c r="B271" s="95"/>
      <c r="D271" s="30" t="s">
        <v>59</v>
      </c>
      <c r="E271" s="79">
        <v>15.684686351916227</v>
      </c>
      <c r="F271" s="89">
        <v>15.515840779853777</v>
      </c>
      <c r="G271" s="89">
        <v>14.081145584725538</v>
      </c>
      <c r="H271" s="89">
        <v>11.521992993382639</v>
      </c>
      <c r="I271" s="89">
        <v>12.736966824644549</v>
      </c>
    </row>
    <row r="272" spans="2:9" x14ac:dyDescent="0.25">
      <c r="B272" s="95"/>
      <c r="D272" s="30" t="s">
        <v>48</v>
      </c>
      <c r="E272" s="79">
        <v>11.542253993345065</v>
      </c>
      <c r="F272" s="89">
        <v>13.386152406242518</v>
      </c>
      <c r="G272" s="89">
        <v>18.173997204000429</v>
      </c>
      <c r="H272" s="89">
        <v>17.616724143453517</v>
      </c>
      <c r="I272" s="89">
        <v>12.433581296493093</v>
      </c>
    </row>
    <row r="273" spans="2:9" x14ac:dyDescent="0.25">
      <c r="B273" s="95"/>
      <c r="D273" s="30" t="s">
        <v>49</v>
      </c>
      <c r="E273" s="79">
        <v>9.6829477292202224</v>
      </c>
      <c r="F273" s="89">
        <v>8.7883959044368609</v>
      </c>
      <c r="G273" s="89">
        <v>9.5919225915018931</v>
      </c>
      <c r="H273" s="89">
        <v>11.129568106312291</v>
      </c>
      <c r="I273" s="89">
        <v>10.252848472821682</v>
      </c>
    </row>
    <row r="274" spans="2:9" x14ac:dyDescent="0.25">
      <c r="B274" s="95"/>
      <c r="D274" s="30" t="s">
        <v>51</v>
      </c>
      <c r="E274" s="79">
        <v>8.5696670776818742</v>
      </c>
      <c r="F274" s="89">
        <v>7.9518072289156621</v>
      </c>
      <c r="G274" s="89">
        <v>7.9847066640245252</v>
      </c>
      <c r="H274" s="89">
        <v>8.4009269988412516</v>
      </c>
      <c r="I274" s="89">
        <v>9.1382301908617691</v>
      </c>
    </row>
    <row r="275" spans="2:9" x14ac:dyDescent="0.25">
      <c r="B275" s="95"/>
      <c r="D275" s="30" t="s">
        <v>61</v>
      </c>
      <c r="E275" s="79">
        <v>5.2660064654857157</v>
      </c>
      <c r="F275" s="89">
        <v>6.1228059945186306</v>
      </c>
      <c r="G275" s="89">
        <v>5.2098408104196814</v>
      </c>
      <c r="H275" s="89">
        <v>5.8825217366351978</v>
      </c>
      <c r="I275" s="89">
        <v>7.6379066478076378</v>
      </c>
    </row>
    <row r="276" spans="2:9" x14ac:dyDescent="0.25">
      <c r="B276" s="95"/>
      <c r="D276" s="30" t="s">
        <v>50</v>
      </c>
      <c r="E276" s="79">
        <v>20.432692307692307</v>
      </c>
      <c r="F276" s="89">
        <v>10.07137192704203</v>
      </c>
      <c r="G276" s="89">
        <v>9.520062942564909</v>
      </c>
      <c r="H276" s="89">
        <v>9.1260634184068063</v>
      </c>
      <c r="I276" s="89">
        <v>6.1973986228003062</v>
      </c>
    </row>
    <row r="277" spans="2:9" x14ac:dyDescent="0.25">
      <c r="B277" s="95"/>
      <c r="D277" s="30" t="s">
        <v>62</v>
      </c>
      <c r="E277" s="79">
        <v>2.8433323855558714</v>
      </c>
      <c r="F277" s="89">
        <v>1.967397414277684</v>
      </c>
      <c r="G277" s="89">
        <v>4.1981528127623848</v>
      </c>
      <c r="H277" s="89">
        <v>7.4386312918422997</v>
      </c>
      <c r="I277" s="89">
        <v>5.9729047321695221</v>
      </c>
    </row>
    <row r="278" spans="2:9" x14ac:dyDescent="0.25">
      <c r="B278" s="95"/>
    </row>
    <row r="279" spans="2:9" x14ac:dyDescent="0.25">
      <c r="B279" s="95"/>
    </row>
    <row r="280" spans="2:9" x14ac:dyDescent="0.25">
      <c r="B280" s="95"/>
      <c r="D280" s="110" t="s">
        <v>94</v>
      </c>
    </row>
    <row r="281" spans="2:9" x14ac:dyDescent="0.25">
      <c r="B281" s="95"/>
      <c r="D281" s="25"/>
    </row>
    <row r="282" spans="2:9" x14ac:dyDescent="0.25">
      <c r="B282" s="95"/>
      <c r="D282" s="23" t="s">
        <v>0</v>
      </c>
      <c r="E282" s="49" t="str">
        <f>+'2. Victorian water industry'!$E$9</f>
        <v>2013-14</v>
      </c>
      <c r="F282" s="49" t="str">
        <f>+'2. Victorian water industry'!$F$9</f>
        <v>2014-15</v>
      </c>
      <c r="G282" s="49" t="str">
        <f>+'2. Victorian water industry'!$G$9</f>
        <v>2015-16</v>
      </c>
      <c r="H282" s="49" t="str">
        <f>+'2. Victorian water industry'!$H$9</f>
        <v>2016-17</v>
      </c>
      <c r="I282" s="49" t="str">
        <f>+'2. Victorian water industry'!$I$9</f>
        <v>2017-18</v>
      </c>
    </row>
    <row r="283" spans="2:9" x14ac:dyDescent="0.25">
      <c r="B283" s="95"/>
      <c r="D283" s="30" t="s">
        <v>55</v>
      </c>
      <c r="E283" s="80">
        <v>38.407746100053799</v>
      </c>
      <c r="F283" s="85">
        <v>33.527851458885941</v>
      </c>
      <c r="G283" s="85">
        <v>39.895561357702348</v>
      </c>
      <c r="H283" s="85">
        <v>25.696594427244584</v>
      </c>
      <c r="I283" s="89">
        <v>18.918283242491487</v>
      </c>
    </row>
    <row r="284" spans="2:9" x14ac:dyDescent="0.25">
      <c r="B284" s="95"/>
      <c r="D284" s="30" t="s">
        <v>52</v>
      </c>
      <c r="E284" s="79">
        <v>20.838704133367706</v>
      </c>
      <c r="F284" s="89">
        <v>20.85185914877983</v>
      </c>
      <c r="G284" s="89">
        <v>15.246606468615642</v>
      </c>
      <c r="H284" s="89">
        <v>25.852198119649145</v>
      </c>
      <c r="I284" s="89">
        <v>16.123711340206185</v>
      </c>
    </row>
    <row r="285" spans="2:9" x14ac:dyDescent="0.25">
      <c r="B285" s="95"/>
      <c r="D285" s="30" t="s">
        <v>10</v>
      </c>
      <c r="E285" s="79">
        <v>16.567658736081672</v>
      </c>
      <c r="F285" s="89">
        <v>21.914987498161494</v>
      </c>
      <c r="G285" s="89">
        <v>19.52150300895347</v>
      </c>
      <c r="H285" s="89">
        <v>16.319393851085533</v>
      </c>
      <c r="I285" s="89">
        <v>13.410237923576062</v>
      </c>
    </row>
    <row r="286" spans="2:9" x14ac:dyDescent="0.25">
      <c r="B286" s="95"/>
      <c r="D286" s="30" t="s">
        <v>56</v>
      </c>
      <c r="E286" s="79">
        <v>14.356947054182225</v>
      </c>
      <c r="F286" s="89">
        <v>17.154247287011497</v>
      </c>
      <c r="G286" s="89">
        <v>18.617439120188529</v>
      </c>
      <c r="H286" s="89">
        <v>13.964313421256788</v>
      </c>
      <c r="I286" s="89">
        <v>11.860553239863584</v>
      </c>
    </row>
    <row r="287" spans="2:9" x14ac:dyDescent="0.25">
      <c r="B287" s="95"/>
      <c r="D287" s="30" t="s">
        <v>48</v>
      </c>
      <c r="E287" s="79">
        <v>8.5742458236277646</v>
      </c>
      <c r="F287" s="89">
        <v>9.5770846483686309</v>
      </c>
      <c r="G287" s="89">
        <v>11.614152059361222</v>
      </c>
      <c r="H287" s="89">
        <v>12.598626963197061</v>
      </c>
      <c r="I287" s="89">
        <v>9.6705632306057385</v>
      </c>
    </row>
    <row r="288" spans="2:9" x14ac:dyDescent="0.25">
      <c r="B288" s="95"/>
      <c r="D288" s="30" t="s">
        <v>54</v>
      </c>
      <c r="E288" s="79">
        <v>6.6773199406460453</v>
      </c>
      <c r="F288" s="89">
        <v>7.6889085285019885</v>
      </c>
      <c r="G288" s="89">
        <v>9.4055070865630981</v>
      </c>
      <c r="H288" s="89">
        <v>10.081393991489181</v>
      </c>
      <c r="I288" s="89">
        <v>8.9324846081602836</v>
      </c>
    </row>
    <row r="289" spans="2:13" x14ac:dyDescent="0.25">
      <c r="B289" s="95"/>
      <c r="D289" s="30" t="s">
        <v>61</v>
      </c>
      <c r="E289" s="79">
        <v>6.4362301244825417</v>
      </c>
      <c r="F289" s="89">
        <v>7.4348358504869081</v>
      </c>
      <c r="G289" s="89">
        <v>5.6439942112879882</v>
      </c>
      <c r="H289" s="89">
        <v>6.3129501563889914</v>
      </c>
      <c r="I289" s="89">
        <v>8.0622347949080613</v>
      </c>
    </row>
    <row r="290" spans="2:13" x14ac:dyDescent="0.25">
      <c r="B290" s="95"/>
      <c r="D290" s="30" t="s">
        <v>57</v>
      </c>
      <c r="E290" s="79">
        <v>10.070257611241217</v>
      </c>
      <c r="F290" s="89">
        <v>16.363636363636363</v>
      </c>
      <c r="G290" s="89">
        <v>11.92468619246862</v>
      </c>
      <c r="H290" s="89">
        <v>9.1666666666666661</v>
      </c>
      <c r="I290" s="89">
        <v>6.8000000000000007</v>
      </c>
    </row>
    <row r="291" spans="2:13" x14ac:dyDescent="0.25">
      <c r="B291" s="95"/>
      <c r="D291" s="30" t="s">
        <v>49</v>
      </c>
      <c r="E291" s="79">
        <v>1.6281062553556127</v>
      </c>
      <c r="F291" s="89">
        <v>1.2798634812286689</v>
      </c>
      <c r="G291" s="89">
        <v>1.0096760622633572</v>
      </c>
      <c r="H291" s="89">
        <v>3.1561461794019934</v>
      </c>
      <c r="I291" s="89">
        <v>5.1264242364108412</v>
      </c>
    </row>
    <row r="292" spans="2:13" x14ac:dyDescent="0.25">
      <c r="B292" s="95"/>
      <c r="D292" s="30" t="s">
        <v>59</v>
      </c>
      <c r="E292" s="79">
        <v>7.3859105043415045</v>
      </c>
      <c r="F292" s="89">
        <v>4.4679122664500408</v>
      </c>
      <c r="G292" s="89">
        <v>5.0914876690533015</v>
      </c>
      <c r="H292" s="89">
        <v>3.581159984429739</v>
      </c>
      <c r="I292" s="89">
        <v>4.5912322274881507</v>
      </c>
    </row>
    <row r="293" spans="2:13" x14ac:dyDescent="0.25">
      <c r="B293" s="95"/>
      <c r="D293" s="30" t="s">
        <v>62</v>
      </c>
      <c r="E293" s="79">
        <v>6.2553312482229178</v>
      </c>
      <c r="F293" s="89">
        <v>1.9673974142776838</v>
      </c>
      <c r="G293" s="89">
        <v>3.6383991043940664</v>
      </c>
      <c r="H293" s="89">
        <v>4.4080778025732155</v>
      </c>
      <c r="I293" s="89">
        <v>4.072435044661038</v>
      </c>
    </row>
    <row r="294" spans="2:13" x14ac:dyDescent="0.25">
      <c r="B294" s="95"/>
      <c r="D294" s="30" t="s">
        <v>51</v>
      </c>
      <c r="E294" s="79">
        <v>0.98643649815043144</v>
      </c>
      <c r="F294" s="89">
        <v>4.6987951807228914</v>
      </c>
      <c r="G294" s="89">
        <v>4.1380596579981122</v>
      </c>
      <c r="H294" s="89">
        <v>4.2873696407879489</v>
      </c>
      <c r="I294" s="89">
        <v>3.8172353961827645</v>
      </c>
    </row>
    <row r="295" spans="2:13" x14ac:dyDescent="0.25">
      <c r="B295" s="95"/>
      <c r="D295" s="30" t="s">
        <v>58</v>
      </c>
      <c r="E295" s="79">
        <v>5.3726060299601786</v>
      </c>
      <c r="F295" s="89">
        <v>2.5145371680025148</v>
      </c>
      <c r="G295" s="89">
        <v>2.8129395218002817</v>
      </c>
      <c r="H295" s="89">
        <v>2.6275115919629055</v>
      </c>
      <c r="I295" s="89">
        <v>2.7572557952155488</v>
      </c>
    </row>
    <row r="296" spans="2:13" x14ac:dyDescent="0.25">
      <c r="B296" s="95"/>
      <c r="D296" s="30" t="s">
        <v>53</v>
      </c>
      <c r="E296" s="79">
        <v>2.7239932268276523</v>
      </c>
      <c r="F296" s="89">
        <v>8.9324618736383457</v>
      </c>
      <c r="G296" s="89">
        <v>7.9684134960516868</v>
      </c>
      <c r="H296" s="89">
        <v>0.99150141643059486</v>
      </c>
      <c r="I296" s="89">
        <v>2.5139664804469275</v>
      </c>
    </row>
    <row r="297" spans="2:13" x14ac:dyDescent="0.25">
      <c r="B297" s="95"/>
      <c r="D297" s="30" t="s">
        <v>60</v>
      </c>
      <c r="E297" s="79">
        <v>2.7198923699733597</v>
      </c>
      <c r="F297" s="89">
        <v>3.2418335810734549</v>
      </c>
      <c r="G297" s="89">
        <v>4.4113033160262418</v>
      </c>
      <c r="H297" s="89">
        <v>4.7806915757716411</v>
      </c>
      <c r="I297" s="89">
        <v>2.0706996006507916</v>
      </c>
    </row>
    <row r="298" spans="2:13" x14ac:dyDescent="0.25">
      <c r="B298" s="95"/>
      <c r="D298" s="30" t="s">
        <v>50</v>
      </c>
      <c r="E298" s="79">
        <v>3.6858974358974361</v>
      </c>
      <c r="F298" s="89">
        <v>3.5685963521015069</v>
      </c>
      <c r="G298" s="89">
        <v>3.147128245476003</v>
      </c>
      <c r="H298" s="89">
        <v>1.2374323279195669</v>
      </c>
      <c r="I298" s="89">
        <v>1.3006885998469779</v>
      </c>
    </row>
    <row r="299" spans="2:13" x14ac:dyDescent="0.25">
      <c r="B299" s="95"/>
    </row>
    <row r="300" spans="2:13" x14ac:dyDescent="0.25">
      <c r="B300" s="95"/>
    </row>
    <row r="301" spans="2:13" ht="15" customHeight="1" x14ac:dyDescent="0.25">
      <c r="B301" s="127"/>
      <c r="D301" s="110" t="s">
        <v>27</v>
      </c>
      <c r="E301" s="54"/>
      <c r="F301" s="54"/>
      <c r="G301" s="54"/>
      <c r="H301" s="54"/>
      <c r="I301" s="54"/>
    </row>
    <row r="302" spans="2:13" x14ac:dyDescent="0.25">
      <c r="B302" s="127"/>
      <c r="D302" s="25"/>
      <c r="K302" s="8"/>
      <c r="L302" s="8"/>
      <c r="M302" s="8"/>
    </row>
    <row r="303" spans="2:13" x14ac:dyDescent="0.25">
      <c r="B303" s="97"/>
      <c r="D303" s="23" t="s">
        <v>0</v>
      </c>
      <c r="E303" s="49" t="str">
        <f>+'2. Victorian water industry'!$E$9</f>
        <v>2013-14</v>
      </c>
      <c r="F303" s="49" t="str">
        <f>+'2. Victorian water industry'!$F$9</f>
        <v>2014-15</v>
      </c>
      <c r="G303" s="49" t="str">
        <f>+'2. Victorian water industry'!$G$9</f>
        <v>2015-16</v>
      </c>
      <c r="H303" s="49" t="str">
        <f>+'2. Victorian water industry'!$H$9</f>
        <v>2016-17</v>
      </c>
      <c r="I303" s="49" t="str">
        <f>+'2. Victorian water industry'!$I$9</f>
        <v>2017-18</v>
      </c>
    </row>
    <row r="304" spans="2:13" x14ac:dyDescent="0.25">
      <c r="B304" s="95"/>
      <c r="D304" s="30" t="s">
        <v>60</v>
      </c>
      <c r="E304" s="80">
        <v>112.5</v>
      </c>
      <c r="F304" s="85">
        <v>100</v>
      </c>
      <c r="G304" s="85">
        <v>99.465240641711233</v>
      </c>
      <c r="H304" s="85">
        <v>100</v>
      </c>
      <c r="I304" s="89">
        <v>100</v>
      </c>
    </row>
    <row r="305" spans="2:9" x14ac:dyDescent="0.25">
      <c r="B305" s="95"/>
      <c r="D305" s="30" t="s">
        <v>54</v>
      </c>
      <c r="E305" s="79">
        <v>100</v>
      </c>
      <c r="F305" s="89">
        <v>100</v>
      </c>
      <c r="G305" s="89">
        <v>100</v>
      </c>
      <c r="H305" s="89">
        <v>99.89473684210526</v>
      </c>
      <c r="I305" s="89">
        <v>100</v>
      </c>
    </row>
    <row r="306" spans="2:9" x14ac:dyDescent="0.25">
      <c r="B306" s="95"/>
      <c r="D306" s="30" t="s">
        <v>55</v>
      </c>
      <c r="E306" s="79">
        <v>99.019607843137265</v>
      </c>
      <c r="F306" s="89">
        <v>100.31645569620254</v>
      </c>
      <c r="G306" s="89">
        <v>100</v>
      </c>
      <c r="H306" s="89">
        <v>100</v>
      </c>
      <c r="I306" s="89">
        <v>100</v>
      </c>
    </row>
    <row r="307" spans="2:9" x14ac:dyDescent="0.25">
      <c r="B307" s="95"/>
      <c r="D307" s="30" t="s">
        <v>61</v>
      </c>
      <c r="E307" s="79">
        <v>100</v>
      </c>
      <c r="F307" s="89">
        <v>98.039215686274503</v>
      </c>
      <c r="G307" s="89">
        <v>100</v>
      </c>
      <c r="H307" s="89">
        <v>100</v>
      </c>
      <c r="I307" s="89">
        <v>100</v>
      </c>
    </row>
    <row r="308" spans="2:9" x14ac:dyDescent="0.25">
      <c r="B308" s="95"/>
      <c r="D308" s="30" t="s">
        <v>51</v>
      </c>
      <c r="E308" s="79">
        <v>100</v>
      </c>
      <c r="F308" s="89">
        <v>100</v>
      </c>
      <c r="G308" s="89">
        <v>98.591549295774655</v>
      </c>
      <c r="H308" s="89">
        <v>100</v>
      </c>
      <c r="I308" s="89">
        <v>100</v>
      </c>
    </row>
    <row r="309" spans="2:9" x14ac:dyDescent="0.25">
      <c r="B309" s="95"/>
      <c r="D309" s="30" t="s">
        <v>58</v>
      </c>
      <c r="E309" s="79">
        <v>100</v>
      </c>
      <c r="F309" s="89">
        <v>100</v>
      </c>
      <c r="G309" s="89">
        <v>100</v>
      </c>
      <c r="H309" s="89">
        <v>100</v>
      </c>
      <c r="I309" s="89">
        <v>100</v>
      </c>
    </row>
    <row r="310" spans="2:9" x14ac:dyDescent="0.25">
      <c r="B310" s="95"/>
      <c r="D310" s="30" t="s">
        <v>49</v>
      </c>
      <c r="E310" s="79">
        <v>100</v>
      </c>
      <c r="F310" s="89">
        <v>100</v>
      </c>
      <c r="G310" s="89">
        <v>100</v>
      </c>
      <c r="H310" s="89">
        <v>105.26315789473684</v>
      </c>
      <c r="I310" s="89">
        <v>100</v>
      </c>
    </row>
    <row r="311" spans="2:9" x14ac:dyDescent="0.25">
      <c r="B311" s="95"/>
      <c r="D311" s="30" t="s">
        <v>57</v>
      </c>
      <c r="E311" s="79">
        <v>100</v>
      </c>
      <c r="F311" s="89">
        <v>100</v>
      </c>
      <c r="G311" s="89">
        <v>100</v>
      </c>
      <c r="H311" s="89">
        <v>100</v>
      </c>
      <c r="I311" s="89">
        <v>100</v>
      </c>
    </row>
    <row r="312" spans="2:9" x14ac:dyDescent="0.25">
      <c r="B312" s="95"/>
      <c r="D312" s="30" t="s">
        <v>62</v>
      </c>
      <c r="E312" s="79">
        <v>90.909090909090907</v>
      </c>
      <c r="F312" s="89">
        <v>100</v>
      </c>
      <c r="G312" s="89">
        <v>84.615384615384613</v>
      </c>
      <c r="H312" s="89">
        <v>100</v>
      </c>
      <c r="I312" s="89">
        <v>100</v>
      </c>
    </row>
    <row r="313" spans="2:9" x14ac:dyDescent="0.25">
      <c r="B313" s="95"/>
      <c r="D313" s="30" t="s">
        <v>56</v>
      </c>
      <c r="E313" s="79">
        <v>99.716713881019828</v>
      </c>
      <c r="F313" s="89">
        <v>100</v>
      </c>
      <c r="G313" s="89">
        <v>100</v>
      </c>
      <c r="H313" s="89">
        <v>100</v>
      </c>
      <c r="I313" s="89">
        <v>99.680511182108617</v>
      </c>
    </row>
    <row r="314" spans="2:9" x14ac:dyDescent="0.25">
      <c r="B314" s="95"/>
      <c r="D314" s="30" t="s">
        <v>59</v>
      </c>
      <c r="E314" s="79">
        <v>100</v>
      </c>
      <c r="F314" s="89">
        <v>100</v>
      </c>
      <c r="G314" s="89">
        <v>100</v>
      </c>
      <c r="H314" s="89">
        <v>100</v>
      </c>
      <c r="I314" s="89">
        <v>98.387096774193552</v>
      </c>
    </row>
    <row r="315" spans="2:9" x14ac:dyDescent="0.25">
      <c r="B315" s="95"/>
      <c r="D315" s="30" t="s">
        <v>52</v>
      </c>
      <c r="E315" s="79">
        <v>99.948453608247419</v>
      </c>
      <c r="F315" s="89">
        <v>98.825331971399393</v>
      </c>
      <c r="G315" s="89">
        <v>92.174515235457065</v>
      </c>
      <c r="H315" s="89">
        <v>95.245835026412024</v>
      </c>
      <c r="I315" s="89">
        <v>98.081841432225062</v>
      </c>
    </row>
    <row r="316" spans="2:9" x14ac:dyDescent="0.25">
      <c r="B316" s="95"/>
      <c r="D316" s="30" t="s">
        <v>53</v>
      </c>
      <c r="E316" s="79">
        <v>100</v>
      </c>
      <c r="F316" s="89">
        <v>100</v>
      </c>
      <c r="G316" s="89">
        <v>100</v>
      </c>
      <c r="H316" s="89">
        <v>100</v>
      </c>
      <c r="I316" s="89">
        <v>97.222222222222214</v>
      </c>
    </row>
    <row r="317" spans="2:9" x14ac:dyDescent="0.25">
      <c r="B317" s="95"/>
      <c r="D317" s="30" t="s">
        <v>10</v>
      </c>
      <c r="E317" s="79">
        <v>100</v>
      </c>
      <c r="F317" s="89">
        <v>99.328859060402692</v>
      </c>
      <c r="G317" s="89">
        <v>99.248120300751879</v>
      </c>
      <c r="H317" s="89">
        <v>99.107142857142861</v>
      </c>
      <c r="I317" s="89">
        <v>96.774193548387103</v>
      </c>
    </row>
    <row r="318" spans="2:9" x14ac:dyDescent="0.25">
      <c r="B318" s="95"/>
      <c r="D318" s="30" t="s">
        <v>48</v>
      </c>
      <c r="E318" s="79">
        <v>98.71794871794873</v>
      </c>
      <c r="F318" s="89">
        <v>100</v>
      </c>
      <c r="G318" s="89">
        <v>94.444444444444443</v>
      </c>
      <c r="H318" s="89">
        <v>99.152542372881356</v>
      </c>
      <c r="I318" s="89">
        <v>96.703296703296701</v>
      </c>
    </row>
    <row r="319" spans="2:9" x14ac:dyDescent="0.25">
      <c r="B319" s="95"/>
      <c r="D319" s="30" t="s">
        <v>50</v>
      </c>
      <c r="E319" s="79">
        <v>100</v>
      </c>
      <c r="F319" s="89">
        <v>97.777777777777771</v>
      </c>
      <c r="G319" s="89">
        <v>100</v>
      </c>
      <c r="H319" s="89">
        <v>100</v>
      </c>
      <c r="I319" s="89">
        <v>94.117647058823522</v>
      </c>
    </row>
    <row r="320" spans="2:9" x14ac:dyDescent="0.25">
      <c r="B320" s="95"/>
    </row>
    <row r="321" spans="2:9" x14ac:dyDescent="0.25">
      <c r="B321" s="95"/>
    </row>
    <row r="322" spans="2:9" x14ac:dyDescent="0.25">
      <c r="B322" s="95"/>
      <c r="D322" s="110" t="s">
        <v>26</v>
      </c>
    </row>
    <row r="323" spans="2:9" x14ac:dyDescent="0.25">
      <c r="B323" s="95"/>
      <c r="D323" s="25"/>
    </row>
    <row r="324" spans="2:9" x14ac:dyDescent="0.25">
      <c r="B324" s="95"/>
      <c r="D324" s="23" t="s">
        <v>0</v>
      </c>
      <c r="E324" s="49" t="str">
        <f>+'2. Victorian water industry'!$E$9</f>
        <v>2013-14</v>
      </c>
      <c r="F324" s="49" t="str">
        <f>+'2. Victorian water industry'!$F$9</f>
        <v>2014-15</v>
      </c>
      <c r="G324" s="49" t="str">
        <f>+'2. Victorian water industry'!$G$9</f>
        <v>2015-16</v>
      </c>
      <c r="H324" s="49" t="str">
        <f>+'2. Victorian water industry'!$H$9</f>
        <v>2016-17</v>
      </c>
      <c r="I324" s="49" t="str">
        <f>+'2. Victorian water industry'!$I$9</f>
        <v>2017-18</v>
      </c>
    </row>
    <row r="325" spans="2:9" x14ac:dyDescent="0.25">
      <c r="B325" s="95"/>
      <c r="D325" s="30" t="s">
        <v>55</v>
      </c>
      <c r="E325" s="90">
        <v>0.5067223067630956</v>
      </c>
      <c r="F325" s="87">
        <v>0.42436729296718839</v>
      </c>
      <c r="G325" s="87">
        <v>0.54018883912359283</v>
      </c>
      <c r="H325" s="87">
        <v>0.33256282156438743</v>
      </c>
      <c r="I325" s="76">
        <v>0.2279545855638567</v>
      </c>
    </row>
    <row r="326" spans="2:9" x14ac:dyDescent="0.25">
      <c r="B326" s="95"/>
      <c r="D326" s="30" t="s">
        <v>52</v>
      </c>
      <c r="E326" s="83">
        <v>0.28198806629961626</v>
      </c>
      <c r="F326" s="76">
        <v>0.16811273707844884</v>
      </c>
      <c r="G326" s="76">
        <v>0.10031838981373987</v>
      </c>
      <c r="H326" s="76">
        <v>0.23899021474722346</v>
      </c>
      <c r="I326" s="76">
        <v>0.1366266897151508</v>
      </c>
    </row>
    <row r="327" spans="2:9" x14ac:dyDescent="0.25">
      <c r="B327" s="95"/>
      <c r="D327" s="30" t="s">
        <v>10</v>
      </c>
      <c r="E327" s="83">
        <v>6.7233537670555663E-2</v>
      </c>
      <c r="F327" s="76">
        <v>0.16525023607176581</v>
      </c>
      <c r="G327" s="76">
        <v>0.1916682964991199</v>
      </c>
      <c r="H327" s="76">
        <v>0.17860609590370802</v>
      </c>
      <c r="I327" s="76">
        <v>0.13161460147872875</v>
      </c>
    </row>
    <row r="328" spans="2:9" x14ac:dyDescent="0.25">
      <c r="B328" s="95"/>
      <c r="D328" s="30" t="s">
        <v>61</v>
      </c>
      <c r="E328" s="83">
        <v>4.7737760568609768E-2</v>
      </c>
      <c r="F328" s="76">
        <v>0.10473946059177797</v>
      </c>
      <c r="G328" s="76">
        <v>0.11882620376110767</v>
      </c>
      <c r="H328" s="76">
        <v>0.12245522730751569</v>
      </c>
      <c r="I328" s="76">
        <v>0.1311012505042356</v>
      </c>
    </row>
    <row r="329" spans="2:9" x14ac:dyDescent="0.25">
      <c r="B329" s="95"/>
      <c r="D329" s="30" t="s">
        <v>48</v>
      </c>
      <c r="E329" s="83">
        <v>0.11293373613032553</v>
      </c>
      <c r="F329" s="76">
        <v>0.10602974413348586</v>
      </c>
      <c r="G329" s="76">
        <v>9.4062966856636968E-2</v>
      </c>
      <c r="H329" s="76">
        <v>0.12331469911213418</v>
      </c>
      <c r="I329" s="76">
        <v>0.11951325510647544</v>
      </c>
    </row>
    <row r="330" spans="2:9" x14ac:dyDescent="0.25">
      <c r="B330" s="95"/>
      <c r="D330" s="30" t="s">
        <v>56</v>
      </c>
      <c r="E330" s="83">
        <v>9.876127333139384E-2</v>
      </c>
      <c r="F330" s="76">
        <v>0.15352544082121058</v>
      </c>
      <c r="G330" s="76">
        <v>0.19400860129388248</v>
      </c>
      <c r="H330" s="76">
        <v>0.15523895191944986</v>
      </c>
      <c r="I330" s="76">
        <v>9.2660706201901311E-2</v>
      </c>
    </row>
    <row r="331" spans="2:9" x14ac:dyDescent="0.25">
      <c r="B331" s="95"/>
      <c r="D331" s="30" t="s">
        <v>62</v>
      </c>
      <c r="E331" s="83">
        <v>0.14611745059838574</v>
      </c>
      <c r="F331" s="76">
        <v>7.0358122845282492E-2</v>
      </c>
      <c r="G331" s="76">
        <v>8.3108248493662995E-2</v>
      </c>
      <c r="H331" s="76">
        <v>0.1016742357486613</v>
      </c>
      <c r="I331" s="76">
        <v>7.3109131995214668E-2</v>
      </c>
    </row>
    <row r="332" spans="2:9" x14ac:dyDescent="0.25">
      <c r="B332" s="95"/>
      <c r="D332" s="30" t="s">
        <v>54</v>
      </c>
      <c r="E332" s="83">
        <v>3.9444702892561363E-2</v>
      </c>
      <c r="F332" s="76">
        <v>5.0876176235074476E-2</v>
      </c>
      <c r="G332" s="76">
        <v>6.1177151551707588E-2</v>
      </c>
      <c r="H332" s="76">
        <v>7.2373081133443637E-2</v>
      </c>
      <c r="I332" s="76">
        <v>6.8321070925981886E-2</v>
      </c>
    </row>
    <row r="333" spans="2:9" x14ac:dyDescent="0.25">
      <c r="B333" s="95"/>
      <c r="D333" s="30" t="s">
        <v>49</v>
      </c>
      <c r="E333" s="83">
        <v>3.2502205506802245E-2</v>
      </c>
      <c r="F333" s="76">
        <v>4.0903513157296734E-2</v>
      </c>
      <c r="G333" s="76">
        <v>1.1165698972755694E-2</v>
      </c>
      <c r="H333" s="76">
        <v>5.272755234308061E-2</v>
      </c>
      <c r="I333" s="76">
        <v>6.4762644906417977E-2</v>
      </c>
    </row>
    <row r="334" spans="2:9" x14ac:dyDescent="0.25">
      <c r="B334" s="95"/>
      <c r="D334" s="30" t="s">
        <v>59</v>
      </c>
      <c r="E334" s="83">
        <v>9.9992157477844873E-2</v>
      </c>
      <c r="F334" s="76">
        <v>5.7073282094208963E-2</v>
      </c>
      <c r="G334" s="76">
        <v>4.9818255623004966E-2</v>
      </c>
      <c r="H334" s="76">
        <v>3.9101379212284938E-2</v>
      </c>
      <c r="I334" s="76">
        <v>4.4093206254451719E-2</v>
      </c>
    </row>
    <row r="335" spans="2:9" x14ac:dyDescent="0.25">
      <c r="B335" s="95"/>
      <c r="D335" s="30" t="s">
        <v>51</v>
      </c>
      <c r="E335" s="83">
        <v>6.9926402461409371E-3</v>
      </c>
      <c r="F335" s="76">
        <v>7.1923966092987401E-2</v>
      </c>
      <c r="G335" s="76">
        <v>4.145180812787054E-2</v>
      </c>
      <c r="H335" s="76">
        <v>3.2524556039810061E-2</v>
      </c>
      <c r="I335" s="76">
        <v>4.3221437833165254E-2</v>
      </c>
    </row>
    <row r="336" spans="2:9" x14ac:dyDescent="0.25">
      <c r="B336" s="95"/>
      <c r="D336" s="30" t="s">
        <v>58</v>
      </c>
      <c r="E336" s="83">
        <v>4.6289702321606611E-2</v>
      </c>
      <c r="F336" s="76">
        <v>3.857077737648585E-2</v>
      </c>
      <c r="G336" s="76">
        <v>2.09124812659022E-2</v>
      </c>
      <c r="H336" s="76">
        <v>3.450655624568668E-2</v>
      </c>
      <c r="I336" s="76">
        <v>2.0481310803891449E-2</v>
      </c>
    </row>
    <row r="337" spans="2:9" x14ac:dyDescent="0.25">
      <c r="B337" s="95"/>
      <c r="D337" s="30" t="s">
        <v>53</v>
      </c>
      <c r="E337" s="83">
        <v>1.8050867344175886E-3</v>
      </c>
      <c r="F337" s="76">
        <v>8.6747158587968692E-2</v>
      </c>
      <c r="G337" s="76">
        <v>8.7035231861857687E-2</v>
      </c>
      <c r="H337" s="76">
        <v>6.79925208227095E-3</v>
      </c>
      <c r="I337" s="76">
        <v>1.8354134685977443E-2</v>
      </c>
    </row>
    <row r="338" spans="2:9" x14ac:dyDescent="0.25">
      <c r="B338" s="95"/>
      <c r="D338" s="30" t="s">
        <v>57</v>
      </c>
      <c r="E338" s="83">
        <v>0.12038764822729188</v>
      </c>
      <c r="F338" s="76">
        <v>0.21217657806329934</v>
      </c>
      <c r="G338" s="76">
        <v>0.12804842558640359</v>
      </c>
      <c r="H338" s="76">
        <v>0.11283497884344146</v>
      </c>
      <c r="I338" s="76">
        <v>1.6709368385875015E-2</v>
      </c>
    </row>
    <row r="339" spans="2:9" x14ac:dyDescent="0.25">
      <c r="B339" s="95"/>
      <c r="D339" s="30" t="s">
        <v>50</v>
      </c>
      <c r="E339" s="83">
        <v>3.6688271982389629E-2</v>
      </c>
      <c r="F339" s="76">
        <v>3.8243226923231753E-2</v>
      </c>
      <c r="G339" s="76">
        <v>2.7806466989751328E-2</v>
      </c>
      <c r="H339" s="76">
        <v>1.1778563015312132E-2</v>
      </c>
      <c r="I339" s="76">
        <v>1.5483771072444695E-2</v>
      </c>
    </row>
    <row r="340" spans="2:9" x14ac:dyDescent="0.25">
      <c r="B340" s="95"/>
      <c r="D340" s="30" t="s">
        <v>60</v>
      </c>
      <c r="E340" s="83">
        <v>1.7260183508269879E-2</v>
      </c>
      <c r="F340" s="76">
        <v>1.6066446929604621E-2</v>
      </c>
      <c r="G340" s="76">
        <v>2.3487190086526808E-2</v>
      </c>
      <c r="H340" s="76">
        <v>2.6064449450833384E-2</v>
      </c>
      <c r="I340" s="76">
        <v>1.4925307614979743E-2</v>
      </c>
    </row>
    <row r="341" spans="2:9" x14ac:dyDescent="0.25"/>
    <row r="342" spans="2:9" x14ac:dyDescent="0.25"/>
    <row r="343" spans="2:9" x14ac:dyDescent="0.25"/>
    <row r="344" spans="2:9" hidden="1" x14ac:dyDescent="0.25"/>
    <row r="345" spans="2:9" hidden="1" x14ac:dyDescent="0.25"/>
    <row r="346" spans="2:9" hidden="1" x14ac:dyDescent="0.25"/>
    <row r="347" spans="2:9" hidden="1" x14ac:dyDescent="0.25"/>
    <row r="348" spans="2:9" hidden="1" x14ac:dyDescent="0.25"/>
    <row r="349" spans="2:9" hidden="1" x14ac:dyDescent="0.25"/>
    <row r="350" spans="2:9" hidden="1" x14ac:dyDescent="0.25"/>
    <row r="351" spans="2:9" hidden="1" x14ac:dyDescent="0.25"/>
    <row r="352" spans="2:9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</sheetData>
  <mergeCells count="8">
    <mergeCell ref="B175:B176"/>
    <mergeCell ref="B154:B155"/>
    <mergeCell ref="B133:B134"/>
    <mergeCell ref="B49:B50"/>
    <mergeCell ref="B301:B302"/>
    <mergeCell ref="B238:B239"/>
    <mergeCell ref="B217:B218"/>
    <mergeCell ref="B196:B197"/>
  </mergeCells>
  <phoneticPr fontId="0" type="noConversion"/>
  <pageMargins left="0.11" right="0.11" top="0.14000000000000001" bottom="0.14000000000000001" header="0.09" footer="0.09"/>
  <pageSetup paperSize="9"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8" tint="0.79998168889431442"/>
    <pageSetUpPr fitToPage="1"/>
  </sheetPr>
  <dimension ref="A1:AC109"/>
  <sheetViews>
    <sheetView showGridLines="0" zoomScaleNormal="85" workbookViewId="0">
      <pane ySplit="5" topLeftCell="A6" activePane="bottomLeft" state="frozen"/>
      <selection pane="bottomLeft" activeCell="G18" sqref="G18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35" customWidth="1"/>
    <col min="4" max="4" width="17.6640625" style="52" customWidth="1"/>
    <col min="5" max="8" width="16.5" style="45" customWidth="1"/>
    <col min="9" max="9" width="15" style="45" customWidth="1"/>
    <col min="10" max="10" width="3.1640625" style="34" customWidth="1"/>
    <col min="11" max="26" width="9.33203125" style="34" customWidth="1"/>
    <col min="27" max="29" width="0" style="34" hidden="1" customWidth="1"/>
    <col min="30" max="16384" width="9.33203125" style="34" hidden="1"/>
  </cols>
  <sheetData>
    <row r="1" spans="2:9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0"/>
      <c r="D2" s="21" t="s">
        <v>124</v>
      </c>
      <c r="E2" s="15"/>
      <c r="F2" s="15"/>
      <c r="G2" s="15"/>
      <c r="H2" s="15"/>
      <c r="I2" s="15"/>
    </row>
    <row r="3" spans="2:9" s="12" customFormat="1" ht="12" customHeight="1" x14ac:dyDescent="0.2">
      <c r="B3" s="60"/>
      <c r="D3" s="22" t="str">
        <f>'1. Introduction'!D3</f>
        <v>2017-18 Water Performance Report</v>
      </c>
      <c r="E3" s="15"/>
      <c r="F3" s="15"/>
      <c r="G3" s="15"/>
      <c r="H3" s="15"/>
      <c r="I3" s="15"/>
    </row>
    <row r="4" spans="2:9" s="12" customFormat="1" ht="11.25" customHeight="1" x14ac:dyDescent="0.2">
      <c r="B4" s="60"/>
      <c r="D4" s="22" t="s">
        <v>122</v>
      </c>
      <c r="E4" s="15"/>
      <c r="F4" s="15"/>
      <c r="G4" s="15"/>
      <c r="H4" s="15"/>
      <c r="I4" s="15"/>
    </row>
    <row r="5" spans="2:9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95"/>
      <c r="D7" s="110" t="s">
        <v>110</v>
      </c>
      <c r="F7" s="40"/>
      <c r="G7" s="40"/>
      <c r="I7" s="40"/>
    </row>
    <row r="8" spans="2:9" x14ac:dyDescent="0.25">
      <c r="B8" s="98"/>
      <c r="D8" s="32"/>
      <c r="F8" s="40"/>
      <c r="G8" s="40"/>
      <c r="H8" s="40"/>
      <c r="I8" s="40"/>
    </row>
    <row r="9" spans="2:9" x14ac:dyDescent="0.25">
      <c r="B9" s="34"/>
      <c r="D9" s="23" t="s">
        <v>0</v>
      </c>
      <c r="E9" s="49" t="str">
        <f>+'2. Victorian water industry'!$E$9</f>
        <v>2013-14</v>
      </c>
      <c r="F9" s="49" t="str">
        <f>+'2. Victorian water industry'!$F$9</f>
        <v>2014-15</v>
      </c>
      <c r="G9" s="49" t="str">
        <f>+'2. Victorian water industry'!$G$9</f>
        <v>2015-16</v>
      </c>
      <c r="H9" s="49" t="str">
        <f>+'2. Victorian water industry'!$H$9</f>
        <v>2016-17</v>
      </c>
      <c r="I9" s="49" t="str">
        <f>+'2. Victorian water industry'!$I$9</f>
        <v>2017-18</v>
      </c>
    </row>
    <row r="10" spans="2:9" x14ac:dyDescent="0.25">
      <c r="B10" s="95"/>
      <c r="D10" s="30" t="s">
        <v>57</v>
      </c>
      <c r="E10" s="41">
        <v>0.57731958762886604</v>
      </c>
      <c r="F10" s="57">
        <v>0.18332739216784641</v>
      </c>
      <c r="G10" s="57">
        <v>0.32780271319784154</v>
      </c>
      <c r="H10" s="57">
        <v>0.4539106145251397</v>
      </c>
      <c r="I10" s="57">
        <v>0.87865698016885907</v>
      </c>
    </row>
    <row r="11" spans="2:9" x14ac:dyDescent="0.25">
      <c r="B11" s="95"/>
      <c r="D11" s="30" t="s">
        <v>48</v>
      </c>
      <c r="E11" s="66">
        <v>5.9512473814511524E-2</v>
      </c>
      <c r="F11" s="36">
        <v>5.6789948179172288E-2</v>
      </c>
      <c r="G11" s="36">
        <v>0.3320303301464701</v>
      </c>
      <c r="H11" s="36">
        <v>0.35776083804891734</v>
      </c>
      <c r="I11" s="36">
        <v>0.49918736939865332</v>
      </c>
    </row>
    <row r="12" spans="2:9" x14ac:dyDescent="0.25">
      <c r="B12" s="95"/>
      <c r="D12" s="30" t="s">
        <v>52</v>
      </c>
      <c r="E12" s="66">
        <v>0.37101474431036141</v>
      </c>
      <c r="F12" s="36">
        <v>0.25866769513119575</v>
      </c>
      <c r="G12" s="36">
        <v>0.28459911118312475</v>
      </c>
      <c r="H12" s="36">
        <v>0.3023398810541329</v>
      </c>
      <c r="I12" s="36">
        <v>0.3231396407066186</v>
      </c>
    </row>
    <row r="13" spans="2:9" x14ac:dyDescent="0.25">
      <c r="B13" s="95"/>
      <c r="D13" s="30" t="s">
        <v>10</v>
      </c>
      <c r="E13" s="66">
        <v>0.24604569420035149</v>
      </c>
      <c r="F13" s="36">
        <v>0.36889807600572427</v>
      </c>
      <c r="G13" s="36">
        <v>0.2846930060418183</v>
      </c>
      <c r="H13" s="36">
        <v>0.21432173474533536</v>
      </c>
      <c r="I13" s="36">
        <v>0.27021931753911893</v>
      </c>
    </row>
    <row r="14" spans="2:9" x14ac:dyDescent="0.25">
      <c r="B14" s="95"/>
      <c r="D14" s="30" t="s">
        <v>59</v>
      </c>
      <c r="E14" s="66">
        <v>0.38819603021254173</v>
      </c>
      <c r="F14" s="36">
        <v>0.33688458710262154</v>
      </c>
      <c r="G14" s="36">
        <v>0.41058545829316129</v>
      </c>
      <c r="H14" s="36">
        <v>0.23299161230195711</v>
      </c>
      <c r="I14" s="36">
        <v>0.26161493359597421</v>
      </c>
    </row>
    <row r="15" spans="2:9" x14ac:dyDescent="0.25">
      <c r="B15" s="95"/>
      <c r="D15" s="30" t="s">
        <v>55</v>
      </c>
      <c r="E15" s="66">
        <v>0.30045279505733991</v>
      </c>
      <c r="F15" s="36">
        <v>0.34388563029521468</v>
      </c>
      <c r="G15" s="36">
        <v>0.29906593106462009</v>
      </c>
      <c r="H15" s="36">
        <v>0.6067715707293394</v>
      </c>
      <c r="I15" s="36">
        <v>0.25651931204976208</v>
      </c>
    </row>
    <row r="16" spans="2:9" x14ac:dyDescent="0.25">
      <c r="B16" s="95"/>
      <c r="D16" s="30" t="s">
        <v>51</v>
      </c>
      <c r="E16" s="66">
        <v>0.39561638852257741</v>
      </c>
      <c r="F16" s="36">
        <v>0.42914604423045299</v>
      </c>
      <c r="G16" s="36">
        <v>0.33858383630207567</v>
      </c>
      <c r="H16" s="36">
        <v>0.23556098412144477</v>
      </c>
      <c r="I16" s="36">
        <v>0.23069868745343039</v>
      </c>
    </row>
    <row r="17" spans="2:9" x14ac:dyDescent="0.25">
      <c r="B17" s="95"/>
      <c r="D17" s="30" t="s">
        <v>49</v>
      </c>
      <c r="E17" s="66">
        <v>3.5207621414517963E-2</v>
      </c>
      <c r="F17" s="36">
        <v>3.8685507187360024E-2</v>
      </c>
      <c r="G17" s="36">
        <v>5.0427626270776182E-2</v>
      </c>
      <c r="H17" s="36">
        <v>8.7522129174706101E-2</v>
      </c>
      <c r="I17" s="36">
        <v>0.21528946647355857</v>
      </c>
    </row>
    <row r="18" spans="2:9" x14ac:dyDescent="0.25">
      <c r="B18" s="95"/>
      <c r="D18" s="30" t="s">
        <v>54</v>
      </c>
      <c r="E18" s="66">
        <v>0.26734086391343909</v>
      </c>
      <c r="F18" s="36">
        <v>0.17933056506764755</v>
      </c>
      <c r="G18" s="36">
        <v>0.17494010501907559</v>
      </c>
      <c r="H18" s="36">
        <v>0.14602174849267871</v>
      </c>
      <c r="I18" s="36">
        <v>0.21449796325328468</v>
      </c>
    </row>
    <row r="19" spans="2:9" x14ac:dyDescent="0.25">
      <c r="B19" s="95"/>
      <c r="D19" s="30" t="s">
        <v>61</v>
      </c>
      <c r="E19" s="66">
        <v>4.8748061156658536E-2</v>
      </c>
      <c r="F19" s="36">
        <v>2.1867483052700636E-2</v>
      </c>
      <c r="G19" s="36">
        <v>3.8865137971239798E-2</v>
      </c>
      <c r="H19" s="36">
        <v>0.29838022165387895</v>
      </c>
      <c r="I19" s="36">
        <v>0.21043771043771045</v>
      </c>
    </row>
    <row r="20" spans="2:9" x14ac:dyDescent="0.25">
      <c r="B20" s="95"/>
      <c r="D20" s="30" t="s">
        <v>50</v>
      </c>
      <c r="E20" s="66">
        <v>0.30794020230955149</v>
      </c>
      <c r="F20" s="36">
        <v>0.16095654173373189</v>
      </c>
      <c r="G20" s="36">
        <v>0.33195890698161995</v>
      </c>
      <c r="H20" s="36">
        <v>0.33867261071656901</v>
      </c>
      <c r="I20" s="36">
        <v>0.20285704544679692</v>
      </c>
    </row>
    <row r="21" spans="2:9" x14ac:dyDescent="0.25">
      <c r="B21" s="95"/>
      <c r="D21" s="30" t="s">
        <v>53</v>
      </c>
      <c r="E21" s="66">
        <v>0.32061115542737922</v>
      </c>
      <c r="F21" s="36">
        <v>0.1208605269518975</v>
      </c>
      <c r="G21" s="36">
        <v>0.24171167676285399</v>
      </c>
      <c r="H21" s="36">
        <v>0.23442879957802815</v>
      </c>
      <c r="I21" s="36">
        <v>0.20268813340041691</v>
      </c>
    </row>
    <row r="22" spans="2:9" x14ac:dyDescent="0.25">
      <c r="B22" s="95"/>
      <c r="D22" s="30" t="s">
        <v>62</v>
      </c>
      <c r="E22" s="66">
        <v>0.64224850565941749</v>
      </c>
      <c r="F22" s="36">
        <v>0.17825311942959002</v>
      </c>
      <c r="G22" s="36">
        <v>0.25043826696719257</v>
      </c>
      <c r="H22" s="36">
        <v>0.12254901960784313</v>
      </c>
      <c r="I22" s="36">
        <v>0.18149918325367537</v>
      </c>
    </row>
    <row r="23" spans="2:9" x14ac:dyDescent="0.25">
      <c r="B23" s="95"/>
      <c r="D23" s="30" t="s">
        <v>58</v>
      </c>
      <c r="E23" s="66">
        <v>4.6039102544427737E-2</v>
      </c>
      <c r="F23" s="36">
        <v>6.3748406289842754E-2</v>
      </c>
      <c r="G23" s="36">
        <v>8.7233786547948514E-2</v>
      </c>
      <c r="H23" s="36">
        <v>0.38628537206168589</v>
      </c>
      <c r="I23" s="36">
        <v>0.10083335804739167</v>
      </c>
    </row>
    <row r="24" spans="2:9" x14ac:dyDescent="0.25">
      <c r="B24" s="95"/>
      <c r="D24" s="30" t="s">
        <v>56</v>
      </c>
      <c r="E24" s="66">
        <v>0.15590659340659341</v>
      </c>
      <c r="F24" s="36">
        <v>0.1335906189698679</v>
      </c>
      <c r="G24" s="36">
        <v>0.20341042676564211</v>
      </c>
      <c r="H24" s="36">
        <v>0.16400243734847603</v>
      </c>
      <c r="I24" s="36">
        <v>8.22217584071748E-2</v>
      </c>
    </row>
    <row r="25" spans="2:9" x14ac:dyDescent="0.25">
      <c r="B25" s="95"/>
      <c r="D25" s="30" t="s">
        <v>60</v>
      </c>
      <c r="E25" s="66">
        <v>4.4644518025224157E-2</v>
      </c>
      <c r="F25" s="36">
        <v>6.3250801498706016E-2</v>
      </c>
      <c r="G25" s="36">
        <v>5.6612609002569696E-2</v>
      </c>
      <c r="H25" s="36">
        <v>9.7822933743515E-2</v>
      </c>
      <c r="I25" s="36">
        <v>7.1888533561052972E-2</v>
      </c>
    </row>
    <row r="26" spans="2:9" x14ac:dyDescent="0.25">
      <c r="B26" s="95"/>
    </row>
    <row r="27" spans="2:9" x14ac:dyDescent="0.25">
      <c r="B27" s="95"/>
    </row>
    <row r="28" spans="2:9" ht="15" customHeight="1" x14ac:dyDescent="0.25">
      <c r="B28" s="127"/>
      <c r="D28" s="110" t="s">
        <v>28</v>
      </c>
    </row>
    <row r="29" spans="2:9" x14ac:dyDescent="0.25">
      <c r="B29" s="127"/>
      <c r="D29" s="32"/>
    </row>
    <row r="30" spans="2:9" x14ac:dyDescent="0.25">
      <c r="B30" s="97"/>
      <c r="D30" s="23" t="s">
        <v>0</v>
      </c>
      <c r="E30" s="49" t="s">
        <v>38</v>
      </c>
      <c r="F30" s="49" t="s">
        <v>39</v>
      </c>
      <c r="G30" s="49" t="s">
        <v>37</v>
      </c>
      <c r="I30" s="34"/>
    </row>
    <row r="31" spans="2:9" x14ac:dyDescent="0.25">
      <c r="B31" s="95"/>
      <c r="D31" s="30" t="s">
        <v>1</v>
      </c>
      <c r="E31" s="41">
        <v>67.272727272727266</v>
      </c>
      <c r="F31" s="57">
        <v>27.878787878787882</v>
      </c>
      <c r="G31" s="57">
        <v>4.8484848484848486</v>
      </c>
      <c r="H31" s="78"/>
      <c r="I31" s="34"/>
    </row>
    <row r="32" spans="2:9" x14ac:dyDescent="0.25">
      <c r="B32" s="95"/>
      <c r="D32" s="30" t="s">
        <v>2</v>
      </c>
      <c r="E32" s="66">
        <v>84.281345565749248</v>
      </c>
      <c r="F32" s="36">
        <v>12.538226299694191</v>
      </c>
      <c r="G32" s="36">
        <v>3.1804281345565752</v>
      </c>
      <c r="H32" s="78"/>
      <c r="I32" s="34"/>
    </row>
    <row r="33" spans="2:29" x14ac:dyDescent="0.25">
      <c r="B33" s="95"/>
      <c r="D33" s="30" t="s">
        <v>3</v>
      </c>
      <c r="E33" s="66">
        <v>80.979938271604951</v>
      </c>
      <c r="F33" s="36">
        <v>13.888888888888889</v>
      </c>
      <c r="G33" s="36">
        <v>5.1311728395061733</v>
      </c>
      <c r="H33" s="78"/>
      <c r="I33" s="34"/>
    </row>
    <row r="34" spans="2:29" x14ac:dyDescent="0.25">
      <c r="B34" s="95"/>
      <c r="D34" s="30" t="s">
        <v>4</v>
      </c>
      <c r="E34" s="66">
        <v>51.538461538461533</v>
      </c>
      <c r="F34" s="36">
        <v>29.230769230769234</v>
      </c>
      <c r="G34" s="36">
        <v>19.230769230769234</v>
      </c>
      <c r="H34" s="78"/>
      <c r="I34" s="34"/>
      <c r="AA34" s="48"/>
      <c r="AB34" s="48"/>
      <c r="AC34" s="48"/>
    </row>
    <row r="35" spans="2:29" x14ac:dyDescent="0.25">
      <c r="B35" s="95"/>
      <c r="D35" s="30" t="s">
        <v>5</v>
      </c>
      <c r="E35" s="66">
        <v>48.936170212765951</v>
      </c>
      <c r="F35" s="36">
        <v>38.297872340425528</v>
      </c>
      <c r="G35" s="36">
        <v>12.76595744680851</v>
      </c>
      <c r="H35" s="78"/>
      <c r="I35" s="34"/>
      <c r="AA35" s="48"/>
      <c r="AB35" s="48"/>
      <c r="AC35" s="48"/>
    </row>
    <row r="36" spans="2:29" x14ac:dyDescent="0.25">
      <c r="B36" s="95"/>
      <c r="D36" s="30" t="s">
        <v>6</v>
      </c>
      <c r="E36" s="66">
        <v>51.295336787564771</v>
      </c>
      <c r="F36" s="36">
        <v>31.606217616580317</v>
      </c>
      <c r="G36" s="36">
        <v>17.098445595854923</v>
      </c>
      <c r="H36" s="78"/>
      <c r="I36" s="34"/>
      <c r="AA36" s="48"/>
      <c r="AB36" s="48"/>
      <c r="AC36" s="48"/>
    </row>
    <row r="37" spans="2:29" x14ac:dyDescent="0.25">
      <c r="B37" s="95"/>
      <c r="D37" s="30" t="s">
        <v>7</v>
      </c>
      <c r="E37" s="66">
        <v>48</v>
      </c>
      <c r="F37" s="36">
        <v>30</v>
      </c>
      <c r="G37" s="36">
        <v>22</v>
      </c>
      <c r="H37" s="78"/>
      <c r="I37" s="34"/>
      <c r="AA37" s="48"/>
      <c r="AB37" s="48"/>
      <c r="AC37" s="48"/>
    </row>
    <row r="38" spans="2:29" x14ac:dyDescent="0.25">
      <c r="B38" s="95"/>
      <c r="D38" s="30" t="s">
        <v>8</v>
      </c>
      <c r="E38" s="66">
        <v>45.341614906832298</v>
      </c>
      <c r="F38" s="36">
        <v>34.161490683229815</v>
      </c>
      <c r="G38" s="36">
        <v>20.496894409937891</v>
      </c>
      <c r="H38" s="78"/>
      <c r="I38" s="34"/>
      <c r="AA38" s="48"/>
      <c r="AB38" s="48"/>
      <c r="AC38" s="48"/>
    </row>
    <row r="39" spans="2:29" x14ac:dyDescent="0.25">
      <c r="B39" s="95"/>
      <c r="D39" s="30" t="s">
        <v>9</v>
      </c>
      <c r="E39" s="66">
        <v>59.663865546218489</v>
      </c>
      <c r="F39" s="36">
        <v>29.411764705882348</v>
      </c>
      <c r="G39" s="36">
        <v>10.924369747899158</v>
      </c>
      <c r="H39" s="78"/>
      <c r="I39" s="34"/>
      <c r="AA39" s="48"/>
      <c r="AB39" s="48"/>
      <c r="AC39" s="48"/>
    </row>
    <row r="40" spans="2:29" x14ac:dyDescent="0.25">
      <c r="B40" s="95"/>
      <c r="D40" s="30" t="s">
        <v>10</v>
      </c>
      <c r="E40" s="66">
        <v>76.744186046511629</v>
      </c>
      <c r="F40" s="36">
        <v>15.116279069767444</v>
      </c>
      <c r="G40" s="36">
        <v>8.1395348837209305</v>
      </c>
      <c r="H40" s="78"/>
      <c r="I40" s="34"/>
      <c r="AA40" s="48"/>
      <c r="AB40" s="48"/>
      <c r="AC40" s="48"/>
    </row>
    <row r="41" spans="2:29" x14ac:dyDescent="0.25">
      <c r="B41" s="95"/>
      <c r="D41" s="30" t="s">
        <v>11</v>
      </c>
      <c r="E41" s="66">
        <v>50</v>
      </c>
      <c r="F41" s="36">
        <v>44.117647058823529</v>
      </c>
      <c r="G41" s="36">
        <v>5.8823529411764701</v>
      </c>
      <c r="H41" s="78"/>
      <c r="I41" s="34"/>
      <c r="AA41" s="48"/>
      <c r="AB41" s="48"/>
      <c r="AC41" s="48"/>
    </row>
    <row r="42" spans="2:29" x14ac:dyDescent="0.25">
      <c r="B42" s="95"/>
      <c r="D42" s="30" t="s">
        <v>12</v>
      </c>
      <c r="E42" s="66">
        <v>75.454545454545453</v>
      </c>
      <c r="F42" s="36">
        <v>4.545454545454545</v>
      </c>
      <c r="G42" s="36">
        <v>19.999999999999996</v>
      </c>
      <c r="H42" s="78"/>
      <c r="I42" s="34"/>
      <c r="AA42" s="48"/>
      <c r="AB42" s="48"/>
      <c r="AC42" s="48"/>
    </row>
    <row r="43" spans="2:29" x14ac:dyDescent="0.25">
      <c r="B43" s="95"/>
      <c r="D43" s="30" t="s">
        <v>13</v>
      </c>
      <c r="E43" s="66">
        <v>66.480446927374302</v>
      </c>
      <c r="F43" s="36">
        <v>27.374301675977659</v>
      </c>
      <c r="G43" s="36">
        <v>6.1452513966480469</v>
      </c>
      <c r="H43" s="78"/>
      <c r="I43" s="34"/>
      <c r="AA43" s="48"/>
      <c r="AB43" s="48"/>
      <c r="AC43" s="48"/>
    </row>
    <row r="44" spans="2:29" x14ac:dyDescent="0.25">
      <c r="B44" s="95"/>
      <c r="D44" s="30" t="s">
        <v>14</v>
      </c>
      <c r="E44" s="66">
        <v>40.465116279069768</v>
      </c>
      <c r="F44" s="36">
        <v>51.162790697674424</v>
      </c>
      <c r="G44" s="36">
        <v>8.3720930232558146</v>
      </c>
      <c r="H44" s="78"/>
      <c r="I44" s="34"/>
      <c r="AA44" s="48"/>
      <c r="AB44" s="48"/>
      <c r="AC44" s="48"/>
    </row>
    <row r="45" spans="2:29" x14ac:dyDescent="0.25">
      <c r="B45" s="95"/>
      <c r="D45" s="30" t="s">
        <v>15</v>
      </c>
      <c r="E45" s="66">
        <v>71.17647058823529</v>
      </c>
      <c r="F45" s="36">
        <v>23.52941176470588</v>
      </c>
      <c r="G45" s="36">
        <v>5.2941176470588234</v>
      </c>
      <c r="H45" s="78"/>
      <c r="I45" s="34"/>
      <c r="AA45" s="48"/>
      <c r="AB45" s="48"/>
      <c r="AC45" s="48"/>
    </row>
    <row r="46" spans="2:29" x14ac:dyDescent="0.25">
      <c r="B46" s="95"/>
      <c r="D46" s="30" t="s">
        <v>16</v>
      </c>
      <c r="E46" s="66">
        <v>50</v>
      </c>
      <c r="F46" s="36">
        <v>26.666666666666668</v>
      </c>
      <c r="G46" s="36">
        <v>23.333333333333332</v>
      </c>
      <c r="H46" s="78"/>
      <c r="I46" s="34"/>
      <c r="AA46" s="48"/>
      <c r="AB46" s="48"/>
      <c r="AC46" s="48"/>
    </row>
    <row r="47" spans="2:29" x14ac:dyDescent="0.25">
      <c r="B47" s="95"/>
      <c r="AA47" s="48"/>
      <c r="AB47" s="48"/>
      <c r="AC47" s="48"/>
    </row>
    <row r="48" spans="2:29" x14ac:dyDescent="0.25">
      <c r="B48" s="95"/>
      <c r="D48" s="45"/>
      <c r="AA48" s="48"/>
      <c r="AB48" s="48"/>
      <c r="AC48" s="48"/>
    </row>
    <row r="49" spans="2:29" ht="15" customHeight="1" x14ac:dyDescent="0.25">
      <c r="B49" s="127"/>
      <c r="D49" s="110" t="s">
        <v>30</v>
      </c>
      <c r="F49" s="50"/>
      <c r="G49" s="50"/>
      <c r="H49" s="50"/>
      <c r="I49" s="50"/>
      <c r="AA49" s="48"/>
      <c r="AB49" s="48"/>
      <c r="AC49" s="48"/>
    </row>
    <row r="50" spans="2:29" x14ac:dyDescent="0.25">
      <c r="B50" s="127"/>
      <c r="D50" s="32"/>
      <c r="F50" s="50"/>
      <c r="G50" s="50"/>
      <c r="H50" s="50"/>
      <c r="I50" s="50"/>
      <c r="AA50" s="48"/>
      <c r="AB50" s="48"/>
      <c r="AC50" s="48"/>
    </row>
    <row r="51" spans="2:29" x14ac:dyDescent="0.25">
      <c r="B51" s="97"/>
      <c r="D51" s="23" t="s">
        <v>0</v>
      </c>
      <c r="E51" s="49" t="str">
        <f>+'2. Victorian water industry'!$E$9</f>
        <v>2013-14</v>
      </c>
      <c r="F51" s="49" t="str">
        <f>+'2. Victorian water industry'!$F$9</f>
        <v>2014-15</v>
      </c>
      <c r="G51" s="49" t="str">
        <f>+'2. Victorian water industry'!$G$9</f>
        <v>2015-16</v>
      </c>
      <c r="H51" s="49" t="str">
        <f>+'2. Victorian water industry'!$H$9</f>
        <v>2016-17</v>
      </c>
      <c r="I51" s="49" t="str">
        <f>+'2. Victorian water industry'!$I$9</f>
        <v>2017-18</v>
      </c>
      <c r="AA51" s="48"/>
      <c r="AB51" s="48"/>
      <c r="AC51" s="48"/>
    </row>
    <row r="52" spans="2:29" x14ac:dyDescent="0.25">
      <c r="B52" s="95"/>
      <c r="D52" s="30" t="s">
        <v>60</v>
      </c>
      <c r="E52" s="90">
        <v>100</v>
      </c>
      <c r="F52" s="87">
        <v>100</v>
      </c>
      <c r="G52" s="87">
        <v>100</v>
      </c>
      <c r="H52" s="87">
        <v>100</v>
      </c>
      <c r="I52" s="87">
        <v>100</v>
      </c>
      <c r="AA52" s="48"/>
      <c r="AB52" s="48"/>
      <c r="AC52" s="48"/>
    </row>
    <row r="53" spans="2:29" x14ac:dyDescent="0.25">
      <c r="B53" s="95"/>
      <c r="D53" s="30" t="s">
        <v>54</v>
      </c>
      <c r="E53" s="83">
        <v>100</v>
      </c>
      <c r="F53" s="76">
        <v>100</v>
      </c>
      <c r="G53" s="76">
        <v>100</v>
      </c>
      <c r="H53" s="76">
        <v>100</v>
      </c>
      <c r="I53" s="76">
        <v>100</v>
      </c>
      <c r="AA53" s="48"/>
      <c r="AB53" s="48"/>
      <c r="AC53" s="48"/>
    </row>
    <row r="54" spans="2:29" x14ac:dyDescent="0.25">
      <c r="B54" s="95"/>
      <c r="D54" s="30" t="s">
        <v>52</v>
      </c>
      <c r="E54" s="83">
        <v>100</v>
      </c>
      <c r="F54" s="76">
        <v>100</v>
      </c>
      <c r="G54" s="76">
        <v>100</v>
      </c>
      <c r="H54" s="76">
        <v>100</v>
      </c>
      <c r="I54" s="76">
        <v>99.314076271925998</v>
      </c>
      <c r="AA54" s="48"/>
      <c r="AB54" s="48"/>
      <c r="AC54" s="48"/>
    </row>
    <row r="55" spans="2:29" x14ac:dyDescent="0.25">
      <c r="B55" s="95"/>
      <c r="D55" s="30" t="s">
        <v>56</v>
      </c>
      <c r="E55" s="83">
        <v>100</v>
      </c>
      <c r="F55" s="76">
        <v>100</v>
      </c>
      <c r="G55" s="76">
        <v>100</v>
      </c>
      <c r="H55" s="76">
        <v>99.998839666549983</v>
      </c>
      <c r="I55" s="76">
        <v>100</v>
      </c>
      <c r="AA55" s="48"/>
      <c r="AB55" s="48"/>
      <c r="AC55" s="48"/>
    </row>
    <row r="56" spans="2:29" x14ac:dyDescent="0.25">
      <c r="B56" s="95"/>
      <c r="D56" s="30" t="s">
        <v>53</v>
      </c>
      <c r="E56" s="83">
        <v>100</v>
      </c>
      <c r="F56" s="76">
        <v>100</v>
      </c>
      <c r="G56" s="76">
        <v>100</v>
      </c>
      <c r="H56" s="76">
        <v>100</v>
      </c>
      <c r="I56" s="76">
        <v>99.690936534176672</v>
      </c>
      <c r="AA56" s="48"/>
      <c r="AB56" s="48"/>
      <c r="AC56" s="48"/>
    </row>
    <row r="57" spans="2:29" x14ac:dyDescent="0.25">
      <c r="B57" s="95"/>
      <c r="D57" s="30" t="s">
        <v>55</v>
      </c>
      <c r="E57" s="83">
        <v>99.4</v>
      </c>
      <c r="F57" s="76">
        <v>100</v>
      </c>
      <c r="G57" s="76">
        <v>100</v>
      </c>
      <c r="H57" s="76">
        <v>100</v>
      </c>
      <c r="I57" s="76">
        <v>99.5</v>
      </c>
      <c r="AA57" s="48"/>
      <c r="AB57" s="48"/>
      <c r="AC57" s="48"/>
    </row>
    <row r="58" spans="2:29" x14ac:dyDescent="0.25">
      <c r="B58" s="95"/>
      <c r="D58" s="30" t="s">
        <v>61</v>
      </c>
      <c r="E58" s="83">
        <v>100</v>
      </c>
      <c r="F58" s="76">
        <v>100</v>
      </c>
      <c r="G58" s="76">
        <v>100</v>
      </c>
      <c r="H58" s="76">
        <v>100</v>
      </c>
      <c r="I58" s="76">
        <v>100</v>
      </c>
      <c r="AA58" s="48"/>
      <c r="AB58" s="48"/>
      <c r="AC58" s="48"/>
    </row>
    <row r="59" spans="2:29" x14ac:dyDescent="0.25">
      <c r="B59" s="95"/>
      <c r="D59" s="30" t="s">
        <v>51</v>
      </c>
      <c r="E59" s="83">
        <v>100</v>
      </c>
      <c r="F59" s="76">
        <v>100</v>
      </c>
      <c r="G59" s="76">
        <v>88.6</v>
      </c>
      <c r="H59" s="76">
        <v>100</v>
      </c>
      <c r="I59" s="76">
        <v>100</v>
      </c>
      <c r="AA59" s="48"/>
      <c r="AB59" s="48"/>
      <c r="AC59" s="48"/>
    </row>
    <row r="60" spans="2:29" x14ac:dyDescent="0.25">
      <c r="B60" s="95"/>
      <c r="D60" s="30" t="s">
        <v>50</v>
      </c>
      <c r="E60" s="83">
        <v>100</v>
      </c>
      <c r="F60" s="76">
        <v>100</v>
      </c>
      <c r="G60" s="76">
        <v>100</v>
      </c>
      <c r="H60" s="76">
        <v>100</v>
      </c>
      <c r="I60" s="76">
        <v>100</v>
      </c>
      <c r="AA60" s="48"/>
      <c r="AB60" s="48"/>
      <c r="AC60" s="48"/>
    </row>
    <row r="61" spans="2:29" x14ac:dyDescent="0.25">
      <c r="B61" s="95"/>
      <c r="D61" s="30" t="s">
        <v>10</v>
      </c>
      <c r="E61" s="83">
        <v>100</v>
      </c>
      <c r="F61" s="76">
        <v>100</v>
      </c>
      <c r="G61" s="76">
        <v>100</v>
      </c>
      <c r="H61" s="76">
        <v>100</v>
      </c>
      <c r="I61" s="76">
        <v>99.43</v>
      </c>
      <c r="AA61" s="48"/>
      <c r="AB61" s="48"/>
      <c r="AC61" s="48"/>
    </row>
    <row r="62" spans="2:29" x14ac:dyDescent="0.25">
      <c r="B62" s="95"/>
      <c r="D62" s="30" t="s">
        <v>58</v>
      </c>
      <c r="E62" s="83">
        <v>100</v>
      </c>
      <c r="F62" s="76">
        <v>100</v>
      </c>
      <c r="G62" s="76">
        <v>100</v>
      </c>
      <c r="H62" s="76">
        <v>100</v>
      </c>
      <c r="I62" s="76">
        <v>100</v>
      </c>
      <c r="AA62" s="48"/>
      <c r="AB62" s="48"/>
      <c r="AC62" s="48"/>
    </row>
    <row r="63" spans="2:29" x14ac:dyDescent="0.25">
      <c r="B63" s="95"/>
      <c r="D63" s="30" t="s">
        <v>49</v>
      </c>
      <c r="E63" s="83">
        <v>100</v>
      </c>
      <c r="F63" s="76">
        <v>100</v>
      </c>
      <c r="G63" s="76">
        <v>100</v>
      </c>
      <c r="H63" s="76">
        <v>100</v>
      </c>
      <c r="I63" s="76">
        <v>100</v>
      </c>
      <c r="AA63" s="48"/>
      <c r="AB63" s="48"/>
      <c r="AC63" s="48"/>
    </row>
    <row r="64" spans="2:29" x14ac:dyDescent="0.25">
      <c r="B64" s="95"/>
      <c r="D64" s="30" t="s">
        <v>57</v>
      </c>
      <c r="E64" s="83">
        <v>100</v>
      </c>
      <c r="F64" s="76">
        <v>100</v>
      </c>
      <c r="G64" s="76">
        <v>100</v>
      </c>
      <c r="H64" s="76">
        <v>100</v>
      </c>
      <c r="I64" s="76">
        <v>100</v>
      </c>
      <c r="AA64" s="48"/>
      <c r="AB64" s="48"/>
      <c r="AC64" s="48"/>
    </row>
    <row r="65" spans="2:29" x14ac:dyDescent="0.25">
      <c r="B65" s="95"/>
      <c r="D65" s="30" t="s">
        <v>48</v>
      </c>
      <c r="E65" s="83">
        <v>100</v>
      </c>
      <c r="F65" s="76">
        <v>100</v>
      </c>
      <c r="G65" s="76">
        <v>100</v>
      </c>
      <c r="H65" s="76">
        <v>99.8</v>
      </c>
      <c r="I65" s="76">
        <v>100</v>
      </c>
      <c r="AA65" s="48"/>
      <c r="AB65" s="48"/>
      <c r="AC65" s="48"/>
    </row>
    <row r="66" spans="2:29" x14ac:dyDescent="0.25">
      <c r="B66" s="95"/>
      <c r="D66" s="30" t="s">
        <v>59</v>
      </c>
      <c r="E66" s="83">
        <v>100</v>
      </c>
      <c r="F66" s="76">
        <v>100</v>
      </c>
      <c r="G66" s="76">
        <v>100</v>
      </c>
      <c r="H66" s="76">
        <v>99.8</v>
      </c>
      <c r="I66" s="76">
        <v>100</v>
      </c>
      <c r="AA66" s="48"/>
      <c r="AB66" s="48"/>
      <c r="AC66" s="48"/>
    </row>
    <row r="67" spans="2:29" x14ac:dyDescent="0.25">
      <c r="B67" s="95"/>
      <c r="D67" s="30" t="s">
        <v>62</v>
      </c>
      <c r="E67" s="83">
        <v>100</v>
      </c>
      <c r="F67" s="76">
        <v>100</v>
      </c>
      <c r="G67" s="76">
        <v>100</v>
      </c>
      <c r="H67" s="76">
        <v>100</v>
      </c>
      <c r="I67" s="76">
        <v>100</v>
      </c>
      <c r="AA67" s="48"/>
      <c r="AB67" s="48"/>
      <c r="AC67" s="48"/>
    </row>
    <row r="68" spans="2:29" x14ac:dyDescent="0.25">
      <c r="B68" s="95"/>
      <c r="AA68" s="48"/>
      <c r="AB68" s="48"/>
      <c r="AC68" s="48"/>
    </row>
    <row r="69" spans="2:29" x14ac:dyDescent="0.25">
      <c r="B69" s="95"/>
      <c r="D69" s="45"/>
      <c r="AA69" s="48"/>
      <c r="AB69" s="48"/>
      <c r="AC69" s="48"/>
    </row>
    <row r="70" spans="2:29" ht="15" customHeight="1" x14ac:dyDescent="0.25">
      <c r="B70" s="127"/>
      <c r="D70" s="110" t="s">
        <v>135</v>
      </c>
      <c r="AA70" s="48"/>
      <c r="AB70" s="48"/>
      <c r="AC70" s="48"/>
    </row>
    <row r="71" spans="2:29" x14ac:dyDescent="0.25">
      <c r="B71" s="127"/>
      <c r="D71" s="32"/>
      <c r="AA71" s="48"/>
      <c r="AB71" s="48"/>
      <c r="AC71" s="48"/>
    </row>
    <row r="72" spans="2:29" x14ac:dyDescent="0.25">
      <c r="B72" s="97"/>
      <c r="D72" s="23" t="s">
        <v>0</v>
      </c>
      <c r="E72" s="49" t="str">
        <f>+'2. Victorian water industry'!$E$9</f>
        <v>2013-14</v>
      </c>
      <c r="F72" s="49" t="str">
        <f>+'2. Victorian water industry'!$F$9</f>
        <v>2014-15</v>
      </c>
      <c r="G72" s="49" t="str">
        <f>+'2. Victorian water industry'!$G$9</f>
        <v>2015-16</v>
      </c>
      <c r="H72" s="49" t="str">
        <f>+'2. Victorian water industry'!$H$9</f>
        <v>2016-17</v>
      </c>
      <c r="I72" s="49" t="str">
        <f>+'2. Victorian water industry'!$I$9</f>
        <v>2017-18</v>
      </c>
      <c r="J72" s="39"/>
      <c r="AA72" s="48"/>
      <c r="AB72" s="48"/>
      <c r="AC72" s="48"/>
    </row>
    <row r="73" spans="2:29" x14ac:dyDescent="0.25">
      <c r="B73" s="95"/>
      <c r="D73" s="30" t="s">
        <v>60</v>
      </c>
      <c r="E73" s="90">
        <v>100</v>
      </c>
      <c r="F73" s="87">
        <v>100</v>
      </c>
      <c r="G73" s="87">
        <v>100</v>
      </c>
      <c r="H73" s="87">
        <v>100</v>
      </c>
      <c r="I73" s="87">
        <v>100</v>
      </c>
      <c r="AA73" s="48"/>
      <c r="AB73" s="48"/>
      <c r="AC73" s="48"/>
    </row>
    <row r="74" spans="2:29" x14ac:dyDescent="0.25">
      <c r="B74" s="95"/>
      <c r="D74" s="30" t="s">
        <v>54</v>
      </c>
      <c r="E74" s="83">
        <v>100</v>
      </c>
      <c r="F74" s="76">
        <v>100</v>
      </c>
      <c r="G74" s="76">
        <v>100</v>
      </c>
      <c r="H74" s="76">
        <v>100</v>
      </c>
      <c r="I74" s="76">
        <v>100</v>
      </c>
      <c r="AA74" s="48"/>
      <c r="AB74" s="48"/>
      <c r="AC74" s="48"/>
    </row>
    <row r="75" spans="2:29" x14ac:dyDescent="0.25">
      <c r="B75" s="95"/>
      <c r="D75" s="30" t="s">
        <v>52</v>
      </c>
      <c r="E75" s="83">
        <v>100</v>
      </c>
      <c r="F75" s="76">
        <v>100</v>
      </c>
      <c r="G75" s="76">
        <v>100</v>
      </c>
      <c r="H75" s="76">
        <v>100</v>
      </c>
      <c r="I75" s="76">
        <v>100</v>
      </c>
      <c r="AA75" s="48"/>
      <c r="AB75" s="48"/>
      <c r="AC75" s="48"/>
    </row>
    <row r="76" spans="2:29" x14ac:dyDescent="0.25">
      <c r="B76" s="95"/>
      <c r="D76" s="30" t="s">
        <v>56</v>
      </c>
      <c r="E76" s="83">
        <v>100</v>
      </c>
      <c r="F76" s="76">
        <v>100</v>
      </c>
      <c r="G76" s="76">
        <v>100</v>
      </c>
      <c r="H76" s="76">
        <v>99.9</v>
      </c>
      <c r="I76" s="76">
        <v>100</v>
      </c>
      <c r="AA76" s="48"/>
      <c r="AB76" s="48"/>
      <c r="AC76" s="48"/>
    </row>
    <row r="77" spans="2:29" x14ac:dyDescent="0.25">
      <c r="B77" s="95"/>
      <c r="D77" s="30" t="s">
        <v>53</v>
      </c>
      <c r="E77" s="83">
        <v>100</v>
      </c>
      <c r="F77" s="76">
        <v>100</v>
      </c>
      <c r="G77" s="76">
        <v>100</v>
      </c>
      <c r="H77" s="76">
        <v>100</v>
      </c>
      <c r="I77" s="76">
        <v>100</v>
      </c>
      <c r="AA77" s="48"/>
      <c r="AB77" s="48"/>
      <c r="AC77" s="48"/>
    </row>
    <row r="78" spans="2:29" x14ac:dyDescent="0.25">
      <c r="B78" s="95"/>
      <c r="D78" s="30" t="s">
        <v>55</v>
      </c>
      <c r="E78" s="83">
        <v>100</v>
      </c>
      <c r="F78" s="76">
        <v>100</v>
      </c>
      <c r="G78" s="76">
        <v>100</v>
      </c>
      <c r="H78" s="76">
        <v>100</v>
      </c>
      <c r="I78" s="76">
        <v>100</v>
      </c>
      <c r="AA78" s="48"/>
      <c r="AB78" s="48"/>
      <c r="AC78" s="48"/>
    </row>
    <row r="79" spans="2:29" x14ac:dyDescent="0.25">
      <c r="B79" s="95"/>
      <c r="D79" s="30" t="s">
        <v>61</v>
      </c>
      <c r="E79" s="83">
        <v>100</v>
      </c>
      <c r="F79" s="76">
        <v>100</v>
      </c>
      <c r="G79" s="76">
        <v>100</v>
      </c>
      <c r="H79" s="76">
        <v>100</v>
      </c>
      <c r="I79" s="76">
        <v>100</v>
      </c>
      <c r="AA79" s="48"/>
      <c r="AB79" s="48"/>
      <c r="AC79" s="48"/>
    </row>
    <row r="80" spans="2:29" x14ac:dyDescent="0.25">
      <c r="B80" s="95"/>
      <c r="D80" s="30" t="s">
        <v>51</v>
      </c>
      <c r="E80" s="83">
        <v>100</v>
      </c>
      <c r="F80" s="76">
        <v>100</v>
      </c>
      <c r="G80" s="76">
        <v>100</v>
      </c>
      <c r="H80" s="76">
        <v>100</v>
      </c>
      <c r="I80" s="76">
        <v>100</v>
      </c>
      <c r="AA80" s="48"/>
      <c r="AB80" s="48"/>
      <c r="AC80" s="48"/>
    </row>
    <row r="81" spans="2:29" x14ac:dyDescent="0.25">
      <c r="B81" s="95"/>
      <c r="D81" s="30" t="s">
        <v>50</v>
      </c>
      <c r="E81" s="83">
        <v>100</v>
      </c>
      <c r="F81" s="76">
        <v>100</v>
      </c>
      <c r="G81" s="76">
        <v>100</v>
      </c>
      <c r="H81" s="76">
        <v>100</v>
      </c>
      <c r="I81" s="76">
        <v>100</v>
      </c>
      <c r="AA81" s="48"/>
      <c r="AB81" s="48"/>
      <c r="AC81" s="48"/>
    </row>
    <row r="82" spans="2:29" x14ac:dyDescent="0.25">
      <c r="B82" s="95"/>
      <c r="D82" s="30" t="s">
        <v>10</v>
      </c>
      <c r="E82" s="83">
        <v>100</v>
      </c>
      <c r="F82" s="76">
        <v>99.4</v>
      </c>
      <c r="G82" s="76">
        <v>100</v>
      </c>
      <c r="H82" s="76">
        <v>100</v>
      </c>
      <c r="I82" s="76">
        <v>100</v>
      </c>
      <c r="AA82" s="48"/>
      <c r="AB82" s="48"/>
      <c r="AC82" s="48"/>
    </row>
    <row r="83" spans="2:29" x14ac:dyDescent="0.25">
      <c r="B83" s="95"/>
      <c r="D83" s="30" t="s">
        <v>58</v>
      </c>
      <c r="E83" s="83">
        <v>100</v>
      </c>
      <c r="F83" s="76">
        <v>100</v>
      </c>
      <c r="G83" s="76">
        <v>100</v>
      </c>
      <c r="H83" s="76">
        <v>100</v>
      </c>
      <c r="I83" s="76">
        <v>100</v>
      </c>
      <c r="AA83" s="48"/>
      <c r="AB83" s="48"/>
      <c r="AC83" s="48"/>
    </row>
    <row r="84" spans="2:29" x14ac:dyDescent="0.25">
      <c r="B84" s="95"/>
      <c r="D84" s="30" t="s">
        <v>49</v>
      </c>
      <c r="E84" s="83">
        <v>100</v>
      </c>
      <c r="F84" s="76">
        <v>100</v>
      </c>
      <c r="G84" s="76">
        <v>100</v>
      </c>
      <c r="H84" s="76">
        <v>99.8</v>
      </c>
      <c r="I84" s="76">
        <v>100</v>
      </c>
    </row>
    <row r="85" spans="2:29" x14ac:dyDescent="0.25">
      <c r="B85" s="95"/>
      <c r="D85" s="30" t="s">
        <v>57</v>
      </c>
      <c r="E85" s="83">
        <v>100</v>
      </c>
      <c r="F85" s="76">
        <v>100</v>
      </c>
      <c r="G85" s="76">
        <v>100</v>
      </c>
      <c r="H85" s="76">
        <v>100</v>
      </c>
      <c r="I85" s="76">
        <v>100</v>
      </c>
    </row>
    <row r="86" spans="2:29" x14ac:dyDescent="0.25">
      <c r="B86" s="95"/>
      <c r="D86" s="30" t="s">
        <v>48</v>
      </c>
      <c r="E86" s="83">
        <v>100</v>
      </c>
      <c r="F86" s="76">
        <v>100</v>
      </c>
      <c r="G86" s="76">
        <v>100</v>
      </c>
      <c r="H86" s="76">
        <v>100</v>
      </c>
      <c r="I86" s="76">
        <v>100</v>
      </c>
    </row>
    <row r="87" spans="2:29" x14ac:dyDescent="0.25">
      <c r="B87" s="95"/>
      <c r="D87" s="30" t="s">
        <v>59</v>
      </c>
      <c r="E87" s="83">
        <v>100</v>
      </c>
      <c r="F87" s="76">
        <v>100</v>
      </c>
      <c r="G87" s="76">
        <v>100</v>
      </c>
      <c r="H87" s="76">
        <v>100</v>
      </c>
      <c r="I87" s="76">
        <v>100</v>
      </c>
    </row>
    <row r="88" spans="2:29" x14ac:dyDescent="0.25">
      <c r="B88" s="95"/>
      <c r="D88" s="30" t="s">
        <v>62</v>
      </c>
      <c r="E88" s="83">
        <v>100</v>
      </c>
      <c r="F88" s="76">
        <v>100</v>
      </c>
      <c r="G88" s="76">
        <v>100</v>
      </c>
      <c r="H88" s="76">
        <v>100</v>
      </c>
      <c r="I88" s="76">
        <v>100</v>
      </c>
    </row>
    <row r="89" spans="2:29" x14ac:dyDescent="0.25"/>
    <row r="90" spans="2:29" x14ac:dyDescent="0.25">
      <c r="D90" s="34"/>
      <c r="E90" s="34"/>
      <c r="F90" s="34"/>
      <c r="G90" s="34"/>
      <c r="H90" s="34"/>
    </row>
    <row r="91" spans="2:29" x14ac:dyDescent="0.25">
      <c r="D91" s="34"/>
      <c r="E91" s="34"/>
      <c r="F91" s="34"/>
      <c r="G91" s="34"/>
      <c r="H91" s="34"/>
      <c r="I91" s="34"/>
    </row>
    <row r="92" spans="2:29" x14ac:dyDescent="0.25">
      <c r="D92" s="34"/>
      <c r="E92" s="34"/>
      <c r="F92" s="34"/>
      <c r="G92" s="34"/>
      <c r="H92" s="34"/>
      <c r="I92" s="34"/>
    </row>
    <row r="93" spans="2:29" hidden="1" x14ac:dyDescent="0.25">
      <c r="D93" s="34"/>
      <c r="E93" s="34"/>
      <c r="F93" s="34"/>
      <c r="G93" s="34"/>
      <c r="H93" s="34"/>
      <c r="I93" s="34"/>
    </row>
    <row r="94" spans="2:29" hidden="1" x14ac:dyDescent="0.25">
      <c r="D94" s="34"/>
      <c r="E94" s="34"/>
      <c r="F94" s="34"/>
      <c r="G94" s="34"/>
      <c r="H94" s="34"/>
      <c r="I94" s="34"/>
    </row>
    <row r="95" spans="2:29" hidden="1" x14ac:dyDescent="0.25">
      <c r="D95" s="34"/>
      <c r="E95" s="34"/>
      <c r="F95" s="34"/>
      <c r="G95" s="34"/>
      <c r="H95" s="34"/>
      <c r="I95" s="34"/>
    </row>
    <row r="96" spans="2:29" hidden="1" x14ac:dyDescent="0.25">
      <c r="D96" s="34"/>
      <c r="E96" s="34"/>
      <c r="F96" s="34"/>
      <c r="G96" s="34"/>
      <c r="H96" s="34"/>
      <c r="I96" s="34"/>
    </row>
    <row r="97" spans="2:9" hidden="1" x14ac:dyDescent="0.25">
      <c r="D97" s="34"/>
      <c r="E97" s="34"/>
      <c r="F97" s="34"/>
      <c r="G97" s="34"/>
      <c r="H97" s="34"/>
      <c r="I97" s="34"/>
    </row>
    <row r="98" spans="2:9" hidden="1" x14ac:dyDescent="0.25">
      <c r="D98" s="34"/>
      <c r="E98" s="34"/>
      <c r="F98" s="34"/>
      <c r="G98" s="34"/>
      <c r="H98" s="34"/>
      <c r="I98" s="34"/>
    </row>
    <row r="99" spans="2:9" hidden="1" x14ac:dyDescent="0.25">
      <c r="D99" s="34"/>
      <c r="E99" s="34"/>
      <c r="F99" s="34"/>
      <c r="G99" s="34"/>
      <c r="H99" s="34"/>
      <c r="I99" s="34"/>
    </row>
    <row r="100" spans="2:9" hidden="1" x14ac:dyDescent="0.25">
      <c r="D100" s="34"/>
      <c r="E100" s="34"/>
      <c r="F100" s="34"/>
      <c r="G100" s="34"/>
      <c r="H100" s="34"/>
      <c r="I100" s="34"/>
    </row>
    <row r="101" spans="2:9" hidden="1" x14ac:dyDescent="0.25">
      <c r="D101" s="34"/>
      <c r="E101" s="34"/>
      <c r="F101" s="34"/>
      <c r="G101" s="34"/>
      <c r="H101" s="34"/>
      <c r="I101" s="34"/>
    </row>
    <row r="102" spans="2:9" hidden="1" x14ac:dyDescent="0.25">
      <c r="D102" s="34"/>
      <c r="E102" s="34"/>
      <c r="F102" s="34"/>
      <c r="G102" s="34"/>
      <c r="H102" s="34"/>
      <c r="I102" s="34"/>
    </row>
    <row r="103" spans="2:9" hidden="1" x14ac:dyDescent="0.25">
      <c r="D103" s="34"/>
      <c r="E103" s="34"/>
      <c r="F103" s="34"/>
      <c r="G103" s="34"/>
      <c r="H103" s="34"/>
      <c r="I103" s="34"/>
    </row>
    <row r="104" spans="2:9" hidden="1" x14ac:dyDescent="0.25">
      <c r="D104" s="34"/>
      <c r="E104" s="34"/>
      <c r="F104" s="34"/>
      <c r="G104" s="34"/>
      <c r="H104" s="34"/>
      <c r="I104" s="34"/>
    </row>
    <row r="105" spans="2:9" hidden="1" x14ac:dyDescent="0.25">
      <c r="D105" s="34"/>
      <c r="E105" s="34"/>
      <c r="F105" s="34"/>
      <c r="G105" s="34"/>
      <c r="H105" s="34"/>
      <c r="I105" s="34"/>
    </row>
    <row r="106" spans="2:9" hidden="1" x14ac:dyDescent="0.25">
      <c r="D106" s="34"/>
      <c r="E106" s="34"/>
      <c r="F106" s="34"/>
      <c r="G106" s="34"/>
      <c r="H106" s="34"/>
      <c r="I106" s="34"/>
    </row>
    <row r="107" spans="2:9" hidden="1" x14ac:dyDescent="0.25">
      <c r="D107" s="34"/>
      <c r="E107" s="34"/>
      <c r="F107" s="34"/>
      <c r="G107" s="34"/>
      <c r="H107" s="34"/>
      <c r="I107" s="34"/>
    </row>
    <row r="108" spans="2:9" hidden="1" x14ac:dyDescent="0.25"/>
    <row r="109" spans="2:9" hidden="1" x14ac:dyDescent="0.25">
      <c r="B109" s="33"/>
      <c r="D109" s="32"/>
    </row>
  </sheetData>
  <sortState ref="D52:I67">
    <sortCondition descending="1" ref="I52:I67"/>
  </sortState>
  <mergeCells count="3">
    <mergeCell ref="B70:B71"/>
    <mergeCell ref="B49:B50"/>
    <mergeCell ref="B28:B29"/>
  </mergeCells>
  <phoneticPr fontId="0" type="noConversion"/>
  <pageMargins left="0.11" right="0.1" top="0.14000000000000001" bottom="0.16" header="0.09" footer="0.12"/>
  <pageSetup paperSize="9" scale="83" fitToHeight="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theme="8" tint="0.79998168889431442"/>
  </sheetPr>
  <dimension ref="A1:Z253"/>
  <sheetViews>
    <sheetView showGridLines="0" zoomScaleNormal="100" workbookViewId="0">
      <pane ySplit="5" topLeftCell="A6" activePane="bottomLeft" state="frozen"/>
      <selection pane="bottomLeft" activeCell="J17" sqref="J17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4" customWidth="1"/>
    <col min="4" max="4" width="17.6640625" style="51" customWidth="1"/>
    <col min="5" max="8" width="16.5" style="54" customWidth="1"/>
    <col min="9" max="9" width="15" style="54" customWidth="1"/>
    <col min="10" max="10" width="18.1640625" style="8" customWidth="1"/>
    <col min="11" max="11" width="20.6640625" style="8" customWidth="1"/>
    <col min="12" max="16" width="16.1640625" style="8" customWidth="1"/>
    <col min="17" max="17" width="9.33203125" style="8" customWidth="1"/>
    <col min="18" max="18" width="9.33203125" style="9" customWidth="1"/>
    <col min="19" max="26" width="9.33203125" style="8" hidden="1" customWidth="1"/>
    <col min="27" max="16384" width="9.33203125" style="8" hidden="1"/>
  </cols>
  <sheetData>
    <row r="1" spans="2:26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26" s="12" customFormat="1" ht="16.5" customHeight="1" x14ac:dyDescent="0.2">
      <c r="B2" s="60"/>
      <c r="D2" s="21" t="s">
        <v>124</v>
      </c>
      <c r="E2" s="15"/>
      <c r="F2" s="15"/>
      <c r="G2" s="15"/>
      <c r="H2" s="15"/>
      <c r="I2" s="15"/>
    </row>
    <row r="3" spans="2:26" s="12" customFormat="1" ht="12" customHeight="1" x14ac:dyDescent="0.2">
      <c r="B3" s="60"/>
      <c r="D3" s="22" t="str">
        <f>'1. Introduction'!D3</f>
        <v>2017-18 Water Performance Report</v>
      </c>
      <c r="E3" s="15"/>
      <c r="F3" s="15"/>
      <c r="G3" s="15"/>
      <c r="H3" s="15"/>
      <c r="I3" s="15"/>
    </row>
    <row r="4" spans="2:26" s="12" customFormat="1" ht="11.25" customHeight="1" x14ac:dyDescent="0.2">
      <c r="B4" s="60"/>
      <c r="D4" s="22" t="s">
        <v>123</v>
      </c>
      <c r="E4" s="15"/>
      <c r="F4" s="15"/>
      <c r="G4" s="15"/>
      <c r="H4" s="15"/>
      <c r="I4" s="15"/>
    </row>
    <row r="5" spans="2:26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26" ht="6.75" customHeight="1" x14ac:dyDescent="0.25">
      <c r="D6" s="3"/>
      <c r="E6" s="2"/>
      <c r="F6" s="2"/>
      <c r="G6" s="2"/>
      <c r="H6" s="2"/>
      <c r="I6" s="2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  <c r="X6" s="1"/>
      <c r="Y6" s="1"/>
      <c r="Z6" s="1"/>
    </row>
    <row r="7" spans="2:26" x14ac:dyDescent="0.25">
      <c r="B7" s="100"/>
      <c r="D7" s="110" t="s">
        <v>111</v>
      </c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S7" s="1"/>
      <c r="T7" s="1"/>
      <c r="U7" s="1"/>
      <c r="V7" s="1"/>
      <c r="W7" s="1"/>
      <c r="X7" s="1"/>
      <c r="Y7" s="1"/>
      <c r="Z7" s="1"/>
    </row>
    <row r="8" spans="2:26" x14ac:dyDescent="0.25">
      <c r="B8" s="100"/>
      <c r="D8" s="6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S8" s="1"/>
      <c r="T8" s="1"/>
      <c r="U8" s="1"/>
      <c r="V8" s="1"/>
      <c r="W8" s="1"/>
      <c r="X8" s="1"/>
      <c r="Y8" s="1"/>
      <c r="Z8" s="1"/>
    </row>
    <row r="9" spans="2:26" x14ac:dyDescent="0.25">
      <c r="B9" s="100"/>
      <c r="D9" s="23" t="s">
        <v>0</v>
      </c>
      <c r="E9" s="49" t="str">
        <f>+'2. Victorian water industry'!$E$9</f>
        <v>2013-14</v>
      </c>
      <c r="F9" s="49" t="str">
        <f>+'2. Victorian water industry'!$F$9</f>
        <v>2014-15</v>
      </c>
      <c r="G9" s="49" t="str">
        <f>+'2. Victorian water industry'!$G$9</f>
        <v>2015-16</v>
      </c>
      <c r="H9" s="49" t="str">
        <f>+'2. Victorian water industry'!$H$9</f>
        <v>2016-17</v>
      </c>
      <c r="I9" s="49" t="str">
        <f>+'2. Victorian water industry'!$I$9</f>
        <v>2017-18</v>
      </c>
      <c r="J9" s="1"/>
      <c r="K9" s="1"/>
      <c r="L9" s="1"/>
      <c r="M9" s="1"/>
      <c r="N9" s="1"/>
      <c r="O9" s="1"/>
      <c r="P9" s="1"/>
      <c r="Q9" s="1"/>
      <c r="S9" s="1"/>
      <c r="T9" s="1"/>
      <c r="U9" s="1"/>
      <c r="V9" s="1"/>
      <c r="W9" s="1"/>
      <c r="X9" s="1"/>
      <c r="Y9" s="1"/>
      <c r="Z9" s="1"/>
    </row>
    <row r="10" spans="2:26" x14ac:dyDescent="0.25">
      <c r="B10" s="95"/>
      <c r="D10" s="30" t="s">
        <v>17</v>
      </c>
      <c r="E10" s="63">
        <v>49723</v>
      </c>
      <c r="F10" s="55">
        <v>46709</v>
      </c>
      <c r="G10" s="55">
        <v>42167</v>
      </c>
      <c r="H10" s="55">
        <v>38846</v>
      </c>
      <c r="I10" s="55">
        <v>47038</v>
      </c>
      <c r="J10" s="1"/>
      <c r="K10" s="1"/>
      <c r="L10" s="1"/>
      <c r="M10" s="1"/>
      <c r="N10" s="1"/>
      <c r="O10" s="1"/>
      <c r="P10" s="1"/>
      <c r="Q10" s="1"/>
      <c r="S10" s="1"/>
      <c r="T10" s="1"/>
      <c r="U10" s="1"/>
      <c r="V10" s="1"/>
      <c r="W10" s="1"/>
      <c r="X10" s="1"/>
      <c r="Y10" s="1"/>
      <c r="Z10" s="1"/>
    </row>
    <row r="11" spans="2:26" x14ac:dyDescent="0.25">
      <c r="B11" s="95"/>
      <c r="D11" s="30" t="s">
        <v>60</v>
      </c>
      <c r="E11" s="63">
        <v>138.15</v>
      </c>
      <c r="F11" s="55">
        <v>139.9</v>
      </c>
      <c r="G11" s="55">
        <v>2285.23</v>
      </c>
      <c r="H11" s="55">
        <v>2131.7339999999999</v>
      </c>
      <c r="I11" s="55">
        <v>2350.41</v>
      </c>
      <c r="J11" s="1"/>
      <c r="K11" s="1"/>
      <c r="L11" s="1"/>
      <c r="M11" s="1"/>
      <c r="N11" s="1"/>
      <c r="O11" s="1"/>
      <c r="P11" s="1"/>
      <c r="Q11" s="1"/>
      <c r="S11" s="1"/>
      <c r="T11" s="1"/>
      <c r="U11" s="1"/>
      <c r="V11" s="1"/>
      <c r="W11" s="1"/>
      <c r="X11" s="1"/>
      <c r="Y11" s="1"/>
      <c r="Z11" s="1"/>
    </row>
    <row r="12" spans="2:26" x14ac:dyDescent="0.25">
      <c r="B12" s="95"/>
      <c r="D12" s="30" t="s">
        <v>54</v>
      </c>
      <c r="E12" s="64">
        <v>2966.5169999999998</v>
      </c>
      <c r="F12" s="56">
        <v>3397</v>
      </c>
      <c r="G12" s="56">
        <v>3967.8218623237844</v>
      </c>
      <c r="H12" s="56">
        <v>2825.7157726406854</v>
      </c>
      <c r="I12" s="56">
        <v>4562.51</v>
      </c>
      <c r="J12" s="1"/>
      <c r="K12" s="1"/>
      <c r="L12" s="1"/>
      <c r="M12" s="1"/>
      <c r="N12" s="1"/>
      <c r="O12" s="1"/>
      <c r="P12" s="1"/>
      <c r="Q12" s="1"/>
      <c r="S12" s="1"/>
      <c r="T12" s="1"/>
      <c r="U12" s="1"/>
      <c r="V12" s="1"/>
      <c r="W12" s="1"/>
      <c r="X12" s="1"/>
      <c r="Y12" s="1"/>
      <c r="Z12" s="1"/>
    </row>
    <row r="13" spans="2:26" x14ac:dyDescent="0.25">
      <c r="B13" s="95"/>
      <c r="D13" s="30" t="s">
        <v>52</v>
      </c>
      <c r="E13" s="109">
        <v>3134.5</v>
      </c>
      <c r="F13" s="56">
        <v>3664.8</v>
      </c>
      <c r="G13" s="56">
        <v>3905.7000000000007</v>
      </c>
      <c r="H13" s="94">
        <v>3551.2</v>
      </c>
      <c r="I13" s="56">
        <v>4018.7000000000003</v>
      </c>
      <c r="J13" s="1"/>
      <c r="K13" s="1"/>
      <c r="L13" s="1"/>
      <c r="M13" s="1"/>
      <c r="N13" s="1"/>
      <c r="O13" s="1"/>
      <c r="P13" s="1"/>
      <c r="Q13" s="1"/>
      <c r="S13" s="1"/>
      <c r="T13" s="1"/>
      <c r="U13" s="1"/>
      <c r="V13" s="1"/>
      <c r="W13" s="1"/>
      <c r="X13" s="1"/>
      <c r="Y13" s="1"/>
      <c r="Z13" s="1"/>
    </row>
    <row r="14" spans="2:26" x14ac:dyDescent="0.25">
      <c r="B14" s="95"/>
      <c r="D14" s="30" t="s">
        <v>56</v>
      </c>
      <c r="E14" s="64">
        <v>5008.34</v>
      </c>
      <c r="F14" s="56">
        <v>5078.3700000000008</v>
      </c>
      <c r="G14" s="56">
        <v>6182.8757362048236</v>
      </c>
      <c r="H14" s="56">
        <v>5538.1017607262229</v>
      </c>
      <c r="I14" s="56">
        <v>6070</v>
      </c>
      <c r="J14" s="1"/>
      <c r="K14" s="1"/>
      <c r="L14" s="1"/>
      <c r="M14" s="1"/>
      <c r="N14" s="1"/>
      <c r="O14" s="1"/>
      <c r="P14" s="1"/>
      <c r="Q14" s="1"/>
      <c r="S14" s="1"/>
      <c r="T14" s="1"/>
      <c r="U14" s="1"/>
      <c r="V14" s="1"/>
      <c r="W14" s="1"/>
      <c r="X14" s="1"/>
      <c r="Y14" s="1"/>
      <c r="Z14" s="1"/>
    </row>
    <row r="15" spans="2:26" x14ac:dyDescent="0.25">
      <c r="B15" s="95"/>
      <c r="D15" s="30" t="s">
        <v>53</v>
      </c>
      <c r="E15" s="64">
        <v>1682.7612799999999</v>
      </c>
      <c r="F15" s="56">
        <v>1530.6949999999999</v>
      </c>
      <c r="G15" s="56">
        <v>1897.6239999999998</v>
      </c>
      <c r="H15" s="56">
        <v>1103.9997999999998</v>
      </c>
      <c r="I15" s="56">
        <v>1593.0539999999999</v>
      </c>
      <c r="J15" s="1"/>
      <c r="K15" s="1"/>
      <c r="L15" s="1"/>
      <c r="M15" s="1"/>
      <c r="N15" s="1"/>
      <c r="O15" s="1"/>
      <c r="P15" s="1"/>
      <c r="Q15" s="1"/>
      <c r="S15" s="1"/>
      <c r="T15" s="1"/>
      <c r="U15" s="1"/>
      <c r="V15" s="1"/>
      <c r="W15" s="1"/>
      <c r="X15" s="1"/>
      <c r="Y15" s="1"/>
      <c r="Z15" s="1"/>
    </row>
    <row r="16" spans="2:26" x14ac:dyDescent="0.25">
      <c r="B16" s="95"/>
      <c r="D16" s="30" t="s">
        <v>55</v>
      </c>
      <c r="E16" s="64">
        <v>2657.7979999999998</v>
      </c>
      <c r="F16" s="56">
        <v>3197.5249999999996</v>
      </c>
      <c r="G16" s="56">
        <v>3443.6948999999995</v>
      </c>
      <c r="H16" s="56">
        <v>2334.6999999999998</v>
      </c>
      <c r="I16" s="56">
        <v>3960</v>
      </c>
      <c r="J16" s="1"/>
      <c r="K16" s="1"/>
      <c r="L16" s="1"/>
      <c r="M16" s="1"/>
      <c r="N16" s="1"/>
      <c r="O16" s="1"/>
      <c r="P16" s="1"/>
      <c r="Q16" s="1"/>
      <c r="S16" s="1"/>
      <c r="T16" s="1"/>
      <c r="U16" s="1"/>
      <c r="V16" s="1"/>
      <c r="W16" s="1"/>
      <c r="X16" s="1"/>
      <c r="Y16" s="1"/>
      <c r="Z16" s="1"/>
    </row>
    <row r="17" spans="2:26" x14ac:dyDescent="0.25">
      <c r="B17" s="95"/>
      <c r="D17" s="30" t="s">
        <v>61</v>
      </c>
      <c r="E17" s="64">
        <v>2902.4999999999995</v>
      </c>
      <c r="F17" s="56">
        <v>2754.8701577188131</v>
      </c>
      <c r="G17" s="56">
        <v>3171.9800000000005</v>
      </c>
      <c r="H17" s="56">
        <v>2932.7661239560439</v>
      </c>
      <c r="I17" s="56">
        <v>2773</v>
      </c>
      <c r="J17" s="1"/>
      <c r="K17" s="1"/>
      <c r="L17" s="1"/>
      <c r="M17" s="1"/>
      <c r="N17" s="1"/>
      <c r="O17" s="1"/>
      <c r="P17" s="1"/>
      <c r="Q17" s="1"/>
      <c r="S17" s="1"/>
      <c r="T17" s="1"/>
      <c r="U17" s="1"/>
      <c r="V17" s="1"/>
      <c r="W17" s="1"/>
      <c r="X17" s="1"/>
      <c r="Y17" s="1"/>
      <c r="Z17" s="1"/>
    </row>
    <row r="18" spans="2:26" x14ac:dyDescent="0.25">
      <c r="B18" s="95"/>
      <c r="D18" s="30" t="s">
        <v>51</v>
      </c>
      <c r="E18" s="64">
        <v>1103.713</v>
      </c>
      <c r="F18" s="56">
        <v>1700.5367960000003</v>
      </c>
      <c r="G18" s="56">
        <v>1957</v>
      </c>
      <c r="H18" s="56">
        <v>2168.0071450000005</v>
      </c>
      <c r="I18" s="56">
        <v>2291.096168</v>
      </c>
      <c r="J18" s="1"/>
      <c r="K18" s="1"/>
      <c r="L18" s="1"/>
      <c r="M18" s="1"/>
      <c r="N18" s="1"/>
      <c r="O18" s="1"/>
      <c r="P18" s="1"/>
      <c r="Q18" s="1"/>
      <c r="S18" s="1"/>
      <c r="T18" s="1"/>
      <c r="U18" s="1"/>
      <c r="V18" s="1"/>
      <c r="W18" s="1"/>
      <c r="X18" s="1"/>
      <c r="Y18" s="1"/>
      <c r="Z18" s="1"/>
    </row>
    <row r="19" spans="2:26" x14ac:dyDescent="0.25">
      <c r="B19" s="95"/>
      <c r="D19" s="30" t="s">
        <v>50</v>
      </c>
      <c r="E19" s="64">
        <v>6594.0800000000008</v>
      </c>
      <c r="F19" s="56">
        <v>7686.4800000000005</v>
      </c>
      <c r="G19" s="56">
        <v>7194.0667000000003</v>
      </c>
      <c r="H19" s="56">
        <v>5698</v>
      </c>
      <c r="I19" s="56">
        <v>7753.7000000000007</v>
      </c>
      <c r="J19" s="1"/>
      <c r="K19" s="1"/>
      <c r="L19" s="1"/>
      <c r="M19" s="1"/>
      <c r="N19" s="1"/>
      <c r="O19" s="1"/>
      <c r="P19" s="1"/>
      <c r="Q19" s="1"/>
      <c r="S19" s="1"/>
      <c r="T19" s="1"/>
      <c r="U19" s="1"/>
      <c r="V19" s="1"/>
      <c r="W19" s="1"/>
      <c r="X19" s="1"/>
      <c r="Y19" s="1"/>
      <c r="Z19" s="1"/>
    </row>
    <row r="20" spans="2:26" x14ac:dyDescent="0.25">
      <c r="B20" s="95"/>
      <c r="D20" s="30" t="s">
        <v>10</v>
      </c>
      <c r="E20" s="64">
        <v>2302.1</v>
      </c>
      <c r="F20" s="56">
        <v>2232.8206850000001</v>
      </c>
      <c r="G20" s="56">
        <v>2108.1090000000004</v>
      </c>
      <c r="H20" s="56">
        <v>2207.8000000000002</v>
      </c>
      <c r="I20" s="56">
        <v>2147.2399999999998</v>
      </c>
      <c r="J20" s="1"/>
      <c r="K20" s="1"/>
      <c r="L20" s="1"/>
      <c r="M20" s="1"/>
      <c r="N20" s="1"/>
      <c r="O20" s="1"/>
      <c r="P20" s="1"/>
      <c r="Q20" s="1"/>
      <c r="S20" s="1"/>
      <c r="T20" s="1"/>
      <c r="U20" s="1"/>
      <c r="V20" s="1"/>
      <c r="W20" s="1"/>
      <c r="X20" s="1"/>
      <c r="Y20" s="1"/>
      <c r="Z20" s="1"/>
    </row>
    <row r="21" spans="2:26" x14ac:dyDescent="0.25">
      <c r="B21" s="95"/>
      <c r="D21" s="30" t="s">
        <v>58</v>
      </c>
      <c r="E21" s="64">
        <v>3201.5</v>
      </c>
      <c r="F21" s="56">
        <v>2798.9410000000003</v>
      </c>
      <c r="G21" s="56">
        <v>2790.5</v>
      </c>
      <c r="H21" s="56">
        <v>2622.5</v>
      </c>
      <c r="I21" s="56">
        <v>3159</v>
      </c>
      <c r="J21" s="1"/>
      <c r="K21" s="1"/>
      <c r="L21" s="1"/>
      <c r="M21" s="1"/>
      <c r="N21" s="1"/>
      <c r="O21" s="1"/>
      <c r="P21" s="1"/>
      <c r="Q21" s="1"/>
      <c r="S21" s="1"/>
      <c r="T21" s="1"/>
      <c r="U21" s="1"/>
      <c r="V21" s="1"/>
      <c r="W21" s="1"/>
      <c r="X21" s="1"/>
      <c r="Y21" s="1"/>
      <c r="Z21" s="1"/>
    </row>
    <row r="22" spans="2:26" x14ac:dyDescent="0.25">
      <c r="B22" s="95"/>
      <c r="D22" s="30" t="s">
        <v>49</v>
      </c>
      <c r="E22" s="64">
        <v>1894.7899999999995</v>
      </c>
      <c r="F22" s="56">
        <v>2552.4299999999998</v>
      </c>
      <c r="G22" s="56">
        <v>2590.3200000000006</v>
      </c>
      <c r="H22" s="56">
        <v>2391.08</v>
      </c>
      <c r="I22" s="56">
        <v>2925.9</v>
      </c>
      <c r="J22" s="1"/>
      <c r="K22" s="1"/>
      <c r="L22" s="1"/>
      <c r="M22" s="1"/>
      <c r="N22" s="1"/>
      <c r="O22" s="1"/>
      <c r="P22" s="1"/>
      <c r="Q22" s="1"/>
      <c r="S22" s="1"/>
      <c r="T22" s="1"/>
      <c r="U22" s="1"/>
      <c r="V22" s="1"/>
      <c r="W22" s="1"/>
      <c r="X22" s="1"/>
      <c r="Y22" s="1"/>
      <c r="Z22" s="1"/>
    </row>
    <row r="23" spans="2:26" x14ac:dyDescent="0.25">
      <c r="B23" s="95"/>
      <c r="D23" s="30" t="s">
        <v>57</v>
      </c>
      <c r="E23" s="64">
        <v>108.4698416148682</v>
      </c>
      <c r="F23" s="56">
        <v>145.4</v>
      </c>
      <c r="G23" s="56">
        <v>220.76199999999997</v>
      </c>
      <c r="H23" s="56">
        <v>136.1</v>
      </c>
      <c r="I23" s="56">
        <v>123.3</v>
      </c>
      <c r="J23" s="1"/>
      <c r="K23" s="1"/>
      <c r="L23" s="1"/>
      <c r="M23" s="1"/>
      <c r="N23" s="1"/>
      <c r="O23" s="1"/>
      <c r="P23" s="1"/>
      <c r="Q23" s="1"/>
      <c r="S23" s="1"/>
      <c r="T23" s="1"/>
      <c r="U23" s="1"/>
      <c r="V23" s="1"/>
      <c r="W23" s="1"/>
      <c r="X23" s="1"/>
      <c r="Y23" s="1"/>
      <c r="Z23" s="1"/>
    </row>
    <row r="24" spans="2:26" x14ac:dyDescent="0.25">
      <c r="B24" s="95"/>
      <c r="D24" s="30" t="s">
        <v>48</v>
      </c>
      <c r="E24" s="64">
        <v>1251.4711</v>
      </c>
      <c r="F24" s="56">
        <v>1977.7999999999997</v>
      </c>
      <c r="G24" s="56">
        <v>1727.6999999999998</v>
      </c>
      <c r="H24" s="56">
        <v>1656.001</v>
      </c>
      <c r="I24" s="56">
        <v>1788.1000000000001</v>
      </c>
      <c r="J24" s="1"/>
      <c r="K24" s="1"/>
      <c r="L24" s="1"/>
      <c r="M24" s="1"/>
      <c r="N24" s="1"/>
      <c r="O24" s="1"/>
      <c r="P24" s="1"/>
      <c r="Q24" s="1"/>
      <c r="S24" s="1"/>
      <c r="T24" s="1"/>
      <c r="U24" s="1"/>
      <c r="V24" s="1"/>
      <c r="W24" s="1"/>
      <c r="X24" s="1"/>
      <c r="Y24" s="1"/>
      <c r="Z24" s="1"/>
    </row>
    <row r="25" spans="2:26" x14ac:dyDescent="0.25">
      <c r="B25" s="95"/>
      <c r="D25" s="30" t="s">
        <v>59</v>
      </c>
      <c r="E25" s="64">
        <v>5701</v>
      </c>
      <c r="F25" s="56">
        <v>5366.5</v>
      </c>
      <c r="G25" s="56">
        <v>8955.76</v>
      </c>
      <c r="H25" s="56">
        <v>8814.7021600000007</v>
      </c>
      <c r="I25" s="56">
        <v>9176</v>
      </c>
      <c r="J25" s="1"/>
      <c r="K25" s="1"/>
      <c r="L25" s="1"/>
      <c r="M25" s="1"/>
      <c r="N25" s="1"/>
      <c r="O25" s="1"/>
      <c r="P25" s="1"/>
      <c r="Q25" s="1"/>
      <c r="S25" s="1"/>
      <c r="T25" s="1"/>
      <c r="U25" s="1"/>
      <c r="V25" s="1"/>
      <c r="W25" s="1"/>
      <c r="X25" s="1"/>
      <c r="Y25" s="1"/>
      <c r="Z25" s="1"/>
    </row>
    <row r="26" spans="2:26" x14ac:dyDescent="0.25">
      <c r="B26" s="95"/>
      <c r="D26" s="30" t="s">
        <v>62</v>
      </c>
      <c r="E26" s="64">
        <v>272.92099999999999</v>
      </c>
      <c r="F26" s="56">
        <v>253.79000000000002</v>
      </c>
      <c r="G26" s="56">
        <v>295</v>
      </c>
      <c r="H26" s="56">
        <v>287.73400000000004</v>
      </c>
      <c r="I26" s="56">
        <v>328.85199999999998</v>
      </c>
      <c r="J26" s="1"/>
      <c r="K26" s="1"/>
      <c r="L26" s="1"/>
      <c r="M26" s="1"/>
      <c r="N26" s="1"/>
      <c r="O26" s="1"/>
      <c r="P26" s="1"/>
      <c r="Q26" s="1"/>
      <c r="S26" s="1"/>
      <c r="T26" s="1"/>
      <c r="U26" s="1"/>
      <c r="V26" s="1"/>
      <c r="W26" s="1"/>
      <c r="X26" s="1"/>
      <c r="Y26" s="1"/>
      <c r="Z26" s="1"/>
    </row>
    <row r="27" spans="2:26" x14ac:dyDescent="0.25">
      <c r="B27" s="95"/>
      <c r="D27" s="3"/>
      <c r="E27" s="2"/>
      <c r="F27" s="2"/>
      <c r="G27" s="2"/>
      <c r="H27" s="2"/>
      <c r="I27" s="2"/>
      <c r="J27" s="34"/>
      <c r="K27" s="1"/>
      <c r="L27" s="1"/>
      <c r="M27" s="1"/>
      <c r="N27" s="1"/>
      <c r="O27" s="1"/>
      <c r="P27" s="1"/>
      <c r="Q27" s="1"/>
      <c r="S27" s="1"/>
      <c r="T27" s="1"/>
      <c r="U27" s="1"/>
      <c r="V27" s="1"/>
      <c r="W27" s="1"/>
      <c r="X27" s="1"/>
      <c r="Y27" s="1"/>
      <c r="Z27" s="1"/>
    </row>
    <row r="28" spans="2:26" x14ac:dyDescent="0.25">
      <c r="B28" s="95"/>
      <c r="E28" s="125"/>
      <c r="F28" s="125"/>
      <c r="G28" s="2"/>
      <c r="H28" s="2"/>
      <c r="I28" s="2"/>
      <c r="J28" s="2"/>
      <c r="K28" s="1"/>
      <c r="L28" s="1"/>
      <c r="M28" s="1"/>
      <c r="N28" s="1"/>
      <c r="O28" s="1"/>
      <c r="P28" s="1"/>
      <c r="Q28" s="1"/>
      <c r="S28" s="1"/>
      <c r="T28" s="1"/>
      <c r="U28" s="1"/>
      <c r="V28" s="1"/>
      <c r="W28" s="1"/>
      <c r="X28" s="1"/>
      <c r="Y28" s="1"/>
      <c r="Z28" s="1"/>
    </row>
    <row r="29" spans="2:26" x14ac:dyDescent="0.25">
      <c r="B29" s="96"/>
      <c r="D29" s="110" t="s">
        <v>95</v>
      </c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S29" s="1"/>
      <c r="T29" s="1"/>
      <c r="U29" s="1"/>
      <c r="V29" s="1"/>
      <c r="W29" s="1"/>
      <c r="X29" s="1"/>
      <c r="Y29" s="1"/>
      <c r="Z29" s="1"/>
    </row>
    <row r="30" spans="2:26" x14ac:dyDescent="0.25">
      <c r="B30" s="96"/>
      <c r="D30" s="6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S30" s="1"/>
      <c r="T30" s="1"/>
      <c r="U30" s="1"/>
      <c r="V30" s="1"/>
      <c r="W30" s="1"/>
      <c r="X30" s="1"/>
      <c r="Y30" s="1"/>
      <c r="Z30" s="1"/>
    </row>
    <row r="31" spans="2:26" x14ac:dyDescent="0.25">
      <c r="B31" s="96"/>
      <c r="D31" s="23" t="s">
        <v>0</v>
      </c>
      <c r="E31" s="49" t="str">
        <f>+'2. Victorian water industry'!$E$9</f>
        <v>2013-14</v>
      </c>
      <c r="F31" s="49" t="str">
        <f>+'2. Victorian water industry'!$F$9</f>
        <v>2014-15</v>
      </c>
      <c r="G31" s="49" t="str">
        <f>+'2. Victorian water industry'!$G$9</f>
        <v>2015-16</v>
      </c>
      <c r="H31" s="49" t="str">
        <f>+'2. Victorian water industry'!$H$9</f>
        <v>2016-17</v>
      </c>
      <c r="I31" s="49" t="str">
        <f>+'2. Victorian water industry'!$I$9</f>
        <v>2017-18</v>
      </c>
      <c r="J31" s="1"/>
      <c r="K31" s="1"/>
      <c r="L31" s="1"/>
      <c r="M31" s="1"/>
      <c r="N31" s="1"/>
      <c r="O31" s="1"/>
      <c r="P31" s="1"/>
      <c r="Q31" s="1"/>
      <c r="S31" s="1"/>
      <c r="T31" s="1"/>
      <c r="U31" s="1"/>
      <c r="V31" s="1"/>
      <c r="W31" s="1"/>
      <c r="X31" s="1"/>
      <c r="Y31" s="1"/>
      <c r="Z31" s="1"/>
    </row>
    <row r="32" spans="2:26" x14ac:dyDescent="0.25">
      <c r="B32" s="95"/>
      <c r="D32" s="30" t="s">
        <v>61</v>
      </c>
      <c r="E32" s="63">
        <v>96.24822591556017</v>
      </c>
      <c r="F32" s="55">
        <v>99.994990763196768</v>
      </c>
      <c r="G32" s="55">
        <v>97.824833231046327</v>
      </c>
      <c r="H32" s="55">
        <v>95.407827179062735</v>
      </c>
      <c r="I32" s="55">
        <v>100</v>
      </c>
      <c r="J32" s="1"/>
      <c r="K32" s="1"/>
      <c r="L32" s="1"/>
      <c r="M32" s="1"/>
      <c r="N32" s="1"/>
      <c r="O32" s="1"/>
      <c r="P32" s="1"/>
      <c r="Q32" s="1"/>
      <c r="S32" s="1"/>
      <c r="T32" s="1"/>
      <c r="U32" s="1"/>
      <c r="V32" s="1"/>
      <c r="W32" s="1"/>
      <c r="X32" s="1"/>
      <c r="Y32" s="1"/>
      <c r="Z32" s="1"/>
    </row>
    <row r="33" spans="2:26" x14ac:dyDescent="0.25">
      <c r="B33" s="95"/>
      <c r="D33" s="30" t="s">
        <v>50</v>
      </c>
      <c r="E33" s="64">
        <v>94.181364770541052</v>
      </c>
      <c r="F33" s="56">
        <v>85.236753975470748</v>
      </c>
      <c r="G33" s="56">
        <v>89.490532781811055</v>
      </c>
      <c r="H33" s="56">
        <v>71.84031227463224</v>
      </c>
      <c r="I33" s="56">
        <v>84.117148021098458</v>
      </c>
      <c r="J33" s="1"/>
      <c r="K33" s="1"/>
      <c r="L33" s="1"/>
      <c r="M33" s="1"/>
      <c r="N33" s="1"/>
      <c r="O33" s="1"/>
      <c r="P33" s="1"/>
      <c r="Q33" s="1"/>
      <c r="S33" s="1"/>
      <c r="T33" s="1"/>
      <c r="U33" s="1"/>
      <c r="V33" s="1"/>
      <c r="W33" s="1"/>
      <c r="X33" s="1"/>
      <c r="Y33" s="1"/>
      <c r="Z33" s="1"/>
    </row>
    <row r="34" spans="2:26" x14ac:dyDescent="0.25">
      <c r="B34" s="95"/>
      <c r="D34" s="30" t="s">
        <v>59</v>
      </c>
      <c r="E34" s="64">
        <v>74.737808075511268</v>
      </c>
      <c r="F34" s="56">
        <v>71.553333333333342</v>
      </c>
      <c r="G34" s="56">
        <v>82.559927843860564</v>
      </c>
      <c r="H34" s="56">
        <v>72.455075266886155</v>
      </c>
      <c r="I34" s="56">
        <v>79.226385771023999</v>
      </c>
      <c r="J34" s="1"/>
      <c r="K34" s="1"/>
      <c r="L34" s="1"/>
      <c r="M34" s="1"/>
      <c r="N34" s="1"/>
      <c r="O34" s="1"/>
      <c r="P34" s="1"/>
      <c r="Q34" s="1"/>
      <c r="S34" s="1"/>
      <c r="T34" s="1"/>
      <c r="U34" s="1"/>
      <c r="V34" s="1"/>
      <c r="W34" s="1"/>
      <c r="X34" s="1"/>
      <c r="Y34" s="1"/>
      <c r="Z34" s="1"/>
    </row>
    <row r="35" spans="2:26" x14ac:dyDescent="0.25">
      <c r="B35" s="95"/>
      <c r="D35" s="30" t="s">
        <v>10</v>
      </c>
      <c r="E35" s="109">
        <v>82.616185178539368</v>
      </c>
      <c r="F35" s="56">
        <v>100.29299765453423</v>
      </c>
      <c r="G35" s="56">
        <v>101.54667630057806</v>
      </c>
      <c r="H35" s="94">
        <v>59.538758004194939</v>
      </c>
      <c r="I35" s="56">
        <v>63.648747979796823</v>
      </c>
      <c r="J35" s="1"/>
      <c r="K35" s="1"/>
      <c r="L35" s="1"/>
      <c r="M35" s="1"/>
      <c r="N35" s="1"/>
      <c r="O35" s="1"/>
      <c r="P35" s="1"/>
      <c r="Q35" s="1"/>
      <c r="S35" s="1"/>
      <c r="T35" s="1"/>
      <c r="U35" s="1"/>
      <c r="V35" s="1"/>
      <c r="W35" s="1"/>
      <c r="X35" s="1"/>
      <c r="Y35" s="1"/>
      <c r="Z35" s="1"/>
    </row>
    <row r="36" spans="2:26" x14ac:dyDescent="0.25">
      <c r="B36" s="95"/>
      <c r="D36" s="30" t="s">
        <v>58</v>
      </c>
      <c r="E36" s="64">
        <v>56.110556110556097</v>
      </c>
      <c r="F36" s="56">
        <v>50.543776907814987</v>
      </c>
      <c r="G36" s="56">
        <v>48.91580626500955</v>
      </c>
      <c r="H36" s="56">
        <v>43.259073436009224</v>
      </c>
      <c r="I36" s="56">
        <v>52.815576833372624</v>
      </c>
      <c r="J36" s="1"/>
      <c r="K36" s="1"/>
      <c r="L36" s="1"/>
      <c r="M36" s="1"/>
      <c r="N36" s="1"/>
      <c r="O36" s="1"/>
      <c r="P36" s="1"/>
      <c r="Q36" s="1"/>
      <c r="S36" s="1"/>
      <c r="T36" s="1"/>
      <c r="U36" s="1"/>
      <c r="V36" s="1"/>
      <c r="W36" s="1"/>
      <c r="X36" s="1"/>
      <c r="Y36" s="1"/>
      <c r="Z36" s="1"/>
    </row>
    <row r="37" spans="2:26" x14ac:dyDescent="0.25">
      <c r="B37" s="95"/>
      <c r="D37" s="30" t="s">
        <v>60</v>
      </c>
      <c r="E37" s="64">
        <v>2.7353998158579933</v>
      </c>
      <c r="F37" s="56">
        <v>2.8149459747681043</v>
      </c>
      <c r="G37" s="56">
        <v>42.86737961293808</v>
      </c>
      <c r="H37" s="56">
        <v>38.94058882886727</v>
      </c>
      <c r="I37" s="56">
        <v>43.564027950252992</v>
      </c>
      <c r="J37" s="1"/>
      <c r="K37" s="1"/>
      <c r="L37" s="1"/>
      <c r="M37" s="1"/>
      <c r="N37" s="1"/>
      <c r="O37" s="1"/>
      <c r="P37" s="1"/>
      <c r="Q37" s="1"/>
      <c r="S37" s="1"/>
      <c r="T37" s="1"/>
      <c r="U37" s="1"/>
      <c r="V37" s="1"/>
      <c r="W37" s="1"/>
      <c r="X37" s="1"/>
      <c r="Y37" s="1"/>
      <c r="Z37" s="1"/>
    </row>
    <row r="38" spans="2:26" x14ac:dyDescent="0.25">
      <c r="B38" s="95"/>
      <c r="D38" s="30" t="s">
        <v>55</v>
      </c>
      <c r="E38" s="64">
        <v>32.222709061622304</v>
      </c>
      <c r="F38" s="56">
        <v>37.06546945266988</v>
      </c>
      <c r="G38" s="56">
        <v>39.833499772841023</v>
      </c>
      <c r="H38" s="56">
        <v>24.891332971554132</v>
      </c>
      <c r="I38" s="56">
        <v>39.281817280031746</v>
      </c>
      <c r="J38" s="1"/>
      <c r="K38" s="1"/>
      <c r="L38" s="1"/>
      <c r="M38" s="1"/>
      <c r="N38" s="1"/>
      <c r="O38" s="1"/>
      <c r="P38" s="1"/>
      <c r="Q38" s="1"/>
      <c r="S38" s="1"/>
      <c r="T38" s="1"/>
      <c r="U38" s="1"/>
      <c r="V38" s="1"/>
      <c r="W38" s="1"/>
      <c r="X38" s="1"/>
      <c r="Y38" s="1"/>
      <c r="Z38" s="1"/>
    </row>
    <row r="39" spans="2:26" x14ac:dyDescent="0.25">
      <c r="B39" s="95"/>
      <c r="D39" s="30" t="s">
        <v>49</v>
      </c>
      <c r="E39" s="64">
        <v>25.136675090707676</v>
      </c>
      <c r="F39" s="56">
        <v>32.106885842267523</v>
      </c>
      <c r="G39" s="56">
        <v>31.749448130384643</v>
      </c>
      <c r="H39" s="56">
        <v>26.643311370886774</v>
      </c>
      <c r="I39" s="56">
        <v>34.701845688925154</v>
      </c>
      <c r="J39" s="1"/>
      <c r="K39" s="1"/>
      <c r="L39" s="1"/>
      <c r="M39" s="1"/>
      <c r="N39" s="1"/>
      <c r="O39" s="1"/>
      <c r="P39" s="1"/>
      <c r="Q39" s="1"/>
      <c r="S39" s="1"/>
      <c r="T39" s="1"/>
      <c r="U39" s="1"/>
      <c r="V39" s="1"/>
      <c r="W39" s="1"/>
      <c r="X39" s="1"/>
      <c r="Y39" s="1"/>
      <c r="Z39" s="1"/>
    </row>
    <row r="40" spans="2:26" x14ac:dyDescent="0.25">
      <c r="B40" s="95"/>
      <c r="D40" s="30" t="s">
        <v>54</v>
      </c>
      <c r="E40" s="64">
        <v>23.901904473923462</v>
      </c>
      <c r="F40" s="56">
        <v>28.982168756932005</v>
      </c>
      <c r="G40" s="56">
        <v>31.805357429756224</v>
      </c>
      <c r="H40" s="56">
        <v>18.302194676506531</v>
      </c>
      <c r="I40" s="56">
        <v>33.683841389137029</v>
      </c>
      <c r="J40" s="1"/>
      <c r="K40" s="1"/>
      <c r="L40" s="1"/>
      <c r="M40" s="1"/>
      <c r="N40" s="1"/>
      <c r="O40" s="1"/>
      <c r="P40" s="1"/>
      <c r="Q40" s="1"/>
      <c r="S40" s="1"/>
      <c r="T40" s="1"/>
      <c r="U40" s="1"/>
      <c r="V40" s="1"/>
      <c r="W40" s="1"/>
      <c r="X40" s="1"/>
      <c r="Y40" s="1"/>
      <c r="Z40" s="1"/>
    </row>
    <row r="41" spans="2:26" x14ac:dyDescent="0.25">
      <c r="B41" s="95"/>
      <c r="D41" s="30" t="s">
        <v>52</v>
      </c>
      <c r="E41" s="64">
        <v>28.525016835629646</v>
      </c>
      <c r="F41" s="56">
        <v>31.880855654049924</v>
      </c>
      <c r="G41" s="56">
        <v>30.33671210532448</v>
      </c>
      <c r="H41" s="56">
        <v>27.344899012066193</v>
      </c>
      <c r="I41" s="56">
        <v>33.245367306419595</v>
      </c>
      <c r="J41" s="1"/>
      <c r="K41" s="1"/>
      <c r="L41" s="1"/>
      <c r="M41" s="1"/>
      <c r="N41" s="1"/>
      <c r="O41" s="1"/>
      <c r="P41" s="1"/>
      <c r="Q41" s="1"/>
      <c r="S41" s="1"/>
      <c r="T41" s="1"/>
      <c r="U41" s="1"/>
      <c r="V41" s="1"/>
      <c r="W41" s="1"/>
      <c r="X41" s="1"/>
      <c r="Y41" s="1"/>
      <c r="Z41" s="1"/>
    </row>
    <row r="42" spans="2:26" x14ac:dyDescent="0.25">
      <c r="B42" s="95"/>
      <c r="D42" s="30" t="s">
        <v>62</v>
      </c>
      <c r="E42" s="64">
        <v>17.506449754774614</v>
      </c>
      <c r="F42" s="56">
        <v>18.862133036046082</v>
      </c>
      <c r="G42" s="56">
        <v>22.160240322172331</v>
      </c>
      <c r="H42" s="56">
        <v>19.71747788641553</v>
      </c>
      <c r="I42" s="56">
        <v>21.397237277879348</v>
      </c>
      <c r="J42" s="1"/>
      <c r="K42" s="1"/>
      <c r="L42" s="1"/>
      <c r="M42" s="1"/>
      <c r="N42" s="1"/>
      <c r="O42" s="1"/>
      <c r="P42" s="1"/>
      <c r="Q42" s="1"/>
      <c r="S42" s="1"/>
      <c r="T42" s="1"/>
      <c r="U42" s="1"/>
      <c r="V42" s="1"/>
      <c r="W42" s="1"/>
      <c r="X42" s="1"/>
      <c r="Y42" s="1"/>
      <c r="Z42" s="1"/>
    </row>
    <row r="43" spans="2:26" x14ac:dyDescent="0.25">
      <c r="B43" s="95"/>
      <c r="D43" s="30" t="s">
        <v>56</v>
      </c>
      <c r="E43" s="64">
        <v>18.505111653105917</v>
      </c>
      <c r="F43" s="56">
        <v>19.963896206310537</v>
      </c>
      <c r="G43" s="56">
        <v>23.363827906398686</v>
      </c>
      <c r="H43" s="56">
        <v>20.722134834522983</v>
      </c>
      <c r="I43" s="56">
        <v>20.92093472116909</v>
      </c>
      <c r="J43" s="1"/>
      <c r="K43" s="1"/>
      <c r="L43" s="1"/>
      <c r="M43" s="1"/>
      <c r="N43" s="1"/>
      <c r="O43" s="1"/>
      <c r="P43" s="1"/>
      <c r="Q43" s="1"/>
      <c r="S43" s="1"/>
      <c r="T43" s="1"/>
      <c r="U43" s="1"/>
      <c r="V43" s="1"/>
      <c r="W43" s="1"/>
      <c r="X43" s="1"/>
      <c r="Y43" s="1"/>
      <c r="Z43" s="1"/>
    </row>
    <row r="44" spans="2:26" x14ac:dyDescent="0.25">
      <c r="B44" s="95"/>
      <c r="D44" s="30" t="s">
        <v>48</v>
      </c>
      <c r="E44" s="64">
        <v>11.980369417222391</v>
      </c>
      <c r="F44" s="56">
        <v>20.314887285572912</v>
      </c>
      <c r="G44" s="56">
        <v>19.345844624101403</v>
      </c>
      <c r="H44" s="56">
        <v>14.73362799978398</v>
      </c>
      <c r="I44" s="56">
        <v>17.677182090496576</v>
      </c>
      <c r="J44" s="1"/>
      <c r="K44" s="1"/>
      <c r="L44" s="1"/>
      <c r="M44" s="1"/>
      <c r="N44" s="1"/>
      <c r="O44" s="1"/>
      <c r="P44" s="1"/>
      <c r="Q44" s="1"/>
      <c r="S44" s="1"/>
      <c r="T44" s="1"/>
      <c r="U44" s="1"/>
      <c r="V44" s="1"/>
      <c r="W44" s="1"/>
      <c r="X44" s="1"/>
      <c r="Y44" s="1"/>
      <c r="Z44" s="1"/>
    </row>
    <row r="45" spans="2:26" x14ac:dyDescent="0.25">
      <c r="B45" s="95"/>
      <c r="D45" s="30" t="s">
        <v>17</v>
      </c>
      <c r="E45" s="64">
        <v>15.951905916382023</v>
      </c>
      <c r="F45" s="56">
        <v>16.270604299906644</v>
      </c>
      <c r="G45" s="56">
        <v>14.120195962213986</v>
      </c>
      <c r="H45" s="56">
        <v>11.86764306030361</v>
      </c>
      <c r="I45" s="56">
        <v>15.050233570103028</v>
      </c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  <c r="X45" s="1"/>
      <c r="Y45" s="1"/>
      <c r="Z45" s="1"/>
    </row>
    <row r="46" spans="2:26" x14ac:dyDescent="0.25">
      <c r="B46" s="95"/>
      <c r="D46" s="30" t="s">
        <v>53</v>
      </c>
      <c r="E46" s="64">
        <v>15.71096788634522</v>
      </c>
      <c r="F46" s="56">
        <v>14.966170302218487</v>
      </c>
      <c r="G46" s="56">
        <v>18.781306937168434</v>
      </c>
      <c r="H46" s="56">
        <v>8.6092953518187603</v>
      </c>
      <c r="I46" s="56">
        <v>14.438658401351184</v>
      </c>
      <c r="J46" s="1"/>
      <c r="K46" s="1"/>
      <c r="L46" s="1"/>
      <c r="M46" s="1"/>
      <c r="N46" s="1"/>
      <c r="O46" s="1"/>
      <c r="P46" s="1"/>
      <c r="Q46" s="1"/>
      <c r="S46" s="1"/>
      <c r="T46" s="1"/>
      <c r="U46" s="1"/>
      <c r="V46" s="1"/>
      <c r="W46" s="1"/>
      <c r="X46" s="1"/>
      <c r="Y46" s="1"/>
      <c r="Z46" s="1"/>
    </row>
    <row r="47" spans="2:26" x14ac:dyDescent="0.25">
      <c r="B47" s="95"/>
      <c r="D47" s="30" t="s">
        <v>51</v>
      </c>
      <c r="E47" s="64">
        <v>4.9855588981940713</v>
      </c>
      <c r="F47" s="56">
        <v>7.5185983961964951</v>
      </c>
      <c r="G47" s="56">
        <v>8.4769758927488592</v>
      </c>
      <c r="H47" s="56">
        <v>8.4574871169513877</v>
      </c>
      <c r="I47" s="56">
        <v>9.4004174340813602</v>
      </c>
      <c r="J47" s="1"/>
      <c r="K47" s="1"/>
      <c r="L47" s="1"/>
      <c r="M47" s="1"/>
      <c r="N47" s="1"/>
      <c r="O47" s="1"/>
      <c r="P47" s="1"/>
      <c r="Q47" s="1"/>
      <c r="S47" s="1"/>
      <c r="T47" s="1"/>
      <c r="U47" s="1"/>
      <c r="V47" s="1"/>
      <c r="W47" s="1"/>
      <c r="X47" s="1"/>
      <c r="Y47" s="1"/>
      <c r="Z47" s="1"/>
    </row>
    <row r="48" spans="2:26" x14ac:dyDescent="0.25">
      <c r="B48" s="95"/>
      <c r="D48" s="30" t="s">
        <v>57</v>
      </c>
      <c r="E48" s="64">
        <v>2.6530973896941155</v>
      </c>
      <c r="F48" s="56">
        <v>4.0209065014794945</v>
      </c>
      <c r="G48" s="56">
        <v>6.4267272109578251</v>
      </c>
      <c r="H48" s="56">
        <v>3.514434746681816</v>
      </c>
      <c r="I48" s="56">
        <v>3.3577516952152711</v>
      </c>
      <c r="J48" s="1"/>
      <c r="K48" s="1"/>
      <c r="L48" s="1"/>
      <c r="M48" s="1"/>
      <c r="N48" s="1"/>
      <c r="O48" s="1"/>
      <c r="P48" s="1"/>
      <c r="Q48" s="1"/>
      <c r="S48" s="1"/>
      <c r="T48" s="1"/>
      <c r="U48" s="1"/>
      <c r="V48" s="1"/>
      <c r="W48" s="1"/>
      <c r="X48" s="1"/>
      <c r="Y48" s="1"/>
      <c r="Z48" s="1"/>
    </row>
    <row r="49" spans="2:26" x14ac:dyDescent="0.25">
      <c r="B49" s="95"/>
      <c r="D49" s="3"/>
      <c r="E49" s="2"/>
      <c r="F49" s="2"/>
      <c r="G49" s="2"/>
      <c r="H49" s="2"/>
      <c r="I49" s="2"/>
      <c r="J49" s="34"/>
      <c r="K49" s="1"/>
      <c r="L49" s="1"/>
      <c r="M49" s="1"/>
      <c r="N49" s="1"/>
      <c r="O49" s="1"/>
      <c r="P49" s="1"/>
      <c r="Q49" s="1"/>
      <c r="S49" s="1"/>
      <c r="T49" s="1"/>
      <c r="U49" s="1"/>
      <c r="V49" s="1"/>
      <c r="W49" s="1"/>
      <c r="X49" s="1"/>
      <c r="Y49" s="1"/>
      <c r="Z49" s="1"/>
    </row>
    <row r="50" spans="2:26" x14ac:dyDescent="0.25">
      <c r="B50" s="95"/>
      <c r="E50" s="125"/>
      <c r="F50" s="125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S50" s="1"/>
      <c r="T50" s="1"/>
      <c r="U50" s="1"/>
      <c r="V50" s="1"/>
      <c r="W50" s="1"/>
      <c r="X50" s="1"/>
      <c r="Y50" s="1"/>
      <c r="Z50" s="1"/>
    </row>
    <row r="51" spans="2:26" x14ac:dyDescent="0.25">
      <c r="B51" s="96"/>
      <c r="D51" s="110" t="s">
        <v>96</v>
      </c>
      <c r="E51" s="2"/>
      <c r="I51" s="2"/>
      <c r="J51" s="1"/>
      <c r="K51" s="1"/>
      <c r="L51" s="1"/>
      <c r="M51" s="1"/>
      <c r="N51" s="1"/>
      <c r="O51" s="1"/>
      <c r="P51" s="1"/>
      <c r="Q51" s="1"/>
      <c r="S51" s="1"/>
      <c r="T51" s="1"/>
      <c r="U51" s="1"/>
      <c r="V51" s="1"/>
      <c r="W51" s="1"/>
      <c r="X51" s="1"/>
      <c r="Y51" s="1"/>
      <c r="Z51" s="1"/>
    </row>
    <row r="52" spans="2:26" x14ac:dyDescent="0.25">
      <c r="B52" s="96"/>
      <c r="D52" s="6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S52" s="1"/>
      <c r="T52" s="1"/>
      <c r="U52" s="1"/>
      <c r="V52" s="1"/>
      <c r="W52" s="1"/>
      <c r="X52" s="1"/>
      <c r="Y52" s="1"/>
      <c r="Z52" s="1"/>
    </row>
    <row r="53" spans="2:26" x14ac:dyDescent="0.25">
      <c r="B53" s="96"/>
      <c r="D53" s="23" t="s">
        <v>0</v>
      </c>
      <c r="E53" s="49" t="str">
        <f>+'2. Victorian water industry'!$E$9</f>
        <v>2013-14</v>
      </c>
      <c r="F53" s="49" t="str">
        <f>+'2. Victorian water industry'!$F$9</f>
        <v>2014-15</v>
      </c>
      <c r="G53" s="49" t="str">
        <f>+'2. Victorian water industry'!$G$9</f>
        <v>2015-16</v>
      </c>
      <c r="H53" s="49" t="str">
        <f>+'2. Victorian water industry'!$H$9</f>
        <v>2016-17</v>
      </c>
      <c r="I53" s="49" t="str">
        <f>+'2. Victorian water industry'!$I$9</f>
        <v>2017-18</v>
      </c>
      <c r="J53" s="1"/>
      <c r="K53" s="1"/>
      <c r="L53" s="1"/>
      <c r="M53" s="1"/>
      <c r="N53" s="1"/>
      <c r="O53" s="1"/>
      <c r="P53" s="1"/>
      <c r="Q53" s="1"/>
      <c r="S53" s="1"/>
      <c r="T53" s="69"/>
      <c r="U53" s="69"/>
      <c r="V53" s="69"/>
      <c r="W53" s="69"/>
      <c r="X53" s="1"/>
      <c r="Y53" s="1"/>
      <c r="Z53" s="1"/>
    </row>
    <row r="54" spans="2:26" x14ac:dyDescent="0.25">
      <c r="B54" s="95"/>
      <c r="D54" s="30" t="s">
        <v>17</v>
      </c>
      <c r="E54" s="63">
        <v>0</v>
      </c>
      <c r="F54" s="55">
        <v>445.44964239652944</v>
      </c>
      <c r="G54" s="55">
        <v>422.17769121282498</v>
      </c>
      <c r="H54" s="55">
        <v>545.83124132431556</v>
      </c>
      <c r="I54" s="55">
        <v>396.37120185794464</v>
      </c>
      <c r="J54" s="101"/>
      <c r="K54" s="1"/>
      <c r="L54" s="1"/>
      <c r="M54" s="1"/>
      <c r="N54" s="1"/>
      <c r="O54" s="1"/>
      <c r="P54" s="1"/>
      <c r="Q54" s="1"/>
      <c r="S54" s="1"/>
      <c r="T54" s="69"/>
      <c r="U54" s="69"/>
      <c r="V54" s="69"/>
      <c r="W54" s="69"/>
      <c r="X54" s="1"/>
      <c r="Y54" s="1"/>
      <c r="Z54" s="1"/>
    </row>
    <row r="55" spans="2:26" x14ac:dyDescent="0.25">
      <c r="B55" s="95"/>
      <c r="D55" s="30" t="s">
        <v>1</v>
      </c>
      <c r="E55" s="63">
        <v>100</v>
      </c>
      <c r="F55" s="55">
        <v>100</v>
      </c>
      <c r="G55" s="55">
        <v>100</v>
      </c>
      <c r="H55" s="55">
        <v>100</v>
      </c>
      <c r="I55" s="55">
        <v>100</v>
      </c>
      <c r="J55" s="101"/>
      <c r="K55" s="1"/>
      <c r="L55" s="1"/>
      <c r="M55" s="1"/>
      <c r="N55" s="1"/>
      <c r="O55" s="1"/>
      <c r="P55" s="1"/>
      <c r="Q55" s="1"/>
      <c r="S55" s="1"/>
      <c r="T55" s="69"/>
      <c r="U55" s="69"/>
      <c r="V55" s="69"/>
      <c r="W55" s="69"/>
      <c r="X55" s="1"/>
      <c r="Y55" s="1"/>
      <c r="Z55" s="1"/>
    </row>
    <row r="56" spans="2:26" x14ac:dyDescent="0.25">
      <c r="B56" s="95"/>
      <c r="D56" s="30" t="s">
        <v>2</v>
      </c>
      <c r="E56" s="64">
        <v>156.78440033919574</v>
      </c>
      <c r="F56" s="56">
        <v>79.194260485651213</v>
      </c>
      <c r="G56" s="56">
        <v>87.071240105540895</v>
      </c>
      <c r="H56" s="56">
        <v>195.75757575757575</v>
      </c>
      <c r="I56" s="56">
        <v>93.769667214638886</v>
      </c>
      <c r="J56" s="101"/>
      <c r="K56" s="1"/>
      <c r="L56" s="1"/>
      <c r="M56" s="1"/>
      <c r="N56" s="1"/>
      <c r="O56" s="1"/>
      <c r="P56" s="1"/>
      <c r="Q56" s="1"/>
      <c r="S56" s="1"/>
      <c r="T56" s="69"/>
      <c r="U56" s="69"/>
      <c r="V56" s="69"/>
      <c r="W56" s="69"/>
      <c r="X56" s="1"/>
      <c r="Y56" s="1"/>
      <c r="Z56" s="1"/>
    </row>
    <row r="57" spans="2:26" x14ac:dyDescent="0.25">
      <c r="B57" s="95"/>
      <c r="D57" s="30" t="s">
        <v>3</v>
      </c>
      <c r="E57" s="109">
        <v>0</v>
      </c>
      <c r="F57" s="56">
        <v>0</v>
      </c>
      <c r="G57" s="56">
        <v>0</v>
      </c>
      <c r="H57" s="94">
        <v>0</v>
      </c>
      <c r="I57" s="56">
        <v>0</v>
      </c>
      <c r="J57" s="101"/>
      <c r="K57" s="1"/>
      <c r="L57" s="1"/>
      <c r="M57" s="1"/>
      <c r="N57" s="1"/>
      <c r="O57" s="1"/>
      <c r="P57" s="1"/>
      <c r="Q57" s="1"/>
      <c r="S57" s="1"/>
      <c r="T57" s="69"/>
      <c r="U57" s="69"/>
      <c r="V57" s="69"/>
      <c r="W57" s="69"/>
      <c r="X57" s="1"/>
      <c r="Y57" s="1"/>
      <c r="Z57" s="1"/>
    </row>
    <row r="58" spans="2:26" x14ac:dyDescent="0.25">
      <c r="B58" s="95"/>
      <c r="D58" s="30" t="s">
        <v>4</v>
      </c>
      <c r="E58" s="64">
        <v>207.09914161468873</v>
      </c>
      <c r="F58" s="56">
        <v>247.58308774679324</v>
      </c>
      <c r="G58" s="56">
        <v>100</v>
      </c>
      <c r="H58" s="56">
        <v>100</v>
      </c>
      <c r="I58" s="56">
        <v>100</v>
      </c>
      <c r="J58" s="101"/>
      <c r="K58" s="1"/>
      <c r="L58" s="1"/>
      <c r="M58" s="1"/>
      <c r="N58" s="1"/>
      <c r="O58" s="1"/>
      <c r="P58" s="1"/>
      <c r="Q58" s="1"/>
      <c r="S58" s="1"/>
      <c r="T58" s="69"/>
      <c r="U58" s="69"/>
      <c r="V58" s="69"/>
      <c r="W58" s="69"/>
      <c r="X58" s="1"/>
      <c r="Y58" s="1"/>
      <c r="Z58" s="1"/>
    </row>
    <row r="59" spans="2:26" x14ac:dyDescent="0.25">
      <c r="B59" s="95"/>
      <c r="D59" s="30" t="s">
        <v>5</v>
      </c>
      <c r="E59" s="64">
        <v>132.01177910039192</v>
      </c>
      <c r="F59" s="56">
        <v>318.57710146117228</v>
      </c>
      <c r="G59" s="56">
        <v>100</v>
      </c>
      <c r="H59" s="56">
        <v>100</v>
      </c>
      <c r="I59" s="56">
        <v>158.23267641449456</v>
      </c>
      <c r="J59" s="101"/>
      <c r="K59" s="1"/>
      <c r="L59" s="1"/>
      <c r="M59" s="1"/>
      <c r="N59" s="1"/>
      <c r="O59" s="1"/>
      <c r="P59" s="1"/>
      <c r="Q59" s="1"/>
      <c r="S59" s="1"/>
      <c r="T59" s="69"/>
      <c r="U59" s="69"/>
      <c r="V59" s="69"/>
      <c r="W59" s="69"/>
      <c r="X59" s="1"/>
      <c r="Y59" s="1"/>
      <c r="Z59" s="1"/>
    </row>
    <row r="60" spans="2:26" x14ac:dyDescent="0.25">
      <c r="B60" s="95"/>
      <c r="D60" s="30" t="s">
        <v>6</v>
      </c>
      <c r="E60" s="64">
        <v>100</v>
      </c>
      <c r="F60" s="56">
        <v>131.77352567051884</v>
      </c>
      <c r="G60" s="56">
        <v>610.29166098459018</v>
      </c>
      <c r="H60" s="56">
        <v>99.999999999999972</v>
      </c>
      <c r="I60" s="56">
        <v>100</v>
      </c>
      <c r="J60" s="101"/>
      <c r="K60" s="1"/>
      <c r="L60" s="1"/>
      <c r="M60" s="1"/>
      <c r="N60" s="1"/>
      <c r="O60" s="1"/>
      <c r="P60" s="1"/>
      <c r="Q60" s="1"/>
      <c r="S60" s="1"/>
      <c r="T60" s="69"/>
      <c r="U60" s="69"/>
      <c r="V60" s="69"/>
      <c r="W60" s="69"/>
      <c r="X60" s="1"/>
      <c r="Y60" s="1"/>
      <c r="Z60" s="1"/>
    </row>
    <row r="61" spans="2:26" x14ac:dyDescent="0.25">
      <c r="B61" s="95"/>
      <c r="D61" s="30" t="s">
        <v>7</v>
      </c>
      <c r="E61" s="64">
        <v>0</v>
      </c>
      <c r="F61" s="56">
        <v>0</v>
      </c>
      <c r="G61" s="56">
        <v>0</v>
      </c>
      <c r="H61" s="56">
        <v>0</v>
      </c>
      <c r="I61" s="56">
        <v>0</v>
      </c>
      <c r="J61" s="101"/>
      <c r="K61" s="1"/>
      <c r="L61" s="1"/>
      <c r="M61" s="1"/>
      <c r="N61" s="1"/>
      <c r="O61" s="1"/>
      <c r="P61" s="1"/>
      <c r="Q61" s="1"/>
      <c r="S61" s="1"/>
      <c r="T61" s="69"/>
      <c r="U61" s="69"/>
      <c r="V61" s="69"/>
      <c r="W61" s="69"/>
      <c r="X61" s="1"/>
      <c r="Y61" s="1"/>
      <c r="Z61" s="1"/>
    </row>
    <row r="62" spans="2:26" x14ac:dyDescent="0.25">
      <c r="B62" s="95"/>
      <c r="D62" s="30" t="s">
        <v>8</v>
      </c>
      <c r="E62" s="64">
        <v>100</v>
      </c>
      <c r="F62" s="56">
        <v>100</v>
      </c>
      <c r="G62" s="56">
        <v>100</v>
      </c>
      <c r="H62" s="56">
        <v>100</v>
      </c>
      <c r="I62" s="56">
        <v>100</v>
      </c>
      <c r="J62" s="101"/>
      <c r="K62" s="1"/>
      <c r="L62" s="1"/>
      <c r="M62" s="1"/>
      <c r="N62" s="1"/>
      <c r="O62" s="1"/>
      <c r="P62" s="1"/>
      <c r="Q62" s="1"/>
      <c r="S62" s="1"/>
      <c r="T62" s="69"/>
      <c r="U62" s="69"/>
      <c r="V62" s="69"/>
      <c r="W62" s="69"/>
      <c r="X62" s="1"/>
      <c r="Y62" s="1"/>
      <c r="Z62" s="1"/>
    </row>
    <row r="63" spans="2:26" x14ac:dyDescent="0.25">
      <c r="B63" s="95"/>
      <c r="D63" s="30" t="s">
        <v>9</v>
      </c>
      <c r="E63" s="64" t="s">
        <v>159</v>
      </c>
      <c r="F63" s="56">
        <v>100</v>
      </c>
      <c r="G63" s="56">
        <v>100</v>
      </c>
      <c r="H63" s="56" t="s">
        <v>159</v>
      </c>
      <c r="I63" s="56">
        <v>0</v>
      </c>
      <c r="J63" s="101"/>
      <c r="K63" s="1"/>
      <c r="L63" s="1"/>
      <c r="M63" s="1"/>
      <c r="N63" s="1"/>
      <c r="O63" s="1"/>
      <c r="P63" s="1"/>
      <c r="Q63" s="1"/>
      <c r="S63" s="1"/>
      <c r="T63" s="69"/>
      <c r="U63" s="69"/>
      <c r="V63" s="69"/>
      <c r="W63" s="69"/>
      <c r="X63" s="1"/>
      <c r="Y63" s="1"/>
      <c r="Z63" s="1"/>
    </row>
    <row r="64" spans="2:26" x14ac:dyDescent="0.25">
      <c r="B64" s="95"/>
      <c r="D64" s="30" t="s">
        <v>10</v>
      </c>
      <c r="E64" s="64" t="s">
        <v>159</v>
      </c>
      <c r="F64" s="56">
        <v>0</v>
      </c>
      <c r="G64" s="56" t="s">
        <v>159</v>
      </c>
      <c r="H64" s="56" t="s">
        <v>159</v>
      </c>
      <c r="I64" s="56">
        <v>0</v>
      </c>
      <c r="J64" s="101"/>
      <c r="K64" s="1"/>
      <c r="L64" s="1"/>
      <c r="M64" s="1"/>
      <c r="N64" s="1"/>
      <c r="O64" s="1"/>
      <c r="P64" s="1"/>
      <c r="Q64" s="1"/>
      <c r="S64" s="1"/>
      <c r="T64" s="69"/>
      <c r="U64" s="69"/>
      <c r="V64" s="69"/>
      <c r="W64" s="69"/>
      <c r="X64" s="1"/>
      <c r="Y64" s="1"/>
      <c r="Z64" s="1"/>
    </row>
    <row r="65" spans="2:26" x14ac:dyDescent="0.25">
      <c r="B65" s="95"/>
      <c r="D65" s="30" t="s">
        <v>11</v>
      </c>
      <c r="E65" s="64">
        <v>0</v>
      </c>
      <c r="F65" s="56">
        <v>0</v>
      </c>
      <c r="G65" s="56">
        <v>0</v>
      </c>
      <c r="H65" s="56">
        <v>77.507731371463919</v>
      </c>
      <c r="I65" s="56">
        <v>0</v>
      </c>
      <c r="J65" s="101"/>
      <c r="K65" s="1"/>
      <c r="L65" s="1"/>
      <c r="M65" s="1"/>
      <c r="N65" s="1"/>
      <c r="O65" s="1"/>
      <c r="P65" s="1"/>
      <c r="Q65" s="1"/>
      <c r="S65" s="1"/>
      <c r="T65" s="69"/>
      <c r="U65" s="69"/>
      <c r="V65" s="69"/>
      <c r="W65" s="69"/>
      <c r="X65" s="1"/>
      <c r="Y65" s="1"/>
      <c r="Z65" s="1"/>
    </row>
    <row r="66" spans="2:26" x14ac:dyDescent="0.25">
      <c r="B66" s="95"/>
      <c r="D66" s="30" t="s">
        <v>12</v>
      </c>
      <c r="E66" s="64" t="s">
        <v>159</v>
      </c>
      <c r="F66" s="56">
        <v>495.79584312704299</v>
      </c>
      <c r="G66" s="56">
        <v>0</v>
      </c>
      <c r="H66" s="56">
        <v>0</v>
      </c>
      <c r="I66" s="56">
        <v>0</v>
      </c>
      <c r="J66" s="101"/>
      <c r="K66" s="1"/>
      <c r="L66" s="1"/>
      <c r="M66" s="1"/>
      <c r="N66" s="1"/>
      <c r="O66" s="1"/>
      <c r="P66" s="1"/>
      <c r="Q66" s="1"/>
      <c r="S66" s="1"/>
      <c r="T66" s="69"/>
      <c r="U66" s="69"/>
      <c r="V66" s="69"/>
      <c r="W66" s="69"/>
      <c r="X66" s="1"/>
      <c r="Y66" s="1"/>
      <c r="Z66" s="1"/>
    </row>
    <row r="67" spans="2:26" x14ac:dyDescent="0.25">
      <c r="B67" s="95"/>
      <c r="D67" s="30" t="s">
        <v>13</v>
      </c>
      <c r="E67" s="64" t="s">
        <v>159</v>
      </c>
      <c r="F67" s="56">
        <v>70.509170251512401</v>
      </c>
      <c r="G67" s="56">
        <v>84.353996467912623</v>
      </c>
      <c r="H67" s="56">
        <v>73.519627411842976</v>
      </c>
      <c r="I67" s="56">
        <v>74.576833001862227</v>
      </c>
      <c r="J67" s="101"/>
      <c r="K67" s="1"/>
      <c r="L67" s="1"/>
      <c r="M67" s="1"/>
      <c r="N67" s="1"/>
      <c r="O67" s="1"/>
      <c r="P67" s="1"/>
      <c r="Q67" s="1"/>
      <c r="S67" s="1"/>
      <c r="T67" s="69"/>
      <c r="U67" s="69"/>
      <c r="V67" s="69"/>
      <c r="W67" s="69"/>
      <c r="X67" s="1"/>
      <c r="Y67" s="1"/>
      <c r="Z67" s="1"/>
    </row>
    <row r="68" spans="2:26" x14ac:dyDescent="0.25">
      <c r="B68" s="95"/>
      <c r="D68" s="30" t="s">
        <v>14</v>
      </c>
      <c r="E68" s="64">
        <v>91.204925241864558</v>
      </c>
      <c r="F68" s="56">
        <v>95.1171875</v>
      </c>
      <c r="G68" s="56">
        <v>129.00096993210474</v>
      </c>
      <c r="H68" s="56">
        <v>201.59912526481241</v>
      </c>
      <c r="I68" s="56">
        <v>118.20386017046253</v>
      </c>
      <c r="J68" s="101"/>
      <c r="K68" s="1"/>
      <c r="L68" s="1"/>
      <c r="M68" s="1"/>
      <c r="N68" s="1"/>
      <c r="O68" s="1"/>
      <c r="P68" s="1"/>
      <c r="Q68" s="1"/>
      <c r="S68" s="1"/>
      <c r="T68" s="69"/>
      <c r="U68" s="69"/>
      <c r="V68" s="69"/>
      <c r="W68" s="69"/>
      <c r="X68" s="1"/>
      <c r="Y68" s="1"/>
      <c r="Z68" s="1"/>
    </row>
    <row r="69" spans="2:26" x14ac:dyDescent="0.25">
      <c r="B69" s="95"/>
      <c r="D69" s="30" t="s">
        <v>15</v>
      </c>
      <c r="E69" s="64">
        <v>43.976053878772767</v>
      </c>
      <c r="F69" s="56">
        <v>162.5643425362658</v>
      </c>
      <c r="G69" s="56">
        <v>77.119107896323086</v>
      </c>
      <c r="H69" s="56">
        <v>109.77763759659361</v>
      </c>
      <c r="I69" s="56">
        <v>85.966262838693524</v>
      </c>
      <c r="J69" s="101"/>
      <c r="K69" s="1"/>
      <c r="L69" s="1"/>
      <c r="M69" s="1"/>
      <c r="N69" s="1"/>
      <c r="O69" s="1"/>
      <c r="P69" s="1"/>
      <c r="Q69" s="1"/>
      <c r="S69" s="1"/>
      <c r="T69" s="69"/>
      <c r="U69" s="69"/>
      <c r="V69" s="69"/>
      <c r="W69" s="69"/>
      <c r="X69" s="1"/>
      <c r="Y69" s="1"/>
      <c r="Z69" s="1"/>
    </row>
    <row r="70" spans="2:26" x14ac:dyDescent="0.25">
      <c r="B70" s="95"/>
      <c r="D70" s="30" t="s">
        <v>16</v>
      </c>
      <c r="E70" s="64">
        <v>106.40925612285675</v>
      </c>
      <c r="F70" s="56">
        <v>134.95740062846221</v>
      </c>
      <c r="G70" s="56">
        <v>0</v>
      </c>
      <c r="H70" s="56">
        <v>91.585414952649373</v>
      </c>
      <c r="I70" s="56">
        <v>0</v>
      </c>
      <c r="J70" s="101"/>
      <c r="K70" s="1"/>
      <c r="L70" s="1"/>
      <c r="M70" s="1"/>
      <c r="N70" s="1"/>
      <c r="O70" s="1"/>
      <c r="P70" s="1"/>
      <c r="Q70" s="1"/>
      <c r="S70" s="1"/>
      <c r="T70" s="71"/>
      <c r="U70" s="71"/>
      <c r="V70" s="71"/>
      <c r="W70" s="71"/>
      <c r="X70" s="1"/>
      <c r="Y70" s="1"/>
      <c r="Z70" s="1"/>
    </row>
    <row r="71" spans="2:26" x14ac:dyDescent="0.25">
      <c r="B71" s="95"/>
      <c r="D71" s="3"/>
      <c r="E71" s="2"/>
      <c r="F71" s="2"/>
      <c r="G71" s="2"/>
      <c r="H71" s="2"/>
      <c r="I71" s="2"/>
      <c r="J71" s="34"/>
      <c r="K71" s="1"/>
      <c r="L71" s="1"/>
      <c r="M71" s="1"/>
      <c r="N71" s="1"/>
      <c r="O71" s="1"/>
      <c r="P71" s="1"/>
      <c r="Q71" s="1"/>
      <c r="S71" s="1"/>
      <c r="T71" s="71"/>
      <c r="U71" s="71"/>
      <c r="V71" s="71"/>
      <c r="W71" s="71"/>
      <c r="X71" s="1"/>
      <c r="Y71" s="1"/>
      <c r="Z71" s="1"/>
    </row>
    <row r="72" spans="2:26" x14ac:dyDescent="0.25">
      <c r="B72" s="95"/>
      <c r="H72" s="2"/>
      <c r="I72" s="2"/>
      <c r="J72" s="2"/>
      <c r="K72" s="1"/>
      <c r="L72" s="1"/>
      <c r="M72" s="1"/>
      <c r="N72" s="1"/>
      <c r="O72" s="1"/>
      <c r="P72" s="1"/>
      <c r="Q72" s="1"/>
      <c r="S72" s="1"/>
      <c r="T72" s="71"/>
      <c r="U72" s="71"/>
      <c r="V72" s="71"/>
      <c r="W72" s="71"/>
      <c r="X72" s="1"/>
      <c r="Y72" s="1"/>
      <c r="Z72" s="1"/>
    </row>
    <row r="73" spans="2:26" x14ac:dyDescent="0.25">
      <c r="B73" s="95"/>
      <c r="D73" s="110" t="s">
        <v>97</v>
      </c>
      <c r="H73" s="2"/>
      <c r="I73" s="2"/>
      <c r="J73" s="1"/>
      <c r="K73" s="1"/>
      <c r="L73" s="1"/>
      <c r="M73" s="1"/>
      <c r="N73" s="1"/>
      <c r="O73" s="1"/>
      <c r="P73" s="1"/>
      <c r="Q73" s="1"/>
      <c r="S73" s="71"/>
      <c r="T73" s="71"/>
      <c r="U73" s="71"/>
      <c r="V73" s="71"/>
      <c r="W73" s="71"/>
      <c r="X73" s="1"/>
      <c r="Y73" s="1"/>
      <c r="Z73" s="1"/>
    </row>
    <row r="74" spans="2:26" x14ac:dyDescent="0.25">
      <c r="B74" s="95"/>
      <c r="D74" s="6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S74" s="71"/>
      <c r="T74" s="71"/>
      <c r="U74" s="71"/>
      <c r="V74" s="71"/>
      <c r="W74" s="71"/>
      <c r="X74" s="1"/>
      <c r="Y74" s="1"/>
      <c r="Z74" s="1"/>
    </row>
    <row r="75" spans="2:26" x14ac:dyDescent="0.25">
      <c r="B75" s="95"/>
      <c r="D75" s="23" t="s">
        <v>0</v>
      </c>
      <c r="E75" s="49" t="str">
        <f>+'2. Victorian water industry'!$E$9</f>
        <v>2013-14</v>
      </c>
      <c r="F75" s="49" t="str">
        <f>+'2. Victorian water industry'!$F$9</f>
        <v>2014-15</v>
      </c>
      <c r="G75" s="49" t="str">
        <f>+'2. Victorian water industry'!$G$9</f>
        <v>2015-16</v>
      </c>
      <c r="H75" s="49" t="str">
        <f>+'2. Victorian water industry'!$H$9</f>
        <v>2016-17</v>
      </c>
      <c r="I75" s="49" t="str">
        <f>+'2. Victorian water industry'!$I$9</f>
        <v>2017-18</v>
      </c>
      <c r="J75" s="1"/>
      <c r="K75" s="1"/>
      <c r="L75" s="1"/>
      <c r="M75" s="1"/>
      <c r="N75" s="1"/>
      <c r="O75" s="1"/>
      <c r="P75" s="1"/>
      <c r="Q75" s="1"/>
      <c r="S75" s="1"/>
      <c r="T75" s="1"/>
      <c r="U75" s="1"/>
      <c r="V75" s="1"/>
      <c r="W75" s="1"/>
      <c r="X75" s="1"/>
      <c r="Y75" s="1"/>
      <c r="Z75" s="1"/>
    </row>
    <row r="76" spans="2:26" x14ac:dyDescent="0.25">
      <c r="B76" s="95"/>
      <c r="D76" s="30" t="s">
        <v>17</v>
      </c>
      <c r="E76" s="63">
        <v>339137.2507000246</v>
      </c>
      <c r="F76" s="55">
        <v>477881</v>
      </c>
      <c r="G76" s="55">
        <v>432997</v>
      </c>
      <c r="H76" s="55">
        <v>438332</v>
      </c>
      <c r="I76" s="55">
        <v>453419</v>
      </c>
      <c r="J76" s="1"/>
      <c r="K76" s="1"/>
      <c r="L76" s="1"/>
      <c r="M76" s="1"/>
      <c r="N76" s="1"/>
      <c r="O76" s="1"/>
      <c r="P76" s="1"/>
      <c r="Q76" s="1"/>
      <c r="S76" s="1"/>
      <c r="T76" s="1"/>
      <c r="U76" s="1"/>
      <c r="V76" s="1"/>
      <c r="W76" s="1"/>
      <c r="X76" s="1"/>
      <c r="Y76" s="1"/>
      <c r="Z76" s="1"/>
    </row>
    <row r="77" spans="2:26" x14ac:dyDescent="0.25">
      <c r="B77" s="95"/>
      <c r="D77" s="30" t="s">
        <v>60</v>
      </c>
      <c r="E77" s="63">
        <v>10310.01</v>
      </c>
      <c r="F77" s="55">
        <v>11102</v>
      </c>
      <c r="G77" s="55">
        <v>13708</v>
      </c>
      <c r="H77" s="55">
        <v>11227</v>
      </c>
      <c r="I77" s="55">
        <v>12718</v>
      </c>
      <c r="J77" s="1"/>
      <c r="K77" s="1"/>
      <c r="L77" s="1"/>
      <c r="M77" s="1"/>
      <c r="N77" s="1"/>
      <c r="O77" s="1"/>
      <c r="P77" s="1"/>
      <c r="Q77" s="1"/>
      <c r="S77" s="1"/>
      <c r="T77" s="1"/>
      <c r="U77" s="1"/>
      <c r="V77" s="1"/>
      <c r="W77" s="1"/>
      <c r="X77" s="1"/>
      <c r="Y77" s="1"/>
      <c r="Z77" s="1"/>
    </row>
    <row r="78" spans="2:26" x14ac:dyDescent="0.25">
      <c r="B78" s="95"/>
      <c r="D78" s="30" t="s">
        <v>54</v>
      </c>
      <c r="E78" s="64">
        <v>36645</v>
      </c>
      <c r="F78" s="56">
        <v>42326</v>
      </c>
      <c r="G78" s="56">
        <v>43556</v>
      </c>
      <c r="H78" s="56">
        <v>42098</v>
      </c>
      <c r="I78" s="56">
        <v>47300</v>
      </c>
      <c r="J78" s="1"/>
      <c r="K78" s="1"/>
      <c r="L78" s="1"/>
      <c r="M78" s="1"/>
      <c r="N78" s="1"/>
      <c r="O78" s="1"/>
      <c r="P78" s="1"/>
      <c r="Q78" s="1"/>
      <c r="S78" s="1"/>
      <c r="T78" s="1"/>
      <c r="U78" s="1"/>
      <c r="V78" s="1"/>
      <c r="W78" s="1"/>
      <c r="X78" s="1"/>
      <c r="Y78" s="1"/>
      <c r="Z78" s="1"/>
    </row>
    <row r="79" spans="2:26" x14ac:dyDescent="0.25">
      <c r="B79" s="95"/>
      <c r="D79" s="30" t="s">
        <v>52</v>
      </c>
      <c r="E79" s="109">
        <v>32708</v>
      </c>
      <c r="F79" s="56">
        <v>33255</v>
      </c>
      <c r="G79" s="56">
        <v>33762</v>
      </c>
      <c r="H79" s="94">
        <v>34083</v>
      </c>
      <c r="I79" s="56">
        <v>0</v>
      </c>
      <c r="J79" s="1"/>
      <c r="K79" s="1"/>
      <c r="L79" s="1"/>
      <c r="M79" s="1"/>
      <c r="N79" s="1"/>
      <c r="O79" s="1"/>
      <c r="P79" s="1"/>
      <c r="Q79" s="1"/>
      <c r="S79" s="1"/>
      <c r="T79" s="1"/>
      <c r="U79" s="1"/>
      <c r="V79" s="1"/>
      <c r="W79" s="1"/>
      <c r="X79" s="1"/>
      <c r="Y79" s="1"/>
      <c r="Z79" s="1"/>
    </row>
    <row r="80" spans="2:26" x14ac:dyDescent="0.25">
      <c r="B80" s="95"/>
      <c r="D80" s="30" t="s">
        <v>56</v>
      </c>
      <c r="E80" s="64">
        <v>39942.604811951489</v>
      </c>
      <c r="F80" s="56">
        <v>38849.497178753998</v>
      </c>
      <c r="G80" s="56">
        <v>40504</v>
      </c>
      <c r="H80" s="56">
        <v>40603.857044266355</v>
      </c>
      <c r="I80" s="56">
        <v>40649</v>
      </c>
      <c r="J80" s="1"/>
      <c r="K80" s="1"/>
      <c r="L80" s="1"/>
      <c r="M80" s="1"/>
      <c r="N80" s="1"/>
      <c r="O80" s="1"/>
      <c r="P80" s="1"/>
      <c r="Q80" s="1"/>
      <c r="S80" s="1"/>
      <c r="T80" s="1"/>
      <c r="U80" s="1"/>
      <c r="V80" s="1"/>
      <c r="W80" s="1"/>
      <c r="X80" s="1"/>
      <c r="Y80" s="1"/>
      <c r="Z80" s="1"/>
    </row>
    <row r="81" spans="2:26" x14ac:dyDescent="0.25">
      <c r="B81" s="95"/>
      <c r="D81" s="30" t="s">
        <v>53</v>
      </c>
      <c r="E81" s="64">
        <v>16271</v>
      </c>
      <c r="F81" s="56">
        <v>16277</v>
      </c>
      <c r="G81" s="56">
        <v>29779</v>
      </c>
      <c r="H81" s="56">
        <v>15707</v>
      </c>
      <c r="I81" s="56">
        <v>15075.551084869145</v>
      </c>
      <c r="J81" s="1"/>
      <c r="K81" s="1"/>
      <c r="L81" s="1"/>
      <c r="M81" s="1"/>
      <c r="N81" s="1"/>
      <c r="O81" s="1"/>
      <c r="P81" s="1"/>
      <c r="Q81" s="1"/>
      <c r="S81" s="1"/>
      <c r="T81" s="1"/>
      <c r="U81" s="1"/>
      <c r="V81" s="1"/>
      <c r="W81" s="1"/>
      <c r="X81" s="1"/>
      <c r="Y81" s="1"/>
      <c r="Z81" s="1"/>
    </row>
    <row r="82" spans="2:26" x14ac:dyDescent="0.25">
      <c r="B82" s="95"/>
      <c r="D82" s="30" t="s">
        <v>55</v>
      </c>
      <c r="E82" s="64">
        <v>31648.2</v>
      </c>
      <c r="F82" s="56">
        <v>44006</v>
      </c>
      <c r="G82" s="56">
        <v>56374.400000000001</v>
      </c>
      <c r="H82" s="56">
        <v>33645</v>
      </c>
      <c r="I82" s="56">
        <v>28898</v>
      </c>
      <c r="J82" s="1"/>
      <c r="K82" s="1"/>
      <c r="L82" s="1"/>
      <c r="M82" s="1"/>
      <c r="N82" s="1"/>
      <c r="O82" s="1"/>
      <c r="P82" s="1"/>
      <c r="Q82" s="1"/>
      <c r="S82" s="1"/>
      <c r="T82" s="1"/>
      <c r="U82" s="1"/>
      <c r="V82" s="1"/>
      <c r="W82" s="1"/>
      <c r="X82" s="1"/>
      <c r="Y82" s="1"/>
      <c r="Z82" s="1"/>
    </row>
    <row r="83" spans="2:26" x14ac:dyDescent="0.25">
      <c r="B83" s="95"/>
      <c r="D83" s="30" t="s">
        <v>61</v>
      </c>
      <c r="E83" s="64">
        <v>8098.130000000001</v>
      </c>
      <c r="F83" s="56">
        <v>7912.18</v>
      </c>
      <c r="G83" s="56">
        <v>8011.3399999999992</v>
      </c>
      <c r="H83" s="56">
        <v>8556.9299999999985</v>
      </c>
      <c r="I83" s="56">
        <v>8348</v>
      </c>
      <c r="J83" s="1"/>
      <c r="K83" s="1"/>
      <c r="L83" s="1"/>
      <c r="M83" s="1"/>
      <c r="N83" s="1"/>
      <c r="O83" s="1"/>
      <c r="P83" s="1"/>
      <c r="Q83" s="1"/>
      <c r="S83" s="1"/>
      <c r="T83" s="1"/>
      <c r="U83" s="1"/>
      <c r="V83" s="1"/>
      <c r="W83" s="1"/>
      <c r="X83" s="1"/>
      <c r="Y83" s="1"/>
      <c r="Z83" s="1"/>
    </row>
    <row r="84" spans="2:26" x14ac:dyDescent="0.25">
      <c r="B84" s="95"/>
      <c r="D84" s="30" t="s">
        <v>51</v>
      </c>
      <c r="E84" s="64">
        <v>38246.1</v>
      </c>
      <c r="F84" s="56">
        <v>42706</v>
      </c>
      <c r="G84" s="56">
        <v>60964</v>
      </c>
      <c r="H84" s="56">
        <v>37549</v>
      </c>
      <c r="I84" s="56">
        <v>37881</v>
      </c>
      <c r="J84" s="1"/>
      <c r="K84" s="1"/>
      <c r="L84" s="1"/>
      <c r="M84" s="1"/>
      <c r="N84" s="1"/>
      <c r="O84" s="1"/>
      <c r="P84" s="1"/>
      <c r="Q84" s="1"/>
      <c r="S84" s="1"/>
      <c r="T84" s="1"/>
      <c r="U84" s="1"/>
      <c r="V84" s="1"/>
      <c r="W84" s="1"/>
      <c r="X84" s="1"/>
      <c r="Y84" s="1"/>
      <c r="Z84" s="1"/>
    </row>
    <row r="85" spans="2:26" x14ac:dyDescent="0.25">
      <c r="B85" s="95"/>
      <c r="D85" s="30" t="s">
        <v>50</v>
      </c>
      <c r="E85" s="64">
        <v>48750</v>
      </c>
      <c r="F85" s="56">
        <v>49295</v>
      </c>
      <c r="G85" s="56">
        <v>44754</v>
      </c>
      <c r="H85" s="56">
        <v>40581</v>
      </c>
      <c r="I85" s="56">
        <v>58908.164223200009</v>
      </c>
      <c r="J85" s="1"/>
      <c r="K85" s="1"/>
      <c r="L85" s="1"/>
      <c r="M85" s="1"/>
      <c r="N85" s="1"/>
      <c r="O85" s="1"/>
      <c r="P85" s="1"/>
      <c r="Q85" s="1"/>
      <c r="S85" s="1"/>
      <c r="T85" s="1"/>
      <c r="U85" s="1"/>
      <c r="V85" s="1"/>
      <c r="W85" s="1"/>
      <c r="X85" s="1"/>
      <c r="Y85" s="1"/>
      <c r="Z85" s="1"/>
    </row>
    <row r="86" spans="2:26" x14ac:dyDescent="0.25">
      <c r="B86" s="95"/>
      <c r="D86" s="30" t="s">
        <v>10</v>
      </c>
      <c r="E86" s="64">
        <v>20401.3</v>
      </c>
      <c r="F86" s="56">
        <v>19087.370000000003</v>
      </c>
      <c r="G86" s="56">
        <v>18418.8</v>
      </c>
      <c r="H86" s="56">
        <v>13496.400000000001</v>
      </c>
      <c r="I86" s="56">
        <v>15112</v>
      </c>
      <c r="J86" s="1"/>
      <c r="K86" s="1"/>
      <c r="L86" s="1"/>
      <c r="M86" s="1"/>
      <c r="N86" s="1"/>
      <c r="O86" s="1"/>
      <c r="P86" s="1"/>
      <c r="Q86" s="1"/>
      <c r="S86" s="1"/>
      <c r="T86" s="1"/>
      <c r="U86" s="1"/>
      <c r="V86" s="1"/>
      <c r="W86" s="1"/>
      <c r="X86" s="1"/>
      <c r="Y86" s="1"/>
      <c r="Z86" s="1"/>
    </row>
    <row r="87" spans="2:26" x14ac:dyDescent="0.25">
      <c r="B87" s="95"/>
      <c r="D87" s="30" t="s">
        <v>58</v>
      </c>
      <c r="E87" s="64">
        <v>17366</v>
      </c>
      <c r="F87" s="56">
        <v>17912</v>
      </c>
      <c r="G87" s="56">
        <v>20015</v>
      </c>
      <c r="H87" s="56">
        <v>19162.73</v>
      </c>
      <c r="I87" s="56">
        <v>21071</v>
      </c>
      <c r="J87" s="1"/>
      <c r="K87" s="1"/>
      <c r="L87" s="1"/>
      <c r="M87" s="1"/>
      <c r="N87" s="1"/>
      <c r="O87" s="1"/>
      <c r="P87" s="1"/>
      <c r="Q87" s="1"/>
      <c r="S87" s="1"/>
      <c r="T87" s="1"/>
      <c r="U87" s="1"/>
      <c r="V87" s="1"/>
      <c r="W87" s="1"/>
      <c r="X87" s="1"/>
      <c r="Y87" s="1"/>
      <c r="Z87" s="1"/>
    </row>
    <row r="88" spans="2:26" x14ac:dyDescent="0.25">
      <c r="B88" s="95"/>
      <c r="D88" s="30" t="s">
        <v>49</v>
      </c>
      <c r="E88" s="64">
        <v>41520.777899788998</v>
      </c>
      <c r="F88" s="56">
        <v>41162</v>
      </c>
      <c r="G88" s="56">
        <v>43862</v>
      </c>
      <c r="H88" s="56">
        <v>37737</v>
      </c>
      <c r="I88" s="56">
        <v>35605</v>
      </c>
      <c r="J88" s="1"/>
      <c r="K88" s="1"/>
      <c r="L88" s="1"/>
      <c r="M88" s="1"/>
      <c r="N88" s="1"/>
      <c r="O88" s="1"/>
      <c r="P88" s="1"/>
      <c r="Q88" s="1"/>
      <c r="S88" s="1"/>
      <c r="T88" s="1"/>
      <c r="U88" s="1"/>
      <c r="V88" s="1"/>
      <c r="W88" s="1"/>
      <c r="X88" s="1"/>
      <c r="Y88" s="1"/>
      <c r="Z88" s="1"/>
    </row>
    <row r="89" spans="2:26" x14ac:dyDescent="0.25">
      <c r="B89" s="95"/>
      <c r="D89" s="30" t="s">
        <v>57</v>
      </c>
      <c r="E89" s="64">
        <v>6872.1889193628158</v>
      </c>
      <c r="F89" s="56">
        <v>7410.8270000000011</v>
      </c>
      <c r="G89" s="56">
        <v>7384.9148924886904</v>
      </c>
      <c r="H89" s="56">
        <v>8347.4295952624998</v>
      </c>
      <c r="I89" s="56">
        <v>9248.68</v>
      </c>
      <c r="J89" s="1"/>
      <c r="K89" s="1"/>
      <c r="L89" s="1"/>
      <c r="M89" s="1"/>
      <c r="N89" s="1"/>
      <c r="O89" s="1"/>
      <c r="P89" s="1"/>
      <c r="Q89" s="1"/>
      <c r="S89" s="1"/>
      <c r="T89" s="1"/>
      <c r="U89" s="1"/>
      <c r="V89" s="1"/>
      <c r="W89" s="1"/>
      <c r="X89" s="1"/>
      <c r="Y89" s="1"/>
      <c r="Z89" s="1"/>
    </row>
    <row r="90" spans="2:26" x14ac:dyDescent="0.25">
      <c r="B90" s="95"/>
      <c r="D90" s="30" t="s">
        <v>48</v>
      </c>
      <c r="E90" s="64">
        <v>29095</v>
      </c>
      <c r="F90" s="56">
        <v>31725</v>
      </c>
      <c r="G90" s="56">
        <v>32970</v>
      </c>
      <c r="H90" s="56">
        <v>28880</v>
      </c>
      <c r="I90" s="56">
        <v>30674</v>
      </c>
      <c r="J90" s="1"/>
      <c r="K90" s="1"/>
      <c r="L90" s="1"/>
      <c r="M90" s="1"/>
      <c r="N90" s="1"/>
      <c r="O90" s="1"/>
      <c r="P90" s="1"/>
      <c r="Q90" s="1"/>
      <c r="S90" s="1"/>
      <c r="T90" s="1"/>
      <c r="U90" s="1"/>
      <c r="V90" s="1"/>
      <c r="W90" s="1"/>
      <c r="X90" s="1"/>
      <c r="Y90" s="1"/>
      <c r="Z90" s="1"/>
    </row>
    <row r="91" spans="2:26" x14ac:dyDescent="0.25">
      <c r="B91" s="95"/>
      <c r="D91" s="30" t="s">
        <v>59</v>
      </c>
      <c r="E91" s="64">
        <v>15217</v>
      </c>
      <c r="F91" s="56">
        <v>30646</v>
      </c>
      <c r="G91" s="56">
        <v>31900</v>
      </c>
      <c r="H91" s="56">
        <v>32226</v>
      </c>
      <c r="I91" s="56">
        <v>33282</v>
      </c>
      <c r="J91" s="1"/>
      <c r="K91" s="1"/>
      <c r="L91" s="1"/>
      <c r="M91" s="1"/>
      <c r="N91" s="1"/>
      <c r="O91" s="1"/>
      <c r="P91" s="1"/>
      <c r="Q91" s="1"/>
      <c r="S91" s="1"/>
      <c r="T91" s="1"/>
      <c r="U91" s="1"/>
      <c r="V91" s="1"/>
      <c r="W91" s="1"/>
      <c r="X91" s="1"/>
      <c r="Y91" s="1"/>
      <c r="Z91" s="1"/>
    </row>
    <row r="92" spans="2:26" x14ac:dyDescent="0.25">
      <c r="B92" s="95"/>
      <c r="D92" s="30" t="s">
        <v>62</v>
      </c>
      <c r="E92" s="64">
        <v>6471</v>
      </c>
      <c r="F92" s="56">
        <v>6473</v>
      </c>
      <c r="G92" s="56">
        <v>6053</v>
      </c>
      <c r="H92" s="56">
        <v>6476</v>
      </c>
      <c r="I92" s="56">
        <v>6637</v>
      </c>
      <c r="J92" s="1"/>
      <c r="K92" s="1"/>
      <c r="L92" s="1"/>
      <c r="M92" s="1"/>
      <c r="N92" s="1"/>
      <c r="O92" s="1"/>
      <c r="P92" s="1"/>
      <c r="Q92" s="1"/>
      <c r="S92" s="1"/>
      <c r="T92" s="1"/>
      <c r="U92" s="1"/>
      <c r="V92" s="1"/>
      <c r="W92" s="1"/>
      <c r="X92" s="1"/>
      <c r="Y92" s="1"/>
      <c r="Z92" s="1"/>
    </row>
    <row r="93" spans="2:26" x14ac:dyDescent="0.25">
      <c r="B93" s="95"/>
      <c r="D93" s="3"/>
      <c r="E93" s="2"/>
      <c r="F93" s="2"/>
      <c r="G93" s="2"/>
      <c r="H93" s="2"/>
      <c r="I93" s="2"/>
      <c r="J93" s="34"/>
      <c r="K93" s="1"/>
      <c r="L93" s="1"/>
      <c r="M93" s="1"/>
      <c r="N93" s="1"/>
      <c r="O93" s="1"/>
      <c r="P93" s="1"/>
      <c r="Q93" s="1"/>
      <c r="S93" s="1"/>
      <c r="T93" s="1"/>
      <c r="U93" s="1"/>
      <c r="V93" s="1"/>
      <c r="W93" s="1"/>
      <c r="X93" s="1"/>
      <c r="Y93" s="1"/>
      <c r="Z93" s="1"/>
    </row>
    <row r="94" spans="2:26" x14ac:dyDescent="0.25">
      <c r="B94" s="95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S94" s="1"/>
      <c r="T94" s="1"/>
      <c r="U94" s="1"/>
      <c r="V94" s="1"/>
      <c r="W94" s="1"/>
      <c r="X94" s="1"/>
      <c r="Y94" s="1"/>
      <c r="Z94" s="1"/>
    </row>
    <row r="95" spans="2:26" x14ac:dyDescent="0.25">
      <c r="B95" s="96"/>
      <c r="D95" s="110" t="s">
        <v>148</v>
      </c>
      <c r="K95" s="1"/>
      <c r="L95" s="1"/>
      <c r="M95" s="1"/>
      <c r="N95" s="1"/>
      <c r="O95" s="1"/>
      <c r="P95" s="1"/>
      <c r="Q95" s="1"/>
      <c r="S95" s="1"/>
      <c r="T95" s="1"/>
      <c r="U95" s="1"/>
      <c r="V95" s="1"/>
      <c r="W95" s="1"/>
      <c r="X95" s="1"/>
      <c r="Y95" s="1"/>
      <c r="Z95" s="1"/>
    </row>
    <row r="96" spans="2:26" x14ac:dyDescent="0.25">
      <c r="B96" s="96"/>
      <c r="D96" s="6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S96" s="1"/>
      <c r="T96" s="1"/>
      <c r="U96" s="1"/>
      <c r="V96" s="1"/>
      <c r="W96" s="1"/>
      <c r="X96" s="1"/>
      <c r="Y96" s="1"/>
      <c r="Z96" s="1"/>
    </row>
    <row r="97" spans="2:26" x14ac:dyDescent="0.25">
      <c r="B97" s="96"/>
      <c r="D97" s="23" t="s">
        <v>0</v>
      </c>
      <c r="E97" s="49" t="s">
        <v>40</v>
      </c>
      <c r="F97" s="49" t="s">
        <v>41</v>
      </c>
      <c r="G97" s="49" t="s">
        <v>42</v>
      </c>
      <c r="H97" s="49" t="s">
        <v>37</v>
      </c>
      <c r="I97" s="49" t="s">
        <v>43</v>
      </c>
      <c r="J97" s="1"/>
      <c r="K97" s="1"/>
      <c r="L97" s="1"/>
      <c r="M97" s="1"/>
      <c r="N97" s="1"/>
      <c r="O97" s="1"/>
      <c r="P97" s="1"/>
      <c r="Q97" s="1"/>
      <c r="S97" s="1"/>
      <c r="T97" s="1"/>
      <c r="U97" s="1"/>
      <c r="V97" s="1"/>
      <c r="W97" s="1"/>
      <c r="X97" s="1"/>
      <c r="Y97" s="1"/>
      <c r="Z97" s="1"/>
    </row>
    <row r="98" spans="2:26" x14ac:dyDescent="0.25">
      <c r="B98" s="95"/>
      <c r="D98" s="30" t="s">
        <v>17</v>
      </c>
      <c r="E98" s="63">
        <v>60329</v>
      </c>
      <c r="F98" s="63">
        <v>385456</v>
      </c>
      <c r="G98" s="63">
        <v>2564</v>
      </c>
      <c r="H98" s="63">
        <v>5070</v>
      </c>
      <c r="I98" s="63">
        <v>0</v>
      </c>
      <c r="J98" s="71"/>
      <c r="K98" s="1"/>
      <c r="L98" s="1"/>
      <c r="M98" s="1"/>
      <c r="N98" s="1"/>
      <c r="O98" s="1"/>
      <c r="P98" s="1"/>
      <c r="Q98" s="1"/>
      <c r="S98" s="1"/>
      <c r="T98" s="1"/>
      <c r="U98" s="1"/>
      <c r="V98" s="1"/>
      <c r="W98" s="1"/>
      <c r="X98" s="1"/>
      <c r="Y98" s="1"/>
      <c r="Z98" s="1"/>
    </row>
    <row r="99" spans="2:26" x14ac:dyDescent="0.25">
      <c r="B99" s="95"/>
      <c r="D99" s="30" t="s">
        <v>60</v>
      </c>
      <c r="E99" s="63">
        <v>490</v>
      </c>
      <c r="F99" s="63">
        <v>11361</v>
      </c>
      <c r="G99" s="63">
        <v>1217</v>
      </c>
      <c r="H99" s="63">
        <v>838</v>
      </c>
      <c r="I99" s="63">
        <v>1188</v>
      </c>
      <c r="J99" s="71"/>
      <c r="K99" s="1"/>
      <c r="L99" s="1"/>
      <c r="M99" s="1"/>
      <c r="N99" s="1"/>
      <c r="O99" s="1"/>
      <c r="P99" s="1"/>
      <c r="Q99" s="1"/>
      <c r="S99" s="1"/>
      <c r="T99" s="1"/>
      <c r="U99" s="1"/>
      <c r="V99" s="1"/>
      <c r="W99" s="1"/>
      <c r="X99" s="1"/>
      <c r="Y99" s="1"/>
      <c r="Z99" s="1"/>
    </row>
    <row r="100" spans="2:26" x14ac:dyDescent="0.25">
      <c r="B100" s="95"/>
      <c r="D100" s="30" t="s">
        <v>54</v>
      </c>
      <c r="E100" s="63">
        <v>5486</v>
      </c>
      <c r="F100" s="63">
        <v>39939</v>
      </c>
      <c r="G100" s="63">
        <v>1492</v>
      </c>
      <c r="H100" s="63">
        <v>1599</v>
      </c>
      <c r="I100" s="63">
        <v>1216</v>
      </c>
      <c r="J100" s="71"/>
      <c r="K100" s="1"/>
      <c r="L100" s="1"/>
      <c r="M100" s="1"/>
      <c r="N100" s="1"/>
      <c r="O100" s="1"/>
      <c r="P100" s="1"/>
      <c r="Q100" s="1"/>
      <c r="S100" s="1"/>
      <c r="T100" s="1"/>
      <c r="U100" s="1"/>
      <c r="V100" s="1"/>
      <c r="W100" s="1"/>
      <c r="X100" s="1"/>
      <c r="Y100" s="1"/>
      <c r="Z100" s="1"/>
    </row>
    <row r="101" spans="2:26" x14ac:dyDescent="0.25">
      <c r="B101" s="95"/>
      <c r="D101" s="30" t="s">
        <v>52</v>
      </c>
      <c r="E101" s="63">
        <v>8682</v>
      </c>
      <c r="F101" s="63">
        <v>22718</v>
      </c>
      <c r="G101" s="63">
        <v>1072</v>
      </c>
      <c r="H101" s="63">
        <v>1699</v>
      </c>
      <c r="I101" s="63">
        <v>34171</v>
      </c>
      <c r="J101" s="71"/>
      <c r="K101" s="1"/>
      <c r="L101" s="1"/>
      <c r="M101" s="1"/>
      <c r="N101" s="1"/>
      <c r="O101" s="1"/>
      <c r="P101" s="1"/>
      <c r="Q101" s="1"/>
      <c r="S101" s="1"/>
      <c r="T101" s="1"/>
      <c r="U101" s="1"/>
      <c r="V101" s="1"/>
      <c r="W101" s="1"/>
      <c r="X101" s="1"/>
      <c r="Y101" s="1"/>
      <c r="Z101" s="1"/>
    </row>
    <row r="102" spans="2:26" x14ac:dyDescent="0.25">
      <c r="B102" s="95"/>
      <c r="D102" s="30" t="s">
        <v>56</v>
      </c>
      <c r="E102" s="63">
        <v>5262</v>
      </c>
      <c r="F102" s="63">
        <v>32930</v>
      </c>
      <c r="G102" s="63">
        <v>981</v>
      </c>
      <c r="H102" s="63">
        <v>1498</v>
      </c>
      <c r="I102" s="63">
        <v>22</v>
      </c>
      <c r="J102" s="71"/>
      <c r="K102" s="1"/>
      <c r="L102" s="1"/>
      <c r="M102" s="1"/>
      <c r="N102" s="1"/>
      <c r="O102" s="1"/>
      <c r="P102" s="1"/>
      <c r="Q102" s="1"/>
      <c r="S102" s="1"/>
      <c r="T102" s="1"/>
      <c r="U102" s="1"/>
      <c r="V102" s="1"/>
      <c r="W102" s="1"/>
      <c r="X102" s="1"/>
      <c r="Y102" s="1"/>
      <c r="Z102" s="1"/>
    </row>
    <row r="103" spans="2:26" x14ac:dyDescent="0.25">
      <c r="B103" s="95"/>
      <c r="D103" s="30" t="s">
        <v>53</v>
      </c>
      <c r="E103" s="63">
        <v>2283.9164116024208</v>
      </c>
      <c r="F103" s="63">
        <v>11268.658789736408</v>
      </c>
      <c r="G103" s="63">
        <v>600.3369289968</v>
      </c>
      <c r="H103" s="63">
        <v>937.63895453351688</v>
      </c>
      <c r="I103" s="63">
        <v>15</v>
      </c>
      <c r="J103" s="71"/>
      <c r="K103" s="1"/>
      <c r="L103" s="1"/>
      <c r="M103" s="1"/>
      <c r="N103" s="1"/>
      <c r="O103" s="1"/>
      <c r="P103" s="1"/>
      <c r="Q103" s="1"/>
      <c r="S103" s="1"/>
      <c r="T103" s="1"/>
      <c r="U103" s="1"/>
      <c r="V103" s="1"/>
      <c r="W103" s="1"/>
      <c r="X103" s="1"/>
      <c r="Y103" s="1"/>
      <c r="Z103" s="1"/>
    </row>
    <row r="104" spans="2:26" x14ac:dyDescent="0.25">
      <c r="B104" s="95"/>
      <c r="D104" s="30" t="s">
        <v>55</v>
      </c>
      <c r="E104" s="63">
        <v>5220</v>
      </c>
      <c r="F104" s="63">
        <v>22369</v>
      </c>
      <c r="G104" s="63">
        <v>792</v>
      </c>
      <c r="H104" s="63">
        <v>517</v>
      </c>
      <c r="I104" s="63">
        <v>0</v>
      </c>
      <c r="J104" s="71"/>
      <c r="K104" s="1"/>
      <c r="L104" s="1"/>
      <c r="M104" s="1"/>
      <c r="N104" s="1"/>
      <c r="O104" s="1"/>
      <c r="P104" s="1"/>
      <c r="Q104" s="1"/>
      <c r="S104" s="1"/>
      <c r="T104" s="1"/>
      <c r="U104" s="1"/>
      <c r="V104" s="1"/>
      <c r="W104" s="1"/>
      <c r="X104" s="1"/>
      <c r="Y104" s="1"/>
      <c r="Z104" s="1"/>
    </row>
    <row r="105" spans="2:26" x14ac:dyDescent="0.25">
      <c r="B105" s="95"/>
      <c r="D105" s="30" t="s">
        <v>61</v>
      </c>
      <c r="E105" s="63">
        <v>3560</v>
      </c>
      <c r="F105" s="63">
        <v>4322</v>
      </c>
      <c r="G105" s="63">
        <v>311</v>
      </c>
      <c r="H105" s="63">
        <v>155</v>
      </c>
      <c r="I105" s="63">
        <v>0</v>
      </c>
      <c r="J105" s="71"/>
      <c r="K105" s="1"/>
      <c r="L105" s="1"/>
      <c r="M105" s="1"/>
      <c r="N105" s="1"/>
      <c r="O105" s="1"/>
      <c r="P105" s="1"/>
      <c r="Q105" s="1"/>
      <c r="S105" s="1"/>
      <c r="T105" s="1"/>
      <c r="U105" s="1"/>
      <c r="V105" s="1"/>
      <c r="W105" s="1"/>
      <c r="X105" s="1"/>
      <c r="Y105" s="1"/>
      <c r="Z105" s="1"/>
    </row>
    <row r="106" spans="2:26" x14ac:dyDescent="0.25">
      <c r="B106" s="95"/>
      <c r="D106" s="30" t="s">
        <v>51</v>
      </c>
      <c r="E106" s="63">
        <v>10098</v>
      </c>
      <c r="F106" s="63">
        <v>24238</v>
      </c>
      <c r="G106" s="63">
        <v>1346</v>
      </c>
      <c r="H106" s="63">
        <v>2199</v>
      </c>
      <c r="I106" s="63">
        <v>0</v>
      </c>
      <c r="J106" s="71"/>
      <c r="K106" s="1"/>
      <c r="L106" s="1"/>
      <c r="M106" s="1"/>
      <c r="N106" s="1"/>
      <c r="O106" s="1"/>
      <c r="P106" s="1"/>
      <c r="Q106" s="1"/>
      <c r="S106" s="1"/>
      <c r="T106" s="1"/>
      <c r="U106" s="1"/>
      <c r="V106" s="1"/>
      <c r="W106" s="1"/>
      <c r="X106" s="1"/>
      <c r="Y106" s="1"/>
      <c r="Z106" s="1"/>
    </row>
    <row r="107" spans="2:26" x14ac:dyDescent="0.25">
      <c r="B107" s="95"/>
      <c r="D107" s="30" t="s">
        <v>50</v>
      </c>
      <c r="E107" s="63">
        <v>14152.653061200002</v>
      </c>
      <c r="F107" s="63">
        <v>43980.492466000003</v>
      </c>
      <c r="G107" s="63">
        <v>909.03</v>
      </c>
      <c r="H107" s="63">
        <v>333.21639600000003</v>
      </c>
      <c r="I107" s="63">
        <v>467.22769999999934</v>
      </c>
      <c r="J107" s="71"/>
      <c r="K107" s="1"/>
      <c r="L107" s="1"/>
      <c r="M107" s="1"/>
      <c r="N107" s="1"/>
      <c r="O107" s="1"/>
      <c r="P107" s="1"/>
      <c r="Q107" s="1"/>
      <c r="S107" s="1"/>
      <c r="T107" s="1"/>
      <c r="U107" s="1"/>
      <c r="V107" s="1"/>
      <c r="W107" s="1"/>
      <c r="X107" s="1"/>
      <c r="Y107" s="1"/>
      <c r="Z107" s="1"/>
    </row>
    <row r="108" spans="2:26" x14ac:dyDescent="0.25">
      <c r="B108" s="95"/>
      <c r="D108" s="30" t="s">
        <v>10</v>
      </c>
      <c r="E108" s="63">
        <v>11558</v>
      </c>
      <c r="F108" s="63">
        <v>3524</v>
      </c>
      <c r="G108" s="63">
        <v>1026</v>
      </c>
      <c r="H108" s="63">
        <v>527</v>
      </c>
      <c r="I108" s="63">
        <v>1523</v>
      </c>
      <c r="J108" s="71"/>
      <c r="K108" s="1"/>
      <c r="L108" s="1"/>
      <c r="M108" s="1"/>
      <c r="N108" s="1"/>
      <c r="O108" s="1"/>
      <c r="P108" s="1"/>
      <c r="Q108" s="1"/>
      <c r="S108" s="1"/>
      <c r="T108" s="1"/>
      <c r="U108" s="1"/>
      <c r="V108" s="1"/>
      <c r="W108" s="1"/>
      <c r="X108" s="1"/>
      <c r="Y108" s="1"/>
      <c r="Z108" s="1"/>
    </row>
    <row r="109" spans="2:26" x14ac:dyDescent="0.25">
      <c r="B109" s="95"/>
      <c r="D109" s="30" t="s">
        <v>58</v>
      </c>
      <c r="E109" s="63">
        <v>7169</v>
      </c>
      <c r="F109" s="63">
        <v>13919</v>
      </c>
      <c r="G109" s="63">
        <v>403</v>
      </c>
      <c r="H109" s="63">
        <v>360</v>
      </c>
      <c r="I109" s="63">
        <v>780</v>
      </c>
      <c r="J109" s="71"/>
      <c r="K109" s="1"/>
      <c r="L109" s="1"/>
      <c r="M109" s="1"/>
      <c r="N109" s="1"/>
      <c r="O109" s="1"/>
      <c r="P109" s="1"/>
      <c r="Q109" s="1"/>
      <c r="S109" s="1"/>
      <c r="T109" s="1"/>
      <c r="U109" s="1"/>
      <c r="V109" s="1"/>
      <c r="W109" s="1"/>
      <c r="X109" s="1"/>
      <c r="Y109" s="1"/>
      <c r="Z109" s="1"/>
    </row>
    <row r="110" spans="2:26" x14ac:dyDescent="0.25">
      <c r="B110" s="95"/>
      <c r="D110" s="30" t="s">
        <v>49</v>
      </c>
      <c r="E110" s="63">
        <v>9202</v>
      </c>
      <c r="F110" s="63">
        <v>25079</v>
      </c>
      <c r="G110" s="63">
        <v>855</v>
      </c>
      <c r="H110" s="63">
        <v>469</v>
      </c>
      <c r="I110" s="63">
        <v>0</v>
      </c>
      <c r="J110" s="71"/>
      <c r="K110" s="1"/>
      <c r="L110" s="1"/>
      <c r="M110" s="1"/>
      <c r="N110" s="1"/>
      <c r="O110" s="1"/>
      <c r="P110" s="1"/>
      <c r="Q110" s="1"/>
      <c r="S110" s="1"/>
      <c r="T110" s="1"/>
      <c r="U110" s="1"/>
      <c r="V110" s="1"/>
      <c r="W110" s="1"/>
      <c r="X110" s="1"/>
      <c r="Y110" s="1"/>
      <c r="Z110" s="1"/>
    </row>
    <row r="111" spans="2:26" x14ac:dyDescent="0.25">
      <c r="B111" s="95"/>
      <c r="D111" s="30" t="s">
        <v>57</v>
      </c>
      <c r="E111" s="63">
        <v>2228.52</v>
      </c>
      <c r="F111" s="63">
        <v>6019.48</v>
      </c>
      <c r="G111" s="63">
        <v>811.44</v>
      </c>
      <c r="H111" s="63">
        <v>189.24</v>
      </c>
      <c r="I111" s="63">
        <v>0</v>
      </c>
      <c r="J111" s="71"/>
      <c r="K111" s="1"/>
      <c r="L111" s="1"/>
      <c r="M111" s="1"/>
      <c r="N111" s="1"/>
      <c r="O111" s="1"/>
      <c r="P111" s="1"/>
      <c r="Q111" s="1"/>
      <c r="S111" s="1"/>
      <c r="T111" s="1"/>
      <c r="U111" s="1"/>
      <c r="V111" s="1"/>
      <c r="W111" s="1"/>
      <c r="X111" s="1"/>
      <c r="Y111" s="1"/>
      <c r="Z111" s="1"/>
    </row>
    <row r="112" spans="2:26" x14ac:dyDescent="0.25">
      <c r="B112" s="95"/>
      <c r="D112" s="30" t="s">
        <v>48</v>
      </c>
      <c r="E112" s="63">
        <v>12502</v>
      </c>
      <c r="F112" s="63">
        <v>16992</v>
      </c>
      <c r="G112" s="63">
        <v>715</v>
      </c>
      <c r="H112" s="63">
        <v>465</v>
      </c>
      <c r="I112" s="63">
        <v>0</v>
      </c>
      <c r="J112" s="71"/>
      <c r="K112" s="1"/>
      <c r="L112" s="1"/>
      <c r="M112" s="1"/>
      <c r="N112" s="1"/>
      <c r="O112" s="1"/>
      <c r="P112" s="1"/>
      <c r="Q112" s="1"/>
      <c r="S112" s="1"/>
      <c r="T112" s="1"/>
      <c r="U112" s="1"/>
      <c r="V112" s="1"/>
      <c r="W112" s="1"/>
      <c r="X112" s="1"/>
      <c r="Y112" s="1"/>
      <c r="Z112" s="1"/>
    </row>
    <row r="113" spans="2:26" x14ac:dyDescent="0.25">
      <c r="B113" s="95"/>
      <c r="D113" s="30" t="s">
        <v>59</v>
      </c>
      <c r="E113" s="63">
        <v>9306</v>
      </c>
      <c r="F113" s="63">
        <v>21050</v>
      </c>
      <c r="G113" s="63">
        <v>685</v>
      </c>
      <c r="H113" s="63">
        <v>2241</v>
      </c>
      <c r="I113" s="63">
        <v>0</v>
      </c>
      <c r="J113" s="71"/>
      <c r="K113" s="1"/>
      <c r="L113" s="1"/>
      <c r="M113" s="1"/>
      <c r="N113" s="1"/>
      <c r="O113" s="1"/>
      <c r="P113" s="1"/>
      <c r="Q113" s="1"/>
      <c r="S113" s="1"/>
      <c r="T113" s="1"/>
      <c r="U113" s="1"/>
      <c r="V113" s="1"/>
      <c r="W113" s="1"/>
      <c r="X113" s="1"/>
      <c r="Y113" s="1"/>
      <c r="Z113" s="1"/>
    </row>
    <row r="114" spans="2:26" x14ac:dyDescent="0.25">
      <c r="B114" s="95"/>
      <c r="D114" s="30" t="s">
        <v>62</v>
      </c>
      <c r="E114" s="63">
        <v>1467</v>
      </c>
      <c r="F114" s="63">
        <v>4681</v>
      </c>
      <c r="G114" s="63">
        <v>226</v>
      </c>
      <c r="H114" s="63">
        <v>263</v>
      </c>
      <c r="I114" s="63">
        <v>0</v>
      </c>
      <c r="J114" s="71"/>
      <c r="K114" s="1"/>
      <c r="L114" s="1"/>
      <c r="M114" s="1"/>
      <c r="N114" s="1"/>
      <c r="O114" s="1"/>
      <c r="P114" s="1"/>
      <c r="Q114" s="1"/>
      <c r="S114" s="1"/>
      <c r="T114" s="1"/>
      <c r="U114" s="1"/>
      <c r="V114" s="1"/>
      <c r="W114" s="1"/>
      <c r="X114" s="1"/>
      <c r="Y114" s="1"/>
      <c r="Z114" s="1"/>
    </row>
    <row r="115" spans="2:26" x14ac:dyDescent="0.25">
      <c r="B115" s="95"/>
      <c r="D115" s="67" t="s">
        <v>18</v>
      </c>
      <c r="E115" s="68">
        <f>SUM(E98:E114)</f>
        <v>168996.08947280241</v>
      </c>
      <c r="F115" s="84">
        <f t="shared" ref="F115:H115" si="0">SUM(F98:F114)</f>
        <v>689846.63125573646</v>
      </c>
      <c r="G115" s="84">
        <f t="shared" si="0"/>
        <v>16005.806928996801</v>
      </c>
      <c r="H115" s="84">
        <f t="shared" si="0"/>
        <v>19360.095350533516</v>
      </c>
      <c r="I115" s="81">
        <v>4561</v>
      </c>
      <c r="J115" s="71"/>
      <c r="K115" s="1"/>
      <c r="L115" s="1"/>
      <c r="M115" s="1"/>
      <c r="N115" s="1"/>
      <c r="O115" s="1"/>
      <c r="P115" s="1"/>
      <c r="Q115" s="1"/>
      <c r="S115" s="1"/>
      <c r="T115" s="1"/>
      <c r="U115" s="1"/>
      <c r="V115" s="1"/>
      <c r="W115" s="1"/>
      <c r="X115" s="1"/>
      <c r="Y115" s="1"/>
      <c r="Z115" s="1"/>
    </row>
    <row r="116" spans="2:26" x14ac:dyDescent="0.25">
      <c r="B116" s="95"/>
      <c r="D116" s="67" t="s">
        <v>45</v>
      </c>
      <c r="E116" s="82">
        <f>+E115/(SUM($E$115:$H$115))</f>
        <v>0.18898955470179737</v>
      </c>
      <c r="F116" s="88">
        <f t="shared" ref="F116:H116" si="1">+F115/(SUM($E$115:$H$115))</f>
        <v>0.77146049982735554</v>
      </c>
      <c r="G116" s="88">
        <f t="shared" si="1"/>
        <v>1.7899410179197484E-2</v>
      </c>
      <c r="H116" s="88">
        <f t="shared" si="1"/>
        <v>2.1650535291649512E-2</v>
      </c>
      <c r="I116" s="75" t="s">
        <v>46</v>
      </c>
      <c r="J116" s="1"/>
      <c r="K116" s="1"/>
      <c r="L116" s="1"/>
      <c r="M116" s="1"/>
      <c r="N116" s="1"/>
      <c r="O116" s="1"/>
      <c r="P116" s="1"/>
      <c r="Q116" s="1"/>
      <c r="S116" s="1"/>
      <c r="T116" s="1"/>
      <c r="U116" s="1"/>
      <c r="V116" s="1"/>
      <c r="W116" s="1"/>
      <c r="X116" s="1"/>
      <c r="Y116" s="1"/>
      <c r="Z116" s="1"/>
    </row>
    <row r="117" spans="2:26" x14ac:dyDescent="0.25">
      <c r="B117" s="95"/>
      <c r="D117" s="3"/>
      <c r="E117" s="10"/>
      <c r="F117" s="10"/>
      <c r="G117" s="10"/>
      <c r="H117" s="10"/>
      <c r="I117" s="10"/>
      <c r="J117" s="34"/>
      <c r="K117" s="1"/>
      <c r="L117" s="1"/>
      <c r="M117" s="1"/>
      <c r="N117" s="1"/>
      <c r="O117" s="1"/>
      <c r="P117" s="1"/>
      <c r="Q117" s="1"/>
      <c r="S117" s="1"/>
      <c r="T117" s="1"/>
      <c r="U117" s="1"/>
      <c r="V117" s="1"/>
      <c r="W117" s="1"/>
      <c r="X117" s="1"/>
      <c r="Y117" s="1"/>
      <c r="Z117" s="1"/>
    </row>
    <row r="118" spans="2:26" x14ac:dyDescent="0.25">
      <c r="B118" s="95"/>
      <c r="E118" s="10"/>
      <c r="F118" s="10"/>
      <c r="G118" s="10"/>
      <c r="H118" s="10"/>
      <c r="I118" s="10"/>
      <c r="J118" s="1"/>
      <c r="K118" s="1"/>
      <c r="L118" s="1"/>
      <c r="M118" s="1"/>
      <c r="N118" s="1"/>
      <c r="O118" s="1"/>
      <c r="P118" s="1"/>
      <c r="Q118" s="1"/>
      <c r="S118" s="1"/>
      <c r="T118" s="1"/>
      <c r="U118" s="1"/>
      <c r="V118" s="1"/>
      <c r="W118" s="1"/>
      <c r="X118" s="1"/>
      <c r="Y118" s="1"/>
      <c r="Z118" s="1"/>
    </row>
    <row r="119" spans="2:26" ht="15" customHeight="1" x14ac:dyDescent="0.25">
      <c r="B119" s="127"/>
      <c r="D119" s="110" t="s">
        <v>136</v>
      </c>
      <c r="E119" s="1"/>
      <c r="F119" s="2"/>
      <c r="G119" s="2"/>
      <c r="I119" s="2"/>
      <c r="J119" s="1"/>
      <c r="Q119" s="1"/>
      <c r="S119" s="1"/>
      <c r="T119" s="1"/>
      <c r="U119" s="1"/>
      <c r="V119" s="1"/>
      <c r="W119" s="1"/>
      <c r="X119" s="1"/>
      <c r="Y119" s="1"/>
      <c r="Z119" s="1"/>
    </row>
    <row r="120" spans="2:26" x14ac:dyDescent="0.25">
      <c r="B120" s="127"/>
      <c r="D120" s="6"/>
      <c r="E120" s="1"/>
      <c r="F120" s="2"/>
      <c r="G120" s="2"/>
      <c r="H120" s="2"/>
      <c r="I120" s="2"/>
      <c r="J120" s="1"/>
      <c r="Q120" s="1"/>
      <c r="S120" s="1"/>
      <c r="T120" s="1"/>
      <c r="U120" s="1"/>
      <c r="V120" s="1"/>
      <c r="W120" s="1"/>
      <c r="X120" s="1"/>
      <c r="Y120" s="1"/>
      <c r="Z120" s="1"/>
    </row>
    <row r="121" spans="2:26" x14ac:dyDescent="0.25">
      <c r="B121" s="97"/>
      <c r="D121" s="23" t="s">
        <v>0</v>
      </c>
      <c r="E121" s="49" t="str">
        <f>+'2. Victorian water industry'!$E$9</f>
        <v>2013-14</v>
      </c>
      <c r="F121" s="49" t="str">
        <f>+'2. Victorian water industry'!$F$9</f>
        <v>2014-15</v>
      </c>
      <c r="G121" s="49" t="str">
        <f>+'2. Victorian water industry'!$G$9</f>
        <v>2015-16</v>
      </c>
      <c r="H121" s="49" t="str">
        <f>+'2. Victorian water industry'!$H$9</f>
        <v>2016-17</v>
      </c>
      <c r="I121" s="49" t="str">
        <f>+'2. Victorian water industry'!$I$9</f>
        <v>2017-18</v>
      </c>
      <c r="J121" s="1"/>
      <c r="Q121" s="1"/>
      <c r="S121" s="1"/>
      <c r="T121" s="1"/>
      <c r="U121" s="1"/>
      <c r="V121" s="1"/>
      <c r="W121" s="1"/>
      <c r="X121" s="1"/>
      <c r="Y121" s="1"/>
      <c r="Z121" s="1"/>
    </row>
    <row r="122" spans="2:26" x14ac:dyDescent="0.25">
      <c r="B122" s="95"/>
      <c r="D122" s="30" t="s">
        <v>17</v>
      </c>
      <c r="E122" s="63">
        <v>0</v>
      </c>
      <c r="F122" s="55">
        <v>0</v>
      </c>
      <c r="G122" s="55">
        <v>0</v>
      </c>
      <c r="H122" s="55">
        <v>0</v>
      </c>
      <c r="I122" s="55">
        <v>0</v>
      </c>
      <c r="J122" s="1"/>
      <c r="Q122" s="1"/>
      <c r="S122" s="1"/>
      <c r="T122" s="1"/>
      <c r="U122" s="1"/>
      <c r="V122" s="1"/>
      <c r="W122" s="1"/>
      <c r="X122" s="1"/>
      <c r="Y122" s="1"/>
      <c r="Z122" s="1"/>
    </row>
    <row r="123" spans="2:26" x14ac:dyDescent="0.25">
      <c r="B123" s="95"/>
      <c r="D123" s="30" t="s">
        <v>60</v>
      </c>
      <c r="E123" s="63">
        <v>0</v>
      </c>
      <c r="F123" s="55">
        <v>0</v>
      </c>
      <c r="G123" s="55">
        <v>0</v>
      </c>
      <c r="H123" s="55">
        <v>0</v>
      </c>
      <c r="I123" s="55">
        <v>0</v>
      </c>
      <c r="J123" s="1"/>
      <c r="Q123" s="1"/>
      <c r="S123" s="1"/>
      <c r="T123" s="1"/>
      <c r="U123" s="1"/>
      <c r="V123" s="1"/>
      <c r="W123" s="1"/>
      <c r="X123" s="1"/>
      <c r="Y123" s="1"/>
      <c r="Z123" s="1"/>
    </row>
    <row r="124" spans="2:26" x14ac:dyDescent="0.25">
      <c r="B124" s="95"/>
      <c r="D124" s="30" t="s">
        <v>54</v>
      </c>
      <c r="E124" s="64">
        <v>0</v>
      </c>
      <c r="F124" s="56">
        <v>0</v>
      </c>
      <c r="G124" s="56">
        <v>0</v>
      </c>
      <c r="H124" s="56">
        <v>0</v>
      </c>
      <c r="I124" s="56">
        <v>0</v>
      </c>
      <c r="J124" s="1"/>
      <c r="Q124" s="1"/>
      <c r="S124" s="1"/>
      <c r="T124" s="1"/>
      <c r="U124" s="1"/>
      <c r="V124" s="1"/>
      <c r="W124" s="1"/>
      <c r="X124" s="1"/>
      <c r="Y124" s="1"/>
      <c r="Z124" s="1"/>
    </row>
    <row r="125" spans="2:26" x14ac:dyDescent="0.25">
      <c r="B125" s="95"/>
      <c r="D125" s="30" t="s">
        <v>52</v>
      </c>
      <c r="E125" s="64">
        <v>0</v>
      </c>
      <c r="F125" s="56">
        <v>0</v>
      </c>
      <c r="G125" s="56">
        <v>0</v>
      </c>
      <c r="H125" s="56">
        <v>0</v>
      </c>
      <c r="I125" s="56">
        <v>0</v>
      </c>
      <c r="J125" s="1"/>
      <c r="Q125" s="1"/>
      <c r="S125" s="1"/>
      <c r="T125" s="1"/>
      <c r="U125" s="1"/>
      <c r="V125" s="1"/>
      <c r="W125" s="1"/>
      <c r="X125" s="1"/>
      <c r="Y125" s="1"/>
      <c r="Z125" s="1"/>
    </row>
    <row r="126" spans="2:26" x14ac:dyDescent="0.25">
      <c r="B126" s="95"/>
      <c r="D126" s="30" t="s">
        <v>56</v>
      </c>
      <c r="E126" s="64">
        <v>0</v>
      </c>
      <c r="F126" s="56">
        <v>0</v>
      </c>
      <c r="G126" s="56">
        <v>0</v>
      </c>
      <c r="H126" s="56">
        <v>0</v>
      </c>
      <c r="I126" s="56">
        <v>0</v>
      </c>
      <c r="J126" s="1"/>
      <c r="Q126" s="1"/>
      <c r="S126" s="1"/>
      <c r="T126" s="1"/>
      <c r="U126" s="1"/>
      <c r="V126" s="1"/>
      <c r="W126" s="1"/>
      <c r="X126" s="1"/>
      <c r="Y126" s="1"/>
      <c r="Z126" s="1"/>
    </row>
    <row r="127" spans="2:26" x14ac:dyDescent="0.25">
      <c r="B127" s="95"/>
      <c r="D127" s="30" t="s">
        <v>53</v>
      </c>
      <c r="E127" s="64">
        <v>0</v>
      </c>
      <c r="F127" s="56">
        <v>0</v>
      </c>
      <c r="G127" s="56">
        <v>0</v>
      </c>
      <c r="H127" s="56">
        <v>0</v>
      </c>
      <c r="I127" s="56">
        <v>0</v>
      </c>
      <c r="J127" s="1"/>
      <c r="Q127" s="1"/>
      <c r="S127" s="1"/>
      <c r="T127" s="1"/>
      <c r="U127" s="1"/>
      <c r="V127" s="1"/>
      <c r="W127" s="1"/>
      <c r="X127" s="1"/>
      <c r="Y127" s="1"/>
      <c r="Z127" s="1"/>
    </row>
    <row r="128" spans="2:26" x14ac:dyDescent="0.25">
      <c r="B128" s="95"/>
      <c r="D128" s="30" t="s">
        <v>55</v>
      </c>
      <c r="E128" s="64">
        <v>0</v>
      </c>
      <c r="F128" s="56">
        <v>0</v>
      </c>
      <c r="G128" s="56">
        <v>0</v>
      </c>
      <c r="H128" s="56">
        <v>0</v>
      </c>
      <c r="I128" s="56">
        <v>0</v>
      </c>
      <c r="J128" s="1"/>
      <c r="Q128" s="1"/>
      <c r="S128" s="1"/>
      <c r="T128" s="1"/>
      <c r="U128" s="1"/>
      <c r="V128" s="1"/>
      <c r="W128" s="1"/>
      <c r="X128" s="1"/>
      <c r="Y128" s="1"/>
      <c r="Z128" s="1"/>
    </row>
    <row r="129" spans="2:26" x14ac:dyDescent="0.25">
      <c r="B129" s="95"/>
      <c r="D129" s="30" t="s">
        <v>61</v>
      </c>
      <c r="E129" s="64">
        <v>0</v>
      </c>
      <c r="F129" s="56">
        <v>0</v>
      </c>
      <c r="G129" s="56">
        <v>0</v>
      </c>
      <c r="H129" s="56">
        <v>0</v>
      </c>
      <c r="I129" s="56">
        <v>0</v>
      </c>
      <c r="J129" s="1"/>
      <c r="Q129" s="1"/>
      <c r="S129" s="1"/>
      <c r="T129" s="1"/>
      <c r="U129" s="1"/>
      <c r="V129" s="1"/>
      <c r="W129" s="1"/>
      <c r="X129" s="1"/>
      <c r="Y129" s="1"/>
      <c r="Z129" s="1"/>
    </row>
    <row r="130" spans="2:26" x14ac:dyDescent="0.25">
      <c r="B130" s="95"/>
      <c r="D130" s="30" t="s">
        <v>51</v>
      </c>
      <c r="E130" s="64">
        <v>9176</v>
      </c>
      <c r="F130" s="56">
        <v>8251</v>
      </c>
      <c r="G130" s="56">
        <v>9672.5490000000009</v>
      </c>
      <c r="H130" s="56">
        <v>9405</v>
      </c>
      <c r="I130" s="56">
        <v>8972.2999999999993</v>
      </c>
      <c r="J130" s="1"/>
      <c r="Q130" s="1"/>
      <c r="S130" s="1"/>
      <c r="T130" s="1"/>
      <c r="U130" s="1"/>
      <c r="V130" s="1"/>
      <c r="W130" s="1"/>
      <c r="X130" s="1"/>
      <c r="Y130" s="1"/>
      <c r="Z130" s="1"/>
    </row>
    <row r="131" spans="2:26" x14ac:dyDescent="0.25">
      <c r="B131" s="95"/>
      <c r="D131" s="30" t="s">
        <v>50</v>
      </c>
      <c r="E131" s="64">
        <v>0</v>
      </c>
      <c r="F131" s="56">
        <v>0</v>
      </c>
      <c r="G131" s="56">
        <v>0</v>
      </c>
      <c r="H131" s="56">
        <v>0</v>
      </c>
      <c r="I131" s="56">
        <v>0</v>
      </c>
      <c r="J131" s="1"/>
      <c r="Q131" s="1"/>
      <c r="S131" s="1"/>
      <c r="T131" s="1"/>
      <c r="U131" s="1"/>
      <c r="V131" s="1"/>
      <c r="W131" s="1"/>
      <c r="X131" s="1"/>
      <c r="Y131" s="1"/>
      <c r="Z131" s="1"/>
    </row>
    <row r="132" spans="2:26" x14ac:dyDescent="0.25">
      <c r="B132" s="95"/>
      <c r="D132" s="30" t="s">
        <v>10</v>
      </c>
      <c r="E132" s="64">
        <v>0</v>
      </c>
      <c r="F132" s="56">
        <v>0</v>
      </c>
      <c r="G132" s="56">
        <v>0</v>
      </c>
      <c r="H132" s="56">
        <v>0</v>
      </c>
      <c r="I132" s="56">
        <v>0</v>
      </c>
      <c r="J132" s="1"/>
      <c r="Q132" s="1"/>
      <c r="S132" s="1"/>
      <c r="T132" s="1"/>
      <c r="U132" s="1"/>
      <c r="V132" s="1"/>
      <c r="W132" s="1"/>
      <c r="X132" s="1"/>
      <c r="Y132" s="1"/>
      <c r="Z132" s="1"/>
    </row>
    <row r="133" spans="2:26" x14ac:dyDescent="0.25">
      <c r="B133" s="95"/>
      <c r="D133" s="30" t="s">
        <v>58</v>
      </c>
      <c r="E133" s="64">
        <v>0</v>
      </c>
      <c r="F133" s="56">
        <v>0</v>
      </c>
      <c r="G133" s="56">
        <v>0</v>
      </c>
      <c r="H133" s="56">
        <v>0</v>
      </c>
      <c r="I133" s="56">
        <v>0</v>
      </c>
      <c r="J133" s="1"/>
      <c r="Q133" s="1"/>
      <c r="S133" s="1"/>
      <c r="T133" s="1"/>
      <c r="U133" s="1"/>
      <c r="V133" s="1"/>
      <c r="W133" s="1"/>
      <c r="X133" s="1"/>
      <c r="Y133" s="1"/>
      <c r="Z133" s="1"/>
    </row>
    <row r="134" spans="2:26" x14ac:dyDescent="0.25">
      <c r="B134" s="95"/>
      <c r="D134" s="30" t="s">
        <v>49</v>
      </c>
      <c r="E134" s="64">
        <v>0</v>
      </c>
      <c r="F134" s="56">
        <v>0</v>
      </c>
      <c r="G134" s="56">
        <v>0</v>
      </c>
      <c r="H134" s="56">
        <v>0</v>
      </c>
      <c r="I134" s="56">
        <v>0</v>
      </c>
      <c r="J134" s="1"/>
      <c r="Q134" s="1"/>
      <c r="S134" s="1"/>
      <c r="T134" s="1"/>
      <c r="U134" s="1"/>
      <c r="V134" s="1"/>
      <c r="W134" s="1"/>
      <c r="X134" s="1"/>
      <c r="Y134" s="1"/>
      <c r="Z134" s="1"/>
    </row>
    <row r="135" spans="2:26" x14ac:dyDescent="0.25">
      <c r="B135" s="95"/>
      <c r="D135" s="30" t="s">
        <v>57</v>
      </c>
      <c r="E135" s="64">
        <v>0</v>
      </c>
      <c r="F135" s="56">
        <v>0</v>
      </c>
      <c r="G135" s="56">
        <v>0</v>
      </c>
      <c r="H135" s="56">
        <v>0</v>
      </c>
      <c r="I135" s="56">
        <v>0</v>
      </c>
      <c r="J135" s="1"/>
      <c r="Q135" s="1"/>
      <c r="S135" s="1"/>
      <c r="T135" s="1"/>
      <c r="U135" s="1"/>
      <c r="V135" s="1"/>
      <c r="W135" s="1"/>
      <c r="X135" s="1"/>
      <c r="Y135" s="1"/>
      <c r="Z135" s="1"/>
    </row>
    <row r="136" spans="2:26" x14ac:dyDescent="0.25">
      <c r="B136" s="95"/>
      <c r="D136" s="30" t="s">
        <v>48</v>
      </c>
      <c r="E136" s="64">
        <v>0</v>
      </c>
      <c r="F136" s="56">
        <v>0</v>
      </c>
      <c r="G136" s="56">
        <v>0</v>
      </c>
      <c r="H136" s="56">
        <v>0</v>
      </c>
      <c r="I136" s="56">
        <v>0</v>
      </c>
      <c r="J136" s="1"/>
      <c r="Q136" s="1"/>
      <c r="S136" s="1"/>
      <c r="T136" s="1"/>
      <c r="U136" s="1"/>
      <c r="V136" s="1"/>
      <c r="W136" s="1"/>
      <c r="X136" s="1"/>
      <c r="Y136" s="1"/>
      <c r="Z136" s="1"/>
    </row>
    <row r="137" spans="2:26" x14ac:dyDescent="0.25">
      <c r="B137" s="95"/>
      <c r="D137" s="30" t="s">
        <v>59</v>
      </c>
      <c r="E137" s="64">
        <v>0</v>
      </c>
      <c r="F137" s="56">
        <v>0</v>
      </c>
      <c r="G137" s="56">
        <v>0</v>
      </c>
      <c r="H137" s="56">
        <v>0</v>
      </c>
      <c r="I137" s="56">
        <v>0</v>
      </c>
      <c r="J137" s="1"/>
      <c r="Q137" s="1"/>
      <c r="S137" s="1"/>
      <c r="T137" s="1"/>
      <c r="U137" s="1"/>
      <c r="V137" s="1"/>
      <c r="W137" s="1"/>
      <c r="X137" s="1"/>
      <c r="Y137" s="1"/>
      <c r="Z137" s="1"/>
    </row>
    <row r="138" spans="2:26" x14ac:dyDescent="0.25">
      <c r="B138" s="95"/>
      <c r="D138" s="30" t="s">
        <v>62</v>
      </c>
      <c r="E138" s="64">
        <v>0</v>
      </c>
      <c r="F138" s="56">
        <v>0</v>
      </c>
      <c r="G138" s="56">
        <v>0</v>
      </c>
      <c r="H138" s="56">
        <v>0</v>
      </c>
      <c r="I138" s="56">
        <v>0</v>
      </c>
      <c r="J138" s="34"/>
      <c r="Q138" s="1"/>
      <c r="S138" s="1"/>
      <c r="T138" s="1"/>
      <c r="U138" s="1"/>
      <c r="V138" s="1"/>
      <c r="W138" s="1"/>
      <c r="X138" s="1"/>
      <c r="Y138" s="1"/>
      <c r="Z138" s="1"/>
    </row>
    <row r="139" spans="2:26" x14ac:dyDescent="0.25">
      <c r="B139" s="98"/>
      <c r="D139" s="7"/>
      <c r="E139" s="5"/>
      <c r="F139" s="5"/>
      <c r="G139" s="5"/>
      <c r="H139" s="5"/>
      <c r="I139" s="5"/>
      <c r="J139" s="1"/>
      <c r="K139" s="5"/>
      <c r="L139"/>
      <c r="M139"/>
      <c r="N139"/>
      <c r="O139"/>
      <c r="P139"/>
      <c r="Q139" s="1"/>
      <c r="S139" s="1"/>
      <c r="T139" s="1"/>
      <c r="U139" s="1"/>
      <c r="V139" s="1"/>
      <c r="W139" s="1"/>
      <c r="X139" s="1"/>
      <c r="Y139" s="1"/>
      <c r="Z139" s="1"/>
    </row>
    <row r="140" spans="2:26" x14ac:dyDescent="0.25">
      <c r="B140" s="98"/>
      <c r="E140" s="5"/>
      <c r="F140" s="5"/>
      <c r="G140" s="5"/>
      <c r="H140" s="5"/>
      <c r="I140" s="5"/>
      <c r="J140" s="1"/>
      <c r="K140" s="5"/>
      <c r="L140"/>
      <c r="M140"/>
      <c r="N140"/>
      <c r="O140"/>
      <c r="P140"/>
      <c r="Q140" s="1"/>
      <c r="S140" s="1"/>
      <c r="T140" s="1"/>
      <c r="U140" s="1"/>
      <c r="V140" s="1"/>
      <c r="W140" s="1"/>
      <c r="X140" s="1"/>
      <c r="Y140" s="1"/>
      <c r="Z140" s="1"/>
    </row>
    <row r="141" spans="2:26" ht="15" customHeight="1" x14ac:dyDescent="0.25">
      <c r="B141" s="127"/>
      <c r="D141" s="110" t="s">
        <v>137</v>
      </c>
      <c r="E141" s="1"/>
      <c r="F141" s="2"/>
      <c r="G141" s="2"/>
      <c r="I141" s="2"/>
      <c r="J141" s="1"/>
      <c r="Q141" s="1"/>
      <c r="S141" s="1"/>
      <c r="T141" s="1"/>
      <c r="U141" s="1"/>
      <c r="V141" s="1"/>
      <c r="W141" s="1"/>
      <c r="X141" s="1"/>
      <c r="Y141" s="1"/>
      <c r="Z141" s="1"/>
    </row>
    <row r="142" spans="2:26" s="34" customFormat="1" x14ac:dyDescent="0.25">
      <c r="B142" s="127"/>
      <c r="C142" s="35"/>
      <c r="D142" s="32"/>
      <c r="F142" s="45"/>
      <c r="G142" s="45"/>
      <c r="H142" s="45"/>
      <c r="I142" s="45"/>
      <c r="R142" s="70"/>
    </row>
    <row r="143" spans="2:26" x14ac:dyDescent="0.25">
      <c r="B143" s="97"/>
      <c r="D143" s="23" t="s">
        <v>0</v>
      </c>
      <c r="E143" s="49" t="str">
        <f>+'2. Victorian water industry'!$E$9</f>
        <v>2013-14</v>
      </c>
      <c r="F143" s="49" t="str">
        <f>+'2. Victorian water industry'!$F$9</f>
        <v>2014-15</v>
      </c>
      <c r="G143" s="49" t="str">
        <f>+'2. Victorian water industry'!$G$9</f>
        <v>2015-16</v>
      </c>
      <c r="H143" s="49" t="str">
        <f>+'2. Victorian water industry'!$H$9</f>
        <v>2016-17</v>
      </c>
      <c r="I143" s="49" t="str">
        <f>+'2. Victorian water industry'!$I$9</f>
        <v>2017-18</v>
      </c>
      <c r="J143" s="1"/>
      <c r="Q143" s="1"/>
      <c r="S143" s="1"/>
      <c r="T143" s="1"/>
      <c r="U143" s="1"/>
      <c r="V143" s="1"/>
      <c r="W143" s="1"/>
      <c r="X143" s="1"/>
      <c r="Y143" s="1"/>
      <c r="Z143" s="1"/>
    </row>
    <row r="144" spans="2:26" x14ac:dyDescent="0.25">
      <c r="B144" s="95"/>
      <c r="D144" s="30" t="s">
        <v>17</v>
      </c>
      <c r="E144" s="63">
        <v>182975.6</v>
      </c>
      <c r="F144" s="55">
        <v>174937.3</v>
      </c>
      <c r="G144" s="55">
        <v>185994</v>
      </c>
      <c r="H144" s="55">
        <v>199894</v>
      </c>
      <c r="I144" s="55">
        <v>191302</v>
      </c>
      <c r="J144" s="1"/>
      <c r="Q144" s="1"/>
      <c r="S144" s="1"/>
      <c r="T144" s="1"/>
      <c r="U144" s="1"/>
      <c r="V144" s="1"/>
      <c r="W144" s="1"/>
      <c r="X144" s="1"/>
      <c r="Y144" s="1"/>
      <c r="Z144" s="1"/>
    </row>
    <row r="145" spans="2:26" x14ac:dyDescent="0.25">
      <c r="B145" s="95"/>
      <c r="D145" s="30" t="s">
        <v>60</v>
      </c>
      <c r="E145" s="63">
        <v>0</v>
      </c>
      <c r="F145" s="55">
        <v>82.2</v>
      </c>
      <c r="G145" s="55">
        <v>0</v>
      </c>
      <c r="H145" s="55">
        <v>0</v>
      </c>
      <c r="I145" s="55">
        <v>84</v>
      </c>
      <c r="J145" s="1"/>
      <c r="Q145" s="1"/>
      <c r="S145" s="1"/>
      <c r="T145" s="1"/>
      <c r="U145" s="1"/>
      <c r="V145" s="1"/>
      <c r="W145" s="1"/>
      <c r="X145" s="1"/>
      <c r="Y145" s="1"/>
      <c r="Z145" s="1"/>
    </row>
    <row r="146" spans="2:26" x14ac:dyDescent="0.25">
      <c r="B146" s="95"/>
      <c r="D146" s="30" t="s">
        <v>54</v>
      </c>
      <c r="E146" s="64">
        <v>950</v>
      </c>
      <c r="F146" s="56">
        <v>1316</v>
      </c>
      <c r="G146" s="56">
        <v>363</v>
      </c>
      <c r="H146" s="56">
        <v>354</v>
      </c>
      <c r="I146" s="56">
        <v>823</v>
      </c>
      <c r="J146" s="1"/>
      <c r="Q146" s="1"/>
      <c r="S146" s="1"/>
      <c r="T146" s="1"/>
      <c r="U146" s="1"/>
      <c r="V146" s="1"/>
      <c r="W146" s="1"/>
      <c r="X146" s="1"/>
      <c r="Y146" s="1"/>
      <c r="Z146" s="1"/>
    </row>
    <row r="147" spans="2:26" x14ac:dyDescent="0.25">
      <c r="B147" s="95"/>
      <c r="D147" s="30" t="s">
        <v>52</v>
      </c>
      <c r="E147" s="64">
        <v>762</v>
      </c>
      <c r="F147" s="56">
        <v>715</v>
      </c>
      <c r="G147" s="56">
        <v>818</v>
      </c>
      <c r="H147" s="56">
        <v>958.13149999999996</v>
      </c>
      <c r="I147" s="56">
        <v>0</v>
      </c>
      <c r="J147" s="1"/>
      <c r="Q147" s="1"/>
      <c r="S147" s="1"/>
      <c r="T147" s="1"/>
      <c r="U147" s="1"/>
      <c r="V147" s="1"/>
      <c r="W147" s="1"/>
      <c r="X147" s="1"/>
      <c r="Y147" s="1"/>
      <c r="Z147" s="1"/>
    </row>
    <row r="148" spans="2:26" x14ac:dyDescent="0.25">
      <c r="B148" s="95"/>
      <c r="D148" s="30" t="s">
        <v>56</v>
      </c>
      <c r="E148" s="64">
        <v>24637.439999999999</v>
      </c>
      <c r="F148" s="56">
        <v>24238.02</v>
      </c>
      <c r="G148" s="56">
        <v>25151.77</v>
      </c>
      <c r="H148" s="56">
        <v>25338.91</v>
      </c>
      <c r="I148" s="56">
        <v>27797</v>
      </c>
      <c r="J148" s="1"/>
      <c r="Q148" s="1"/>
      <c r="S148" s="1"/>
      <c r="T148" s="1"/>
      <c r="U148" s="1"/>
      <c r="V148" s="1"/>
      <c r="W148" s="1"/>
      <c r="X148" s="1"/>
      <c r="Y148" s="1"/>
      <c r="Z148" s="1"/>
    </row>
    <row r="149" spans="2:26" x14ac:dyDescent="0.25">
      <c r="B149" s="95"/>
      <c r="D149" s="30" t="s">
        <v>53</v>
      </c>
      <c r="E149" s="64">
        <v>1453</v>
      </c>
      <c r="F149" s="56">
        <v>1014.14</v>
      </c>
      <c r="G149" s="56">
        <v>1091</v>
      </c>
      <c r="H149" s="56">
        <v>1900.32</v>
      </c>
      <c r="I149" s="56">
        <v>1656.68</v>
      </c>
      <c r="J149" s="1"/>
      <c r="Q149" s="1"/>
      <c r="S149" s="1"/>
      <c r="T149" s="1"/>
      <c r="U149" s="1"/>
      <c r="V149" s="1"/>
      <c r="W149" s="1"/>
      <c r="X149" s="1"/>
      <c r="Y149" s="1"/>
      <c r="Z149" s="1"/>
    </row>
    <row r="150" spans="2:26" x14ac:dyDescent="0.25">
      <c r="B150" s="95"/>
      <c r="D150" s="30" t="s">
        <v>55</v>
      </c>
      <c r="E150" s="64">
        <v>2629</v>
      </c>
      <c r="F150" s="56">
        <v>2603</v>
      </c>
      <c r="G150" s="56">
        <v>2215</v>
      </c>
      <c r="H150" s="56">
        <v>2283</v>
      </c>
      <c r="I150" s="56">
        <v>2034</v>
      </c>
      <c r="J150" s="1"/>
      <c r="Q150" s="1"/>
      <c r="S150" s="1"/>
      <c r="T150" s="1"/>
      <c r="U150" s="1"/>
      <c r="V150" s="1"/>
      <c r="W150" s="1"/>
      <c r="X150" s="1"/>
      <c r="Y150" s="1"/>
      <c r="Z150" s="1"/>
    </row>
    <row r="151" spans="2:26" x14ac:dyDescent="0.25">
      <c r="B151" s="95"/>
      <c r="D151" s="30" t="s">
        <v>61</v>
      </c>
      <c r="E151" s="64">
        <v>1572</v>
      </c>
      <c r="F151" s="56">
        <v>1735</v>
      </c>
      <c r="G151" s="56">
        <v>1551</v>
      </c>
      <c r="H151" s="56">
        <v>1720.3767430340192</v>
      </c>
      <c r="I151" s="56">
        <v>1718</v>
      </c>
      <c r="J151" s="1"/>
      <c r="Q151" s="1"/>
      <c r="S151" s="1"/>
      <c r="T151" s="1"/>
      <c r="U151" s="1"/>
      <c r="V151" s="1"/>
      <c r="W151" s="1"/>
      <c r="X151" s="1"/>
      <c r="Y151" s="1"/>
      <c r="Z151" s="1"/>
    </row>
    <row r="152" spans="2:26" x14ac:dyDescent="0.25">
      <c r="B152" s="95"/>
      <c r="D152" s="30" t="s">
        <v>51</v>
      </c>
      <c r="E152" s="64">
        <v>13916</v>
      </c>
      <c r="F152" s="56">
        <v>13336</v>
      </c>
      <c r="G152" s="56">
        <v>13285.94</v>
      </c>
      <c r="H152" s="56">
        <v>13544.042507744107</v>
      </c>
      <c r="I152" s="56">
        <v>13155.7024</v>
      </c>
      <c r="J152" s="1"/>
      <c r="Q152" s="1"/>
      <c r="S152" s="1"/>
      <c r="T152" s="1"/>
      <c r="U152" s="1"/>
      <c r="V152" s="1"/>
      <c r="W152" s="1"/>
      <c r="X152" s="1"/>
      <c r="Y152" s="1"/>
      <c r="Z152" s="1"/>
    </row>
    <row r="153" spans="2:26" x14ac:dyDescent="0.25">
      <c r="B153" s="95"/>
      <c r="D153" s="30" t="s">
        <v>50</v>
      </c>
      <c r="E153" s="64">
        <v>12786</v>
      </c>
      <c r="F153" s="56">
        <v>12051</v>
      </c>
      <c r="G153" s="56">
        <v>12925</v>
      </c>
      <c r="H153" s="56">
        <v>12653.02</v>
      </c>
      <c r="I153" s="56">
        <v>12076.06</v>
      </c>
      <c r="J153" s="1"/>
      <c r="Q153" s="1"/>
      <c r="S153" s="1"/>
      <c r="T153" s="1"/>
      <c r="U153" s="1"/>
      <c r="V153" s="1"/>
      <c r="W153" s="1"/>
      <c r="X153" s="1"/>
      <c r="Y153" s="1"/>
      <c r="Z153" s="1"/>
    </row>
    <row r="154" spans="2:26" x14ac:dyDescent="0.25">
      <c r="B154" s="95"/>
      <c r="D154" s="30" t="s">
        <v>10</v>
      </c>
      <c r="E154" s="64">
        <v>3954</v>
      </c>
      <c r="F154" s="56">
        <v>3550.3</v>
      </c>
      <c r="G154" s="56">
        <v>3436.2</v>
      </c>
      <c r="H154" s="56">
        <v>3682.9</v>
      </c>
      <c r="I154" s="56">
        <v>3401.8</v>
      </c>
      <c r="J154" s="1"/>
      <c r="Q154" s="1"/>
      <c r="S154" s="1"/>
      <c r="T154" s="1"/>
      <c r="U154" s="1"/>
      <c r="V154" s="1"/>
      <c r="W154" s="1"/>
      <c r="X154" s="1"/>
      <c r="Y154" s="1"/>
      <c r="Z154" s="1"/>
    </row>
    <row r="155" spans="2:26" x14ac:dyDescent="0.25">
      <c r="B155" s="95"/>
      <c r="D155" s="30" t="s">
        <v>58</v>
      </c>
      <c r="E155" s="64">
        <v>5706</v>
      </c>
      <c r="F155" s="56">
        <v>5538</v>
      </c>
      <c r="G155" s="56">
        <v>5705</v>
      </c>
      <c r="H155" s="56">
        <v>4181</v>
      </c>
      <c r="I155" s="56">
        <v>3700</v>
      </c>
      <c r="J155" s="1"/>
      <c r="Q155" s="1"/>
      <c r="S155" s="1"/>
      <c r="T155" s="1"/>
      <c r="U155" s="1"/>
      <c r="V155" s="1"/>
      <c r="W155" s="1"/>
      <c r="X155" s="1"/>
      <c r="Y155" s="1"/>
      <c r="Z155" s="1"/>
    </row>
    <row r="156" spans="2:26" x14ac:dyDescent="0.25">
      <c r="B156" s="95"/>
      <c r="D156" s="30" t="s">
        <v>49</v>
      </c>
      <c r="E156" s="64">
        <v>5065</v>
      </c>
      <c r="F156" s="56">
        <v>4824.3499999999995</v>
      </c>
      <c r="G156" s="56">
        <v>5386</v>
      </c>
      <c r="H156" s="56">
        <v>6180</v>
      </c>
      <c r="I156" s="56">
        <v>5457.3</v>
      </c>
      <c r="J156" s="1"/>
      <c r="Q156" s="1"/>
      <c r="S156" s="1"/>
      <c r="T156" s="1"/>
      <c r="U156" s="1"/>
      <c r="V156" s="1"/>
      <c r="W156" s="1"/>
      <c r="X156" s="1"/>
      <c r="Y156" s="1"/>
      <c r="Z156" s="1"/>
    </row>
    <row r="157" spans="2:26" x14ac:dyDescent="0.25">
      <c r="B157" s="95"/>
      <c r="D157" s="30" t="s">
        <v>57</v>
      </c>
      <c r="E157" s="64">
        <v>1862</v>
      </c>
      <c r="F157" s="56">
        <v>1619.7</v>
      </c>
      <c r="G157" s="56">
        <v>1666.6959999999999</v>
      </c>
      <c r="H157" s="56">
        <v>1886.3</v>
      </c>
      <c r="I157" s="56">
        <v>1965</v>
      </c>
      <c r="J157" s="1"/>
      <c r="Q157" s="1"/>
      <c r="S157" s="1"/>
      <c r="T157" s="1"/>
      <c r="U157" s="1"/>
      <c r="V157" s="1"/>
      <c r="W157" s="1"/>
      <c r="X157" s="1"/>
      <c r="Y157" s="1"/>
      <c r="Z157" s="1"/>
    </row>
    <row r="158" spans="2:26" x14ac:dyDescent="0.25">
      <c r="B158" s="95"/>
      <c r="D158" s="30" t="s">
        <v>48</v>
      </c>
      <c r="E158" s="64">
        <v>10753</v>
      </c>
      <c r="F158" s="56">
        <v>10236</v>
      </c>
      <c r="G158" s="56">
        <v>9822</v>
      </c>
      <c r="H158" s="56">
        <v>11910</v>
      </c>
      <c r="I158" s="56">
        <v>11008</v>
      </c>
      <c r="J158" s="1"/>
      <c r="Q158" s="1"/>
      <c r="S158" s="1"/>
      <c r="T158" s="1"/>
      <c r="U158" s="1"/>
      <c r="V158" s="1"/>
      <c r="W158" s="1"/>
      <c r="X158" s="1"/>
      <c r="Y158" s="1"/>
      <c r="Z158" s="1"/>
    </row>
    <row r="159" spans="2:26" x14ac:dyDescent="0.25">
      <c r="B159" s="95"/>
      <c r="D159" s="30" t="s">
        <v>59</v>
      </c>
      <c r="E159" s="64">
        <v>5707</v>
      </c>
      <c r="F159" s="56">
        <v>6034</v>
      </c>
      <c r="G159" s="56">
        <v>6146.438745882353</v>
      </c>
      <c r="H159" s="56">
        <v>6565</v>
      </c>
      <c r="I159" s="56">
        <v>6570.3550000000005</v>
      </c>
      <c r="J159" s="1"/>
      <c r="Q159" s="1"/>
      <c r="S159" s="1"/>
      <c r="T159" s="1"/>
      <c r="U159" s="1"/>
      <c r="V159" s="1"/>
      <c r="W159" s="1"/>
      <c r="X159" s="1"/>
      <c r="Y159" s="1"/>
      <c r="Z159" s="1"/>
    </row>
    <row r="160" spans="2:26" x14ac:dyDescent="0.25">
      <c r="B160" s="95"/>
      <c r="D160" s="30" t="s">
        <v>62</v>
      </c>
      <c r="E160" s="64">
        <v>1488</v>
      </c>
      <c r="F160" s="56">
        <v>1321</v>
      </c>
      <c r="G160" s="56">
        <v>1294</v>
      </c>
      <c r="H160" s="56">
        <v>1430</v>
      </c>
      <c r="I160" s="56">
        <v>1510.62</v>
      </c>
      <c r="J160" s="1"/>
      <c r="Q160" s="1"/>
      <c r="S160" s="1"/>
      <c r="T160" s="1"/>
      <c r="U160" s="1"/>
      <c r="V160" s="1"/>
      <c r="W160" s="1"/>
      <c r="X160" s="1"/>
      <c r="Y160" s="1"/>
      <c r="Z160" s="1"/>
    </row>
    <row r="161" spans="2:26" x14ac:dyDescent="0.25">
      <c r="B161" s="95"/>
      <c r="D161" s="6"/>
      <c r="E161" s="2"/>
      <c r="F161" s="2"/>
      <c r="G161" s="2"/>
      <c r="H161" s="2"/>
      <c r="I161" s="2"/>
      <c r="J161" s="34"/>
      <c r="K161" s="1"/>
      <c r="L161" s="1"/>
      <c r="M161"/>
      <c r="N161"/>
      <c r="O161"/>
      <c r="P161"/>
      <c r="Q161" s="1"/>
      <c r="S161" s="1"/>
      <c r="T161" s="1"/>
      <c r="U161" s="1"/>
      <c r="V161" s="1"/>
      <c r="W161" s="1"/>
      <c r="X161" s="1"/>
      <c r="Y161" s="1"/>
      <c r="Z161" s="1"/>
    </row>
    <row r="162" spans="2:26" x14ac:dyDescent="0.25">
      <c r="B162" s="95"/>
      <c r="E162" s="2"/>
      <c r="F162" s="2"/>
      <c r="G162" s="2"/>
      <c r="H162" s="2"/>
      <c r="I162" s="2"/>
      <c r="J162" s="1"/>
      <c r="K162" s="1"/>
      <c r="L162" s="1"/>
      <c r="M162"/>
      <c r="N162"/>
      <c r="O162"/>
      <c r="P162"/>
      <c r="Q162" s="1"/>
      <c r="S162" s="1"/>
      <c r="T162" s="1"/>
      <c r="U162" s="1"/>
      <c r="V162" s="1"/>
      <c r="W162" s="1"/>
      <c r="X162" s="1"/>
      <c r="Y162" s="1"/>
      <c r="Z162" s="1"/>
    </row>
    <row r="163" spans="2:26" ht="15" customHeight="1" x14ac:dyDescent="0.25">
      <c r="B163" s="127"/>
      <c r="D163" s="110" t="s">
        <v>138</v>
      </c>
      <c r="E163" s="1"/>
      <c r="F163" s="2"/>
      <c r="G163" s="2"/>
      <c r="I163" s="2"/>
      <c r="J163" s="1"/>
      <c r="Q163" s="1"/>
      <c r="S163" s="1"/>
      <c r="T163" s="1"/>
      <c r="U163" s="1"/>
      <c r="V163" s="1"/>
      <c r="W163" s="1"/>
      <c r="X163" s="1"/>
      <c r="Y163" s="1"/>
      <c r="Z163" s="1"/>
    </row>
    <row r="164" spans="2:26" s="34" customFormat="1" x14ac:dyDescent="0.25">
      <c r="B164" s="127"/>
      <c r="C164" s="35"/>
      <c r="D164" s="32"/>
      <c r="F164" s="45"/>
      <c r="G164" s="45"/>
      <c r="H164" s="45"/>
      <c r="I164" s="45"/>
      <c r="R164" s="70"/>
    </row>
    <row r="165" spans="2:26" x14ac:dyDescent="0.25">
      <c r="B165" s="97"/>
      <c r="D165" s="23" t="s">
        <v>0</v>
      </c>
      <c r="E165" s="49" t="str">
        <f>+'2. Victorian water industry'!$E$9</f>
        <v>2013-14</v>
      </c>
      <c r="F165" s="49" t="str">
        <f>+'2. Victorian water industry'!$F$9</f>
        <v>2014-15</v>
      </c>
      <c r="G165" s="49" t="str">
        <f>+'2. Victorian water industry'!$G$9</f>
        <v>2015-16</v>
      </c>
      <c r="H165" s="49" t="str">
        <f>+'2. Victorian water industry'!$H$9</f>
        <v>2016-17</v>
      </c>
      <c r="I165" s="49" t="str">
        <f>+'2. Victorian water industry'!$I$9</f>
        <v>2017-18</v>
      </c>
      <c r="S165" s="1"/>
      <c r="T165" s="1"/>
      <c r="U165" s="1"/>
      <c r="V165" s="1"/>
      <c r="W165" s="1"/>
      <c r="X165" s="1"/>
      <c r="Y165" s="1"/>
      <c r="Z165" s="1"/>
    </row>
    <row r="166" spans="2:26" x14ac:dyDescent="0.25">
      <c r="B166" s="95"/>
      <c r="D166" s="30" t="s">
        <v>17</v>
      </c>
      <c r="E166" s="63">
        <v>131091.20000000001</v>
      </c>
      <c r="F166" s="55">
        <v>126233.4</v>
      </c>
      <c r="G166" s="55">
        <v>123071</v>
      </c>
      <c r="H166" s="55">
        <v>132777</v>
      </c>
      <c r="I166" s="55">
        <v>128952</v>
      </c>
      <c r="S166" s="1"/>
      <c r="T166" s="1"/>
      <c r="U166" s="1"/>
      <c r="V166" s="1"/>
      <c r="W166" s="1"/>
      <c r="X166" s="1"/>
      <c r="Y166" s="1"/>
      <c r="Z166" s="1"/>
    </row>
    <row r="167" spans="2:26" x14ac:dyDescent="0.25">
      <c r="B167" s="95"/>
      <c r="D167" s="30" t="s">
        <v>60</v>
      </c>
      <c r="E167" s="63">
        <v>4917.7</v>
      </c>
      <c r="F167" s="55">
        <v>4835.7</v>
      </c>
      <c r="G167" s="55">
        <v>5175</v>
      </c>
      <c r="H167" s="55">
        <v>5525.4189999999999</v>
      </c>
      <c r="I167" s="55">
        <v>5397</v>
      </c>
      <c r="S167" s="1"/>
      <c r="T167" s="1"/>
      <c r="U167" s="1"/>
      <c r="V167" s="1"/>
      <c r="W167" s="1"/>
      <c r="X167" s="1"/>
      <c r="Y167" s="1"/>
      <c r="Z167" s="1"/>
    </row>
    <row r="168" spans="2:26" x14ac:dyDescent="0.25">
      <c r="B168" s="95"/>
      <c r="D168" s="30" t="s">
        <v>54</v>
      </c>
      <c r="E168" s="64">
        <v>10235</v>
      </c>
      <c r="F168" s="56">
        <v>9829</v>
      </c>
      <c r="G168" s="56">
        <v>11467</v>
      </c>
      <c r="H168" s="56">
        <v>12519</v>
      </c>
      <c r="I168" s="56">
        <v>11955</v>
      </c>
      <c r="S168" s="1"/>
      <c r="T168" s="1"/>
      <c r="U168" s="1"/>
      <c r="V168" s="1"/>
      <c r="W168" s="1"/>
      <c r="X168" s="1"/>
      <c r="Y168" s="1"/>
      <c r="Z168" s="1"/>
    </row>
    <row r="169" spans="2:26" x14ac:dyDescent="0.25">
      <c r="B169" s="95"/>
      <c r="D169" s="30" t="s">
        <v>52</v>
      </c>
      <c r="E169" s="64">
        <v>9561</v>
      </c>
      <c r="F169" s="56">
        <v>9548</v>
      </c>
      <c r="G169" s="56">
        <v>10096</v>
      </c>
      <c r="H169" s="56">
        <v>10888.9043</v>
      </c>
      <c r="I169" s="56">
        <v>11153</v>
      </c>
      <c r="S169" s="1"/>
      <c r="T169" s="1"/>
      <c r="U169" s="1"/>
      <c r="V169" s="1"/>
      <c r="W169" s="1"/>
      <c r="X169" s="1"/>
      <c r="Y169" s="1"/>
      <c r="Z169" s="1"/>
    </row>
    <row r="170" spans="2:26" x14ac:dyDescent="0.25">
      <c r="B170" s="95"/>
      <c r="D170" s="30" t="s">
        <v>56</v>
      </c>
      <c r="E170" s="64">
        <v>2727.33</v>
      </c>
      <c r="F170" s="56">
        <v>2985.75</v>
      </c>
      <c r="G170" s="56">
        <v>3115.17</v>
      </c>
      <c r="H170" s="56">
        <v>2703.53</v>
      </c>
      <c r="I170" s="56">
        <v>2703</v>
      </c>
      <c r="S170" s="1"/>
      <c r="T170" s="1"/>
      <c r="U170" s="1"/>
      <c r="V170" s="1"/>
      <c r="W170" s="1"/>
      <c r="X170" s="1"/>
      <c r="Y170" s="1"/>
      <c r="Z170" s="1"/>
    </row>
    <row r="171" spans="2:26" x14ac:dyDescent="0.25">
      <c r="B171" s="95"/>
      <c r="D171" s="30" t="s">
        <v>53</v>
      </c>
      <c r="E171" s="64">
        <v>8085</v>
      </c>
      <c r="F171" s="56">
        <v>9213.56</v>
      </c>
      <c r="G171" s="56">
        <v>9013</v>
      </c>
      <c r="H171" s="56">
        <v>10197.11</v>
      </c>
      <c r="I171" s="56">
        <v>9124.25</v>
      </c>
      <c r="S171" s="1"/>
      <c r="T171" s="1"/>
      <c r="U171" s="1"/>
      <c r="V171" s="1"/>
      <c r="W171" s="1"/>
      <c r="X171" s="1"/>
      <c r="Y171" s="1"/>
      <c r="Z171" s="1"/>
    </row>
    <row r="172" spans="2:26" x14ac:dyDescent="0.25">
      <c r="B172" s="95"/>
      <c r="D172" s="30" t="s">
        <v>55</v>
      </c>
      <c r="E172" s="64">
        <v>8759</v>
      </c>
      <c r="F172" s="56">
        <v>9233</v>
      </c>
      <c r="G172" s="56">
        <v>9694</v>
      </c>
      <c r="H172" s="56">
        <v>10573</v>
      </c>
      <c r="I172" s="56">
        <v>10214.700000000001</v>
      </c>
      <c r="S172" s="1"/>
      <c r="T172" s="1"/>
      <c r="U172" s="1"/>
      <c r="V172" s="1"/>
      <c r="W172" s="1"/>
      <c r="X172" s="1"/>
      <c r="Y172" s="1"/>
      <c r="Z172" s="1"/>
    </row>
    <row r="173" spans="2:26" x14ac:dyDescent="0.25">
      <c r="B173" s="95"/>
      <c r="D173" s="30" t="s">
        <v>61</v>
      </c>
      <c r="E173" s="64">
        <v>1443.26</v>
      </c>
      <c r="F173" s="56">
        <v>1492</v>
      </c>
      <c r="G173" s="56">
        <v>1514</v>
      </c>
      <c r="H173" s="56">
        <v>1479.2591978021976</v>
      </c>
      <c r="I173" s="56">
        <v>1385</v>
      </c>
      <c r="S173" s="1"/>
      <c r="T173" s="1"/>
      <c r="U173" s="1"/>
      <c r="V173" s="1"/>
      <c r="W173" s="1"/>
      <c r="X173" s="1"/>
      <c r="Y173" s="1"/>
      <c r="Z173" s="1"/>
    </row>
    <row r="174" spans="2:26" x14ac:dyDescent="0.25">
      <c r="B174" s="95"/>
      <c r="D174" s="30" t="s">
        <v>51</v>
      </c>
      <c r="E174" s="64">
        <v>4381</v>
      </c>
      <c r="F174" s="56">
        <v>5265</v>
      </c>
      <c r="G174" s="56">
        <v>5076.38</v>
      </c>
      <c r="H174" s="56">
        <v>5130</v>
      </c>
      <c r="I174" s="56">
        <v>5271</v>
      </c>
      <c r="S174" s="1"/>
      <c r="T174" s="1"/>
      <c r="U174" s="1"/>
      <c r="V174" s="1"/>
      <c r="W174" s="1"/>
      <c r="X174" s="1"/>
      <c r="Y174" s="1"/>
      <c r="Z174" s="1"/>
    </row>
    <row r="175" spans="2:26" x14ac:dyDescent="0.25">
      <c r="B175" s="95"/>
      <c r="D175" s="30" t="s">
        <v>50</v>
      </c>
      <c r="E175" s="64">
        <v>309</v>
      </c>
      <c r="F175" s="56">
        <v>846</v>
      </c>
      <c r="G175" s="56">
        <v>770</v>
      </c>
      <c r="H175" s="56">
        <v>1494</v>
      </c>
      <c r="I175" s="56">
        <v>1348.24</v>
      </c>
      <c r="S175" s="1"/>
      <c r="T175" s="1"/>
      <c r="U175" s="1"/>
      <c r="V175" s="1"/>
      <c r="W175" s="1"/>
      <c r="X175" s="1"/>
      <c r="Y175" s="1"/>
      <c r="Z175" s="1"/>
    </row>
    <row r="176" spans="2:26" x14ac:dyDescent="0.25">
      <c r="B176" s="95"/>
      <c r="D176" s="30" t="s">
        <v>10</v>
      </c>
      <c r="E176" s="64">
        <v>0</v>
      </c>
      <c r="F176" s="56">
        <v>360.7</v>
      </c>
      <c r="G176" s="56">
        <v>356.8</v>
      </c>
      <c r="H176" s="56">
        <v>403.1</v>
      </c>
      <c r="I176" s="56">
        <v>354.5</v>
      </c>
      <c r="S176" s="1"/>
      <c r="T176" s="1"/>
      <c r="U176" s="1"/>
      <c r="V176" s="1"/>
      <c r="W176" s="1"/>
      <c r="X176" s="1"/>
      <c r="Y176" s="1"/>
      <c r="Z176" s="1"/>
    </row>
    <row r="177" spans="2:26" x14ac:dyDescent="0.25">
      <c r="B177" s="95"/>
      <c r="D177" s="30" t="s">
        <v>58</v>
      </c>
      <c r="E177" s="64">
        <v>0</v>
      </c>
      <c r="F177" s="56">
        <v>0</v>
      </c>
      <c r="G177" s="56">
        <v>0</v>
      </c>
      <c r="H177" s="56">
        <v>1881</v>
      </c>
      <c r="I177" s="56">
        <v>2280</v>
      </c>
      <c r="S177" s="1"/>
      <c r="T177" s="1"/>
      <c r="U177" s="1"/>
      <c r="V177" s="1"/>
      <c r="W177" s="1"/>
      <c r="X177" s="1"/>
      <c r="Y177" s="1"/>
      <c r="Z177" s="1"/>
    </row>
    <row r="178" spans="2:26" x14ac:dyDescent="0.25">
      <c r="B178" s="95"/>
      <c r="D178" s="30" t="s">
        <v>49</v>
      </c>
      <c r="E178" s="64">
        <v>4357.76</v>
      </c>
      <c r="F178" s="56">
        <v>4276.88</v>
      </c>
      <c r="G178" s="56">
        <v>4413</v>
      </c>
      <c r="H178" s="56">
        <v>4817</v>
      </c>
      <c r="I178" s="56">
        <v>4261.95</v>
      </c>
      <c r="S178" s="1"/>
      <c r="T178" s="1"/>
      <c r="U178" s="1"/>
      <c r="V178" s="1"/>
      <c r="W178" s="1"/>
      <c r="X178" s="1"/>
      <c r="Y178" s="1"/>
      <c r="Z178" s="1"/>
    </row>
    <row r="179" spans="2:26" x14ac:dyDescent="0.25">
      <c r="B179" s="95"/>
      <c r="D179" s="30" t="s">
        <v>57</v>
      </c>
      <c r="E179" s="64">
        <v>1294.9860000000001</v>
      </c>
      <c r="F179" s="56">
        <v>1057</v>
      </c>
      <c r="G179" s="56">
        <v>981.44799999999998</v>
      </c>
      <c r="H179" s="56">
        <v>1129.4000000000001</v>
      </c>
      <c r="I179" s="56">
        <v>1180</v>
      </c>
      <c r="S179" s="1"/>
      <c r="T179" s="1"/>
      <c r="U179" s="1"/>
      <c r="V179" s="1"/>
      <c r="W179" s="1"/>
      <c r="X179" s="1"/>
      <c r="Y179" s="1"/>
      <c r="Z179" s="1"/>
    </row>
    <row r="180" spans="2:26" x14ac:dyDescent="0.25">
      <c r="B180" s="95"/>
      <c r="D180" s="30" t="s">
        <v>48</v>
      </c>
      <c r="E180" s="64">
        <v>33</v>
      </c>
      <c r="F180" s="56">
        <v>111</v>
      </c>
      <c r="G180" s="56">
        <v>84</v>
      </c>
      <c r="H180" s="56">
        <v>31</v>
      </c>
      <c r="I180" s="56">
        <v>42.29</v>
      </c>
      <c r="S180" s="1"/>
      <c r="T180" s="1"/>
      <c r="U180" s="1"/>
      <c r="V180" s="1"/>
      <c r="W180" s="1"/>
      <c r="X180" s="1"/>
      <c r="Y180" s="1"/>
      <c r="Z180" s="1"/>
    </row>
    <row r="181" spans="2:26" x14ac:dyDescent="0.25">
      <c r="B181" s="95"/>
      <c r="D181" s="30" t="s">
        <v>59</v>
      </c>
      <c r="E181" s="64">
        <v>2860</v>
      </c>
      <c r="F181" s="56">
        <v>2996</v>
      </c>
      <c r="G181" s="56">
        <v>3003.8632857142857</v>
      </c>
      <c r="H181" s="56">
        <v>3619</v>
      </c>
      <c r="I181" s="56">
        <v>3476</v>
      </c>
      <c r="S181" s="1"/>
      <c r="T181" s="1"/>
      <c r="U181" s="1"/>
      <c r="V181" s="1"/>
      <c r="W181" s="1"/>
      <c r="X181" s="1"/>
      <c r="Y181" s="1"/>
      <c r="Z181" s="1"/>
    </row>
    <row r="182" spans="2:26" x14ac:dyDescent="0.25">
      <c r="B182" s="95"/>
      <c r="D182" s="30" t="s">
        <v>62</v>
      </c>
      <c r="E182" s="64">
        <v>0</v>
      </c>
      <c r="F182" s="56">
        <v>0</v>
      </c>
      <c r="G182" s="56">
        <v>0</v>
      </c>
      <c r="H182" s="56">
        <v>0</v>
      </c>
      <c r="I182" s="56">
        <v>0</v>
      </c>
      <c r="J182" s="1"/>
      <c r="Q182" s="1"/>
      <c r="S182" s="1"/>
      <c r="T182" s="1"/>
      <c r="U182" s="1"/>
      <c r="V182" s="1"/>
      <c r="W182" s="1"/>
      <c r="X182" s="1"/>
      <c r="Y182" s="1"/>
      <c r="Z182" s="1"/>
    </row>
    <row r="183" spans="2:26" x14ac:dyDescent="0.25">
      <c r="B183" s="95"/>
      <c r="D183" s="6"/>
      <c r="E183" s="2"/>
      <c r="F183" s="2"/>
      <c r="G183" s="2"/>
      <c r="H183" s="2"/>
      <c r="I183" s="2"/>
      <c r="J183" s="34"/>
      <c r="K183" s="1"/>
      <c r="L183" s="1"/>
      <c r="M183"/>
      <c r="N183"/>
      <c r="O183"/>
      <c r="P183"/>
      <c r="Q183" s="1"/>
      <c r="S183" s="1"/>
      <c r="T183" s="1"/>
      <c r="U183" s="1"/>
      <c r="V183" s="1"/>
      <c r="W183" s="1"/>
      <c r="X183" s="1"/>
      <c r="Y183" s="1"/>
      <c r="Z183" s="1"/>
    </row>
    <row r="184" spans="2:26" x14ac:dyDescent="0.25">
      <c r="B184" s="95"/>
      <c r="E184" s="2"/>
      <c r="F184" s="2"/>
      <c r="G184" s="2"/>
      <c r="H184" s="2"/>
      <c r="I184" s="2"/>
      <c r="J184" s="1"/>
      <c r="K184" s="1"/>
      <c r="L184" s="1"/>
      <c r="M184"/>
      <c r="N184"/>
      <c r="O184"/>
      <c r="P184"/>
      <c r="Q184" s="1"/>
      <c r="S184" s="1"/>
      <c r="T184" s="1"/>
      <c r="U184" s="1"/>
      <c r="V184" s="1"/>
      <c r="W184" s="1"/>
      <c r="X184" s="1"/>
      <c r="Y184" s="1"/>
      <c r="Z184" s="1"/>
    </row>
    <row r="185" spans="2:26" ht="15" customHeight="1" x14ac:dyDescent="0.25">
      <c r="B185" s="127"/>
      <c r="D185" s="110" t="s">
        <v>139</v>
      </c>
      <c r="E185" s="1"/>
      <c r="F185" s="2"/>
      <c r="H185" s="2"/>
      <c r="I185" s="2"/>
      <c r="J185" s="1"/>
      <c r="Q185" s="1"/>
      <c r="S185" s="1"/>
      <c r="T185" s="1"/>
      <c r="U185" s="1"/>
      <c r="V185" s="1"/>
      <c r="W185" s="1"/>
      <c r="X185" s="1"/>
      <c r="Y185" s="1"/>
      <c r="Z185" s="1"/>
    </row>
    <row r="186" spans="2:26" x14ac:dyDescent="0.25">
      <c r="B186" s="127"/>
      <c r="D186" s="6"/>
      <c r="E186" s="1"/>
      <c r="F186" s="2"/>
      <c r="G186" s="2"/>
      <c r="H186" s="2"/>
      <c r="I186" s="2"/>
      <c r="J186" s="1"/>
      <c r="Q186" s="1"/>
      <c r="S186" s="1"/>
      <c r="T186" s="1"/>
      <c r="U186" s="1"/>
      <c r="V186" s="1"/>
      <c r="W186" s="1"/>
      <c r="X186" s="1"/>
      <c r="Y186" s="1"/>
      <c r="Z186" s="1"/>
    </row>
    <row r="187" spans="2:26" x14ac:dyDescent="0.25">
      <c r="B187" s="97"/>
      <c r="D187" s="23" t="s">
        <v>0</v>
      </c>
      <c r="E187" s="49" t="str">
        <f>+'2. Victorian water industry'!$E$9</f>
        <v>2013-14</v>
      </c>
      <c r="F187" s="49" t="str">
        <f>+'2. Victorian water industry'!$F$9</f>
        <v>2014-15</v>
      </c>
      <c r="G187" s="49" t="str">
        <f>+'2. Victorian water industry'!$G$9</f>
        <v>2015-16</v>
      </c>
      <c r="H187" s="49" t="str">
        <f>+'2. Victorian water industry'!$H$9</f>
        <v>2016-17</v>
      </c>
      <c r="I187" s="49" t="str">
        <f>+'2. Victorian water industry'!$I$9</f>
        <v>2017-18</v>
      </c>
      <c r="J187" s="1"/>
      <c r="Q187" s="1"/>
      <c r="S187" s="1"/>
      <c r="T187" s="1"/>
      <c r="U187" s="1"/>
      <c r="V187" s="1"/>
      <c r="W187" s="1"/>
      <c r="X187" s="1"/>
      <c r="Y187" s="1"/>
      <c r="Z187" s="1"/>
    </row>
    <row r="188" spans="2:26" x14ac:dyDescent="0.25">
      <c r="B188" s="95"/>
      <c r="D188" s="30" t="s">
        <v>17</v>
      </c>
      <c r="E188" s="63">
        <v>314066.80000000005</v>
      </c>
      <c r="F188" s="55">
        <v>301170.69999999995</v>
      </c>
      <c r="G188" s="55">
        <v>309065</v>
      </c>
      <c r="H188" s="55">
        <v>332671</v>
      </c>
      <c r="I188" s="55">
        <v>320254</v>
      </c>
      <c r="J188" s="1"/>
      <c r="Q188" s="1"/>
      <c r="S188" s="1"/>
      <c r="T188" s="1"/>
      <c r="U188" s="1"/>
      <c r="V188" s="1"/>
      <c r="W188" s="1"/>
      <c r="X188" s="1"/>
      <c r="Y188" s="1"/>
      <c r="Z188" s="1"/>
    </row>
    <row r="189" spans="2:26" x14ac:dyDescent="0.25">
      <c r="B189" s="95"/>
      <c r="D189" s="30" t="s">
        <v>60</v>
      </c>
      <c r="E189" s="63">
        <v>4917.7</v>
      </c>
      <c r="F189" s="55">
        <v>4917.8999999999996</v>
      </c>
      <c r="G189" s="55">
        <v>5175</v>
      </c>
      <c r="H189" s="55">
        <v>5525.4189999999999</v>
      </c>
      <c r="I189" s="55">
        <v>5481</v>
      </c>
      <c r="J189" s="1"/>
      <c r="Q189" s="1"/>
      <c r="S189" s="1"/>
      <c r="T189" s="1"/>
      <c r="U189" s="1"/>
      <c r="V189" s="1"/>
      <c r="W189" s="1"/>
      <c r="X189" s="1"/>
      <c r="Y189" s="1"/>
      <c r="Z189" s="1"/>
    </row>
    <row r="190" spans="2:26" x14ac:dyDescent="0.25">
      <c r="B190" s="95"/>
      <c r="D190" s="30" t="s">
        <v>54</v>
      </c>
      <c r="E190" s="64">
        <v>11185</v>
      </c>
      <c r="F190" s="56">
        <v>11145</v>
      </c>
      <c r="G190" s="56">
        <v>11830</v>
      </c>
      <c r="H190" s="56">
        <v>12873</v>
      </c>
      <c r="I190" s="56">
        <v>12778</v>
      </c>
      <c r="J190" s="1"/>
      <c r="Q190" s="1"/>
      <c r="S190" s="1"/>
      <c r="T190" s="1"/>
      <c r="U190" s="1"/>
      <c r="V190" s="1"/>
      <c r="W190" s="1"/>
      <c r="X190" s="1"/>
      <c r="Y190" s="1"/>
      <c r="Z190" s="1"/>
    </row>
    <row r="191" spans="2:26" x14ac:dyDescent="0.25">
      <c r="B191" s="95"/>
      <c r="D191" s="30" t="s">
        <v>52</v>
      </c>
      <c r="E191" s="64">
        <v>10323</v>
      </c>
      <c r="F191" s="56">
        <v>10263</v>
      </c>
      <c r="G191" s="56">
        <v>10914</v>
      </c>
      <c r="H191" s="56">
        <v>11847.0358</v>
      </c>
      <c r="I191" s="56">
        <v>11153</v>
      </c>
      <c r="J191" s="1"/>
      <c r="Q191" s="1"/>
      <c r="S191" s="1"/>
      <c r="T191" s="1"/>
      <c r="U191" s="1"/>
      <c r="V191" s="1"/>
      <c r="W191" s="1"/>
      <c r="X191" s="1"/>
      <c r="Y191" s="1"/>
      <c r="Z191" s="1"/>
    </row>
    <row r="192" spans="2:26" x14ac:dyDescent="0.25">
      <c r="B192" s="95"/>
      <c r="D192" s="30" t="s">
        <v>56</v>
      </c>
      <c r="E192" s="64">
        <v>27364.769999999997</v>
      </c>
      <c r="F192" s="56">
        <v>27223.77</v>
      </c>
      <c r="G192" s="56">
        <v>28266.940000000002</v>
      </c>
      <c r="H192" s="56">
        <v>28042.44</v>
      </c>
      <c r="I192" s="56">
        <v>30500</v>
      </c>
      <c r="J192" s="1"/>
      <c r="Q192" s="1"/>
      <c r="S192" s="1"/>
      <c r="T192" s="1"/>
      <c r="U192" s="1"/>
      <c r="V192" s="1"/>
      <c r="W192" s="1"/>
      <c r="X192" s="1"/>
      <c r="Y192" s="1"/>
      <c r="Z192" s="1"/>
    </row>
    <row r="193" spans="2:26" x14ac:dyDescent="0.25">
      <c r="B193" s="95"/>
      <c r="D193" s="30" t="s">
        <v>53</v>
      </c>
      <c r="E193" s="64">
        <v>9538</v>
      </c>
      <c r="F193" s="56">
        <v>10227.699999999999</v>
      </c>
      <c r="G193" s="56">
        <v>10104</v>
      </c>
      <c r="H193" s="56">
        <v>12097.43</v>
      </c>
      <c r="I193" s="56">
        <v>10780.93</v>
      </c>
      <c r="J193" s="1"/>
      <c r="Q193" s="1"/>
      <c r="S193" s="1"/>
      <c r="T193" s="1"/>
      <c r="U193" s="1"/>
      <c r="V193" s="1"/>
      <c r="W193" s="1"/>
      <c r="X193" s="1"/>
      <c r="Y193" s="1"/>
      <c r="Z193" s="1"/>
    </row>
    <row r="194" spans="2:26" x14ac:dyDescent="0.25">
      <c r="B194" s="95"/>
      <c r="D194" s="30" t="s">
        <v>55</v>
      </c>
      <c r="E194" s="64">
        <v>11388</v>
      </c>
      <c r="F194" s="56">
        <v>11836</v>
      </c>
      <c r="G194" s="56">
        <v>11909</v>
      </c>
      <c r="H194" s="56">
        <v>12856</v>
      </c>
      <c r="I194" s="56">
        <v>12248.7</v>
      </c>
      <c r="J194" s="1"/>
      <c r="Q194" s="1"/>
      <c r="S194" s="1"/>
      <c r="T194" s="1"/>
      <c r="U194" s="1"/>
      <c r="V194" s="1"/>
      <c r="W194" s="1"/>
      <c r="X194" s="1"/>
      <c r="Y194" s="1"/>
      <c r="Z194" s="1"/>
    </row>
    <row r="195" spans="2:26" x14ac:dyDescent="0.25">
      <c r="B195" s="95"/>
      <c r="D195" s="30" t="s">
        <v>61</v>
      </c>
      <c r="E195" s="64">
        <v>3015.26</v>
      </c>
      <c r="F195" s="56">
        <v>3227</v>
      </c>
      <c r="G195" s="56">
        <v>3065</v>
      </c>
      <c r="H195" s="56">
        <v>3199.6359408362168</v>
      </c>
      <c r="I195" s="56">
        <v>3103</v>
      </c>
      <c r="J195" s="1"/>
      <c r="Q195" s="1"/>
      <c r="S195" s="1"/>
      <c r="T195" s="1"/>
      <c r="U195" s="1"/>
      <c r="V195" s="1"/>
      <c r="W195" s="1"/>
      <c r="X195" s="1"/>
      <c r="Y195" s="1"/>
      <c r="Z195" s="1"/>
    </row>
    <row r="196" spans="2:26" x14ac:dyDescent="0.25">
      <c r="B196" s="95"/>
      <c r="D196" s="30" t="s">
        <v>51</v>
      </c>
      <c r="E196" s="64">
        <v>27473</v>
      </c>
      <c r="F196" s="56">
        <v>26852</v>
      </c>
      <c r="G196" s="56">
        <v>28034.868999999999</v>
      </c>
      <c r="H196" s="56">
        <v>28079.042507744107</v>
      </c>
      <c r="I196" s="56">
        <v>27399.002399999998</v>
      </c>
      <c r="J196" s="1"/>
      <c r="Q196" s="1"/>
      <c r="S196" s="1"/>
      <c r="T196" s="1"/>
      <c r="U196" s="1"/>
      <c r="V196" s="1"/>
      <c r="W196" s="1"/>
      <c r="X196" s="1"/>
      <c r="Y196" s="1"/>
      <c r="Z196" s="1"/>
    </row>
    <row r="197" spans="2:26" x14ac:dyDescent="0.25">
      <c r="B197" s="95"/>
      <c r="D197" s="30" t="s">
        <v>50</v>
      </c>
      <c r="E197" s="64">
        <v>13095</v>
      </c>
      <c r="F197" s="56">
        <v>12897</v>
      </c>
      <c r="G197" s="56">
        <v>13695</v>
      </c>
      <c r="H197" s="56">
        <v>14147.02</v>
      </c>
      <c r="I197" s="56">
        <v>13424.3</v>
      </c>
      <c r="J197" s="1"/>
      <c r="Q197" s="1"/>
      <c r="S197" s="1"/>
      <c r="T197" s="1"/>
      <c r="U197" s="1"/>
      <c r="V197" s="1"/>
      <c r="W197" s="1"/>
      <c r="X197" s="1"/>
      <c r="Y197" s="1"/>
      <c r="Z197" s="1"/>
    </row>
    <row r="198" spans="2:26" x14ac:dyDescent="0.25">
      <c r="B198" s="95"/>
      <c r="D198" s="30" t="s">
        <v>10</v>
      </c>
      <c r="E198" s="64">
        <v>3954</v>
      </c>
      <c r="F198" s="56">
        <v>3911</v>
      </c>
      <c r="G198" s="56">
        <v>3793</v>
      </c>
      <c r="H198" s="56">
        <v>4086</v>
      </c>
      <c r="I198" s="56">
        <v>3756.3</v>
      </c>
      <c r="J198" s="1"/>
      <c r="Q198" s="1"/>
      <c r="S198" s="1"/>
      <c r="T198" s="1"/>
      <c r="U198" s="1"/>
      <c r="V198" s="1"/>
      <c r="W198" s="1"/>
      <c r="X198" s="1"/>
      <c r="Y198" s="1"/>
      <c r="Z198" s="1"/>
    </row>
    <row r="199" spans="2:26" x14ac:dyDescent="0.25">
      <c r="B199" s="95"/>
      <c r="D199" s="30" t="s">
        <v>58</v>
      </c>
      <c r="E199" s="64">
        <v>5706</v>
      </c>
      <c r="F199" s="56">
        <v>5538</v>
      </c>
      <c r="G199" s="56">
        <v>5705</v>
      </c>
      <c r="H199" s="56">
        <v>6062</v>
      </c>
      <c r="I199" s="56">
        <v>5980</v>
      </c>
      <c r="J199" s="1"/>
      <c r="Q199" s="1"/>
      <c r="S199" s="1"/>
      <c r="T199" s="1"/>
      <c r="U199" s="1"/>
      <c r="V199" s="1"/>
      <c r="W199" s="1"/>
      <c r="X199" s="1"/>
      <c r="Y199" s="1"/>
      <c r="Z199" s="1"/>
    </row>
    <row r="200" spans="2:26" x14ac:dyDescent="0.25">
      <c r="B200" s="95"/>
      <c r="D200" s="30" t="s">
        <v>49</v>
      </c>
      <c r="E200" s="64">
        <v>9422.76</v>
      </c>
      <c r="F200" s="56">
        <v>9101.23</v>
      </c>
      <c r="G200" s="56">
        <v>9799</v>
      </c>
      <c r="H200" s="56">
        <v>10997</v>
      </c>
      <c r="I200" s="56">
        <v>9719.25</v>
      </c>
      <c r="J200" s="1"/>
      <c r="Q200" s="1"/>
      <c r="S200" s="1"/>
      <c r="T200" s="1"/>
      <c r="U200" s="1"/>
      <c r="V200" s="1"/>
      <c r="W200" s="1"/>
      <c r="X200" s="1"/>
      <c r="Y200" s="1"/>
      <c r="Z200" s="1"/>
    </row>
    <row r="201" spans="2:26" x14ac:dyDescent="0.25">
      <c r="B201" s="95"/>
      <c r="D201" s="30" t="s">
        <v>57</v>
      </c>
      <c r="E201" s="64">
        <v>3156.9859999999999</v>
      </c>
      <c r="F201" s="56">
        <v>2676.7</v>
      </c>
      <c r="G201" s="56">
        <v>2648.1439999999998</v>
      </c>
      <c r="H201" s="56">
        <v>3015.7</v>
      </c>
      <c r="I201" s="56">
        <v>3145</v>
      </c>
      <c r="J201" s="1"/>
      <c r="Q201" s="1"/>
      <c r="S201" s="1"/>
      <c r="T201" s="1"/>
      <c r="U201" s="1"/>
      <c r="V201" s="1"/>
      <c r="W201" s="1"/>
      <c r="X201" s="1"/>
      <c r="Y201" s="1"/>
      <c r="Z201" s="1"/>
    </row>
    <row r="202" spans="2:26" x14ac:dyDescent="0.25">
      <c r="B202" s="95"/>
      <c r="D202" s="30" t="s">
        <v>48</v>
      </c>
      <c r="E202" s="64">
        <v>10786</v>
      </c>
      <c r="F202" s="56">
        <v>10347</v>
      </c>
      <c r="G202" s="56">
        <v>9906</v>
      </c>
      <c r="H202" s="56">
        <v>11941</v>
      </c>
      <c r="I202" s="56">
        <v>11050.29</v>
      </c>
      <c r="J202" s="1"/>
      <c r="Q202" s="1"/>
      <c r="S202" s="1"/>
      <c r="T202" s="1"/>
      <c r="U202" s="1"/>
      <c r="V202" s="1"/>
      <c r="W202" s="1"/>
      <c r="X202" s="1"/>
      <c r="Y202" s="1"/>
      <c r="Z202" s="1"/>
    </row>
    <row r="203" spans="2:26" x14ac:dyDescent="0.25">
      <c r="B203" s="95"/>
      <c r="D203" s="30" t="s">
        <v>59</v>
      </c>
      <c r="E203" s="64">
        <v>8567</v>
      </c>
      <c r="F203" s="56">
        <v>9030</v>
      </c>
      <c r="G203" s="56">
        <v>9150.3020315966387</v>
      </c>
      <c r="H203" s="56">
        <v>10184</v>
      </c>
      <c r="I203" s="56">
        <v>10046.355</v>
      </c>
      <c r="J203" s="1"/>
      <c r="Q203" s="1"/>
      <c r="S203" s="1"/>
      <c r="T203" s="1"/>
      <c r="U203" s="1"/>
      <c r="V203" s="1"/>
      <c r="W203" s="1"/>
      <c r="X203" s="1"/>
      <c r="Y203" s="1"/>
      <c r="Z203" s="1"/>
    </row>
    <row r="204" spans="2:26" x14ac:dyDescent="0.25">
      <c r="B204" s="95"/>
      <c r="D204" s="30" t="s">
        <v>62</v>
      </c>
      <c r="E204" s="64">
        <v>1488</v>
      </c>
      <c r="F204" s="56">
        <v>1321</v>
      </c>
      <c r="G204" s="56">
        <v>1294</v>
      </c>
      <c r="H204" s="56">
        <v>1430</v>
      </c>
      <c r="I204" s="56">
        <v>1510.62</v>
      </c>
      <c r="J204" s="1"/>
      <c r="Q204" s="1"/>
      <c r="S204" s="1"/>
      <c r="T204" s="1"/>
      <c r="U204" s="1"/>
      <c r="V204" s="1"/>
      <c r="W204" s="1"/>
      <c r="X204" s="1"/>
      <c r="Y204" s="1"/>
      <c r="Z204" s="1"/>
    </row>
    <row r="205" spans="2:26" x14ac:dyDescent="0.25">
      <c r="B205" s="96"/>
      <c r="D205" s="6"/>
      <c r="E205" s="2"/>
      <c r="F205" s="2"/>
      <c r="G205" s="2"/>
      <c r="H205" s="2"/>
      <c r="I205" s="2"/>
      <c r="J205" s="34"/>
      <c r="K205" s="1"/>
      <c r="L205" s="1"/>
      <c r="M205" s="1"/>
      <c r="N205" s="1"/>
      <c r="O205" s="1"/>
      <c r="P205" s="1"/>
      <c r="Q205" s="1"/>
      <c r="S205" s="1"/>
      <c r="T205" s="1"/>
      <c r="U205" s="1"/>
      <c r="V205" s="1"/>
      <c r="W205" s="1"/>
      <c r="X205" s="1"/>
      <c r="Y205" s="1"/>
      <c r="Z205" s="1"/>
    </row>
    <row r="206" spans="2:26" x14ac:dyDescent="0.25">
      <c r="B206" s="96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S206" s="1"/>
      <c r="T206" s="1"/>
      <c r="U206" s="1"/>
      <c r="V206" s="1"/>
      <c r="W206" s="1"/>
      <c r="X206" s="1"/>
      <c r="Y206" s="1"/>
      <c r="Z206" s="1"/>
    </row>
    <row r="207" spans="2:26" ht="15" customHeight="1" x14ac:dyDescent="0.25">
      <c r="B207" s="127"/>
      <c r="D207" s="110" t="s">
        <v>29</v>
      </c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S207" s="1"/>
      <c r="T207" s="1"/>
      <c r="U207" s="1"/>
      <c r="V207" s="1"/>
      <c r="W207" s="1"/>
      <c r="X207" s="1"/>
      <c r="Y207" s="1"/>
      <c r="Z207" s="1"/>
    </row>
    <row r="208" spans="2:26" x14ac:dyDescent="0.25">
      <c r="B208" s="127"/>
      <c r="D208" s="6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S208" s="1"/>
      <c r="T208" s="1"/>
      <c r="U208" s="1"/>
      <c r="V208" s="1"/>
      <c r="W208" s="1"/>
      <c r="X208" s="1"/>
      <c r="Y208" s="1"/>
      <c r="Z208" s="1"/>
    </row>
    <row r="209" spans="2:26" ht="33" customHeight="1" x14ac:dyDescent="0.25">
      <c r="B209" s="97"/>
      <c r="D209" s="23"/>
      <c r="E209" s="47" t="s">
        <v>63</v>
      </c>
      <c r="F209" s="47" t="s">
        <v>64</v>
      </c>
      <c r="G209" s="47" t="s">
        <v>65</v>
      </c>
      <c r="H209" s="47" t="s">
        <v>66</v>
      </c>
      <c r="I209" s="47" t="s">
        <v>67</v>
      </c>
      <c r="J209" s="47" t="s">
        <v>44</v>
      </c>
      <c r="K209" s="86"/>
      <c r="L209" s="1"/>
      <c r="M209" s="1"/>
      <c r="N209" s="1"/>
      <c r="O209" s="1"/>
      <c r="P209" s="1"/>
      <c r="Q209" s="1"/>
      <c r="S209" s="1"/>
      <c r="T209" s="1"/>
      <c r="U209" s="1"/>
      <c r="V209" s="1"/>
      <c r="W209" s="1"/>
      <c r="X209" s="1"/>
      <c r="Y209" s="1"/>
      <c r="Z209" s="1"/>
    </row>
    <row r="210" spans="2:26" x14ac:dyDescent="0.25">
      <c r="B210" s="95"/>
      <c r="D210" s="30" t="s">
        <v>17</v>
      </c>
      <c r="E210" s="63">
        <v>14220</v>
      </c>
      <c r="F210" s="55">
        <v>7</v>
      </c>
      <c r="G210" s="55">
        <v>13197</v>
      </c>
      <c r="H210" s="55">
        <v>6089</v>
      </c>
      <c r="I210" s="55">
        <v>10309</v>
      </c>
      <c r="J210" s="124">
        <v>43822</v>
      </c>
      <c r="K210" s="86"/>
      <c r="L210" s="11"/>
      <c r="M210" s="1"/>
      <c r="N210" s="1"/>
      <c r="O210" s="1"/>
      <c r="P210" s="1"/>
      <c r="Q210" s="1"/>
      <c r="S210" s="1"/>
      <c r="T210" s="1"/>
      <c r="U210" s="1"/>
      <c r="V210" s="1"/>
      <c r="W210" s="1"/>
      <c r="X210" s="1"/>
      <c r="Y210" s="1"/>
      <c r="Z210" s="1"/>
    </row>
    <row r="211" spans="2:26" x14ac:dyDescent="0.25">
      <c r="B211" s="95"/>
      <c r="D211" s="30" t="s">
        <v>1</v>
      </c>
      <c r="E211" s="63">
        <v>0</v>
      </c>
      <c r="F211" s="55">
        <v>2345.5</v>
      </c>
      <c r="G211" s="55">
        <v>0</v>
      </c>
      <c r="H211" s="55">
        <v>0</v>
      </c>
      <c r="I211" s="55">
        <v>4.91</v>
      </c>
      <c r="J211" s="124">
        <v>2350.41</v>
      </c>
      <c r="K211" s="86"/>
      <c r="L211" s="11"/>
      <c r="M211" s="1"/>
      <c r="N211" s="1"/>
      <c r="O211" s="1"/>
      <c r="P211" s="1"/>
      <c r="Q211" s="1"/>
      <c r="S211" s="1"/>
      <c r="T211" s="1"/>
      <c r="U211" s="1"/>
      <c r="V211" s="1"/>
      <c r="W211" s="1"/>
      <c r="X211" s="1"/>
      <c r="Y211" s="1"/>
      <c r="Z211" s="1"/>
    </row>
    <row r="212" spans="2:26" x14ac:dyDescent="0.25">
      <c r="B212" s="95"/>
      <c r="D212" s="30" t="s">
        <v>2</v>
      </c>
      <c r="E212" s="64">
        <v>0</v>
      </c>
      <c r="F212" s="56">
        <v>2402.3999999999996</v>
      </c>
      <c r="G212" s="56">
        <v>575.79999999999995</v>
      </c>
      <c r="H212" s="56">
        <v>0</v>
      </c>
      <c r="I212" s="56">
        <v>1584.2</v>
      </c>
      <c r="J212" s="124">
        <v>4562.3999999999996</v>
      </c>
      <c r="K212" s="86"/>
      <c r="L212" s="11"/>
      <c r="M212" s="1"/>
      <c r="N212" s="1"/>
      <c r="O212" s="1"/>
      <c r="P212" s="1"/>
      <c r="Q212" s="1"/>
      <c r="S212" s="1"/>
      <c r="T212" s="1"/>
      <c r="U212" s="1"/>
      <c r="V212" s="1"/>
      <c r="W212" s="1"/>
      <c r="X212" s="1"/>
      <c r="Y212" s="1"/>
      <c r="Z212" s="1"/>
    </row>
    <row r="213" spans="2:26" x14ac:dyDescent="0.25">
      <c r="B213" s="95"/>
      <c r="D213" s="30" t="s">
        <v>3</v>
      </c>
      <c r="E213" s="64">
        <v>0</v>
      </c>
      <c r="F213" s="56">
        <v>298.60000000000002</v>
      </c>
      <c r="G213" s="56">
        <v>1151</v>
      </c>
      <c r="H213" s="56">
        <v>0</v>
      </c>
      <c r="I213" s="56">
        <v>2569.3000000000006</v>
      </c>
      <c r="J213" s="124">
        <v>4018.9000000000005</v>
      </c>
      <c r="K213" s="86"/>
      <c r="L213" s="11"/>
      <c r="M213" s="1"/>
      <c r="N213" s="1"/>
      <c r="O213" s="1"/>
      <c r="P213" s="1"/>
      <c r="Q213" s="1"/>
      <c r="S213" s="1"/>
      <c r="T213" s="1"/>
      <c r="U213" s="1"/>
      <c r="V213" s="1"/>
      <c r="W213" s="1"/>
      <c r="X213" s="1"/>
      <c r="Y213" s="1"/>
      <c r="Z213" s="1"/>
    </row>
    <row r="214" spans="2:26" x14ac:dyDescent="0.25">
      <c r="B214" s="95"/>
      <c r="D214" s="30" t="s">
        <v>4</v>
      </c>
      <c r="E214" s="64">
        <v>0</v>
      </c>
      <c r="F214" s="56">
        <v>2202.54</v>
      </c>
      <c r="G214" s="56">
        <v>1698.9199999999998</v>
      </c>
      <c r="H214" s="56">
        <v>0</v>
      </c>
      <c r="I214" s="56">
        <v>2168.79</v>
      </c>
      <c r="J214" s="124">
        <v>6070.25</v>
      </c>
      <c r="K214" s="86"/>
      <c r="L214" s="11"/>
      <c r="M214" s="1"/>
      <c r="N214" s="1"/>
      <c r="O214" s="1"/>
      <c r="P214" s="1"/>
      <c r="Q214" s="1"/>
      <c r="S214" s="1"/>
      <c r="T214" s="1"/>
      <c r="U214" s="1"/>
      <c r="V214" s="1"/>
      <c r="W214" s="1"/>
      <c r="X214" s="1"/>
      <c r="Y214" s="1"/>
      <c r="Z214" s="1"/>
    </row>
    <row r="215" spans="2:26" x14ac:dyDescent="0.25">
      <c r="B215" s="95"/>
      <c r="D215" s="30" t="s">
        <v>5</v>
      </c>
      <c r="E215" s="64">
        <v>0</v>
      </c>
      <c r="F215" s="56">
        <v>49.933000000000007</v>
      </c>
      <c r="G215" s="56">
        <v>988.67899999999997</v>
      </c>
      <c r="H215" s="56">
        <v>232</v>
      </c>
      <c r="I215" s="56">
        <v>322.45500000000004</v>
      </c>
      <c r="J215" s="124">
        <v>1593.067</v>
      </c>
      <c r="K215" s="86"/>
      <c r="L215" s="11"/>
      <c r="M215" s="1"/>
      <c r="N215" s="1"/>
      <c r="O215" s="1"/>
      <c r="P215" s="1"/>
      <c r="Q215" s="1"/>
      <c r="S215" s="1"/>
      <c r="T215" s="1"/>
      <c r="U215" s="1"/>
      <c r="V215" s="1"/>
      <c r="W215" s="1"/>
      <c r="X215" s="1"/>
      <c r="Y215" s="1"/>
      <c r="Z215" s="1"/>
    </row>
    <row r="216" spans="2:26" x14ac:dyDescent="0.25">
      <c r="B216" s="95"/>
      <c r="D216" s="30" t="s">
        <v>6</v>
      </c>
      <c r="E216" s="64">
        <v>0</v>
      </c>
      <c r="F216" s="56">
        <v>1477.7</v>
      </c>
      <c r="G216" s="56">
        <v>2480.7000000000003</v>
      </c>
      <c r="H216" s="56">
        <v>0</v>
      </c>
      <c r="I216" s="56">
        <v>0</v>
      </c>
      <c r="J216" s="124">
        <v>3958.4000000000005</v>
      </c>
      <c r="K216" s="86"/>
      <c r="L216" s="11"/>
      <c r="M216" s="1"/>
      <c r="N216" s="1"/>
      <c r="O216" s="1"/>
      <c r="P216" s="1"/>
      <c r="Q216" s="1"/>
      <c r="S216" s="1"/>
      <c r="T216" s="1"/>
      <c r="U216" s="1"/>
      <c r="V216" s="1"/>
      <c r="W216" s="1"/>
      <c r="X216" s="1"/>
      <c r="Y216" s="1"/>
      <c r="Z216" s="1"/>
    </row>
    <row r="217" spans="2:26" x14ac:dyDescent="0.25">
      <c r="B217" s="95"/>
      <c r="D217" s="30" t="s">
        <v>7</v>
      </c>
      <c r="E217" s="64">
        <v>0</v>
      </c>
      <c r="F217" s="56">
        <v>0</v>
      </c>
      <c r="G217" s="56">
        <v>1649</v>
      </c>
      <c r="H217" s="56">
        <v>1125</v>
      </c>
      <c r="I217" s="56">
        <v>0</v>
      </c>
      <c r="J217" s="124">
        <v>2774</v>
      </c>
      <c r="K217" s="86"/>
      <c r="L217" s="11"/>
      <c r="M217" s="1"/>
      <c r="N217" s="1"/>
      <c r="O217" s="1"/>
      <c r="P217" s="1"/>
      <c r="Q217" s="1"/>
      <c r="S217" s="1"/>
      <c r="T217" s="1"/>
      <c r="U217" s="1"/>
      <c r="V217" s="1"/>
      <c r="W217" s="1"/>
      <c r="X217" s="1"/>
      <c r="Y217" s="1"/>
      <c r="Z217" s="1"/>
    </row>
    <row r="218" spans="2:26" x14ac:dyDescent="0.25">
      <c r="B218" s="95"/>
      <c r="D218" s="30" t="s">
        <v>8</v>
      </c>
      <c r="E218" s="64">
        <v>0</v>
      </c>
      <c r="F218" s="56">
        <v>152.82816800000001</v>
      </c>
      <c r="G218" s="56">
        <v>1551.9450000000002</v>
      </c>
      <c r="H218" s="56">
        <v>586</v>
      </c>
      <c r="I218" s="56">
        <v>0</v>
      </c>
      <c r="J218" s="124">
        <v>2290.7731680000002</v>
      </c>
      <c r="K218" s="86"/>
      <c r="L218" s="11"/>
      <c r="M218" s="1"/>
      <c r="N218" s="1"/>
      <c r="O218" s="1"/>
      <c r="P218" s="1"/>
      <c r="Q218" s="1"/>
      <c r="S218" s="1"/>
      <c r="T218" s="1"/>
      <c r="U218" s="1"/>
      <c r="V218" s="1"/>
      <c r="W218" s="1"/>
      <c r="X218" s="1"/>
      <c r="Y218" s="1"/>
      <c r="Z218" s="1"/>
    </row>
    <row r="219" spans="2:26" x14ac:dyDescent="0.25">
      <c r="B219" s="95"/>
      <c r="D219" s="30" t="s">
        <v>9</v>
      </c>
      <c r="E219" s="64">
        <v>0</v>
      </c>
      <c r="F219" s="56">
        <v>578.6</v>
      </c>
      <c r="G219" s="56">
        <v>7175.1</v>
      </c>
      <c r="H219" s="56">
        <v>0</v>
      </c>
      <c r="I219" s="56">
        <v>0</v>
      </c>
      <c r="J219" s="124">
        <v>7753.7000000000007</v>
      </c>
      <c r="K219" s="86"/>
      <c r="L219" s="11"/>
      <c r="M219" s="1"/>
      <c r="N219" s="1"/>
      <c r="O219" s="1"/>
      <c r="P219" s="1"/>
      <c r="Q219" s="1"/>
      <c r="S219" s="1"/>
      <c r="T219" s="1"/>
      <c r="U219" s="1"/>
      <c r="V219" s="1"/>
      <c r="W219" s="1"/>
      <c r="X219" s="1"/>
      <c r="Y219" s="1"/>
      <c r="Z219" s="1"/>
    </row>
    <row r="220" spans="2:26" x14ac:dyDescent="0.25">
      <c r="B220" s="95"/>
      <c r="D220" s="30" t="s">
        <v>10</v>
      </c>
      <c r="E220" s="64">
        <v>0</v>
      </c>
      <c r="F220" s="56">
        <v>648.70000000000016</v>
      </c>
      <c r="G220" s="56">
        <v>1491.6000000000004</v>
      </c>
      <c r="H220" s="56">
        <v>0</v>
      </c>
      <c r="I220" s="56">
        <v>6.9</v>
      </c>
      <c r="J220" s="124">
        <v>2147.2000000000007</v>
      </c>
      <c r="K220" s="86"/>
      <c r="L220" s="11"/>
      <c r="M220" s="1"/>
      <c r="N220" s="1"/>
      <c r="O220" s="1"/>
      <c r="P220" s="1"/>
      <c r="Q220" s="1"/>
      <c r="S220" s="1"/>
      <c r="T220" s="1"/>
      <c r="U220" s="1"/>
      <c r="V220" s="1"/>
      <c r="W220" s="1"/>
      <c r="X220" s="1"/>
      <c r="Y220" s="1"/>
      <c r="Z220" s="1"/>
    </row>
    <row r="221" spans="2:26" x14ac:dyDescent="0.25">
      <c r="B221" s="95"/>
      <c r="D221" s="30" t="s">
        <v>11</v>
      </c>
      <c r="E221" s="64">
        <v>0</v>
      </c>
      <c r="F221" s="56">
        <v>0</v>
      </c>
      <c r="G221" s="56">
        <v>3159.328</v>
      </c>
      <c r="H221" s="56">
        <v>0</v>
      </c>
      <c r="I221" s="56">
        <v>0</v>
      </c>
      <c r="J221" s="124">
        <v>3159.328</v>
      </c>
      <c r="K221" s="86"/>
      <c r="L221" s="11"/>
      <c r="M221" s="1"/>
      <c r="N221" s="1"/>
      <c r="O221" s="1"/>
      <c r="P221" s="1"/>
      <c r="Q221" s="1"/>
      <c r="S221" s="1"/>
      <c r="T221" s="1"/>
      <c r="U221" s="1"/>
      <c r="V221" s="1"/>
      <c r="W221" s="1"/>
      <c r="X221" s="1"/>
      <c r="Y221" s="1"/>
      <c r="Z221" s="1"/>
    </row>
    <row r="222" spans="2:26" x14ac:dyDescent="0.25">
      <c r="B222" s="95"/>
      <c r="D222" s="30" t="s">
        <v>12</v>
      </c>
      <c r="E222" s="64">
        <v>0</v>
      </c>
      <c r="F222" s="56">
        <v>241.95</v>
      </c>
      <c r="G222" s="56">
        <v>2579.35</v>
      </c>
      <c r="H222" s="56">
        <v>0</v>
      </c>
      <c r="I222" s="56">
        <v>104.62</v>
      </c>
      <c r="J222" s="124">
        <v>2925.9199999999996</v>
      </c>
      <c r="K222" s="86"/>
      <c r="L222" s="11"/>
      <c r="M222" s="1"/>
      <c r="N222" s="1"/>
      <c r="O222" s="1"/>
      <c r="P222" s="1"/>
      <c r="Q222" s="1"/>
      <c r="S222" s="1"/>
      <c r="T222" s="1"/>
      <c r="U222" s="1"/>
      <c r="V222" s="1"/>
      <c r="W222" s="1"/>
      <c r="X222" s="1"/>
      <c r="Y222" s="1"/>
      <c r="Z222" s="1"/>
    </row>
    <row r="223" spans="2:26" x14ac:dyDescent="0.25">
      <c r="B223" s="95"/>
      <c r="D223" s="30" t="s">
        <v>13</v>
      </c>
      <c r="E223" s="64">
        <v>0</v>
      </c>
      <c r="F223" s="56">
        <v>12.1</v>
      </c>
      <c r="G223" s="56">
        <v>111.2</v>
      </c>
      <c r="H223" s="56">
        <v>0</v>
      </c>
      <c r="I223" s="56">
        <v>0</v>
      </c>
      <c r="J223" s="124">
        <v>123.3</v>
      </c>
      <c r="K223" s="86"/>
      <c r="L223" s="11"/>
      <c r="M223" s="1"/>
      <c r="N223" s="1"/>
      <c r="O223" s="1"/>
      <c r="P223" s="1"/>
      <c r="Q223" s="1"/>
      <c r="S223" s="1"/>
      <c r="T223" s="1"/>
      <c r="U223" s="1"/>
      <c r="V223" s="1"/>
      <c r="W223" s="1"/>
      <c r="X223" s="1"/>
      <c r="Y223" s="1"/>
      <c r="Z223" s="1"/>
    </row>
    <row r="224" spans="2:26" x14ac:dyDescent="0.25">
      <c r="B224" s="95"/>
      <c r="D224" s="30" t="s">
        <v>14</v>
      </c>
      <c r="E224" s="64">
        <v>0</v>
      </c>
      <c r="F224" s="56">
        <v>149.30000000000001</v>
      </c>
      <c r="G224" s="56">
        <v>1557.2</v>
      </c>
      <c r="H224" s="56">
        <v>0</v>
      </c>
      <c r="I224" s="56">
        <v>81.599999999999994</v>
      </c>
      <c r="J224" s="124">
        <v>1788.1</v>
      </c>
      <c r="K224" s="86"/>
      <c r="L224" s="11"/>
      <c r="M224" s="1"/>
      <c r="N224" s="1"/>
      <c r="O224" s="1"/>
      <c r="P224" s="1"/>
      <c r="Q224" s="1"/>
      <c r="S224" s="1"/>
      <c r="T224" s="1"/>
      <c r="U224" s="1"/>
      <c r="V224" s="1"/>
      <c r="W224" s="1"/>
      <c r="X224" s="1"/>
      <c r="Y224" s="1"/>
      <c r="Z224" s="1"/>
    </row>
    <row r="225" spans="2:26" x14ac:dyDescent="0.25">
      <c r="B225" s="95"/>
      <c r="D225" s="30" t="s">
        <v>15</v>
      </c>
      <c r="E225" s="64">
        <v>0</v>
      </c>
      <c r="F225" s="56">
        <v>1094</v>
      </c>
      <c r="G225" s="56">
        <v>4710</v>
      </c>
      <c r="H225" s="56">
        <v>0</v>
      </c>
      <c r="I225" s="56">
        <v>3372</v>
      </c>
      <c r="J225" s="124">
        <v>9176</v>
      </c>
      <c r="K225" s="86"/>
      <c r="L225" s="11"/>
      <c r="M225" s="1"/>
      <c r="N225" s="1"/>
      <c r="O225" s="1"/>
      <c r="P225" s="1"/>
      <c r="Q225" s="1"/>
      <c r="S225" s="1"/>
      <c r="T225" s="1"/>
      <c r="U225" s="1"/>
      <c r="V225" s="1"/>
      <c r="W225" s="1"/>
      <c r="X225" s="1"/>
      <c r="Y225" s="1"/>
      <c r="Z225" s="1"/>
    </row>
    <row r="226" spans="2:26" x14ac:dyDescent="0.25">
      <c r="B226" s="95"/>
      <c r="D226" s="30" t="s">
        <v>16</v>
      </c>
      <c r="E226" s="64">
        <v>0</v>
      </c>
      <c r="F226" s="56">
        <v>68.840999999999994</v>
      </c>
      <c r="G226" s="56">
        <v>249.26400000000001</v>
      </c>
      <c r="H226" s="56">
        <v>0</v>
      </c>
      <c r="I226" s="56">
        <v>10.747</v>
      </c>
      <c r="J226" s="124">
        <v>328.85200000000003</v>
      </c>
      <c r="K226" s="86"/>
      <c r="L226" s="11"/>
      <c r="M226" s="1"/>
      <c r="N226" s="1"/>
      <c r="O226" s="1"/>
      <c r="P226" s="1"/>
      <c r="Q226" s="1"/>
      <c r="S226" s="1"/>
      <c r="T226" s="1"/>
      <c r="U226" s="1"/>
      <c r="V226" s="1"/>
      <c r="W226" s="1"/>
      <c r="X226" s="1"/>
      <c r="Y226" s="1"/>
      <c r="Z226" s="1"/>
    </row>
    <row r="227" spans="2:26" x14ac:dyDescent="0.25">
      <c r="B227" s="95"/>
      <c r="D227" s="67" t="s">
        <v>18</v>
      </c>
      <c r="E227" s="68">
        <f>SUM(E210:E226)</f>
        <v>14220</v>
      </c>
      <c r="F227" s="84">
        <f t="shared" ref="F227:J227" si="2">SUM(F210:F226)</f>
        <v>11729.992168000002</v>
      </c>
      <c r="G227" s="84">
        <f t="shared" si="2"/>
        <v>44326.085999999996</v>
      </c>
      <c r="H227" s="84">
        <f t="shared" si="2"/>
        <v>8032</v>
      </c>
      <c r="I227" s="84">
        <f t="shared" si="2"/>
        <v>20534.522000000001</v>
      </c>
      <c r="J227" s="123">
        <f t="shared" si="2"/>
        <v>98842.600168000004</v>
      </c>
      <c r="K227" s="86"/>
      <c r="L227" s="1"/>
      <c r="M227" s="1"/>
      <c r="N227" s="1"/>
      <c r="O227" s="1"/>
      <c r="P227" s="1"/>
      <c r="Q227" s="1"/>
      <c r="S227" s="1"/>
      <c r="T227" s="1"/>
      <c r="U227" s="1"/>
      <c r="V227" s="1"/>
      <c r="W227" s="1"/>
      <c r="X227" s="1"/>
      <c r="Y227" s="1"/>
      <c r="Z227" s="1"/>
    </row>
    <row r="228" spans="2:26" x14ac:dyDescent="0.25">
      <c r="B228" s="95"/>
      <c r="D228" s="67" t="s">
        <v>45</v>
      </c>
      <c r="E228" s="82">
        <f>+E227/SUM($E$227:$I$227)</f>
        <v>0.14386509436043429</v>
      </c>
      <c r="F228" s="88">
        <f t="shared" ref="F228:I228" si="3">+F227/SUM($E$227:$I$227)</f>
        <v>0.11867344796740335</v>
      </c>
      <c r="G228" s="88">
        <f t="shared" si="3"/>
        <v>0.4484512338269146</v>
      </c>
      <c r="H228" s="88">
        <f t="shared" si="3"/>
        <v>8.1260508994585673E-2</v>
      </c>
      <c r="I228" s="88">
        <f t="shared" si="3"/>
        <v>0.20774971485066204</v>
      </c>
      <c r="J228" s="72" t="s">
        <v>46</v>
      </c>
      <c r="K228" s="86"/>
      <c r="L228" s="1"/>
      <c r="M228" s="1"/>
      <c r="N228" s="1"/>
      <c r="O228" s="1"/>
      <c r="P228" s="1"/>
      <c r="Q228" s="1"/>
      <c r="S228" s="1"/>
      <c r="T228" s="1"/>
      <c r="U228" s="1"/>
      <c r="V228" s="1"/>
      <c r="W228" s="1"/>
      <c r="X228" s="1"/>
      <c r="Y228" s="1"/>
      <c r="Z228" s="1"/>
    </row>
    <row r="229" spans="2:26" ht="12.75" x14ac:dyDescent="0.2">
      <c r="C229" s="65"/>
      <c r="D229" s="65"/>
      <c r="E229" s="65"/>
      <c r="F229" s="65"/>
      <c r="G229" s="65"/>
      <c r="H229" s="65"/>
      <c r="I229" s="65"/>
      <c r="J229" s="65"/>
      <c r="K229" s="99"/>
      <c r="L229" s="1"/>
      <c r="M229" s="1"/>
      <c r="N229" s="1"/>
      <c r="O229" s="1"/>
      <c r="P229" s="1"/>
      <c r="Q229" s="1"/>
      <c r="S229" s="1"/>
      <c r="T229" s="1"/>
      <c r="U229" s="1"/>
      <c r="V229" s="1"/>
      <c r="W229" s="1"/>
      <c r="X229" s="1"/>
      <c r="Y229" s="1"/>
      <c r="Z229" s="1"/>
    </row>
    <row r="230" spans="2:26" ht="12.75" x14ac:dyDescent="0.2">
      <c r="C230" s="65"/>
      <c r="D230" s="65"/>
      <c r="E230" s="65"/>
      <c r="F230" s="65"/>
      <c r="G230" s="65"/>
      <c r="H230" s="65"/>
      <c r="I230" s="65"/>
      <c r="J230" s="65"/>
      <c r="K230" s="65"/>
      <c r="L230" s="1"/>
      <c r="M230" s="1"/>
      <c r="N230" s="1"/>
      <c r="O230" s="1"/>
      <c r="P230" s="1"/>
      <c r="Q230" s="1"/>
      <c r="S230" s="1"/>
      <c r="T230" s="1"/>
      <c r="U230" s="1"/>
      <c r="V230" s="1"/>
      <c r="W230" s="1"/>
      <c r="X230" s="1"/>
      <c r="Y230" s="1"/>
      <c r="Z230" s="1"/>
    </row>
    <row r="231" spans="2:26" x14ac:dyDescent="0.25">
      <c r="D231" s="3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S231" s="1"/>
      <c r="T231" s="1"/>
      <c r="U231" s="1"/>
      <c r="V231" s="1"/>
      <c r="W231" s="1"/>
      <c r="X231" s="1"/>
      <c r="Y231" s="1"/>
      <c r="Z231" s="1"/>
    </row>
    <row r="232" spans="2:26" x14ac:dyDescent="0.25"/>
    <row r="233" spans="2:26" x14ac:dyDescent="0.25"/>
    <row r="234" spans="2:26" x14ac:dyDescent="0.25"/>
    <row r="235" spans="2:26" x14ac:dyDescent="0.25"/>
    <row r="236" spans="2:26" x14ac:dyDescent="0.25"/>
    <row r="237" spans="2:26" x14ac:dyDescent="0.25"/>
    <row r="238" spans="2:26" x14ac:dyDescent="0.25"/>
    <row r="239" spans="2:26" x14ac:dyDescent="0.25"/>
    <row r="240" spans="2:26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</sheetData>
  <sortState ref="D32:I48">
    <sortCondition descending="1" ref="I32:I48"/>
  </sortState>
  <mergeCells count="5">
    <mergeCell ref="B207:B208"/>
    <mergeCell ref="B185:B186"/>
    <mergeCell ref="B163:B164"/>
    <mergeCell ref="B141:B142"/>
    <mergeCell ref="B119:B120"/>
  </mergeCells>
  <phoneticPr fontId="0" type="noConversion"/>
  <pageMargins left="0.12" right="0.1" top="0.11" bottom="0.18" header="0.08" footer="0.12"/>
  <pageSetup paperSize="9" scale="75" fitToHeight="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1. Introduction</vt:lpstr>
      <vt:lpstr>2. Victorian water industry</vt:lpstr>
      <vt:lpstr>3. Water use and bill payment</vt:lpstr>
      <vt:lpstr>4. Customer responsiveness</vt:lpstr>
      <vt:lpstr>5. Network reliability</vt:lpstr>
      <vt:lpstr>6. Drinking water quality</vt:lpstr>
      <vt:lpstr>7. Environmental</vt:lpstr>
      <vt:lpstr>'3. Water use and bill payment'!Print_Area</vt:lpstr>
      <vt:lpstr>'4. Customer responsiveness'!Print_Area</vt:lpstr>
      <vt:lpstr>'6. Drinking water quality'!Print_Area</vt:lpstr>
      <vt:lpstr>'7. Environmental'!Print_Area</vt:lpstr>
    </vt:vector>
  </TitlesOfParts>
  <Company>Essential Services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Donoghue</dc:creator>
  <cp:lastModifiedBy>Ismini Karamesinis</cp:lastModifiedBy>
  <cp:lastPrinted>2018-02-20T02:50:08Z</cp:lastPrinted>
  <dcterms:created xsi:type="dcterms:W3CDTF">2010-12-06T00:00:31Z</dcterms:created>
  <dcterms:modified xsi:type="dcterms:W3CDTF">2018-12-06T22:22:46Z</dcterms:modified>
</cp:coreProperties>
</file>