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FLS03\Group\SHARED\Findata\50 Year Corporate Plan\4. Regulatory\1.ESC submission 31 May 2019\1. Final submission to ESC\Public version\"/>
    </mc:Choice>
  </mc:AlternateContent>
  <bookViews>
    <workbookView xWindow="-98" yWindow="-98" windowWidth="22695" windowHeight="15195" tabRatio="721"/>
  </bookViews>
  <sheets>
    <sheet name="Cover" sheetId="16" r:id="rId1"/>
    <sheet name="Contents" sheetId="3" r:id="rId2"/>
    <sheet name="Schematic" sheetId="22" r:id="rId3"/>
    <sheet name="Assumptions" sheetId="17" r:id="rId4"/>
    <sheet name="Allocators" sheetId="5" r:id="rId5"/>
    <sheet name="Mapping" sheetId="15" r:id="rId6"/>
    <sheet name="Costs by Service" sheetId="13" r:id="rId7"/>
    <sheet name="Regulatory Model" sheetId="23" r:id="rId8"/>
  </sheets>
  <externalReferences>
    <externalReference r:id="rId9"/>
    <externalReference r:id="rId10"/>
  </externalReferences>
  <definedNames>
    <definedName name="__FDS_HYPERLINK_TOGGLE_STATE__" hidden="1">"ON"</definedName>
    <definedName name="__FDS_UNIQUE_RANGE_ID_GENERATOR_COUNTER" hidden="1">1</definedName>
    <definedName name="__FDS_USED_FOR_REUSING_RANGE_IDS_RECYCLE" localSheetId="4" hidden="1">{28}</definedName>
    <definedName name="__FDS_USED_FOR_REUSING_RANGE_IDS_RECYCLE" localSheetId="3" hidden="1">{28}</definedName>
    <definedName name="__FDS_USED_FOR_REUSING_RANGE_IDS_RECYCLE" localSheetId="1" hidden="1">{28}</definedName>
    <definedName name="__FDS_USED_FOR_REUSING_RANGE_IDS_RECYCLE" localSheetId="6" hidden="1">{28}</definedName>
    <definedName name="__FDS_USED_FOR_REUSING_RANGE_IDS_RECYCLE" localSheetId="5" hidden="1">{28}</definedName>
    <definedName name="__FDS_USED_FOR_REUSING_RANGE_IDS_RECYCLE" localSheetId="7" hidden="1">{28}</definedName>
    <definedName name="__FDS_USED_FOR_REUSING_RANGE_IDS_RECYCLE" localSheetId="2" hidden="1">{28}</definedName>
    <definedName name="__FDS_USED_FOR_REUSING_RANGE_IDS_RECYCLE" hidden="1">{28}</definedName>
    <definedName name="__IntlFixup" hidden="1">TRUE</definedName>
    <definedName name="_1__123Graph_ADIAGRAMM_3" hidden="1">[1]Graphdata!$B$3:$E$3</definedName>
    <definedName name="_1__FDSAUDITLINK__" localSheetId="4"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localSheetId="3"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localSheetId="1"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localSheetId="6"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localSheetId="5"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localSheetId="7"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localSheetId="2" hidden="1">{"fdsup://Directions/FactSet Auditing Viewer?action=AUDIT_VALUE&amp;DB=129&amp;ID1=403187&amp;VALUEID=01401&amp;SDATE=2009&amp;PERIODTYPE=ANN_STD&amp;window=popup_no_bar&amp;width=385&amp;height=120&amp;START_MAXIMIZED=FALSE&amp;creator=factset&amp;display_string=Audit"}</definedName>
    <definedName name="_1__FDSAUDITLINK__" hidden="1">{"fdsup://Directions/FactSet Auditing Viewer?action=AUDIT_VALUE&amp;DB=129&amp;ID1=403187&amp;VALUEID=01401&amp;SDATE=2009&amp;PERIODTYPE=ANN_STD&amp;window=popup_no_bar&amp;width=385&amp;height=120&amp;START_MAXIMIZED=FALSE&amp;creator=factset&amp;display_string=Audit"}</definedName>
    <definedName name="_10__123Graph_DDIAGRAMM_3" hidden="1">[1]Graphdata!$B$8:$E$8</definedName>
    <definedName name="_11__123Graph_DDIAGRAMM_4" hidden="1">[1]Graphdata!$B$26:$B$26</definedName>
    <definedName name="_12__123Graph_DDIAGRAMM_6" hidden="1">[1]Graphdata!$B$63:$B$63</definedName>
    <definedName name="_13__123Graph_EDIAGRAMM_3" hidden="1">[1]Graphdata!$B$9:$F$9</definedName>
    <definedName name="_14__123Graph_EDIAGRAMM_4" hidden="1">[1]Graphdata!$B$27:$B$27</definedName>
    <definedName name="_15__123Graph_FDIAGRAMM_3" hidden="1">[1]Graphdata!$B$11:$F$11</definedName>
    <definedName name="_16__123Graph_FDIAGRAMM_4" hidden="1">[1]Graphdata!$B$28:$B$28</definedName>
    <definedName name="_17__123Graph_XDIAGRAMM_3" hidden="1">[1]Graphdata!$B$2:$E$2</definedName>
    <definedName name="_18__FDSAUDITLINK__" localSheetId="4"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localSheetId="3"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localSheetId="1"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localSheetId="6"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localSheetId="5"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localSheetId="7"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localSheetId="2"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18__FDSAUDITLINK__"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_2__123Graph_ADIAGRAMM_4" hidden="1">[1]Graphdata!$B$21:$B$21</definedName>
    <definedName name="_22__FDSAUDITLINK__" localSheetId="4"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localSheetId="3"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localSheetId="1"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localSheetId="6"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localSheetId="5"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localSheetId="7"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localSheetId="2"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2__FDSAUDITLINK__"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_24__FDSAUDITLINK__" localSheetId="4"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localSheetId="3"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localSheetId="1"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localSheetId="6"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localSheetId="5"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localSheetId="7"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localSheetId="2"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4__FDSAUDITLINK__"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_26__FDSAUDITLINK__" localSheetId="4"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localSheetId="3"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localSheetId="1"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localSheetId="6"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localSheetId="5"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localSheetId="7"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localSheetId="2"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6__FDSAUDITLINK__"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7__FDSAUDITLINK__" localSheetId="4"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localSheetId="3"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localSheetId="1"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localSheetId="6"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localSheetId="5"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localSheetId="7"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localSheetId="2"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7__FDSAUDITLINK__"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_28__FDSAUDITLINK__" localSheetId="4"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localSheetId="3"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localSheetId="1"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localSheetId="6"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localSheetId="5"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localSheetId="7"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localSheetId="2"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28__FDSAUDITLINK__"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_3__123Graph_ADIAGRAMM_6" hidden="1">[1]Graphdata!$B$60:$B$60</definedName>
    <definedName name="_4__123Graph_BDIAGRAMM_3" hidden="1">[1]Graphdata!$B$6:$E$6</definedName>
    <definedName name="_5__123Graph_BDIAGRAMM_4" hidden="1">[1]Graphdata!$B$22:$B$22</definedName>
    <definedName name="_6__123Graph_BDIAGRAMM_6" hidden="1">[1]Graphdata!$B$61:$B$61</definedName>
    <definedName name="_7__123Graph_CDIAGRAMM_3" hidden="1">[1]Graphdata!$B$7:$E$7</definedName>
    <definedName name="_8__123Graph_CDIAGRAMM_4" hidden="1">[1]Graphdata!$B$24:$B$24</definedName>
    <definedName name="_8__FDSAUDITLINK__" localSheetId="4"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localSheetId="3"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localSheetId="1"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localSheetId="6"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localSheetId="5"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localSheetId="7"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localSheetId="2"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8__FDSAUDITLINK__"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_9__123Graph_CDIAGRAMM_6" hidden="1">[1]Graphdata!$B$62:$B$62</definedName>
    <definedName name="_AtRisk_SimSetting_AutomaticallyGenerateReports" hidden="1">FALSE</definedName>
    <definedName name="_AtRisk_SimSetting_AutomaticResultsDisplayMode" hidden="1">2</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_1" hidden="1">TRUE</definedName>
    <definedName name="_AtRisk_SimSetting_LiveUpdatePeriod" hidden="1">-1</definedName>
    <definedName name="_AtRisk_SimSetting_RandomNumberGenerator" hidden="1">0</definedName>
    <definedName name="_AtRisk_SimSetting_RandomNumberGenerator_1" hidden="1">7</definedName>
    <definedName name="_AtRisk_SimSetting_ReportsList" hidden="1">0</definedName>
    <definedName name="_AtRisk_SimSetting_SimName001" hidden="1">"Central"</definedName>
    <definedName name="_AtRisk_SimSetting_SimName002" hidden="1">"Discount rate 10%"</definedName>
    <definedName name="_AtRisk_SimSetting_SimName003" hidden="1">"Discount rate 18%"</definedName>
    <definedName name="_AtRisk_SimSetting_SimName004" hidden="1">"Electricity price - rising"</definedName>
    <definedName name="_AtRisk_SimSetting_SimName005" hidden="1">"Diesel price - low"</definedName>
    <definedName name="_AtRisk_SimSetting_SimName006" hidden="1">"Diesel price - high"</definedName>
    <definedName name="_AtRisk_SimSetting_SimName007" hidden="1">"ECP Braking"</definedName>
    <definedName name="_AtRisk_SimSetting_SimNameCount" hidden="1">7</definedName>
    <definedName name="_AtRisk_SimSetting_SimNameCount_1"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Behavior_1" hidden="1">1</definedName>
    <definedName name="_AtRisk_SimSetting_StdRecalcWithoutRiskStatic" hidden="1">0</definedName>
    <definedName name="_AtRisk_SimSetting_StdRecalcWithoutRiskStaticPercentile" hidden="1">0.5</definedName>
    <definedName name="_order_1" hidden="1">0</definedName>
    <definedName name="_Order1" hidden="1">255</definedName>
    <definedName name="_order12" hidden="1">0</definedName>
    <definedName name="_Order2" hidden="1">0</definedName>
    <definedName name="_Regression_Int" hidden="1">1</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ccessDatabase" hidden="1">"C:\FAME\famework\elyval.mdb"</definedName>
    <definedName name="Actual_End_Year">Assumptions!$E$22</definedName>
    <definedName name="Actual_Start_Year">Assumptions!$E$21</definedName>
    <definedName name="anscount" hidden="1">1</definedName>
    <definedName name="AS2DocOpenMode" hidden="1">"AS2DocumentEdit"</definedName>
    <definedName name="Base_Year">Assumptions!$E$12</definedName>
    <definedName name="Base_Year_End_Date">Assumptions!$E$14</definedName>
    <definedName name="Base_Year_Start_Date">Assumptions!$E$13</definedName>
    <definedName name="CBWorkbookPriority" hidden="1">-1264563189</definedName>
    <definedName name="ChecksResult" hidden="1">[2]Check_C!$B$8</definedName>
    <definedName name="Compliance_Year">#REF!</definedName>
    <definedName name="Display_Year_End">Assumptions!$E$18</definedName>
    <definedName name="Display_Year_Start">Assumptions!$E$17</definedName>
    <definedName name="Error_Message">#REF!</definedName>
    <definedName name="ev.Calculation" hidden="1">-4135</definedName>
    <definedName name="ev.Initialized" hidden="1">FALSE</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hn.ExtDb" hidden="1">FALSE</definedName>
    <definedName name="hn.ModelType" hidden="1">"DEAL"</definedName>
    <definedName name="hn.ModelVersion" hidden="1">1</definedName>
    <definedName name="hn.NoUpload" hidden="1">0</definedName>
    <definedName name="HTML_CodePage" hidden="1">1252</definedName>
    <definedName name="HTML_Control" localSheetId="4" hidden="1">{"'Breakup 01 Euro'!$A$3:$I$30"}</definedName>
    <definedName name="HTML_Control" localSheetId="3" hidden="1">{"'Breakup 01 Euro'!$A$3:$I$30"}</definedName>
    <definedName name="HTML_Control" localSheetId="1" hidden="1">{"'Breakup 01 Euro'!$A$3:$I$30"}</definedName>
    <definedName name="HTML_Control" localSheetId="6" hidden="1">{"'Breakup 01 Euro'!$A$3:$I$30"}</definedName>
    <definedName name="HTML_Control" localSheetId="5" hidden="1">{"'Breakup 01 Euro'!$A$3:$I$30"}</definedName>
    <definedName name="HTML_Control" localSheetId="7" hidden="1">{"'Breakup 01 Euro'!$A$3:$I$30"}</definedName>
    <definedName name="HTML_Control" localSheetId="2" hidden="1">{"'Breakup 01 Euro'!$A$3:$I$30"}</definedName>
    <definedName name="HTML_Control" hidden="1">{"'Breakup 01 Euro'!$A$3:$I$30"}</definedName>
    <definedName name="HTML_Description" hidden="1">""</definedName>
    <definedName name="HTML_Email" hidden="1">""</definedName>
    <definedName name="HTML_Header" hidden="1">"Breakup 01 Euro"</definedName>
    <definedName name="HTML_LastUpdate" hidden="1">"27/02/2001"</definedName>
    <definedName name="HTML_LineAfter" hidden="1">FALSE</definedName>
    <definedName name="HTML_LineBefore" hidden="1">FALSE</definedName>
    <definedName name="HTML_Name" hidden="1">"jonasa"</definedName>
    <definedName name="HTML_OBDlg2" hidden="1">TRUE</definedName>
    <definedName name="HTML_OBDlg4" hidden="1">TRUE</definedName>
    <definedName name="HTML_OS" hidden="1">0</definedName>
    <definedName name="HTML_PathFile" hidden="1">"L:\AUTOS\XLDATA\Jonas\other\DCX_Sop.htm"</definedName>
    <definedName name="HTML_Title" hidden="1">"DAIC-INC"</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"IQ_BONDRATING_FITCH"</definedName>
    <definedName name="IQ_BONDRATING_SP" hidden="1">"IQ_BONDRATING_SP"</definedName>
    <definedName name="IQ_BOOK_VALUE" hidden="1">"IQ_BOOK_VALUE"</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CAPEX_BR" hidden="1">"c111"</definedName>
    <definedName name="IQ_CASH_DIVIDENDS_NET_INCOME_FDIC" hidden="1">"c6738"</definedName>
    <definedName name="IQ_CASH_IN_PROCESS_FDIC" hidden="1">"c6386"</definedName>
    <definedName name="IQ_CCE_FDIC" hidden="1">"c6296"</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DA_BR" hidden="1">"c248"</definedName>
    <definedName name="IQ_DA_CF_BR" hidden="1">"c251"</definedName>
    <definedName name="IQ_DA_SUPPL_BR" hidden="1">"c260"</definedName>
    <definedName name="IQ_DA_SUPPL_CF_BR" hidden="1">"c263"</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COVERAGE_NET_CHARGE_OFFS_FDIC" hidden="1">"c6735"</definedName>
    <definedName name="IQ_EBIT_10K" hidden="1">"EBIT_10K"</definedName>
    <definedName name="IQ_EBIT_10Q" hidden="1">"EBIT_10Q"</definedName>
    <definedName name="IQ_EBIT_10Q1" hidden="1">"EBIT_10Q1"</definedName>
    <definedName name="IQ_EBIT_GROWTH_1" hidden="1">"IQ_EBIT_GROWTH_1"</definedName>
    <definedName name="IQ_EBIT_GROWTH_2" hidden="1">"IQ_EBIT_GROWTH_2"</definedName>
    <definedName name="IQ_EBITDA_10K" hidden="1">"EBITDA_10K"</definedName>
    <definedName name="IQ_EBITDA_10Q" hidden="1">"EBITDA_10Q"</definedName>
    <definedName name="IQ_EBITDA_10Q1" hidden="1">"EBITDA_10Q1"</definedName>
    <definedName name="IQ_EBITDA_GROWTH_1" hidden="1">"IQ_EBITDA_GROWTH_1"</definedName>
    <definedName name="IQ_EBITDA_GROWTH_2" hidden="1">"IQ_EBITDA_GROWTH_2"</definedName>
    <definedName name="IQ_EBT_BR" hidden="1">"c378"</definedName>
    <definedName name="IQ_EBT_EXCL_BR" hidden="1">"c381"</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ICIENCY_RATIO_FDIC" hidden="1">"c6736"</definedName>
    <definedName name="IQ_EPS" hidden="1">"IQ_EPS"</definedName>
    <definedName name="IQ_EPS_10K" hidden="1">"EPS_10K"</definedName>
    <definedName name="IQ_EPS_10Q" hidden="1">"EPS_10Q"</definedName>
    <definedName name="IQ_EPS_10Q1" hidden="1">"EPS_10Q1"</definedName>
    <definedName name="IQ_EPS_EST_1" hidden="1">"IQ_EPS_EST_1"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EPS_PRIMARY" hidden="1">"c2232"</definedName>
    <definedName name="IQ_EST_ACT_FFO_SHARE_SHARE_THOM" hidden="1">"c4005"</definedName>
    <definedName name="IQ_EST_ACT_FFO_THOM" hidden="1">"c4005"</definedName>
    <definedName name="IQ_EST_EPS_SURPRISE" hidden="1">"c1635"</definedName>
    <definedName name="IQ_EST_FFO_DIFF_THOM" hidden="1">"c5186"</definedName>
    <definedName name="IQ_EST_FFO_SHARE_SHARE_DIFF_THOM" hidden="1">"c5186"</definedName>
    <definedName name="IQ_EST_FFO_SHARE_SHARE_SURPRISE_PERCENT_THOM" hidden="1">"c5187"</definedName>
    <definedName name="IQ_EST_FFO_SURPRISE_PERCENT_THOM" hidden="1">"c5187"</definedName>
    <definedName name="IQ_ESTIMATED_ASSESSABLE_DEPOSITS_FDIC" hidden="1">"c6490"</definedName>
    <definedName name="IQ_ESTIMATED_INSURED_DEPOSITS_FDIC" hidden="1">"c6491"</definedName>
    <definedName name="IQ_EV_OVER_REVENUE_EST" hidden="1">"IQ_EV_OVER_REVENUE_EST"</definedName>
    <definedName name="IQ_EV_OVER_REVENUE_EST_1" hidden="1">"IQ_EV_OVER_REVENUE_EST_1"</definedName>
    <definedName name="IQ_EXPENSE_CODE_" hidden="1">"019802400"</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EST_DET_EST" hidden="1">"c12059"</definedName>
    <definedName name="IQ_FFO_EST_DET_EST_CURRENCY" hidden="1">"c12466"</definedName>
    <definedName name="IQ_FFO_EST_DET_EST_CURRENCY_THOM" hidden="1">"c12487"</definedName>
    <definedName name="IQ_FFO_EST_DET_EST_DATE" hidden="1">"c12212"</definedName>
    <definedName name="IQ_FFO_EST_DET_EST_DATE_THOM" hidden="1">"c12238"</definedName>
    <definedName name="IQ_FFO_EST_DET_EST_INCL" hidden="1">"c12349"</definedName>
    <definedName name="IQ_FFO_EST_DET_EST_INCL_THOM" hidden="1">"c12370"</definedName>
    <definedName name="IQ_FFO_EST_DET_EST_ORIGIN" hidden="1">"c12722"</definedName>
    <definedName name="IQ_FFO_EST_DET_EST_ORIGIN_THOM" hidden="1">"c12608"</definedName>
    <definedName name="IQ_FFO_EST_DET_EST_THOM" hidden="1">"c12088"</definedName>
    <definedName name="IQ_FFO_EST_THOM" hidden="1">"c3999"</definedName>
    <definedName name="IQ_FFO_HIGH_EST_THOM" hidden="1">"c4001"</definedName>
    <definedName name="IQ_FFO_LOW_EST_THOM" hidden="1">"c4002"</definedName>
    <definedName name="IQ_FFO_MEDIAN_EST_THOM" hidden="1">"c4000"</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THOM" hidden="1">"c12487"</definedName>
    <definedName name="IQ_FFO_SHARE_SHARE_EST_DET_EST_DATE" hidden="1">"c12212"</definedName>
    <definedName name="IQ_FFO_SHARE_SHARE_EST_DET_EST_DATE_THOM" hidden="1">"c12238"</definedName>
    <definedName name="IQ_FFO_SHARE_SHARE_EST_DET_EST_INCL" hidden="1">"c12349"</definedName>
    <definedName name="IQ_FFO_SHARE_SHARE_EST_DET_EST_INCL_THOM" hidden="1">"c12370"</definedName>
    <definedName name="IQ_FFO_SHARE_SHARE_EST_DET_EST_ORIGIN" hidden="1">"c12722"</definedName>
    <definedName name="IQ_FFO_SHARE_SHARE_EST_DET_EST_ORIGIN_THOM" hidden="1">"c12608"</definedName>
    <definedName name="IQ_FFO_SHARE_SHARE_EST_DET_EST_THOM" hidden="1">"c12088"</definedName>
    <definedName name="IQ_FFO_SHARE_SHARE_EST_THOM" hidden="1">"c3999"</definedName>
    <definedName name="IQ_FFO_SHARE_SHARE_HIGH_EST_THOM" hidden="1">"c4001"</definedName>
    <definedName name="IQ_FFO_SHARE_SHARE_LOW_EST_THOM" hidden="1">"c4002"</definedName>
    <definedName name="IQ_FFO_SHARE_SHARE_MEDIAN_EST_THOM" hidden="1">"c4000"</definedName>
    <definedName name="IQ_FFO_SHARE_SHARE_NUM_EST_THOM" hidden="1">"c4003"</definedName>
    <definedName name="IQ_FFO_SHARE_SHARE_STDDEV_EST_THOM" hidden="1">"c4004"</definedName>
    <definedName name="IQ_FFO_STDDEV_EST_THOM" hidden="1">"c4004"</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YEAR_FIXED_AND_FLOATING_RATE_FDIC" hidden="1">"c6422"</definedName>
    <definedName name="IQ_FIVE_YEAR_MORTGAGE_PASS_THROUGHS_FDIC" hidden="1">"c6414"</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_DATE" hidden="1">"FY_DATE"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PROVIDED_DIVIDEND" hidden="1">"c19252"</definedName>
    <definedName name="IQ_INDEXCONSTITUENT_CLOSEPRICE" hidden="1">"c19241"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"INTEREST_INC_10K"</definedName>
    <definedName name="IQ_INTEREST_INC_10Q" hidden="1">"INTEREST_INC_10Q"</definedName>
    <definedName name="IQ_INTEREST_INC_10Q1" hidden="1">"INTEREST_INC_10Q1"</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T_DEBT_BR" hidden="1">"c676"</definedName>
    <definedName name="IQ_LT_DEBT_ISSUED_BR" hidden="1">"c683"</definedName>
    <definedName name="IQ_LT_DEBT_REPAID_BR" hidden="1">"c691"</definedName>
    <definedName name="IQ_LT_INVEST_BR" hidden="1">"c698"</definedName>
    <definedName name="IQ_LTM_DATE" hidden="1">"LTM_DATE"</definedName>
    <definedName name="IQ_LTMMONTH" hidden="1">120000</definedName>
    <definedName name="IQ_MATURITY_ONE_YEAR_LESS_FDIC" hidden="1">"c6425"</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RGER_BR" hidden="1">"c715"</definedName>
    <definedName name="IQ_MERGER_RESTRUCTURE_BR" hidden="1">"c721"</definedName>
    <definedName name="IQ_MINORITY_INTEREST_BR" hidden="1">"c729"</definedName>
    <definedName name="IQ_MONEY_MARKET_DEPOSIT_ACCOUNTS_FDIC" hidden="1">"c6553"</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"02/27/2017 00:50:32"</definedName>
    <definedName name="IQ_NAV_ACT_OR_EST" hidden="1">"c2225"</definedName>
    <definedName name="IQ_NET_CHARGE_OFFS_FDIC" hidden="1">"c6641"</definedName>
    <definedName name="IQ_NET_CHARGE_OFFS_LOANS_FDIC" hidden="1">"c6751"</definedName>
    <definedName name="IQ_NET_DEBT_ISSUED_BR" hidden="1">"c753"</definedName>
    <definedName name="IQ_NET_INC_10K" hidden="1">"NET_INC_10K"</definedName>
    <definedName name="IQ_NET_INC_10Q" hidden="1">"NET_INC_10Q"</definedName>
    <definedName name="IQ_NET_INC_10Q1" hidden="1">"NET_INC_10Q1"</definedName>
    <definedName name="IQ_NET_INC_GROWTH_1" hidden="1">"IQ_NET_INC_GROWTH_1"</definedName>
    <definedName name="IQ_NET_INC_GROWTH_2" hidden="1">"IQ_NET_INC_GROWTH_2"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G_TOTAL_OIL_PRODUCTON" hidden="1">"c2059"</definedName>
    <definedName name="IQ_OPER_INC_BR" hidden="1">"c850"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RCENT_CHANGE_EST_FFO_12MONTHS" hidden="1">"c1828"</definedName>
    <definedName name="IQ_PERCENT_CHANGE_EST_FFO_12MONTHS_THOM" hidden="1">"c5248"</definedName>
    <definedName name="IQ_PERCENT_CHANGE_EST_FFO_18MONTHS" hidden="1">"c1829"</definedName>
    <definedName name="IQ_PERCENT_CHANGE_EST_FFO_18MONTHS_THOM" hidden="1">"c5249"</definedName>
    <definedName name="IQ_PERCENT_CHANGE_EST_FFO_3MONTHS" hidden="1">"c1825"</definedName>
    <definedName name="IQ_PERCENT_CHANGE_EST_FFO_3MONTHS_THOM" hidden="1">"c5245"</definedName>
    <definedName name="IQ_PERCENT_CHANGE_EST_FFO_6MONTHS" hidden="1">"c1826"</definedName>
    <definedName name="IQ_PERCENT_CHANGE_EST_FFO_6MONTHS_THOM" hidden="1">"c5246"</definedName>
    <definedName name="IQ_PERCENT_CHANGE_EST_FFO_9MONTHS" hidden="1">"c1827"</definedName>
    <definedName name="IQ_PERCENT_CHANGE_EST_FFO_9MONTHS_THOM" hidden="1">"c5247"</definedName>
    <definedName name="IQ_PERCENT_CHANGE_EST_FFO_DAY" hidden="1">"c1822"</definedName>
    <definedName name="IQ_PERCENT_CHANGE_EST_FFO_DAY_THOM" hidden="1">"c5243"</definedName>
    <definedName name="IQ_PERCENT_CHANGE_EST_FFO_MONTH" hidden="1">"c1824"</definedName>
    <definedName name="IQ_PERCENT_CHANGE_EST_FFO_MONTH_THOM" hidden="1">"c5244"</definedName>
    <definedName name="IQ_PERCENT_CHANGE_EST_FFO_SHARE_SHARE_12MONTHS" hidden="1">"c1828"</definedName>
    <definedName name="IQ_PERCENT_CHANGE_EST_FFO_SHARE_SHARE_12MONTHS_THOM" hidden="1">"c5248"</definedName>
    <definedName name="IQ_PERCENT_CHANGE_EST_FFO_SHARE_SHARE_18MONTHS" hidden="1">"c1829"</definedName>
    <definedName name="IQ_PERCENT_CHANGE_EST_FFO_SHARE_SHARE_18MONTHS_THOM" hidden="1">"c5249"</definedName>
    <definedName name="IQ_PERCENT_CHANGE_EST_FFO_SHARE_SHARE_3MONTHS" hidden="1">"c1825"</definedName>
    <definedName name="IQ_PERCENT_CHANGE_EST_FFO_SHARE_SHARE_3MONTHS_THOM" hidden="1">"c5245"</definedName>
    <definedName name="IQ_PERCENT_CHANGE_EST_FFO_SHARE_SHARE_6MONTHS" hidden="1">"c1826"</definedName>
    <definedName name="IQ_PERCENT_CHANGE_EST_FFO_SHARE_SHARE_6MONTHS_THOM" hidden="1">"c5246"</definedName>
    <definedName name="IQ_PERCENT_CHANGE_EST_FFO_SHARE_SHARE_9MONTHS" hidden="1">"c1827"</definedName>
    <definedName name="IQ_PERCENT_CHANGE_EST_FFO_SHARE_SHARE_9MONTHS_THOM" hidden="1">"c5247"</definedName>
    <definedName name="IQ_PERCENT_CHANGE_EST_FFO_SHARE_SHARE_DAY" hidden="1">"c1822"</definedName>
    <definedName name="IQ_PERCENT_CHANGE_EST_FFO_SHARE_SHARE_DAY_THOM" hidden="1">"c5243"</definedName>
    <definedName name="IQ_PERCENT_CHANGE_EST_FFO_SHARE_SHARE_MONTH" hidden="1">"c1824"</definedName>
    <definedName name="IQ_PERCENT_CHANGE_EST_FFO_SHARE_SHARE_MONTH_THOM" hidden="1">"c5244"</definedName>
    <definedName name="IQ_PERCENT_CHANGE_EST_FFO_SHARE_SHARE_WEEK" hidden="1">"c1823"</definedName>
    <definedName name="IQ_PERCENT_CHANGE_EST_FFO_SHARE_SHARE_WEEK_THOM" hidden="1">"c5274"</definedName>
    <definedName name="IQ_PERCENT_CHANGE_EST_FFO_WEEK" hidden="1">"c1823"</definedName>
    <definedName name="IQ_PERCENT_CHANGE_EST_FFO_WEEK_THOM" hidden="1">"c5274"</definedName>
    <definedName name="IQ_PERCENT_INSURED_FDIC" hidden="1">"c6374"</definedName>
    <definedName name="IQ_PERIODDATE_FDIC" hidden="1">"c13646"</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INC" hidden="1">"IQ_PRETAX_INC"</definedName>
    <definedName name="IQ_PRETAX_INC_10K" hidden="1">"PRETAX_INC_10K"</definedName>
    <definedName name="IQ_PRETAX_INC_10Q" hidden="1">"PRETAX_INC_10Q"</definedName>
    <definedName name="IQ_PRETAX_INC_10Q1" hidden="1">"PRETAX_INC_10Q1"</definedName>
    <definedName name="IQ_PRETAX_RETURN_ASSETS_FDIC" hidden="1">"c6731"</definedName>
    <definedName name="IQ_PRICE_OVER_EPS_EST" hidden="1">"IQ_PRICE_OVER_EPS_EST"</definedName>
    <definedName name="IQ_PRICE_OVER_EPS_EST_1" hidden="1">"IQ_PRICE_OVER_EPS_EST_1"</definedName>
    <definedName name="IQ_PRICEDATETIME" hidden="1">"IQ_PRICEDATETIME"</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ALUATION_GAINS_FDIC" hidden="1">"c6428"</definedName>
    <definedName name="IQ_REVALUATION_LOSSES_FDIC" hidden="1">"c6429"</definedName>
    <definedName name="IQ_REVENUE_10K" hidden="1">"REVENUE_10K"</definedName>
    <definedName name="IQ_REVENUE_10Q" hidden="1">"REVENUE_10Q"</definedName>
    <definedName name="IQ_REVENUE_10Q1" hidden="1">"REVENUE_10Q1"</definedName>
    <definedName name="IQ_REVENUE_EST_1" hidden="1">"IQ_REVENUE_EST_1"</definedName>
    <definedName name="IQ_REVENUE_GROWTH_1" hidden="1">"IQ_REVENUE_GROWTH_1"</definedName>
    <definedName name="IQ_REVENUE_GROWTH_2" hidden="1">"IQ_REVENUE_GROWTH_2"</definedName>
    <definedName name="IQ_RISK_WEIGHTED_ASSETS_FDIC" hidden="1">"c6370"</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RITTEN_OPTION_CONTRACTS_FDIC" hidden="1">"c6509"</definedName>
    <definedName name="IQ_WRITTEN_OPTION_CONTRACTS_FX_RISK_FDIC" hidden="1">"c6514"</definedName>
    <definedName name="IQ_WRITTEN_OPTION_CONTRACTS_NON_FX_IR_FDIC" hidden="1">"c6519"</definedName>
    <definedName name="IQ_YTDMONTH" hidden="1">130000</definedName>
    <definedName name="IsColHidden" hidden="1">FALSE</definedName>
    <definedName name="IsLTMColHidden" hidden="1">FALSE</definedName>
    <definedName name="K2_WBEVMODE" hidden="1">-1</definedName>
    <definedName name="limcount" hidden="1">1</definedName>
    <definedName name="M_PlaceofPath" hidden="1">"F:\CMOTZ\excel\ati\ATI_VDF.XLS"</definedName>
    <definedName name="Million">Assumptions!$E$25</definedName>
    <definedName name="Model_Name">Cover!$A$2</definedName>
    <definedName name="ModelName" hidden="1">[2]Input_A!$D$17</definedName>
    <definedName name="Pal_Workbook_GUID" hidden="1">"FQR77CMK7EH6QQBPIV24IDD9"</definedName>
    <definedName name="Pal_Workbook_GUID_1" hidden="1">"UCE9NHZ3N6R6SKQCFGDBFQC4"</definedName>
    <definedName name="PUB_UserID" hidden="1">"MAYERX"</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Iterations_1" hidden="1">500</definedName>
    <definedName name="RiskNumSimulations" hidden="1">7</definedName>
    <definedName name="RiskNumSimulations_1"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amplingType_1" hidden="1">2</definedName>
    <definedName name="RiskStandardRecalc" hidden="1">1</definedName>
    <definedName name="RiskStandardRecalc_1" hidden="1">2</definedName>
    <definedName name="RiskUpdateDisplay" hidden="1">FALSE</definedName>
    <definedName name="RiskUseDifferentSeedForEachSim" hidden="1">FALSE</definedName>
    <definedName name="RiskUseFixedSeed" hidden="1">TRUE</definedName>
    <definedName name="RiskUseFixedSeed_1" hidden="1">FALSE</definedName>
    <definedName name="RiskUseMultipleCPUs" hidden="1">TRUE</definedName>
    <definedName name="rter" localSheetId="4"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localSheetId="3"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localSheetId="1"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localSheetId="6"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localSheetId="5"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localSheetId="7"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localSheetId="2"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rter" hidden="1">{"fdsup://IBCentral/FAT Viewer?action=UPDATE&amp;creator=factset&amp;DOC_NAME=fat:reuters_annual_source_window.fat&amp;display_string=Audit&amp;DYN_ARGS=TRUE&amp;VAR:ID1=615252&amp;VAR:RCODE=FEBIT&amp;VAR:SDATE=20100699&amp;VAR:FREQ=Y&amp;VAR:RELITEM=RP&amp;VAR:CURRENCY=&amp;VAR:CURRSOURCE=EXSHARE&amp;VA","R:NATFREQ=ANNUAL&amp;VAR:RFIELD=FINALIZED&amp;VAR:DB_TYPE=&amp;VAR:UNITS=M&amp;window=popup&amp;width=450&amp;height=300&amp;START_MAXIMIZED=FALSE"}</definedName>
    <definedName name="SABEXrevision2" hidden="1">231</definedName>
    <definedName name="SAPBEXhrIndnt" hidden="1">1</definedName>
    <definedName name="SAPBEXrevision" hidden="1">1</definedName>
    <definedName name="SAPBEXsysID" hidden="1">"P66"</definedName>
    <definedName name="SAPBEXwbID" hidden="1">"3RCWGI2UXL6U3W2QXXPNPHWQ1"</definedName>
    <definedName name="SAPEXrevision3" hidden="1">231</definedName>
    <definedName name="sapexrevision4" hidden="1">4</definedName>
    <definedName name="sapexwbid4" hidden="1">"3N5E41CVNKXCIZ2S8I4UWT2K0"</definedName>
    <definedName name="SDet_TagList" hidden="1">""</definedName>
    <definedName name="sencount" hidden="1">1</definedName>
    <definedName name="Sht" hidden="1">[2]Input_A!$D$93</definedName>
    <definedName name="ShtRef" hidden="1">[2]Input_A!$D$96</definedName>
    <definedName name="solver_adj" localSheetId="4" hidden="1">Allocators!#REF!</definedName>
    <definedName name="solver_adj" localSheetId="3" hidden="1">Assumptions!#REF!</definedName>
    <definedName name="solver_adj" localSheetId="6" hidden="1">'Costs by Service'!#REF!</definedName>
    <definedName name="solver_adj" localSheetId="5" hidden="1">Mapping!#REF!</definedName>
    <definedName name="solver_adj" localSheetId="7" hidden="1">'Regulatory Model'!#REF!</definedName>
    <definedName name="solver_cvg" localSheetId="4" hidden="1">0.000001</definedName>
    <definedName name="solver_cvg" localSheetId="3" hidden="1">0.000001</definedName>
    <definedName name="solver_cvg" localSheetId="6" hidden="1">0.000001</definedName>
    <definedName name="solver_cvg" localSheetId="5" hidden="1">0.000001</definedName>
    <definedName name="solver_cvg" localSheetId="7" hidden="1">0.000001</definedName>
    <definedName name="solver_drv" localSheetId="4" hidden="1">2</definedName>
    <definedName name="solver_drv" localSheetId="3" hidden="1">2</definedName>
    <definedName name="solver_drv" localSheetId="6" hidden="1">2</definedName>
    <definedName name="solver_drv" localSheetId="5" hidden="1">2</definedName>
    <definedName name="solver_drv" localSheetId="7" hidden="1">2</definedName>
    <definedName name="solver_drv" hidden="1">1</definedName>
    <definedName name="solver_eng" localSheetId="4" hidden="1">1</definedName>
    <definedName name="solver_eng" localSheetId="3" hidden="1">1</definedName>
    <definedName name="solver_eng" localSheetId="6" hidden="1">1</definedName>
    <definedName name="solver_eng" localSheetId="5" hidden="1">1</definedName>
    <definedName name="solver_eng" localSheetId="7" hidden="1">1</definedName>
    <definedName name="solver_est" localSheetId="4" hidden="1">1</definedName>
    <definedName name="solver_est" localSheetId="3" hidden="1">1</definedName>
    <definedName name="solver_est" localSheetId="6" hidden="1">1</definedName>
    <definedName name="solver_est" localSheetId="5" hidden="1">1</definedName>
    <definedName name="solver_est" localSheetId="7" hidden="1">1</definedName>
    <definedName name="solver_est" hidden="1">1</definedName>
    <definedName name="solver_itr" localSheetId="4" hidden="1">35</definedName>
    <definedName name="solver_itr" localSheetId="3" hidden="1">35</definedName>
    <definedName name="solver_itr" localSheetId="6" hidden="1">35</definedName>
    <definedName name="solver_itr" localSheetId="5" hidden="1">35</definedName>
    <definedName name="solver_itr" localSheetId="7" hidden="1">35</definedName>
    <definedName name="solver_itr" hidden="1">100</definedName>
    <definedName name="solver_lhs1" localSheetId="4" hidden="1">Allocators!#REF!</definedName>
    <definedName name="solver_lhs1" localSheetId="3" hidden="1">Assumptions!#REF!</definedName>
    <definedName name="solver_lhs1" localSheetId="6" hidden="1">'Costs by Service'!#REF!</definedName>
    <definedName name="solver_lhs1" localSheetId="5" hidden="1">Mapping!#REF!</definedName>
    <definedName name="solver_lhs1" localSheetId="7" hidden="1">'Regulatory Model'!#REF!</definedName>
    <definedName name="solver_lhs2" localSheetId="4" hidden="1">Allocators!#REF!</definedName>
    <definedName name="solver_lhs2" localSheetId="3" hidden="1">Assumptions!#REF!</definedName>
    <definedName name="solver_lhs2" localSheetId="6" hidden="1">'Costs by Service'!#REF!</definedName>
    <definedName name="solver_lhs2" localSheetId="5" hidden="1">Mapping!#REF!</definedName>
    <definedName name="solver_lhs2" localSheetId="7" hidden="1">'Regulatory Model'!#REF!</definedName>
    <definedName name="solver_lhs3" localSheetId="4" hidden="1">Allocators!#REF!</definedName>
    <definedName name="solver_lhs3" localSheetId="3" hidden="1">Assumptions!#REF!</definedName>
    <definedName name="solver_lhs3" localSheetId="6" hidden="1">'Costs by Service'!#REF!</definedName>
    <definedName name="solver_lhs3" localSheetId="5" hidden="1">Mapping!#REF!</definedName>
    <definedName name="solver_lhs3" localSheetId="7" hidden="1">'Regulatory Model'!#REF!</definedName>
    <definedName name="solver_lhs4" localSheetId="4" hidden="1">Allocators!#REF!</definedName>
    <definedName name="solver_lhs4" localSheetId="3" hidden="1">Assumptions!#REF!</definedName>
    <definedName name="solver_lhs4" localSheetId="6" hidden="1">'Costs by Service'!#REF!</definedName>
    <definedName name="solver_lhs4" localSheetId="5" hidden="1">Mapping!#REF!</definedName>
    <definedName name="solver_lhs4" localSheetId="7" hidden="1">'Regulatory Model'!#REF!</definedName>
    <definedName name="solver_lhs5" localSheetId="4" hidden="1">Allocators!#REF!</definedName>
    <definedName name="solver_lhs5" localSheetId="3" hidden="1">Assumptions!#REF!</definedName>
    <definedName name="solver_lhs5" localSheetId="6" hidden="1">'Costs by Service'!#REF!</definedName>
    <definedName name="solver_lhs5" localSheetId="5" hidden="1">Mapping!#REF!</definedName>
    <definedName name="solver_lhs5" localSheetId="7" hidden="1">'Regulatory Model'!#REF!</definedName>
    <definedName name="solver_lin" hidden="1">0</definedName>
    <definedName name="solver_mip" localSheetId="4" hidden="1">30</definedName>
    <definedName name="solver_mip" localSheetId="3" hidden="1">30</definedName>
    <definedName name="solver_mip" localSheetId="6" hidden="1">30</definedName>
    <definedName name="solver_mip" localSheetId="5" hidden="1">30</definedName>
    <definedName name="solver_mip" localSheetId="7" hidden="1">30</definedName>
    <definedName name="solver_mni" localSheetId="4" hidden="1">30</definedName>
    <definedName name="solver_mni" localSheetId="3" hidden="1">30</definedName>
    <definedName name="solver_mni" localSheetId="6" hidden="1">30</definedName>
    <definedName name="solver_mni" localSheetId="5" hidden="1">30</definedName>
    <definedName name="solver_mni" localSheetId="7" hidden="1">30</definedName>
    <definedName name="solver_mrt" localSheetId="4" hidden="1">0.075</definedName>
    <definedName name="solver_mrt" localSheetId="3" hidden="1">0.075</definedName>
    <definedName name="solver_mrt" localSheetId="6" hidden="1">0.075</definedName>
    <definedName name="solver_mrt" localSheetId="5" hidden="1">0.075</definedName>
    <definedName name="solver_mrt" localSheetId="7" hidden="1">0.075</definedName>
    <definedName name="solver_msl" localSheetId="4" hidden="1">2</definedName>
    <definedName name="solver_msl" localSheetId="3" hidden="1">2</definedName>
    <definedName name="solver_msl" localSheetId="6" hidden="1">2</definedName>
    <definedName name="solver_msl" localSheetId="5" hidden="1">2</definedName>
    <definedName name="solver_msl" localSheetId="7" hidden="1">2</definedName>
    <definedName name="solver_neg" localSheetId="4" hidden="1">1</definedName>
    <definedName name="solver_neg" localSheetId="3" hidden="1">1</definedName>
    <definedName name="solver_neg" localSheetId="6" hidden="1">1</definedName>
    <definedName name="solver_neg" localSheetId="5" hidden="1">1</definedName>
    <definedName name="solver_neg" localSheetId="7" hidden="1">1</definedName>
    <definedName name="solver_nod" localSheetId="4" hidden="1">15</definedName>
    <definedName name="solver_nod" localSheetId="3" hidden="1">15</definedName>
    <definedName name="solver_nod" localSheetId="6" hidden="1">15</definedName>
    <definedName name="solver_nod" localSheetId="5" hidden="1">15</definedName>
    <definedName name="solver_nod" localSheetId="7" hidden="1">15</definedName>
    <definedName name="solver_num" localSheetId="4" hidden="1">5</definedName>
    <definedName name="solver_num" localSheetId="3" hidden="1">5</definedName>
    <definedName name="solver_num" localSheetId="6" hidden="1">5</definedName>
    <definedName name="solver_num" localSheetId="5" hidden="1">5</definedName>
    <definedName name="solver_num" localSheetId="7" hidden="1">5</definedName>
    <definedName name="solver_num" hidden="1">6</definedName>
    <definedName name="solver_nwt" localSheetId="4" hidden="1">1</definedName>
    <definedName name="solver_nwt" localSheetId="3" hidden="1">1</definedName>
    <definedName name="solver_nwt" localSheetId="6" hidden="1">1</definedName>
    <definedName name="solver_nwt" localSheetId="5" hidden="1">1</definedName>
    <definedName name="solver_nwt" localSheetId="7" hidden="1">1</definedName>
    <definedName name="solver_nwt" hidden="1">1</definedName>
    <definedName name="solver_opt" localSheetId="4" hidden="1">Allocators!#REF!</definedName>
    <definedName name="solver_opt" localSheetId="3" hidden="1">Assumptions!#REF!</definedName>
    <definedName name="solver_opt" localSheetId="6" hidden="1">'Costs by Service'!#REF!</definedName>
    <definedName name="solver_opt" localSheetId="5" hidden="1">Mapping!#REF!</definedName>
    <definedName name="solver_opt" localSheetId="7" hidden="1">'Regulatory Model'!#REF!</definedName>
    <definedName name="solver_pre" localSheetId="4" hidden="1">0.000001</definedName>
    <definedName name="solver_pre" localSheetId="3" hidden="1">0.000001</definedName>
    <definedName name="solver_pre" localSheetId="6" hidden="1">0.000001</definedName>
    <definedName name="solver_pre" localSheetId="5" hidden="1">0.000001</definedName>
    <definedName name="solver_pre" localSheetId="7" hidden="1">0.000001</definedName>
    <definedName name="solver_pre" hidden="1">0.000001</definedName>
    <definedName name="solver_rbv" localSheetId="4" hidden="1">2</definedName>
    <definedName name="solver_rbv" localSheetId="3" hidden="1">2</definedName>
    <definedName name="solver_rbv" localSheetId="6" hidden="1">2</definedName>
    <definedName name="solver_rbv" localSheetId="5" hidden="1">2</definedName>
    <definedName name="solver_rbv" localSheetId="7" hidden="1">2</definedName>
    <definedName name="solver_rel1" localSheetId="4" hidden="1">2</definedName>
    <definedName name="solver_rel1" localSheetId="3" hidden="1">2</definedName>
    <definedName name="solver_rel1" localSheetId="6" hidden="1">2</definedName>
    <definedName name="solver_rel1" localSheetId="5" hidden="1">2</definedName>
    <definedName name="solver_rel1" localSheetId="7" hidden="1">2</definedName>
    <definedName name="solver_rel1" hidden="1">1</definedName>
    <definedName name="solver_rel2" localSheetId="4" hidden="1">1</definedName>
    <definedName name="solver_rel2" localSheetId="3" hidden="1">1</definedName>
    <definedName name="solver_rel2" localSheetId="6" hidden="1">1</definedName>
    <definedName name="solver_rel2" localSheetId="5" hidden="1">1</definedName>
    <definedName name="solver_rel2" localSheetId="7" hidden="1">1</definedName>
    <definedName name="solver_rel2" hidden="1">1</definedName>
    <definedName name="solver_rel3" localSheetId="4" hidden="1">1</definedName>
    <definedName name="solver_rel3" localSheetId="3" hidden="1">1</definedName>
    <definedName name="solver_rel3" localSheetId="6" hidden="1">1</definedName>
    <definedName name="solver_rel3" localSheetId="5" hidden="1">1</definedName>
    <definedName name="solver_rel3" localSheetId="7" hidden="1">1</definedName>
    <definedName name="solver_rel3" hidden="1">1</definedName>
    <definedName name="solver_rel4" localSheetId="4" hidden="1">1</definedName>
    <definedName name="solver_rel4" localSheetId="3" hidden="1">1</definedName>
    <definedName name="solver_rel4" localSheetId="6" hidden="1">1</definedName>
    <definedName name="solver_rel4" localSheetId="5" hidden="1">1</definedName>
    <definedName name="solver_rel4" localSheetId="7" hidden="1">1</definedName>
    <definedName name="solver_rel4" hidden="1">4</definedName>
    <definedName name="solver_rel5" localSheetId="4" hidden="1">3</definedName>
    <definedName name="solver_rel5" localSheetId="3" hidden="1">3</definedName>
    <definedName name="solver_rel5" localSheetId="6" hidden="1">3</definedName>
    <definedName name="solver_rel5" localSheetId="5" hidden="1">3</definedName>
    <definedName name="solver_rel5" localSheetId="7" hidden="1">3</definedName>
    <definedName name="solver_rel5" hidden="1">4</definedName>
    <definedName name="solver_rel6" hidden="1">4</definedName>
    <definedName name="solver_rhs1" localSheetId="4" hidden="1">0</definedName>
    <definedName name="solver_rhs1" localSheetId="3" hidden="1">0</definedName>
    <definedName name="solver_rhs1" localSheetId="6" hidden="1">0</definedName>
    <definedName name="solver_rhs1" localSheetId="5" hidden="1">0</definedName>
    <definedName name="solver_rhs1" localSheetId="7" hidden="1">0</definedName>
    <definedName name="solver_rhs1" hidden="1">15</definedName>
    <definedName name="solver_rhs2" localSheetId="4" hidden="1">max_g_p_rate</definedName>
    <definedName name="solver_rhs2" localSheetId="3" hidden="1">max_g_p_rate</definedName>
    <definedName name="solver_rhs2" localSheetId="6" hidden="1">max_g_p_rate</definedName>
    <definedName name="solver_rhs2" localSheetId="5" hidden="1">max_g_p_rate</definedName>
    <definedName name="solver_rhs2" localSheetId="7" hidden="1">max_g_p_rate</definedName>
    <definedName name="solver_rhs2" hidden="1">15</definedName>
    <definedName name="solver_rhs3" localSheetId="4" hidden="1">max_var</definedName>
    <definedName name="solver_rhs3" localSheetId="3" hidden="1">max_var</definedName>
    <definedName name="solver_rhs3" localSheetId="6" hidden="1">max_var</definedName>
    <definedName name="solver_rhs3" localSheetId="5" hidden="1">max_var</definedName>
    <definedName name="solver_rhs3" localSheetId="7" hidden="1">max_var</definedName>
    <definedName name="solver_rhs3" hidden="1">15</definedName>
    <definedName name="solver_rhs4" localSheetId="4" hidden="1">max_g</definedName>
    <definedName name="solver_rhs4" localSheetId="3" hidden="1">max_g</definedName>
    <definedName name="solver_rhs4" localSheetId="6" hidden="1">max_g</definedName>
    <definedName name="solver_rhs4" localSheetId="5" hidden="1">max_g</definedName>
    <definedName name="solver_rhs4" localSheetId="7" hidden="1">max_g</definedName>
    <definedName name="solver_rhs5" localSheetId="4" hidden="1">min_g</definedName>
    <definedName name="solver_rhs5" localSheetId="3" hidden="1">min_g</definedName>
    <definedName name="solver_rhs5" localSheetId="6" hidden="1">min_g</definedName>
    <definedName name="solver_rhs5" localSheetId="5" hidden="1">min_g</definedName>
    <definedName name="solver_rhs5" localSheetId="7" hidden="1">min_g</definedName>
    <definedName name="solver_rlx" localSheetId="4" hidden="1">2</definedName>
    <definedName name="solver_rlx" localSheetId="3" hidden="1">2</definedName>
    <definedName name="solver_rlx" localSheetId="6" hidden="1">2</definedName>
    <definedName name="solver_rlx" localSheetId="5" hidden="1">2</definedName>
    <definedName name="solver_rlx" localSheetId="7" hidden="1">2</definedName>
    <definedName name="solver_rsd" localSheetId="4" hidden="1">0</definedName>
    <definedName name="solver_rsd" localSheetId="3" hidden="1">0</definedName>
    <definedName name="solver_rsd" localSheetId="6" hidden="1">0</definedName>
    <definedName name="solver_rsd" localSheetId="5" hidden="1">0</definedName>
    <definedName name="solver_rsd" localSheetId="7" hidden="1">0</definedName>
    <definedName name="solver_scl" localSheetId="4" hidden="1">1</definedName>
    <definedName name="solver_scl" localSheetId="3" hidden="1">1</definedName>
    <definedName name="solver_scl" localSheetId="6" hidden="1">1</definedName>
    <definedName name="solver_scl" localSheetId="5" hidden="1">1</definedName>
    <definedName name="solver_scl" localSheetId="7" hidden="1">1</definedName>
    <definedName name="solver_scl" hidden="1">0</definedName>
    <definedName name="solver_sho" localSheetId="4" hidden="1">2</definedName>
    <definedName name="solver_sho" localSheetId="3" hidden="1">2</definedName>
    <definedName name="solver_sho" localSheetId="6" hidden="1">2</definedName>
    <definedName name="solver_sho" localSheetId="5" hidden="1">2</definedName>
    <definedName name="solver_sho" localSheetId="7" hidden="1">2</definedName>
    <definedName name="solver_sho" hidden="1">0</definedName>
    <definedName name="solver_ssz" localSheetId="4" hidden="1">100</definedName>
    <definedName name="solver_ssz" localSheetId="3" hidden="1">100</definedName>
    <definedName name="solver_ssz" localSheetId="6" hidden="1">100</definedName>
    <definedName name="solver_ssz" localSheetId="5" hidden="1">100</definedName>
    <definedName name="solver_ssz" localSheetId="7" hidden="1">100</definedName>
    <definedName name="solver_tim" localSheetId="4" hidden="1">24000</definedName>
    <definedName name="solver_tim" localSheetId="3" hidden="1">24000</definedName>
    <definedName name="solver_tim" localSheetId="6" hidden="1">24000</definedName>
    <definedName name="solver_tim" localSheetId="5" hidden="1">24000</definedName>
    <definedName name="solver_tim" localSheetId="7" hidden="1">24000</definedName>
    <definedName name="solver_tim" hidden="1">200</definedName>
    <definedName name="solver_tmp" hidden="1">15</definedName>
    <definedName name="solver_tol" localSheetId="4" hidden="1">0.01</definedName>
    <definedName name="solver_tol" localSheetId="3" hidden="1">0.01</definedName>
    <definedName name="solver_tol" localSheetId="6" hidden="1">0.01</definedName>
    <definedName name="solver_tol" localSheetId="5" hidden="1">0.01</definedName>
    <definedName name="solver_tol" localSheetId="7" hidden="1">0.01</definedName>
    <definedName name="solver_tol" hidden="1">0.05</definedName>
    <definedName name="solver_typ" localSheetId="4" hidden="1">1</definedName>
    <definedName name="solver_typ" localSheetId="3" hidden="1">1</definedName>
    <definedName name="solver_typ" localSheetId="6" hidden="1">1</definedName>
    <definedName name="solver_typ" localSheetId="5" hidden="1">1</definedName>
    <definedName name="solver_typ" localSheetId="7" hidden="1">1</definedName>
    <definedName name="solver_typ" hidden="1">3</definedName>
    <definedName name="solver_val" localSheetId="4" hidden="1">0</definedName>
    <definedName name="solver_val" localSheetId="3" hidden="1">0</definedName>
    <definedName name="solver_val" localSheetId="6" hidden="1">0</definedName>
    <definedName name="solver_val" localSheetId="5" hidden="1">0</definedName>
    <definedName name="solver_val" localSheetId="7" hidden="1">0</definedName>
    <definedName name="solver_val" hidden="1">90</definedName>
    <definedName name="solver_ver" localSheetId="4" hidden="1">3</definedName>
    <definedName name="solver_ver" localSheetId="3" hidden="1">3</definedName>
    <definedName name="solver_ver" localSheetId="6" hidden="1">3</definedName>
    <definedName name="solver_ver" localSheetId="5" hidden="1">3</definedName>
    <definedName name="solver_ver" localSheetId="7" hidden="1">3</definedName>
    <definedName name="Subsection">Assumptions!$E$26</definedName>
    <definedName name="Sxn" hidden="1">[2]Input_A!$D$94</definedName>
    <definedName name="xa" localSheetId="4"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localSheetId="3"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localSheetId="1"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localSheetId="6"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localSheetId="5"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localSheetId="7"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localSheetId="2"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a" hidden="1">{"fdsup://IBCentral/FAT Viewer?action=UPDATE&amp;creator=factset&amp;DOC_NAME=fat:reuters_annual_source_window.fat&amp;display_string=Audit&amp;DYN_ARGS=TRUE&amp;VAR:ID1=621486&amp;VAR:RCODE=FEBIT&amp;VAR:SDATE=20100699&amp;VAR:FREQ=Y&amp;VAR:RELITEM=RP&amp;VAR:CURRENCY=&amp;VAR:CURRSOURCE=EXSHARE&amp;VA","R:NATFREQ=ANNUAL&amp;VAR:RFIELD=FINALIZED&amp;VAR:DB_TYPE=&amp;VAR:UNITS=M&amp;window=popup&amp;width=450&amp;height=300&amp;START_MAXIMIZED=FALSE"}</definedName>
    <definedName name="xs" localSheetId="4"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localSheetId="3"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localSheetId="1"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localSheetId="6"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localSheetId="5"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localSheetId="7"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localSheetId="2"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s"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xv" localSheetId="4"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localSheetId="3"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localSheetId="1"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localSheetId="6"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localSheetId="5"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localSheetId="7"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localSheetId="2"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v" hidden="1">{"fdsup://IBCentral/FAT Viewer?action=UPDATE&amp;creator=factset&amp;DOC_NAME=fat:reuters_semi_source_window.fat&amp;display_string=Audit&amp;DYN_ARGS=TRUE&amp;VAR:ID1=643532&amp;VAR:RCODE=QTLE&amp;VAR:SDATE=20100699&amp;VAR:FREQ=FSA&amp;VAR:RELITEM=&amp;VAR:CURRENCY=&amp;VAR:CURRSOURCE=EXSHARE&amp;VAR:N","ATFREQ=FSA&amp;VAR:RFIELD=FINALIZED&amp;VAR:DB_TYPE=&amp;VAR:UNITS=M&amp;window=popup&amp;width=450&amp;height=300&amp;START_MAXIMIZED=FALSE"}</definedName>
    <definedName name="xx" localSheetId="4" hidden="1">{28}</definedName>
    <definedName name="xx" localSheetId="3" hidden="1">{28}</definedName>
    <definedName name="xx" localSheetId="1" hidden="1">{28}</definedName>
    <definedName name="xx" localSheetId="6" hidden="1">{28}</definedName>
    <definedName name="xx" localSheetId="5" hidden="1">{28}</definedName>
    <definedName name="xx" localSheetId="7" hidden="1">{28}</definedName>
    <definedName name="xx" localSheetId="2" hidden="1">{28}</definedName>
    <definedName name="xx" hidden="1">{28}</definedName>
    <definedName name="xy" localSheetId="4"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localSheetId="3"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localSheetId="1"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localSheetId="6"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localSheetId="5"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localSheetId="7"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localSheetId="2"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y" hidden="1">{"fdsup://IBCentral/FAT Viewer?action=UPDATE&amp;creator=factset&amp;DOC_NAME=fat:reuters_semi_source_window.fat&amp;display_string=Audit&amp;DYN_ARGS=TRUE&amp;VAR:ID1=643532&amp;VAR:RCODE=CMNEQ&amp;VAR:SDATE=20100699&amp;VAR:FREQ=FSA&amp;VAR:RELITEM=&amp;VAR:CURRENCY=&amp;VAR:CURRSOURCE=EXSHARE&amp;VAR:","NATFREQ=FSA&amp;VAR:RFIELD=FINALIZED&amp;VAR:DB_TYPE=&amp;VAR:UNITS=M&amp;window=popup&amp;width=450&amp;height=300&amp;START_MAXIMIZED=FALSE"}</definedName>
    <definedName name="xz" localSheetId="4"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localSheetId="3"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localSheetId="1"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localSheetId="6"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localSheetId="5"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localSheetId="7"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localSheetId="2"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xz" hidden="1">{"fdsup://IBCentral/FAT Viewer?action=UPDATE&amp;creator=factset&amp;DOC_NAME=fat:reuters_annual_pshs_src_window.fat&amp;display_string=Audit&amp;DYN_ARGS=TRUE&amp;VAR:ID1=615252&amp;VAR:RCODE=FDSEPS&amp;VAR:SDATE=20100699&amp;VAR:FREQ=Y&amp;VAR:RELITEM=RP&amp;VAR:CURRENCY=&amp;VAR:CURRSOURCE=EXSHARE","&amp;VAR:NATFREQ=ANNUAL&amp;VAR:RFIELD=FINALIZED&amp;VAR:DB_TYPE=&amp;VAR:UNITS=M&amp;window=popup&amp;width=450&amp;height=300&amp;START_MAXIMIZED=FALSE"}</definedName>
    <definedName name="yty" localSheetId="4"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localSheetId="3"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localSheetId="1"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localSheetId="6"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localSheetId="5"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localSheetId="7"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localSheetId="2"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 name="yty" hidden="1">{"fdsup://IBCentral/FAT Viewer?action=UPDATE&amp;creator=factset&amp;DOC_NAME=fat:reuters_semi_source_window.fat&amp;display_string=Audit&amp;DYN_ARGS=TRUE&amp;VAR:ID1=609701&amp;VAR:RCODE=QTLE&amp;VAR:SDATE=20101299&amp;VAR:FREQ=FSA&amp;VAR:RELITEM=&amp;VAR:CURRENCY=&amp;VAR:CURRSOURCE=EXSHARE&amp;VAR:N","ATFREQ=FSA&amp;VAR:RFIELD=FINALIZED&amp;VAR:DB_TYPE=&amp;VAR:UNITS=M&amp;window=popup&amp;width=450&amp;height=300&amp;START_MAXIMIZED=FALSE"}</definedName>
  </definedNames>
  <calcPr calcId="162913" iterateCount="510" iterateDelta="1.0000000000000001E-17"/>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22" l="1"/>
  <c r="B2" i="22"/>
  <c r="E25" i="17"/>
  <c r="E28" i="17" s="1" a="1"/>
  <c r="E28" i="17" s="1"/>
  <c r="A28" i="17" s="1"/>
  <c r="A3" i="17" s="1"/>
  <c r="A3" i="5"/>
  <c r="B8" i="3"/>
  <c r="B9" i="3" s="1"/>
  <c r="B10" i="3" s="1"/>
  <c r="B11" i="3" s="1"/>
  <c r="B12" i="3" s="1"/>
  <c r="B13" i="3" s="1"/>
  <c r="B14" i="3" s="1"/>
  <c r="B15" i="3" s="1"/>
  <c r="B16" i="3" s="1"/>
  <c r="B17" i="3" s="1"/>
  <c r="B18" i="3" s="1"/>
  <c r="B19" i="3" s="1"/>
  <c r="N16" i="15"/>
  <c r="B2" i="17"/>
  <c r="B2" i="5"/>
  <c r="B2" i="15"/>
  <c r="A1" i="5"/>
  <c r="O15" i="15"/>
  <c r="O17" i="15" s="1"/>
  <c r="D22" i="5"/>
  <c r="G117" i="15"/>
  <c r="G118" i="15" s="1"/>
  <c r="H116" i="15"/>
  <c r="D76" i="5"/>
  <c r="D77" i="5" s="1"/>
  <c r="I115" i="15"/>
  <c r="J115" i="15"/>
  <c r="K115" i="15"/>
  <c r="L115" i="15" s="1"/>
  <c r="M115" i="15" s="1"/>
  <c r="N115" i="15" s="1"/>
  <c r="O115" i="15" s="1"/>
  <c r="P115" i="15" s="1"/>
  <c r="Q115" i="15" s="1"/>
  <c r="R115" i="15" s="1"/>
  <c r="S115" i="15" s="1"/>
  <c r="T115" i="15" s="1"/>
  <c r="U115" i="15" s="1"/>
  <c r="V115" i="15" s="1"/>
  <c r="W115" i="15" s="1"/>
  <c r="X115" i="15" s="1"/>
  <c r="Y115" i="15" s="1"/>
  <c r="Z115" i="15" s="1"/>
  <c r="AA115" i="15" s="1"/>
  <c r="AB115" i="15" s="1"/>
  <c r="AC115" i="15" s="1"/>
  <c r="AD115" i="15" s="1"/>
  <c r="AE115" i="15" s="1"/>
  <c r="AF115" i="15" s="1"/>
  <c r="AG115" i="15" s="1"/>
  <c r="AH115" i="15" s="1"/>
  <c r="AI115" i="15" s="1"/>
  <c r="AJ115" i="15" s="1"/>
  <c r="AK115" i="15" s="1"/>
  <c r="AL115" i="15" s="1"/>
  <c r="AM115" i="15" s="1"/>
  <c r="AN115" i="15" s="1"/>
  <c r="AO115" i="15" s="1"/>
  <c r="AP115" i="15" s="1"/>
  <c r="AQ115" i="15" s="1"/>
  <c r="AR115" i="15" s="1"/>
  <c r="AS115" i="15" s="1"/>
  <c r="AT115" i="15" s="1"/>
  <c r="AU115" i="15" s="1"/>
  <c r="AV115" i="15" s="1"/>
  <c r="AW115" i="15" s="1"/>
  <c r="AX115" i="15" s="1"/>
  <c r="E14" i="5"/>
  <c r="F14" i="5" s="1"/>
  <c r="G14" i="5" s="1"/>
  <c r="H14" i="5" s="1"/>
  <c r="I14" i="5" s="1"/>
  <c r="J14" i="5" s="1"/>
  <c r="K14" i="5" s="1"/>
  <c r="L14" i="5" s="1"/>
  <c r="M14" i="5" s="1"/>
  <c r="N14" i="5" s="1"/>
  <c r="O14" i="5" s="1"/>
  <c r="P14" i="5" s="1"/>
  <c r="Q14" i="5" s="1"/>
  <c r="R14" i="5" s="1"/>
  <c r="S14" i="5" s="1"/>
  <c r="T14" i="5" s="1"/>
  <c r="U14" i="5" s="1"/>
  <c r="V14" i="5" s="1"/>
  <c r="W14" i="5" s="1"/>
  <c r="X14" i="5" s="1"/>
  <c r="Y14" i="5" s="1"/>
  <c r="Z14" i="5" s="1"/>
  <c r="AA14" i="5" s="1"/>
  <c r="AB14" i="5" s="1"/>
  <c r="AC14" i="5" s="1"/>
  <c r="AD14" i="5" s="1"/>
  <c r="AE14" i="5" s="1"/>
  <c r="AF14" i="5" s="1"/>
  <c r="AG14" i="5" s="1"/>
  <c r="AH14" i="5" s="1"/>
  <c r="AI14" i="5" s="1"/>
  <c r="AJ14" i="5" s="1"/>
  <c r="AK14" i="5" s="1"/>
  <c r="AL14" i="5" s="1"/>
  <c r="AM14" i="5" s="1"/>
  <c r="AN14" i="5" s="1"/>
  <c r="AO14" i="5" s="1"/>
  <c r="AP14" i="5" s="1"/>
  <c r="AQ14" i="5" s="1"/>
  <c r="AR14" i="5" s="1"/>
  <c r="AS14" i="5" s="1"/>
  <c r="A1" i="15"/>
  <c r="A1" i="17"/>
  <c r="B2" i="3"/>
  <c r="A1" i="3"/>
  <c r="N17" i="15"/>
  <c r="D24" i="5"/>
  <c r="D25" i="5" s="1"/>
  <c r="O16" i="15"/>
  <c r="I116" i="15"/>
  <c r="G119" i="15"/>
  <c r="G122" i="15" s="1"/>
  <c r="N18" i="15"/>
  <c r="G120" i="15"/>
  <c r="G121" i="15" s="1"/>
  <c r="AT14" i="5" l="1"/>
  <c r="AU14" i="5"/>
  <c r="D26" i="5"/>
  <c r="G123" i="15"/>
  <c r="O20" i="15"/>
  <c r="N20" i="15"/>
  <c r="N19" i="15"/>
  <c r="I117" i="15"/>
  <c r="O18" i="15"/>
  <c r="P15" i="15"/>
  <c r="H117" i="15"/>
  <c r="O19" i="15"/>
  <c r="D78" i="5"/>
  <c r="H118" i="15"/>
  <c r="I118" i="15"/>
  <c r="P20" i="15" l="1"/>
  <c r="P19" i="15"/>
  <c r="P16" i="15"/>
  <c r="Q15" i="15"/>
  <c r="P17" i="15"/>
  <c r="J116" i="15"/>
  <c r="P18" i="15"/>
  <c r="J117" i="15"/>
  <c r="J118" i="15"/>
  <c r="D28" i="5"/>
  <c r="G124" i="15"/>
  <c r="A2" i="22"/>
  <c r="A6" i="22" s="1"/>
  <c r="A32" i="22" s="1"/>
  <c r="K119" i="15"/>
  <c r="A2" i="17"/>
  <c r="A6" i="17" s="1"/>
  <c r="A2" i="5"/>
  <c r="A2" i="15"/>
  <c r="I119" i="15"/>
  <c r="H119" i="15"/>
  <c r="D79" i="5"/>
  <c r="J119" i="15"/>
  <c r="N21" i="15" l="1"/>
  <c r="O21" i="15"/>
  <c r="Q21" i="15"/>
  <c r="Q16" i="15"/>
  <c r="R15" i="15"/>
  <c r="Q17" i="15"/>
  <c r="K116" i="15"/>
  <c r="Q18" i="15"/>
  <c r="K117" i="15"/>
  <c r="Q19" i="15"/>
  <c r="K118" i="15"/>
  <c r="Q20" i="15"/>
  <c r="G125" i="15"/>
  <c r="P22" i="15"/>
  <c r="P21" i="15"/>
  <c r="D29" i="5"/>
  <c r="L120" i="15"/>
  <c r="K120" i="15"/>
  <c r="I120" i="15"/>
  <c r="D80" i="5"/>
  <c r="D81" i="5" s="1"/>
  <c r="I122" i="15" s="1"/>
  <c r="J120" i="15"/>
  <c r="H120" i="15"/>
  <c r="A6" i="5"/>
  <c r="A16" i="5" s="1"/>
  <c r="A69" i="5" s="1"/>
  <c r="A43" i="22"/>
  <c r="J122" i="15" l="1"/>
  <c r="G126" i="15"/>
  <c r="N22" i="15"/>
  <c r="Q22" i="15"/>
  <c r="H122" i="15"/>
  <c r="S15" i="15"/>
  <c r="R22" i="15"/>
  <c r="R16" i="15"/>
  <c r="L116" i="15"/>
  <c r="R18" i="15"/>
  <c r="R20" i="15"/>
  <c r="L117" i="15"/>
  <c r="R17" i="15"/>
  <c r="R21" i="15"/>
  <c r="L118" i="15"/>
  <c r="R19" i="15"/>
  <c r="L119" i="15"/>
  <c r="O22" i="15"/>
  <c r="D30" i="5"/>
  <c r="P23" i="15"/>
  <c r="I121" i="15"/>
  <c r="M122" i="15"/>
  <c r="J121" i="15"/>
  <c r="L121" i="15"/>
  <c r="K121" i="15"/>
  <c r="L122" i="15"/>
  <c r="H121" i="15"/>
  <c r="D82" i="5"/>
  <c r="K122" i="15"/>
  <c r="R23" i="15" l="1"/>
  <c r="O23" i="15"/>
  <c r="Q23" i="15"/>
  <c r="G127" i="15"/>
  <c r="D32" i="5"/>
  <c r="N24" i="15" s="1"/>
  <c r="S23" i="15"/>
  <c r="S20" i="15"/>
  <c r="S16" i="15"/>
  <c r="S18" i="15"/>
  <c r="M117" i="15"/>
  <c r="S19" i="15"/>
  <c r="M116" i="15"/>
  <c r="T15" i="15"/>
  <c r="S21" i="15"/>
  <c r="S22" i="15"/>
  <c r="S17" i="15"/>
  <c r="S24" i="15"/>
  <c r="M118" i="15"/>
  <c r="M119" i="15"/>
  <c r="M120" i="15"/>
  <c r="M121" i="15"/>
  <c r="Q24" i="15"/>
  <c r="N23" i="15"/>
  <c r="I123" i="15"/>
  <c r="N123" i="15"/>
  <c r="J123" i="15"/>
  <c r="M123" i="15"/>
  <c r="L123" i="15"/>
  <c r="H123" i="15"/>
  <c r="K123" i="15"/>
  <c r="D83" i="5"/>
  <c r="N118" i="15" l="1"/>
  <c r="U15" i="15"/>
  <c r="N117" i="15"/>
  <c r="T22" i="15"/>
  <c r="T24" i="15"/>
  <c r="N119" i="15"/>
  <c r="T23" i="15"/>
  <c r="T21" i="15"/>
  <c r="T20" i="15"/>
  <c r="T16" i="15"/>
  <c r="N116" i="15"/>
  <c r="T17" i="15"/>
  <c r="T19" i="15"/>
  <c r="T18" i="15"/>
  <c r="N120" i="15"/>
  <c r="N122" i="15"/>
  <c r="N121" i="15"/>
  <c r="R24" i="15"/>
  <c r="G128" i="15"/>
  <c r="O24" i="15"/>
  <c r="P24" i="15"/>
  <c r="G129" i="15"/>
  <c r="D33" i="5"/>
  <c r="T25" i="15" s="1"/>
  <c r="H124" i="15"/>
  <c r="J124" i="15"/>
  <c r="I124" i="15"/>
  <c r="D84" i="5"/>
  <c r="M124" i="15"/>
  <c r="O124" i="15"/>
  <c r="M125" i="15"/>
  <c r="L124" i="15"/>
  <c r="N124" i="15"/>
  <c r="R26" i="15" l="1"/>
  <c r="N26" i="15"/>
  <c r="O26" i="15"/>
  <c r="Q25" i="15"/>
  <c r="D34" i="5"/>
  <c r="S25" i="15"/>
  <c r="O25" i="15"/>
  <c r="N25" i="15"/>
  <c r="D35" i="5"/>
  <c r="T27" i="15" s="1"/>
  <c r="P26" i="15"/>
  <c r="T26" i="15"/>
  <c r="Q26" i="15"/>
  <c r="R25" i="15"/>
  <c r="G130" i="15"/>
  <c r="O116" i="15"/>
  <c r="U24" i="15"/>
  <c r="U18" i="15"/>
  <c r="U21" i="15"/>
  <c r="U22" i="15"/>
  <c r="O120" i="15"/>
  <c r="U20" i="15"/>
  <c r="U16" i="15"/>
  <c r="U17" i="15"/>
  <c r="U25" i="15"/>
  <c r="O118" i="15"/>
  <c r="V15" i="15"/>
  <c r="U19" i="15"/>
  <c r="O117" i="15"/>
  <c r="U23" i="15"/>
  <c r="O121" i="15"/>
  <c r="O119" i="15"/>
  <c r="O122" i="15"/>
  <c r="U26" i="15"/>
  <c r="U27" i="15"/>
  <c r="O123" i="15"/>
  <c r="R27" i="15"/>
  <c r="S26" i="15"/>
  <c r="Q27" i="15"/>
  <c r="P25" i="15"/>
  <c r="J125" i="15"/>
  <c r="O125" i="15"/>
  <c r="K125" i="15"/>
  <c r="P125" i="15"/>
  <c r="D85" i="5"/>
  <c r="K126" i="15" s="1"/>
  <c r="H125" i="15"/>
  <c r="D36" i="5" l="1"/>
  <c r="S28" i="15"/>
  <c r="P28" i="15"/>
  <c r="P126" i="15"/>
  <c r="V23" i="15"/>
  <c r="P122" i="15"/>
  <c r="V22" i="15"/>
  <c r="P119" i="15"/>
  <c r="V25" i="15"/>
  <c r="V18" i="15"/>
  <c r="V26" i="15"/>
  <c r="V19" i="15"/>
  <c r="V24" i="15"/>
  <c r="P117" i="15"/>
  <c r="V20" i="15"/>
  <c r="V16" i="15"/>
  <c r="P116" i="15"/>
  <c r="V21" i="15"/>
  <c r="P121" i="15"/>
  <c r="P118" i="15"/>
  <c r="W15" i="15"/>
  <c r="V17" i="15"/>
  <c r="P120" i="15"/>
  <c r="P123" i="15"/>
  <c r="V27" i="15"/>
  <c r="V28" i="15"/>
  <c r="P124" i="15"/>
  <c r="N28" i="15"/>
  <c r="S27" i="15"/>
  <c r="N27" i="15"/>
  <c r="O27" i="15"/>
  <c r="P27" i="15"/>
  <c r="O28" i="15"/>
  <c r="U28" i="15"/>
  <c r="D38" i="5"/>
  <c r="P29" i="15" s="1"/>
  <c r="T28" i="15"/>
  <c r="R28" i="15"/>
  <c r="Q28" i="15"/>
  <c r="G131" i="15"/>
  <c r="G132" i="15"/>
  <c r="Q126" i="15"/>
  <c r="D86" i="5"/>
  <c r="M126" i="15"/>
  <c r="O127" i="15"/>
  <c r="L126" i="15"/>
  <c r="O126" i="15"/>
  <c r="Q127" i="15"/>
  <c r="G133" i="15" l="1"/>
  <c r="X15" i="15"/>
  <c r="W19" i="15"/>
  <c r="W25" i="15"/>
  <c r="Q121" i="15"/>
  <c r="W18" i="15"/>
  <c r="W24" i="15"/>
  <c r="Q119" i="15"/>
  <c r="Q116" i="15"/>
  <c r="W20" i="15"/>
  <c r="W28" i="15"/>
  <c r="Q118" i="15"/>
  <c r="W26" i="15"/>
  <c r="Q123" i="15"/>
  <c r="Q120" i="15"/>
  <c r="W22" i="15"/>
  <c r="W21" i="15"/>
  <c r="Q122" i="15"/>
  <c r="W17" i="15"/>
  <c r="W27" i="15"/>
  <c r="W23" i="15"/>
  <c r="Q117" i="15"/>
  <c r="W16" i="15"/>
  <c r="Q124" i="15"/>
  <c r="W29" i="15"/>
  <c r="Q125" i="15"/>
  <c r="T29" i="15"/>
  <c r="V29" i="15"/>
  <c r="R29" i="15"/>
  <c r="Q29" i="15"/>
  <c r="D39" i="5"/>
  <c r="N29" i="15"/>
  <c r="O29" i="15"/>
  <c r="U29" i="15"/>
  <c r="S29" i="15"/>
  <c r="N30" i="15"/>
  <c r="D87" i="5"/>
  <c r="P127" i="15"/>
  <c r="Q128" i="15"/>
  <c r="X26" i="15" l="1"/>
  <c r="R122" i="15"/>
  <c r="X18" i="15"/>
  <c r="X28" i="15"/>
  <c r="Y15" i="15"/>
  <c r="X20" i="15"/>
  <c r="X16" i="15"/>
  <c r="R124" i="15"/>
  <c r="X19" i="15"/>
  <c r="X21" i="15"/>
  <c r="R119" i="15"/>
  <c r="R117" i="15"/>
  <c r="X23" i="15"/>
  <c r="X25" i="15"/>
  <c r="R118" i="15"/>
  <c r="X27" i="15"/>
  <c r="R123" i="15"/>
  <c r="R120" i="15"/>
  <c r="R116" i="15"/>
  <c r="X22" i="15"/>
  <c r="R121" i="15"/>
  <c r="X17" i="15"/>
  <c r="X24" i="15"/>
  <c r="R125" i="15"/>
  <c r="X29" i="15"/>
  <c r="X30" i="15"/>
  <c r="R127" i="15"/>
  <c r="R126" i="15"/>
  <c r="G134" i="15"/>
  <c r="G135" i="15" s="1"/>
  <c r="V30" i="15"/>
  <c r="U30" i="15"/>
  <c r="P30" i="15"/>
  <c r="D40" i="5"/>
  <c r="O30" i="15"/>
  <c r="O31" i="15"/>
  <c r="W31" i="15"/>
  <c r="W30" i="15"/>
  <c r="R30" i="15"/>
  <c r="S30" i="15"/>
  <c r="U31" i="15"/>
  <c r="Q30" i="15"/>
  <c r="D42" i="5"/>
  <c r="N32" i="15" s="1"/>
  <c r="T31" i="15"/>
  <c r="V31" i="15"/>
  <c r="D88" i="5"/>
  <c r="M129" i="15" s="1"/>
  <c r="S128" i="15"/>
  <c r="R128" i="15"/>
  <c r="S129" i="15" l="1"/>
  <c r="V32" i="15"/>
  <c r="O32" i="15"/>
  <c r="D43" i="5"/>
  <c r="S33" i="15"/>
  <c r="W32" i="15"/>
  <c r="X32" i="15"/>
  <c r="X33" i="15"/>
  <c r="W33" i="15"/>
  <c r="X31" i="15"/>
  <c r="N31" i="15"/>
  <c r="S32" i="15"/>
  <c r="S117" i="15"/>
  <c r="Y26" i="15"/>
  <c r="S116" i="15"/>
  <c r="Y28" i="15"/>
  <c r="Y25" i="15"/>
  <c r="S119" i="15"/>
  <c r="Y27" i="15"/>
  <c r="S121" i="15"/>
  <c r="Y23" i="15"/>
  <c r="S120" i="15"/>
  <c r="Y20" i="15"/>
  <c r="Y17" i="15"/>
  <c r="S123" i="15"/>
  <c r="Y16" i="15"/>
  <c r="S125" i="15"/>
  <c r="Y18" i="15"/>
  <c r="Y29" i="15"/>
  <c r="S118" i="15"/>
  <c r="Y24" i="15"/>
  <c r="Y21" i="15"/>
  <c r="S124" i="15"/>
  <c r="Y19" i="15"/>
  <c r="Y22" i="15"/>
  <c r="S122" i="15"/>
  <c r="Z15" i="15"/>
  <c r="S127" i="15"/>
  <c r="Y32" i="15"/>
  <c r="Y30" i="15"/>
  <c r="S126" i="15"/>
  <c r="Y31" i="15"/>
  <c r="Q31" i="15"/>
  <c r="D89" i="5"/>
  <c r="R130" i="15"/>
  <c r="Y33" i="15" l="1"/>
  <c r="D44" i="5"/>
  <c r="W34" i="15"/>
  <c r="Y34" i="15"/>
  <c r="Z20" i="15"/>
  <c r="Z30" i="15"/>
  <c r="T117" i="15"/>
  <c r="Z32" i="15"/>
  <c r="Z26" i="15"/>
  <c r="Z22" i="15"/>
  <c r="Z23" i="15"/>
  <c r="Z31" i="15"/>
  <c r="T116" i="15"/>
  <c r="Z27" i="15"/>
  <c r="T122" i="15"/>
  <c r="Z17" i="15"/>
  <c r="Z18" i="15"/>
  <c r="Z29" i="15"/>
  <c r="Z16" i="15"/>
  <c r="Z28" i="15"/>
  <c r="T120" i="15"/>
  <c r="Z24" i="15"/>
  <c r="T126" i="15"/>
  <c r="T119" i="15"/>
  <c r="Z25" i="15"/>
  <c r="AA15" i="15"/>
  <c r="T118" i="15"/>
  <c r="Z21" i="15"/>
  <c r="T125" i="15"/>
  <c r="Z19" i="15"/>
  <c r="T124" i="15"/>
  <c r="T127" i="15"/>
  <c r="T121" i="15"/>
  <c r="T123" i="15"/>
  <c r="Z33" i="15"/>
  <c r="T129" i="15"/>
  <c r="Z34" i="15"/>
  <c r="T128" i="15"/>
  <c r="D90" i="5"/>
  <c r="T131" i="15" s="1"/>
  <c r="S130" i="15"/>
  <c r="T130" i="15"/>
  <c r="S131" i="15"/>
  <c r="U130" i="15"/>
  <c r="AA33" i="15" l="1"/>
  <c r="U118" i="15"/>
  <c r="AA17" i="15"/>
  <c r="U123" i="15"/>
  <c r="AA25" i="15"/>
  <c r="U120" i="15"/>
  <c r="AA21" i="15"/>
  <c r="U127" i="15"/>
  <c r="AA19" i="15"/>
  <c r="U122" i="15"/>
  <c r="AA20" i="15"/>
  <c r="U125" i="15"/>
  <c r="AA18" i="15"/>
  <c r="U124" i="15"/>
  <c r="AA30" i="15"/>
  <c r="U126" i="15"/>
  <c r="AA16" i="15"/>
  <c r="U117" i="15"/>
  <c r="AA22" i="15"/>
  <c r="AA32" i="15"/>
  <c r="AB15" i="15"/>
  <c r="AA31" i="15"/>
  <c r="AA27" i="15"/>
  <c r="AA23" i="15"/>
  <c r="AA26" i="15"/>
  <c r="AA29" i="15"/>
  <c r="U119" i="15"/>
  <c r="AA28" i="15"/>
  <c r="U116" i="15"/>
  <c r="AA24" i="15"/>
  <c r="U121" i="15"/>
  <c r="U128" i="15"/>
  <c r="AA34" i="15"/>
  <c r="U129" i="15"/>
  <c r="D46" i="5"/>
  <c r="X34" i="15"/>
  <c r="D91" i="5"/>
  <c r="V131" i="15"/>
  <c r="V132" i="15"/>
  <c r="U131" i="15"/>
  <c r="W35" i="15" l="1"/>
  <c r="Z35" i="15"/>
  <c r="Y35" i="15"/>
  <c r="D47" i="5"/>
  <c r="X36" i="15" s="1"/>
  <c r="Z36" i="15"/>
  <c r="W36" i="15"/>
  <c r="AA35" i="15"/>
  <c r="AB32" i="15"/>
  <c r="AB18" i="15"/>
  <c r="V126" i="15"/>
  <c r="AB23" i="15"/>
  <c r="AB25" i="15"/>
  <c r="AB34" i="15"/>
  <c r="AB28" i="15"/>
  <c r="AB20" i="15"/>
  <c r="V128" i="15"/>
  <c r="V121" i="15"/>
  <c r="AB29" i="15"/>
  <c r="AC15" i="15"/>
  <c r="AB24" i="15"/>
  <c r="AB27" i="15"/>
  <c r="AB31" i="15"/>
  <c r="AB17" i="15"/>
  <c r="AB26" i="15"/>
  <c r="AB19" i="15"/>
  <c r="V129" i="15"/>
  <c r="AB21" i="15"/>
  <c r="V116" i="15"/>
  <c r="V120" i="15"/>
  <c r="AB30" i="15"/>
  <c r="V119" i="15"/>
  <c r="V117" i="15"/>
  <c r="V118" i="15"/>
  <c r="AB16" i="15"/>
  <c r="V123" i="15"/>
  <c r="AB22" i="15"/>
  <c r="V122" i="15"/>
  <c r="V124" i="15"/>
  <c r="V125" i="15"/>
  <c r="AB33" i="15"/>
  <c r="V127" i="15"/>
  <c r="V130" i="15"/>
  <c r="AB36" i="15"/>
  <c r="AB35" i="15"/>
  <c r="D92" i="5"/>
  <c r="W133" i="15" s="1"/>
  <c r="V133" i="15"/>
  <c r="T133" i="15"/>
  <c r="W132" i="15"/>
  <c r="T132" i="15"/>
  <c r="AC26" i="15" l="1"/>
  <c r="W117" i="15"/>
  <c r="AC25" i="15"/>
  <c r="AC20" i="15"/>
  <c r="AC21" i="15"/>
  <c r="W122" i="15"/>
  <c r="AC30" i="15"/>
  <c r="AD15" i="15"/>
  <c r="W129" i="15"/>
  <c r="AC27" i="15"/>
  <c r="W120" i="15"/>
  <c r="AC22" i="15"/>
  <c r="W116" i="15"/>
  <c r="AC18" i="15"/>
  <c r="W125" i="15"/>
  <c r="AC31" i="15"/>
  <c r="W119" i="15"/>
  <c r="AC32" i="15"/>
  <c r="W126" i="15"/>
  <c r="AC23" i="15"/>
  <c r="W121" i="15"/>
  <c r="AC16" i="15"/>
  <c r="W124" i="15"/>
  <c r="AC17" i="15"/>
  <c r="W123" i="15"/>
  <c r="AC29" i="15"/>
  <c r="AC28" i="15"/>
  <c r="W127" i="15"/>
  <c r="AC24" i="15"/>
  <c r="AC34" i="15"/>
  <c r="W118" i="15"/>
  <c r="AC33" i="15"/>
  <c r="AC19" i="15"/>
  <c r="W128" i="15"/>
  <c r="AC36" i="15"/>
  <c r="AC35" i="15"/>
  <c r="W130" i="15"/>
  <c r="W131" i="15"/>
  <c r="Y36" i="15"/>
  <c r="AA36" i="15"/>
  <c r="D48" i="5"/>
  <c r="Y37" i="15" s="1"/>
  <c r="X133" i="15"/>
  <c r="D93" i="5"/>
  <c r="X37" i="15" l="1"/>
  <c r="AD35" i="15"/>
  <c r="AD19" i="15"/>
  <c r="AD34" i="15"/>
  <c r="AD33" i="15"/>
  <c r="X124" i="15"/>
  <c r="AD28" i="15"/>
  <c r="X120" i="15"/>
  <c r="AD17" i="15"/>
  <c r="X127" i="15"/>
  <c r="X130" i="15"/>
  <c r="AD22" i="15"/>
  <c r="AD21" i="15"/>
  <c r="AD31" i="15"/>
  <c r="AE15" i="15"/>
  <c r="X126" i="15"/>
  <c r="AD16" i="15"/>
  <c r="AD26" i="15"/>
  <c r="AD20" i="15"/>
  <c r="X125" i="15"/>
  <c r="X131" i="15"/>
  <c r="X119" i="15"/>
  <c r="AD25" i="15"/>
  <c r="AD23" i="15"/>
  <c r="X128" i="15"/>
  <c r="AD27" i="15"/>
  <c r="X129" i="15"/>
  <c r="AD36" i="15"/>
  <c r="X118" i="15"/>
  <c r="AD32" i="15"/>
  <c r="AD30" i="15"/>
  <c r="X117" i="15"/>
  <c r="AD24" i="15"/>
  <c r="AD29" i="15"/>
  <c r="X122" i="15"/>
  <c r="AD18" i="15"/>
  <c r="X123" i="15"/>
  <c r="X116" i="15"/>
  <c r="X121" i="15"/>
  <c r="AD38" i="15"/>
  <c r="X132" i="15"/>
  <c r="AD37" i="15"/>
  <c r="D49" i="5"/>
  <c r="Z37" i="15"/>
  <c r="AB37" i="15"/>
  <c r="AC37" i="15"/>
  <c r="Z38" i="15"/>
  <c r="AA37" i="15"/>
  <c r="D94" i="5"/>
  <c r="W134" i="15"/>
  <c r="V134" i="15"/>
  <c r="X134" i="15"/>
  <c r="AC38" i="15" l="1"/>
  <c r="D50" i="5"/>
  <c r="AB38" i="15"/>
  <c r="AA38" i="15"/>
  <c r="AE30" i="15"/>
  <c r="Y121" i="15"/>
  <c r="AE29" i="15"/>
  <c r="Y119" i="15"/>
  <c r="AE25" i="15"/>
  <c r="Y120" i="15"/>
  <c r="AE23" i="15"/>
  <c r="Y117" i="15"/>
  <c r="Y129" i="15"/>
  <c r="AE36" i="15"/>
  <c r="AE16" i="15"/>
  <c r="Y125" i="15"/>
  <c r="AE22" i="15"/>
  <c r="Y123" i="15"/>
  <c r="AE19" i="15"/>
  <c r="Y124" i="15"/>
  <c r="AE21" i="15"/>
  <c r="Y122" i="15"/>
  <c r="Y130" i="15"/>
  <c r="AE32" i="15"/>
  <c r="AE26" i="15"/>
  <c r="AE31" i="15"/>
  <c r="AE17" i="15"/>
  <c r="AE27" i="15"/>
  <c r="AE18" i="15"/>
  <c r="Y127" i="15"/>
  <c r="AE20" i="15"/>
  <c r="Y126" i="15"/>
  <c r="Y131" i="15"/>
  <c r="AE33" i="15"/>
  <c r="Y118" i="15"/>
  <c r="AE28" i="15"/>
  <c r="AF15" i="15"/>
  <c r="AE24" i="15"/>
  <c r="Y116" i="15"/>
  <c r="AE35" i="15"/>
  <c r="AE34" i="15"/>
  <c r="Y128" i="15"/>
  <c r="AE37" i="15"/>
  <c r="Y132" i="15"/>
  <c r="AE38" i="15"/>
  <c r="Y133" i="15"/>
  <c r="X135" i="15"/>
  <c r="K124" i="15"/>
  <c r="J127" i="15"/>
  <c r="H126" i="15"/>
  <c r="I125" i="15"/>
  <c r="L125" i="15"/>
  <c r="N126" i="15"/>
  <c r="J126" i="15"/>
  <c r="N125" i="15"/>
  <c r="M127" i="15"/>
  <c r="N127" i="15"/>
  <c r="I127" i="15"/>
  <c r="H127" i="15"/>
  <c r="K128" i="15"/>
  <c r="P128" i="15"/>
  <c r="N128" i="15"/>
  <c r="I128" i="15"/>
  <c r="K127" i="15"/>
  <c r="M128" i="15"/>
  <c r="I126" i="15"/>
  <c r="L127" i="15"/>
  <c r="O128" i="15"/>
  <c r="H128" i="15"/>
  <c r="I130" i="15"/>
  <c r="O129" i="15"/>
  <c r="H130" i="15"/>
  <c r="J130" i="15"/>
  <c r="M130" i="15"/>
  <c r="K130" i="15"/>
  <c r="J128" i="15"/>
  <c r="I129" i="15"/>
  <c r="L128" i="15"/>
  <c r="K129" i="15"/>
  <c r="J129" i="15"/>
  <c r="H129" i="15"/>
  <c r="Q130" i="15"/>
  <c r="L129" i="15"/>
  <c r="N129" i="15"/>
  <c r="P130" i="15"/>
  <c r="O130" i="15"/>
  <c r="N130" i="15"/>
  <c r="P129" i="15"/>
  <c r="Q129" i="15"/>
  <c r="L130" i="15"/>
  <c r="I131" i="15"/>
  <c r="K131" i="15"/>
  <c r="N131" i="15"/>
  <c r="R129" i="15"/>
  <c r="R131" i="15"/>
  <c r="N132" i="15"/>
  <c r="P132" i="15"/>
  <c r="I132" i="15"/>
  <c r="R132" i="15"/>
  <c r="P131" i="15"/>
  <c r="J131" i="15"/>
  <c r="J132" i="15"/>
  <c r="K132" i="15"/>
  <c r="O131" i="15"/>
  <c r="Q132" i="15"/>
  <c r="L131" i="15"/>
  <c r="Q131" i="15"/>
  <c r="L132" i="15"/>
  <c r="M134" i="15"/>
  <c r="M131" i="15"/>
  <c r="H131" i="15"/>
  <c r="J134" i="15"/>
  <c r="N134" i="15"/>
  <c r="I133" i="15"/>
  <c r="M132" i="15"/>
  <c r="O134" i="15"/>
  <c r="U132" i="15"/>
  <c r="H132" i="15"/>
  <c r="Q133" i="15"/>
  <c r="O132" i="15"/>
  <c r="R134" i="15"/>
  <c r="K134" i="15"/>
  <c r="N133" i="15"/>
  <c r="R133" i="15"/>
  <c r="S133" i="15"/>
  <c r="J133" i="15"/>
  <c r="P133" i="15"/>
  <c r="S132" i="15"/>
  <c r="I134" i="15"/>
  <c r="O133" i="15"/>
  <c r="M133" i="15"/>
  <c r="H134" i="15"/>
  <c r="U134" i="15"/>
  <c r="K133" i="15"/>
  <c r="L133" i="15"/>
  <c r="Q134" i="15"/>
  <c r="L134" i="15"/>
  <c r="L135" i="15"/>
  <c r="S134" i="15"/>
  <c r="P134" i="15"/>
  <c r="U133" i="15"/>
  <c r="N135" i="15"/>
  <c r="T134" i="15"/>
  <c r="J135" i="15"/>
  <c r="H133" i="15"/>
  <c r="U135" i="15"/>
  <c r="H135" i="15"/>
  <c r="S135" i="15"/>
  <c r="I135" i="15"/>
  <c r="K135" i="15"/>
  <c r="T135" i="15"/>
  <c r="R135" i="15"/>
  <c r="O135" i="15"/>
  <c r="P135" i="15"/>
  <c r="M135" i="15"/>
  <c r="Q135" i="15"/>
  <c r="Y134" i="15"/>
  <c r="W135" i="15"/>
  <c r="Y135" i="15"/>
  <c r="V135" i="15"/>
  <c r="AA39" i="15" l="1"/>
  <c r="Z39" i="15"/>
  <c r="AE39" i="15"/>
  <c r="AB39" i="15"/>
  <c r="AC39" i="15"/>
  <c r="AB40" i="15"/>
  <c r="AD39" i="15"/>
  <c r="AE40" i="15"/>
  <c r="D52" i="5"/>
  <c r="Z40" i="15"/>
  <c r="AF25" i="15"/>
  <c r="Z116" i="15"/>
  <c r="AF35" i="15"/>
  <c r="AF18" i="15"/>
  <c r="AF33" i="15"/>
  <c r="AF19" i="15"/>
  <c r="AF31" i="15"/>
  <c r="Z130" i="15"/>
  <c r="AF21" i="15"/>
  <c r="Z118" i="15"/>
  <c r="Z127" i="15"/>
  <c r="Z120" i="15"/>
  <c r="Z128" i="15"/>
  <c r="Z121" i="15"/>
  <c r="AF38" i="15"/>
  <c r="AF17" i="15"/>
  <c r="AF26" i="15"/>
  <c r="AF29" i="15"/>
  <c r="AF36" i="15"/>
  <c r="AF23" i="15"/>
  <c r="Z124" i="15"/>
  <c r="AF22" i="15"/>
  <c r="AG15" i="15"/>
  <c r="AF24" i="15"/>
  <c r="AF27" i="15"/>
  <c r="AF37" i="15"/>
  <c r="AF20" i="15"/>
  <c r="AF32" i="15"/>
  <c r="AF16" i="15"/>
  <c r="Z126" i="15"/>
  <c r="AF34" i="15"/>
  <c r="Z119" i="15"/>
  <c r="Z129" i="15"/>
  <c r="Z133" i="15"/>
  <c r="Z125" i="15"/>
  <c r="Z123" i="15"/>
  <c r="AF30" i="15"/>
  <c r="Z117" i="15"/>
  <c r="AF28" i="15"/>
  <c r="Z131" i="15"/>
  <c r="Z122" i="15"/>
  <c r="Z132" i="15"/>
  <c r="AF40" i="15"/>
  <c r="Z135" i="15"/>
  <c r="Z134" i="15"/>
  <c r="AF39" i="15"/>
  <c r="AG29" i="15" l="1"/>
  <c r="AG19" i="15"/>
  <c r="AG38" i="15"/>
  <c r="AG18" i="15"/>
  <c r="AA126" i="15"/>
  <c r="AG32" i="15"/>
  <c r="AA121" i="15"/>
  <c r="AG31" i="15"/>
  <c r="AA119" i="15"/>
  <c r="AA129" i="15"/>
  <c r="AA133" i="15"/>
  <c r="AG27" i="15"/>
  <c r="AG22" i="15"/>
  <c r="AG35" i="15"/>
  <c r="AG33" i="15"/>
  <c r="AA125" i="15"/>
  <c r="AG26" i="15"/>
  <c r="AA116" i="15"/>
  <c r="AG25" i="15"/>
  <c r="AG16" i="15"/>
  <c r="AG36" i="15"/>
  <c r="AG28" i="15"/>
  <c r="AA127" i="15"/>
  <c r="AG24" i="15"/>
  <c r="AA123" i="15"/>
  <c r="AA130" i="15"/>
  <c r="AA120" i="15"/>
  <c r="AA117" i="15"/>
  <c r="AG21" i="15"/>
  <c r="AG20" i="15"/>
  <c r="AA132" i="15"/>
  <c r="AG37" i="15"/>
  <c r="AG17" i="15"/>
  <c r="AA124" i="15"/>
  <c r="AG23" i="15"/>
  <c r="AA122" i="15"/>
  <c r="AG34" i="15"/>
  <c r="AA118" i="15"/>
  <c r="AG30" i="15"/>
  <c r="AH15" i="15"/>
  <c r="AA128" i="15"/>
  <c r="AA131" i="15"/>
  <c r="AA134" i="15"/>
  <c r="AG39" i="15"/>
  <c r="AG40" i="15"/>
  <c r="AA135" i="15"/>
  <c r="D53" i="5"/>
  <c r="AC40" i="15"/>
  <c r="AD40" i="15"/>
  <c r="AH36" i="15" l="1"/>
  <c r="AH17" i="15"/>
  <c r="AB126" i="15"/>
  <c r="AH24" i="15"/>
  <c r="AB120" i="15"/>
  <c r="AH21" i="15"/>
  <c r="AH16" i="15"/>
  <c r="AH40" i="15"/>
  <c r="AH31" i="15"/>
  <c r="AB128" i="15"/>
  <c r="AB131" i="15"/>
  <c r="AB119" i="15"/>
  <c r="AB134" i="15"/>
  <c r="AH32" i="15"/>
  <c r="AB118" i="15"/>
  <c r="AH39" i="15"/>
  <c r="AH25" i="15"/>
  <c r="AB124" i="15"/>
  <c r="AH33" i="15"/>
  <c r="AH37" i="15"/>
  <c r="AH18" i="15"/>
  <c r="AB122" i="15"/>
  <c r="AH26" i="15"/>
  <c r="AH20" i="15"/>
  <c r="AH35" i="15"/>
  <c r="AH30" i="15"/>
  <c r="AB127" i="15"/>
  <c r="AB121" i="15"/>
  <c r="AI15" i="15"/>
  <c r="AB130" i="15"/>
  <c r="AB133" i="15"/>
  <c r="AH29" i="15"/>
  <c r="AH34" i="15"/>
  <c r="AH19" i="15"/>
  <c r="AB125" i="15"/>
  <c r="AH27" i="15"/>
  <c r="AB117" i="15"/>
  <c r="AH23" i="15"/>
  <c r="AH28" i="15"/>
  <c r="AH22" i="15"/>
  <c r="AH38" i="15"/>
  <c r="AB123" i="15"/>
  <c r="AB132" i="15"/>
  <c r="AB135" i="15"/>
  <c r="AB116" i="15"/>
  <c r="AB129" i="15"/>
  <c r="AH41" i="15"/>
  <c r="AH42" i="15"/>
  <c r="D54" i="5"/>
  <c r="AD42" i="15"/>
  <c r="AB41" i="15"/>
  <c r="AE42" i="15"/>
  <c r="AF41" i="15"/>
  <c r="AG41" i="15"/>
  <c r="AE41" i="15"/>
  <c r="AC42" i="15"/>
  <c r="AD41" i="15"/>
  <c r="AF42" i="15"/>
  <c r="AG42" i="15" l="1"/>
  <c r="D56" i="5"/>
  <c r="AI23" i="15"/>
  <c r="AI30" i="15"/>
  <c r="AI38" i="15"/>
  <c r="AI41" i="15"/>
  <c r="AC121" i="15"/>
  <c r="AI32" i="15"/>
  <c r="AI18" i="15"/>
  <c r="AC125" i="15"/>
  <c r="AI25" i="15"/>
  <c r="AC119" i="15"/>
  <c r="AC130" i="15"/>
  <c r="AC133" i="15"/>
  <c r="AI24" i="15"/>
  <c r="AC116" i="15"/>
  <c r="AI36" i="15"/>
  <c r="AI20" i="15"/>
  <c r="AC127" i="15"/>
  <c r="AI29" i="15"/>
  <c r="AC118" i="15"/>
  <c r="AI35" i="15"/>
  <c r="AI34" i="15"/>
  <c r="AC123" i="15"/>
  <c r="AC132" i="15"/>
  <c r="AC135" i="15"/>
  <c r="AI21" i="15"/>
  <c r="AC120" i="15"/>
  <c r="AI37" i="15"/>
  <c r="AI22" i="15"/>
  <c r="AI39" i="15"/>
  <c r="AI19" i="15"/>
  <c r="AC122" i="15"/>
  <c r="AI27" i="15"/>
  <c r="AI17" i="15"/>
  <c r="AC128" i="15"/>
  <c r="AC131" i="15"/>
  <c r="AI40" i="15"/>
  <c r="AI26" i="15"/>
  <c r="AC124" i="15"/>
  <c r="AI33" i="15"/>
  <c r="AC117" i="15"/>
  <c r="AI31" i="15"/>
  <c r="AI16" i="15"/>
  <c r="AC126" i="15"/>
  <c r="AI28" i="15"/>
  <c r="AJ15" i="15"/>
  <c r="AC129" i="15"/>
  <c r="AC134" i="15"/>
  <c r="AI42" i="15"/>
  <c r="AI43" i="15"/>
  <c r="AJ26" i="15" l="1"/>
  <c r="AD120" i="15"/>
  <c r="AJ38" i="15"/>
  <c r="AJ23" i="15"/>
  <c r="AJ40" i="15"/>
  <c r="AJ20" i="15"/>
  <c r="AD122" i="15"/>
  <c r="AJ30" i="15"/>
  <c r="AD119" i="15"/>
  <c r="AD128" i="15"/>
  <c r="AD132" i="15"/>
  <c r="AJ41" i="15"/>
  <c r="AJ18" i="15"/>
  <c r="AD124" i="15"/>
  <c r="AJ21" i="15"/>
  <c r="AD117" i="15"/>
  <c r="AJ32" i="15"/>
  <c r="AJ27" i="15"/>
  <c r="AJ36" i="15"/>
  <c r="AJ16" i="15"/>
  <c r="AD123" i="15"/>
  <c r="AD129" i="15"/>
  <c r="AD133" i="15"/>
  <c r="AJ24" i="15"/>
  <c r="AJ31" i="15"/>
  <c r="AJ39" i="15"/>
  <c r="AJ22" i="15"/>
  <c r="AD121" i="15"/>
  <c r="AJ33" i="15"/>
  <c r="AJ19" i="15"/>
  <c r="AJ28" i="15"/>
  <c r="AJ17" i="15"/>
  <c r="AD127" i="15"/>
  <c r="AD130" i="15"/>
  <c r="AD134" i="15"/>
  <c r="AJ25" i="15"/>
  <c r="AD116" i="15"/>
  <c r="AJ37" i="15"/>
  <c r="AJ35" i="15"/>
  <c r="AD125" i="15"/>
  <c r="AJ34" i="15"/>
  <c r="AD118" i="15"/>
  <c r="AJ29" i="15"/>
  <c r="AK15" i="15"/>
  <c r="AD126" i="15"/>
  <c r="AD131" i="15"/>
  <c r="AD135" i="15"/>
  <c r="AJ42" i="15"/>
  <c r="AJ43" i="15"/>
  <c r="D57" i="5"/>
  <c r="AF43" i="15"/>
  <c r="AD43" i="15"/>
  <c r="AE43" i="15"/>
  <c r="AG43" i="15"/>
  <c r="AH43" i="15"/>
  <c r="AE44" i="15"/>
  <c r="AK25" i="15" l="1"/>
  <c r="AK32" i="15"/>
  <c r="AK42" i="15"/>
  <c r="AK22" i="15"/>
  <c r="AE117" i="15"/>
  <c r="AK36" i="15"/>
  <c r="AK21" i="15"/>
  <c r="AE122" i="15"/>
  <c r="AK31" i="15"/>
  <c r="AE119" i="15"/>
  <c r="AE129" i="15"/>
  <c r="AE134" i="15"/>
  <c r="AK27" i="15"/>
  <c r="AK28" i="15"/>
  <c r="AK34" i="15"/>
  <c r="AK29" i="15"/>
  <c r="AE132" i="15"/>
  <c r="AE135" i="15"/>
  <c r="AK26" i="15"/>
  <c r="AE116" i="15"/>
  <c r="AK40" i="15"/>
  <c r="AK23" i="15"/>
  <c r="AE121" i="15"/>
  <c r="AK33" i="15"/>
  <c r="AK18" i="15"/>
  <c r="AK41" i="15"/>
  <c r="AK17" i="15"/>
  <c r="AE123" i="15"/>
  <c r="AE130" i="15"/>
  <c r="AE133" i="15"/>
  <c r="AK38" i="15"/>
  <c r="AK20" i="15"/>
  <c r="AE127" i="15"/>
  <c r="AE120" i="15"/>
  <c r="AE126" i="15"/>
  <c r="AK19" i="15"/>
  <c r="AK37" i="15"/>
  <c r="AK16" i="15"/>
  <c r="AE124" i="15"/>
  <c r="AK39" i="15"/>
  <c r="AK24" i="15"/>
  <c r="AE125" i="15"/>
  <c r="AK35" i="15"/>
  <c r="AE118" i="15"/>
  <c r="AK30" i="15"/>
  <c r="AL15" i="15"/>
  <c r="AE128" i="15"/>
  <c r="AE131" i="15"/>
  <c r="AK43" i="15"/>
  <c r="AK44" i="15"/>
  <c r="AI44" i="15"/>
  <c r="D58" i="5"/>
  <c r="AI45" i="15"/>
  <c r="AG44" i="15"/>
  <c r="AD44" i="15"/>
  <c r="AF44" i="15"/>
  <c r="AH44" i="15"/>
  <c r="AJ44" i="15"/>
  <c r="AJ45" i="15" l="1"/>
  <c r="AK45" i="15"/>
  <c r="D59" i="5"/>
  <c r="AF45" i="15"/>
  <c r="AH45" i="15"/>
  <c r="AH46" i="15"/>
  <c r="AL37" i="15"/>
  <c r="AL28" i="15"/>
  <c r="AF120" i="15"/>
  <c r="AL26" i="15"/>
  <c r="AL16" i="15"/>
  <c r="AL36" i="15"/>
  <c r="AL17" i="15"/>
  <c r="AF125" i="15"/>
  <c r="AL34" i="15"/>
  <c r="AL29" i="15"/>
  <c r="AF127" i="15"/>
  <c r="AF132" i="15"/>
  <c r="AF135" i="15"/>
  <c r="AM15" i="15"/>
  <c r="AF131" i="15"/>
  <c r="AL35" i="15"/>
  <c r="AL18" i="15"/>
  <c r="AF126" i="15"/>
  <c r="AL23" i="15"/>
  <c r="AF116" i="15"/>
  <c r="AL22" i="15"/>
  <c r="AL21" i="15"/>
  <c r="AF124" i="15"/>
  <c r="AL31" i="15"/>
  <c r="AF128" i="15"/>
  <c r="AL30" i="15"/>
  <c r="AL20" i="15"/>
  <c r="AL44" i="15"/>
  <c r="AL24" i="15"/>
  <c r="AF122" i="15"/>
  <c r="AL40" i="15"/>
  <c r="AF118" i="15"/>
  <c r="AL41" i="15"/>
  <c r="AL32" i="15"/>
  <c r="AF119" i="15"/>
  <c r="AF133" i="15"/>
  <c r="AL43" i="15"/>
  <c r="AL27" i="15"/>
  <c r="AF117" i="15"/>
  <c r="AL42" i="15"/>
  <c r="AL19" i="15"/>
  <c r="AL38" i="15"/>
  <c r="AL33" i="15"/>
  <c r="AF121" i="15"/>
  <c r="AL39" i="15"/>
  <c r="AL25" i="15"/>
  <c r="AF123" i="15"/>
  <c r="AF130" i="15"/>
  <c r="AF134" i="15"/>
  <c r="AF129" i="15"/>
  <c r="AL46" i="15"/>
  <c r="AL45" i="15"/>
  <c r="AM35" i="15" l="1"/>
  <c r="AM26" i="15"/>
  <c r="AG123" i="15"/>
  <c r="AM40" i="15"/>
  <c r="AM19" i="15"/>
  <c r="AG124" i="15"/>
  <c r="AM27" i="15"/>
  <c r="AM39" i="15"/>
  <c r="AG121" i="15"/>
  <c r="AG132" i="15"/>
  <c r="AG128" i="15"/>
  <c r="AM37" i="15"/>
  <c r="AM17" i="15"/>
  <c r="AG126" i="15"/>
  <c r="AM31" i="15"/>
  <c r="AM30" i="15"/>
  <c r="AG127" i="15"/>
  <c r="AM24" i="15"/>
  <c r="AG117" i="15"/>
  <c r="AM43" i="15"/>
  <c r="AM16" i="15"/>
  <c r="AG131" i="15"/>
  <c r="AM32" i="15"/>
  <c r="AN15" i="15"/>
  <c r="AM44" i="15"/>
  <c r="AM28" i="15"/>
  <c r="AG116" i="15"/>
  <c r="AM38" i="15"/>
  <c r="AM21" i="15"/>
  <c r="AG122" i="15"/>
  <c r="AM23" i="15"/>
  <c r="AM18" i="15"/>
  <c r="AG129" i="15"/>
  <c r="AG133" i="15"/>
  <c r="AM42" i="15"/>
  <c r="AM29" i="15"/>
  <c r="AG119" i="15"/>
  <c r="AM41" i="15"/>
  <c r="AM25" i="15"/>
  <c r="AG120" i="15"/>
  <c r="AM36" i="15"/>
  <c r="AM20" i="15"/>
  <c r="AG125" i="15"/>
  <c r="AM33" i="15"/>
  <c r="AG118" i="15"/>
  <c r="AG130" i="15"/>
  <c r="AG134" i="15"/>
  <c r="AM22" i="15"/>
  <c r="AM34" i="15"/>
  <c r="AG135" i="15"/>
  <c r="AM45" i="15"/>
  <c r="AM46" i="15"/>
  <c r="D60" i="5"/>
  <c r="AJ46" i="15"/>
  <c r="AK46" i="15"/>
  <c r="AI46" i="15"/>
  <c r="AI47" i="15"/>
  <c r="AN38" i="15" l="1"/>
  <c r="AN16" i="15"/>
  <c r="AH125" i="15"/>
  <c r="AN33" i="15"/>
  <c r="AN19" i="15"/>
  <c r="AN45" i="15"/>
  <c r="AN29" i="15"/>
  <c r="AO15" i="15"/>
  <c r="AN44" i="15"/>
  <c r="AN20" i="15"/>
  <c r="AH124" i="15"/>
  <c r="AH131" i="15"/>
  <c r="AH135" i="15"/>
  <c r="AN35" i="15"/>
  <c r="AN18" i="15"/>
  <c r="AH126" i="15"/>
  <c r="AN41" i="15"/>
  <c r="AH118" i="15"/>
  <c r="AN43" i="15"/>
  <c r="AN34" i="15"/>
  <c r="AH119" i="15"/>
  <c r="AN24" i="15"/>
  <c r="AN23" i="15"/>
  <c r="AH128" i="15"/>
  <c r="AH132" i="15"/>
  <c r="AH129" i="15"/>
  <c r="AN42" i="15"/>
  <c r="AN21" i="15"/>
  <c r="AH117" i="15"/>
  <c r="AN36" i="15"/>
  <c r="AN22" i="15"/>
  <c r="AH122" i="15"/>
  <c r="AN37" i="15"/>
  <c r="AN27" i="15"/>
  <c r="AH123" i="15"/>
  <c r="AN25" i="15"/>
  <c r="AH116" i="15"/>
  <c r="AH133" i="15"/>
  <c r="AN40" i="15"/>
  <c r="AN26" i="15"/>
  <c r="AH121" i="15"/>
  <c r="AN32" i="15"/>
  <c r="AN17" i="15"/>
  <c r="AH127" i="15"/>
  <c r="AN28" i="15"/>
  <c r="AN31" i="15"/>
  <c r="AN39" i="15"/>
  <c r="AN30" i="15"/>
  <c r="AH120" i="15"/>
  <c r="AH130" i="15"/>
  <c r="AH134" i="15"/>
  <c r="AN46" i="15"/>
  <c r="AN47" i="15"/>
  <c r="AM48" i="15"/>
  <c r="D61" i="5"/>
  <c r="AK47" i="15"/>
  <c r="AL47" i="15"/>
  <c r="AJ47" i="15"/>
  <c r="AM47" i="15"/>
  <c r="D62" i="5" l="1"/>
  <c r="AK49" i="15"/>
  <c r="AM49" i="15"/>
  <c r="AL48" i="15"/>
  <c r="AJ48" i="15"/>
  <c r="AK48" i="15"/>
  <c r="AO46" i="15"/>
  <c r="AO22" i="15"/>
  <c r="AI118" i="15"/>
  <c r="AO44" i="15"/>
  <c r="AO31" i="15"/>
  <c r="AI119" i="15"/>
  <c r="AO38" i="15"/>
  <c r="AO18" i="15"/>
  <c r="AI124" i="15"/>
  <c r="AO29" i="15"/>
  <c r="AO20" i="15"/>
  <c r="AI128" i="15"/>
  <c r="AI131" i="15"/>
  <c r="AO37" i="15"/>
  <c r="AO28" i="15"/>
  <c r="AI121" i="15"/>
  <c r="AO41" i="15"/>
  <c r="AO17" i="15"/>
  <c r="AI123" i="15"/>
  <c r="AO33" i="15"/>
  <c r="AO19" i="15"/>
  <c r="AO43" i="15"/>
  <c r="AO26" i="15"/>
  <c r="AI117" i="15"/>
  <c r="AI129" i="15"/>
  <c r="AI133" i="15"/>
  <c r="AO39" i="15"/>
  <c r="AO24" i="15"/>
  <c r="AI125" i="15"/>
  <c r="AO35" i="15"/>
  <c r="AO21" i="15"/>
  <c r="AI127" i="15"/>
  <c r="AO30" i="15"/>
  <c r="AI116" i="15"/>
  <c r="AO36" i="15"/>
  <c r="AO23" i="15"/>
  <c r="AI122" i="15"/>
  <c r="AI130" i="15"/>
  <c r="AI134" i="15"/>
  <c r="AO25" i="15"/>
  <c r="AO16" i="15"/>
  <c r="AO42" i="15"/>
  <c r="AO34" i="15"/>
  <c r="AP15" i="15"/>
  <c r="AO40" i="15"/>
  <c r="AO27" i="15"/>
  <c r="AI120" i="15"/>
  <c r="AO45" i="15"/>
  <c r="AO32" i="15"/>
  <c r="AI126" i="15"/>
  <c r="AI132" i="15"/>
  <c r="AI135" i="15"/>
  <c r="AO47" i="15"/>
  <c r="AO48" i="15"/>
  <c r="AO49" i="15"/>
  <c r="AN48" i="15"/>
  <c r="AP45" i="15" l="1"/>
  <c r="AP32" i="15"/>
  <c r="AJ118" i="15"/>
  <c r="AP42" i="15"/>
  <c r="AP16" i="15"/>
  <c r="AJ123" i="15"/>
  <c r="AP46" i="15"/>
  <c r="AP24" i="15"/>
  <c r="AJ121" i="15"/>
  <c r="AP35" i="15"/>
  <c r="AP29" i="15"/>
  <c r="AJ127" i="15"/>
  <c r="AJ131" i="15"/>
  <c r="AJ135" i="15"/>
  <c r="AJ126" i="15"/>
  <c r="AP33" i="15"/>
  <c r="AJ132" i="15"/>
  <c r="AP38" i="15"/>
  <c r="AP18" i="15"/>
  <c r="AJ122" i="15"/>
  <c r="AP30" i="15"/>
  <c r="AP19" i="15"/>
  <c r="AJ125" i="15"/>
  <c r="AP39" i="15"/>
  <c r="AP17" i="15"/>
  <c r="AP22" i="15"/>
  <c r="AJ128" i="15"/>
  <c r="AP34" i="15"/>
  <c r="AP21" i="15"/>
  <c r="AP47" i="15"/>
  <c r="AP31" i="15"/>
  <c r="AQ15" i="15"/>
  <c r="AJ124" i="15"/>
  <c r="AP26" i="15"/>
  <c r="AP20" i="15"/>
  <c r="AP44" i="15"/>
  <c r="AP23" i="15"/>
  <c r="AJ116" i="15"/>
  <c r="AJ129" i="15"/>
  <c r="AJ133" i="15"/>
  <c r="AP40" i="15"/>
  <c r="AP25" i="15"/>
  <c r="AP41" i="15"/>
  <c r="AP28" i="15"/>
  <c r="AJ119" i="15"/>
  <c r="AP43" i="15"/>
  <c r="AP27" i="15"/>
  <c r="AJ117" i="15"/>
  <c r="AP37" i="15"/>
  <c r="AP36" i="15"/>
  <c r="AJ120" i="15"/>
  <c r="AJ130" i="15"/>
  <c r="AJ134" i="15"/>
  <c r="AP49" i="15"/>
  <c r="AP48" i="15"/>
  <c r="D64" i="5"/>
  <c r="AN49" i="15"/>
  <c r="AN50" i="15"/>
  <c r="AL50" i="15"/>
  <c r="AL49" i="15"/>
  <c r="AP51" i="15" l="1"/>
  <c r="AP50" i="15"/>
  <c r="AO51" i="15"/>
  <c r="D65" i="5"/>
  <c r="AM51" i="15"/>
  <c r="AN51" i="15"/>
  <c r="AQ23" i="15"/>
  <c r="AQ26" i="15"/>
  <c r="AQ47" i="15"/>
  <c r="AQ32" i="15"/>
  <c r="AQ18" i="15"/>
  <c r="AQ49" i="15"/>
  <c r="AQ31" i="15"/>
  <c r="AQ16" i="15"/>
  <c r="AK127" i="15"/>
  <c r="AQ27" i="15"/>
  <c r="AQ34" i="15"/>
  <c r="AK128" i="15"/>
  <c r="AK131" i="15"/>
  <c r="AQ45" i="15"/>
  <c r="AQ33" i="15"/>
  <c r="AK117" i="15"/>
  <c r="AQ46" i="15"/>
  <c r="AQ29" i="15"/>
  <c r="AK118" i="15"/>
  <c r="AQ44" i="15"/>
  <c r="AQ28" i="15"/>
  <c r="AR15" i="15"/>
  <c r="AQ48" i="15"/>
  <c r="AQ24" i="15"/>
  <c r="AK116" i="15"/>
  <c r="AK129" i="15"/>
  <c r="AK134" i="15"/>
  <c r="AQ41" i="15"/>
  <c r="AQ19" i="15"/>
  <c r="AK120" i="15"/>
  <c r="AQ39" i="15"/>
  <c r="AQ17" i="15"/>
  <c r="AK121" i="15"/>
  <c r="AQ42" i="15"/>
  <c r="AQ25" i="15"/>
  <c r="AK119" i="15"/>
  <c r="AQ38" i="15"/>
  <c r="AQ21" i="15"/>
  <c r="AK122" i="15"/>
  <c r="AK130" i="15"/>
  <c r="AK133" i="15"/>
  <c r="AQ40" i="15"/>
  <c r="AQ22" i="15"/>
  <c r="AK125" i="15"/>
  <c r="AQ36" i="15"/>
  <c r="AQ20" i="15"/>
  <c r="AK126" i="15"/>
  <c r="AQ35" i="15"/>
  <c r="AQ37" i="15"/>
  <c r="AK123" i="15"/>
  <c r="AQ43" i="15"/>
  <c r="AQ30" i="15"/>
  <c r="AK124" i="15"/>
  <c r="AK132" i="15"/>
  <c r="AK135" i="15"/>
  <c r="AQ50" i="15"/>
  <c r="AQ51" i="15"/>
  <c r="AR24" i="15" l="1"/>
  <c r="AR38" i="15"/>
  <c r="AR48" i="15"/>
  <c r="AR33" i="15"/>
  <c r="AR27" i="15"/>
  <c r="AR50" i="15"/>
  <c r="AR32" i="15"/>
  <c r="AR17" i="15"/>
  <c r="AL126" i="15"/>
  <c r="AR28" i="15"/>
  <c r="AL127" i="15"/>
  <c r="AL135" i="15"/>
  <c r="AR42" i="15"/>
  <c r="AR21" i="15"/>
  <c r="AL116" i="15"/>
  <c r="AR49" i="15"/>
  <c r="AR34" i="15"/>
  <c r="AL117" i="15"/>
  <c r="AR45" i="15"/>
  <c r="AR29" i="15"/>
  <c r="AR19" i="15"/>
  <c r="AR46" i="15"/>
  <c r="AR25" i="15"/>
  <c r="AS15" i="15"/>
  <c r="AL128" i="15"/>
  <c r="AL131" i="15"/>
  <c r="AL119" i="15"/>
  <c r="AL133" i="15"/>
  <c r="AR39" i="15"/>
  <c r="AR22" i="15"/>
  <c r="AL120" i="15"/>
  <c r="AR40" i="15"/>
  <c r="AR35" i="15"/>
  <c r="AL121" i="15"/>
  <c r="AR43" i="15"/>
  <c r="AR30" i="15"/>
  <c r="AL118" i="15"/>
  <c r="AR41" i="15"/>
  <c r="AR26" i="15"/>
  <c r="AL129" i="15"/>
  <c r="AR44" i="15"/>
  <c r="AR31" i="15"/>
  <c r="AL124" i="15"/>
  <c r="AR37" i="15"/>
  <c r="AR23" i="15"/>
  <c r="AL125" i="15"/>
  <c r="AR36" i="15"/>
  <c r="AR20" i="15"/>
  <c r="AL122" i="15"/>
  <c r="AR47" i="15"/>
  <c r="AR16" i="15"/>
  <c r="AL123" i="15"/>
  <c r="AL130" i="15"/>
  <c r="AL134" i="15"/>
  <c r="AR18" i="15"/>
  <c r="AL132" i="15"/>
  <c r="AR51" i="15"/>
  <c r="AR52" i="15"/>
  <c r="D66" i="5"/>
  <c r="AO52" i="15"/>
  <c r="AP52" i="15"/>
  <c r="T39" i="15"/>
  <c r="T50" i="15"/>
  <c r="T35" i="15"/>
  <c r="T36" i="15"/>
  <c r="P46" i="15"/>
  <c r="T32" i="15"/>
  <c r="T41" i="15"/>
  <c r="T37" i="15"/>
  <c r="T49" i="15"/>
  <c r="T43" i="15"/>
  <c r="T33" i="15"/>
  <c r="T42" i="15"/>
  <c r="P43" i="15"/>
  <c r="T46" i="15"/>
  <c r="T34" i="15"/>
  <c r="T44" i="15"/>
  <c r="P47" i="15"/>
  <c r="Q50" i="15"/>
  <c r="T40" i="15"/>
  <c r="T45" i="15"/>
  <c r="P52" i="15"/>
  <c r="T47" i="15"/>
  <c r="T30" i="15"/>
  <c r="T52" i="15"/>
  <c r="T51" i="15"/>
  <c r="O46" i="15"/>
  <c r="P33" i="15"/>
  <c r="O44" i="15"/>
  <c r="U37" i="15"/>
  <c r="U48" i="15"/>
  <c r="S45" i="15"/>
  <c r="R31" i="15"/>
  <c r="N47" i="15"/>
  <c r="R35" i="15"/>
  <c r="U43" i="15"/>
  <c r="U40" i="15"/>
  <c r="S39" i="15"/>
  <c r="P42" i="15"/>
  <c r="P36" i="15"/>
  <c r="Q46" i="15"/>
  <c r="U44" i="15"/>
  <c r="U35" i="15"/>
  <c r="U42" i="15"/>
  <c r="R42" i="15"/>
  <c r="R32" i="15"/>
  <c r="O37" i="15"/>
  <c r="N45" i="15"/>
  <c r="U39" i="15"/>
  <c r="P37" i="15"/>
  <c r="N50" i="15"/>
  <c r="N44" i="15"/>
  <c r="P34" i="15"/>
  <c r="N48" i="15"/>
  <c r="N35" i="15"/>
  <c r="S34" i="15"/>
  <c r="Q45" i="15"/>
  <c r="N34" i="15"/>
  <c r="U49" i="15"/>
  <c r="P39" i="15"/>
  <c r="N37" i="15"/>
  <c r="U47" i="15"/>
  <c r="S50" i="15"/>
  <c r="P38" i="15"/>
  <c r="R36" i="15"/>
  <c r="O33" i="15"/>
  <c r="R51" i="15"/>
  <c r="R38" i="15"/>
  <c r="R39" i="15"/>
  <c r="P44" i="15"/>
  <c r="U36" i="15"/>
  <c r="N39" i="15"/>
  <c r="N43" i="15"/>
  <c r="O38" i="15"/>
  <c r="U38" i="15"/>
  <c r="Q37" i="15"/>
  <c r="U41" i="15"/>
  <c r="O35" i="15"/>
  <c r="S52" i="15"/>
  <c r="O47" i="15"/>
  <c r="Q47" i="15"/>
  <c r="P32" i="15"/>
  <c r="S46" i="15"/>
  <c r="O49" i="15"/>
  <c r="R52" i="15"/>
  <c r="O36" i="15"/>
  <c r="Q52" i="15"/>
  <c r="S35" i="15"/>
  <c r="N33" i="15"/>
  <c r="S41" i="15"/>
  <c r="T38" i="15"/>
  <c r="O50" i="15"/>
  <c r="N52" i="15"/>
  <c r="Q44" i="15"/>
  <c r="Q40" i="15"/>
  <c r="N40" i="15"/>
  <c r="Q41" i="15"/>
  <c r="S47" i="15"/>
  <c r="Q48" i="15"/>
  <c r="R46" i="15"/>
  <c r="R50" i="15"/>
  <c r="U32" i="15"/>
  <c r="S36" i="15"/>
  <c r="P49" i="15"/>
  <c r="S38" i="15"/>
  <c r="U45" i="15"/>
  <c r="U52" i="15"/>
  <c r="O45" i="15"/>
  <c r="S49" i="15"/>
  <c r="U51" i="15"/>
  <c r="Q32" i="15"/>
  <c r="N42" i="15"/>
  <c r="R49" i="15"/>
  <c r="S44" i="15"/>
  <c r="Q49" i="15"/>
  <c r="S40" i="15"/>
  <c r="O43" i="15"/>
  <c r="O48" i="15"/>
  <c r="P50" i="15"/>
  <c r="V36" i="15"/>
  <c r="P48" i="15"/>
  <c r="Q51" i="15"/>
  <c r="Q36" i="15"/>
  <c r="P35" i="15"/>
  <c r="S51" i="15"/>
  <c r="O34" i="15"/>
  <c r="S43" i="15"/>
  <c r="O39" i="15"/>
  <c r="N49" i="15"/>
  <c r="N36" i="15"/>
  <c r="X35" i="15"/>
  <c r="R40" i="15"/>
  <c r="N46" i="15"/>
  <c r="U46" i="15"/>
  <c r="R47" i="15"/>
  <c r="P31" i="15"/>
  <c r="N41" i="15"/>
  <c r="Q43" i="15"/>
  <c r="R41" i="15"/>
  <c r="Q42" i="15"/>
  <c r="R37" i="15"/>
  <c r="S31" i="15"/>
  <c r="Q38" i="15"/>
  <c r="Q33" i="15"/>
  <c r="R48" i="15"/>
  <c r="Q35" i="15"/>
  <c r="O51" i="15"/>
  <c r="P45" i="15"/>
  <c r="R43" i="15"/>
  <c r="U34" i="15"/>
  <c r="U33" i="15"/>
  <c r="T48" i="15"/>
  <c r="R45" i="15"/>
  <c r="R34" i="15"/>
  <c r="Q34" i="15"/>
  <c r="N51" i="15"/>
  <c r="S48" i="15"/>
  <c r="R33" i="15"/>
  <c r="S37" i="15"/>
  <c r="Q39" i="15"/>
  <c r="V44" i="15"/>
  <c r="V50" i="15"/>
  <c r="V37" i="15"/>
  <c r="V41" i="15"/>
  <c r="N38" i="15"/>
  <c r="W43" i="15"/>
  <c r="V33" i="15"/>
  <c r="V35" i="15"/>
  <c r="V49" i="15"/>
  <c r="P41" i="15"/>
  <c r="U50" i="15"/>
  <c r="O41" i="15"/>
  <c r="V43" i="15"/>
  <c r="P51" i="15"/>
  <c r="S42" i="15"/>
  <c r="V34" i="15"/>
  <c r="V52" i="15"/>
  <c r="V47" i="15"/>
  <c r="P40" i="15"/>
  <c r="O40" i="15"/>
  <c r="O42" i="15"/>
  <c r="V48" i="15"/>
  <c r="R44" i="15"/>
  <c r="O52" i="15"/>
  <c r="V39" i="15"/>
  <c r="V38" i="15"/>
  <c r="V46" i="15"/>
  <c r="V40" i="15"/>
  <c r="V42" i="15"/>
  <c r="V51" i="15"/>
  <c r="W46" i="15"/>
  <c r="V45" i="15"/>
  <c r="W44" i="15"/>
  <c r="W42" i="15"/>
  <c r="W49" i="15"/>
  <c r="X49" i="15"/>
  <c r="W48" i="15"/>
  <c r="X52" i="15"/>
  <c r="X40" i="15"/>
  <c r="W45" i="15"/>
  <c r="X46" i="15"/>
  <c r="W41" i="15"/>
  <c r="X50" i="15"/>
  <c r="X47" i="15"/>
  <c r="X42" i="15"/>
  <c r="X51" i="15"/>
  <c r="W47" i="15"/>
  <c r="X39" i="15"/>
  <c r="Y38" i="15"/>
  <c r="X41" i="15"/>
  <c r="W52" i="15"/>
  <c r="W37" i="15"/>
  <c r="W50" i="15"/>
  <c r="Y51" i="15"/>
  <c r="Y39" i="15"/>
  <c r="W38" i="15"/>
  <c r="W39" i="15"/>
  <c r="X45" i="15"/>
  <c r="W40" i="15"/>
  <c r="X43" i="15"/>
  <c r="W51" i="15"/>
  <c r="Y48" i="15"/>
  <c r="Y45" i="15"/>
  <c r="X38" i="15"/>
  <c r="X44" i="15"/>
  <c r="Y49" i="15"/>
  <c r="X48" i="15"/>
  <c r="Y50" i="15"/>
  <c r="Y52" i="15"/>
  <c r="Y43" i="15"/>
  <c r="Y47" i="15"/>
  <c r="Y40" i="15"/>
  <c r="Y41" i="15"/>
  <c r="AC50" i="15"/>
  <c r="Y42" i="15"/>
  <c r="Y46" i="15"/>
  <c r="Y44" i="15"/>
  <c r="AA50" i="15"/>
  <c r="AB52" i="15"/>
  <c r="AA41" i="15"/>
  <c r="Z42" i="15"/>
  <c r="AC48" i="15"/>
  <c r="Z41" i="15"/>
  <c r="Z50" i="15"/>
  <c r="AC49" i="15"/>
  <c r="AC41" i="15"/>
  <c r="AB44" i="15"/>
  <c r="AA49" i="15"/>
  <c r="AA51" i="15"/>
  <c r="Z46" i="15"/>
  <c r="Z51" i="15"/>
  <c r="Z47" i="15"/>
  <c r="Z52" i="15"/>
  <c r="AA44" i="15"/>
  <c r="AA45" i="15"/>
  <c r="Z44" i="15"/>
  <c r="AC51" i="15"/>
  <c r="AC46" i="15"/>
  <c r="AA40" i="15"/>
  <c r="Z48" i="15"/>
  <c r="Z49" i="15"/>
  <c r="Z45" i="15"/>
  <c r="Z43" i="15"/>
  <c r="AA46" i="15"/>
  <c r="AA42" i="15"/>
  <c r="AB45" i="15"/>
  <c r="AB42" i="15"/>
  <c r="AC47" i="15"/>
  <c r="AA48" i="15"/>
  <c r="AA47" i="15"/>
  <c r="AA43" i="15"/>
  <c r="AA52" i="15"/>
  <c r="AB50" i="15"/>
  <c r="AC44" i="15"/>
  <c r="AC52" i="15"/>
  <c r="AB49" i="15"/>
  <c r="AC43" i="15"/>
  <c r="AB43" i="15"/>
  <c r="AB51" i="15"/>
  <c r="AB48" i="15"/>
  <c r="AC45" i="15"/>
  <c r="AB46" i="15"/>
  <c r="AD48" i="15"/>
  <c r="AG51" i="15"/>
  <c r="AB47" i="15"/>
  <c r="AG49" i="15"/>
  <c r="AD50" i="15"/>
  <c r="AE49" i="15"/>
  <c r="AE47" i="15"/>
  <c r="AG45" i="15"/>
  <c r="AD45" i="15"/>
  <c r="AF51" i="15"/>
  <c r="AE52" i="15"/>
  <c r="AD51" i="15"/>
  <c r="AG47" i="15"/>
  <c r="AG46" i="15"/>
  <c r="AE51" i="15"/>
  <c r="AD46" i="15"/>
  <c r="AE45" i="15"/>
  <c r="AF47" i="15"/>
  <c r="AE48" i="15"/>
  <c r="AD52" i="15"/>
  <c r="AD49" i="15"/>
  <c r="AG48" i="15"/>
  <c r="AD47" i="15"/>
  <c r="AE50" i="15"/>
  <c r="AE46" i="15"/>
  <c r="AG50" i="15"/>
  <c r="AJ52" i="15"/>
  <c r="AJ51" i="15"/>
  <c r="AH50" i="15"/>
  <c r="AI51" i="15"/>
  <c r="AF49" i="15"/>
  <c r="AF50" i="15"/>
  <c r="AF48" i="15"/>
  <c r="AJ50" i="15"/>
  <c r="AG52" i="15"/>
  <c r="AF52" i="15"/>
  <c r="AF46" i="15"/>
  <c r="AJ49" i="15"/>
  <c r="AI48" i="15"/>
  <c r="AH49" i="15"/>
  <c r="AH51" i="15"/>
  <c r="AI52" i="15"/>
  <c r="AH47" i="15"/>
  <c r="AH48" i="15"/>
  <c r="AI50" i="15"/>
  <c r="AI49" i="15"/>
  <c r="AH52" i="15"/>
  <c r="AK52" i="15"/>
  <c r="AK51" i="15"/>
  <c r="AL51" i="15"/>
  <c r="AL52" i="15"/>
  <c r="AM50" i="15"/>
  <c r="AK50" i="15"/>
  <c r="AO50" i="15"/>
  <c r="AM52" i="15"/>
  <c r="AN52" i="15"/>
  <c r="AS40" i="15" l="1"/>
  <c r="AS27" i="15"/>
  <c r="AM119" i="15"/>
  <c r="AS50" i="15"/>
  <c r="AS22" i="15"/>
  <c r="AM117" i="15"/>
  <c r="AS37" i="15"/>
  <c r="AS17" i="15"/>
  <c r="AM121" i="15"/>
  <c r="AS45" i="15"/>
  <c r="AS32" i="15"/>
  <c r="AM123" i="15"/>
  <c r="AM130" i="15"/>
  <c r="AM133" i="15"/>
  <c r="AS38" i="15"/>
  <c r="AS24" i="15"/>
  <c r="AM124" i="15"/>
  <c r="AS36" i="15"/>
  <c r="AS23" i="15"/>
  <c r="AM122" i="15"/>
  <c r="AS29" i="15"/>
  <c r="AS19" i="15"/>
  <c r="AM126" i="15"/>
  <c r="AS25" i="15"/>
  <c r="AS16" i="15"/>
  <c r="AM127" i="15"/>
  <c r="AM131" i="15"/>
  <c r="AM135" i="15"/>
  <c r="AS49" i="15"/>
  <c r="AS21" i="15"/>
  <c r="AS39" i="15"/>
  <c r="AM125" i="15"/>
  <c r="AS33" i="15"/>
  <c r="AS18" i="15"/>
  <c r="AS46" i="15"/>
  <c r="AS34" i="15"/>
  <c r="AS20" i="15"/>
  <c r="AS42" i="15"/>
  <c r="AS30" i="15"/>
  <c r="AT15" i="15"/>
  <c r="AM128" i="15"/>
  <c r="AM132" i="15"/>
  <c r="AS43" i="15"/>
  <c r="AS26" i="15"/>
  <c r="AM116" i="15"/>
  <c r="AS48" i="15"/>
  <c r="AS41" i="15"/>
  <c r="AS28" i="15"/>
  <c r="AS47" i="15"/>
  <c r="AS35" i="15"/>
  <c r="AM118" i="15"/>
  <c r="AS44" i="15"/>
  <c r="AS31" i="15"/>
  <c r="AM120" i="15"/>
  <c r="AM129" i="15"/>
  <c r="AM134" i="15"/>
  <c r="AS52" i="15"/>
  <c r="AS51" i="15"/>
  <c r="AT52" i="15"/>
  <c r="D67" i="5"/>
  <c r="AS53" i="15" s="1"/>
  <c r="AQ52" i="15"/>
  <c r="AT50" i="15" l="1"/>
  <c r="AT22" i="15"/>
  <c r="AT25" i="15"/>
  <c r="AN127" i="15"/>
  <c r="AT34" i="15"/>
  <c r="AT29" i="15"/>
  <c r="AN122" i="15"/>
  <c r="AT26" i="15"/>
  <c r="AT47" i="15"/>
  <c r="AU15" i="15"/>
  <c r="AT27" i="15"/>
  <c r="AT37" i="15"/>
  <c r="AN119" i="15"/>
  <c r="AN132" i="15"/>
  <c r="AN135" i="15"/>
  <c r="AT18" i="15"/>
  <c r="AN128" i="15"/>
  <c r="AT45" i="15"/>
  <c r="AT23" i="15"/>
  <c r="AN116" i="15"/>
  <c r="AT48" i="15"/>
  <c r="AT40" i="15"/>
  <c r="AT16" i="15"/>
  <c r="AN126" i="15"/>
  <c r="AT28" i="15"/>
  <c r="AT51" i="15"/>
  <c r="AN123" i="15"/>
  <c r="AT30" i="15"/>
  <c r="AN131" i="15"/>
  <c r="AT38" i="15"/>
  <c r="AT24" i="15"/>
  <c r="AN121" i="15"/>
  <c r="AT43" i="15"/>
  <c r="AT46" i="15"/>
  <c r="AT20" i="15"/>
  <c r="AT49" i="15"/>
  <c r="AT33" i="15"/>
  <c r="AT31" i="15"/>
  <c r="AT44" i="15"/>
  <c r="AN117" i="15"/>
  <c r="AT32" i="15"/>
  <c r="AN129" i="15"/>
  <c r="AN134" i="15"/>
  <c r="AT35" i="15"/>
  <c r="AT19" i="15"/>
  <c r="AN125" i="15"/>
  <c r="AT41" i="15"/>
  <c r="AT36" i="15"/>
  <c r="AN118" i="15"/>
  <c r="AT42" i="15"/>
  <c r="AN120" i="15"/>
  <c r="AT21" i="15"/>
  <c r="AT39" i="15"/>
  <c r="AN124" i="15"/>
  <c r="AT17" i="15"/>
  <c r="AN130" i="15"/>
  <c r="AN133" i="15"/>
  <c r="AT53" i="15"/>
  <c r="AU53" i="15"/>
  <c r="AE53" i="15"/>
  <c r="AN53" i="15"/>
  <c r="Q53" i="15"/>
  <c r="N53" i="15"/>
  <c r="Y53" i="15"/>
  <c r="Z53" i="15"/>
  <c r="AK53" i="15"/>
  <c r="AO53" i="15"/>
  <c r="AP53" i="15"/>
  <c r="AR53" i="15"/>
  <c r="R53" i="15"/>
  <c r="AA53" i="15"/>
  <c r="AC53" i="15"/>
  <c r="AD53" i="15"/>
  <c r="AJ53" i="15"/>
  <c r="AM53" i="15"/>
  <c r="AL53" i="15"/>
  <c r="S53" i="15"/>
  <c r="P53" i="15"/>
  <c r="T53" i="15"/>
  <c r="U53" i="15"/>
  <c r="O53" i="15"/>
  <c r="V53" i="15"/>
  <c r="W53" i="15"/>
  <c r="X53" i="15"/>
  <c r="AB53" i="15"/>
  <c r="AG53" i="15"/>
  <c r="AF53" i="15"/>
  <c r="AH53" i="15"/>
  <c r="AI53" i="15"/>
  <c r="AQ53" i="15"/>
  <c r="AU24" i="15" l="1"/>
  <c r="AU37" i="15"/>
  <c r="AU52" i="15"/>
  <c r="AU34" i="15"/>
  <c r="AU29" i="15"/>
  <c r="AO123" i="15"/>
  <c r="AO135" i="15"/>
  <c r="AU30" i="15"/>
  <c r="AO133" i="15"/>
  <c r="AU43" i="15"/>
  <c r="AU25" i="15"/>
  <c r="AO122" i="15"/>
  <c r="AU39" i="15"/>
  <c r="AU21" i="15"/>
  <c r="AO121" i="15"/>
  <c r="AU28" i="15"/>
  <c r="AO125" i="15"/>
  <c r="AU33" i="15"/>
  <c r="AU51" i="15"/>
  <c r="AU26" i="15"/>
  <c r="AU32" i="15"/>
  <c r="AO128" i="15"/>
  <c r="AO131" i="15"/>
  <c r="AU40" i="15"/>
  <c r="AU19" i="15"/>
  <c r="AU49" i="15"/>
  <c r="AU36" i="15"/>
  <c r="AU20" i="15"/>
  <c r="AO127" i="15"/>
  <c r="AU22" i="15"/>
  <c r="AU50" i="15"/>
  <c r="AU48" i="15"/>
  <c r="AO129" i="15"/>
  <c r="AU47" i="15"/>
  <c r="AU27" i="15"/>
  <c r="AU17" i="15"/>
  <c r="AU44" i="15"/>
  <c r="AU23" i="15"/>
  <c r="AU18" i="15"/>
  <c r="AU41" i="15"/>
  <c r="AO116" i="15"/>
  <c r="AU38" i="15"/>
  <c r="AO119" i="15"/>
  <c r="AU31" i="15"/>
  <c r="AU45" i="15"/>
  <c r="AV15" i="15"/>
  <c r="AO130" i="15"/>
  <c r="AO134" i="15"/>
  <c r="AU46" i="15"/>
  <c r="AO117" i="15"/>
  <c r="AU42" i="15"/>
  <c r="AO118" i="15"/>
  <c r="AO124" i="15"/>
  <c r="AO126" i="15"/>
  <c r="AU35" i="15"/>
  <c r="AO132" i="15"/>
  <c r="AU16" i="15"/>
  <c r="AO120" i="15"/>
  <c r="AV40" i="15" l="1"/>
  <c r="AV22" i="15"/>
  <c r="AP122" i="15"/>
  <c r="AV43" i="15"/>
  <c r="AV38" i="15"/>
  <c r="AP118" i="15"/>
  <c r="AV44" i="15"/>
  <c r="AP120" i="15"/>
  <c r="AV23" i="15"/>
  <c r="AV41" i="15"/>
  <c r="AP124" i="15"/>
  <c r="AV28" i="15"/>
  <c r="AP128" i="15"/>
  <c r="AP131" i="15"/>
  <c r="AV50" i="15"/>
  <c r="AV37" i="15"/>
  <c r="AV16" i="15"/>
  <c r="AP125" i="15"/>
  <c r="AV36" i="15"/>
  <c r="AV31" i="15"/>
  <c r="AP121" i="15"/>
  <c r="AV24" i="15"/>
  <c r="AV49" i="15"/>
  <c r="AW15" i="15"/>
  <c r="AV25" i="15"/>
  <c r="AP127" i="15"/>
  <c r="AV30" i="15"/>
  <c r="AP129" i="15"/>
  <c r="AP133" i="15"/>
  <c r="AV47" i="15"/>
  <c r="AV35" i="15"/>
  <c r="AV18" i="15"/>
  <c r="AV51" i="15"/>
  <c r="AV32" i="15"/>
  <c r="AV17" i="15"/>
  <c r="AP126" i="15"/>
  <c r="AV26" i="15"/>
  <c r="AV53" i="15"/>
  <c r="AP123" i="15"/>
  <c r="AV20" i="15"/>
  <c r="AV52" i="15"/>
  <c r="AV34" i="15"/>
  <c r="AP130" i="15"/>
  <c r="AP134" i="15"/>
  <c r="AV42" i="15"/>
  <c r="AV21" i="15"/>
  <c r="AP117" i="15"/>
  <c r="AV45" i="15"/>
  <c r="AV33" i="15"/>
  <c r="AV19" i="15"/>
  <c r="AV48" i="15"/>
  <c r="AV27" i="15"/>
  <c r="AV29" i="15"/>
  <c r="AV46" i="15"/>
  <c r="AP116" i="15"/>
  <c r="AV39" i="15"/>
  <c r="AP119" i="15"/>
  <c r="AP132" i="15"/>
  <c r="AP135" i="15"/>
  <c r="AW48" i="15" l="1"/>
  <c r="AW26" i="15"/>
  <c r="AQ117" i="15"/>
  <c r="AW52" i="15"/>
  <c r="AW34" i="15"/>
  <c r="AW16" i="15"/>
  <c r="AW43" i="15"/>
  <c r="AQ116" i="15"/>
  <c r="AW35" i="15"/>
  <c r="AW49" i="15"/>
  <c r="AW21" i="15"/>
  <c r="AQ132" i="15"/>
  <c r="AW32" i="15"/>
  <c r="AQ131" i="15"/>
  <c r="AW47" i="15"/>
  <c r="AW27" i="15"/>
  <c r="AQ122" i="15"/>
  <c r="AW42" i="15"/>
  <c r="AW25" i="15"/>
  <c r="AW20" i="15"/>
  <c r="AW37" i="15"/>
  <c r="AQ125" i="15"/>
  <c r="AW39" i="15"/>
  <c r="AW36" i="15"/>
  <c r="AQ128" i="15"/>
  <c r="AW51" i="15"/>
  <c r="AW38" i="15"/>
  <c r="AW17" i="15"/>
  <c r="AQ124" i="15"/>
  <c r="AW44" i="15"/>
  <c r="AW22" i="15"/>
  <c r="AQ118" i="15"/>
  <c r="AW30" i="15"/>
  <c r="AW53" i="15"/>
  <c r="AW18" i="15"/>
  <c r="AW33" i="15"/>
  <c r="AW50" i="15"/>
  <c r="AX15" i="15"/>
  <c r="AQ129" i="15"/>
  <c r="AW46" i="15"/>
  <c r="AW29" i="15"/>
  <c r="AW19" i="15"/>
  <c r="AQ126" i="15"/>
  <c r="AW45" i="15"/>
  <c r="AW23" i="15"/>
  <c r="AQ121" i="15"/>
  <c r="AW24" i="15"/>
  <c r="AW40" i="15"/>
  <c r="AQ119" i="15"/>
  <c r="AW31" i="15"/>
  <c r="AW41" i="15"/>
  <c r="AQ123" i="15"/>
  <c r="AQ130" i="15"/>
  <c r="AQ133" i="15"/>
  <c r="AW28" i="15"/>
  <c r="AQ127" i="15"/>
  <c r="AQ135" i="15"/>
  <c r="AQ120" i="15"/>
  <c r="AQ134" i="15"/>
  <c r="AX45" i="15" l="1"/>
  <c r="AX32" i="15"/>
  <c r="AR118" i="15"/>
  <c r="AX44" i="15"/>
  <c r="AX31" i="15"/>
  <c r="AY15" i="15"/>
  <c r="AX50" i="15"/>
  <c r="AX21" i="15"/>
  <c r="AX27" i="15"/>
  <c r="AX52" i="15"/>
  <c r="AX19" i="15"/>
  <c r="AX26" i="15"/>
  <c r="AR127" i="15"/>
  <c r="AR132" i="15"/>
  <c r="AR135" i="15"/>
  <c r="AR116" i="15"/>
  <c r="AR128" i="15"/>
  <c r="AX38" i="15"/>
  <c r="AX16" i="15"/>
  <c r="AR122" i="15"/>
  <c r="AX41" i="15"/>
  <c r="AX28" i="15"/>
  <c r="AR119" i="15"/>
  <c r="AX37" i="15"/>
  <c r="AR121" i="15"/>
  <c r="AX25" i="15"/>
  <c r="AX47" i="15"/>
  <c r="AX24" i="15"/>
  <c r="AX48" i="15"/>
  <c r="AX35" i="15"/>
  <c r="AX20" i="15"/>
  <c r="AR126" i="15"/>
  <c r="AX34" i="15"/>
  <c r="AX33" i="15"/>
  <c r="AR123" i="15"/>
  <c r="AX22" i="15"/>
  <c r="AX51" i="15"/>
  <c r="AR117" i="15"/>
  <c r="AX39" i="15"/>
  <c r="AX49" i="15"/>
  <c r="AX29" i="15"/>
  <c r="AR129" i="15"/>
  <c r="AR134" i="15"/>
  <c r="AX43" i="15"/>
  <c r="AX36" i="15"/>
  <c r="AX17" i="15"/>
  <c r="AX53" i="15"/>
  <c r="AX30" i="15"/>
  <c r="AX40" i="15"/>
  <c r="AR125" i="15"/>
  <c r="AX18" i="15"/>
  <c r="AX46" i="15"/>
  <c r="AR124" i="15"/>
  <c r="AX23" i="15"/>
  <c r="AX42" i="15"/>
  <c r="AR120" i="15"/>
  <c r="AR130" i="15"/>
  <c r="AR133" i="15"/>
  <c r="AR131" i="15"/>
  <c r="AY46" i="15" l="1"/>
  <c r="AY33" i="15"/>
  <c r="AS119" i="15"/>
  <c r="AY51" i="15"/>
  <c r="AY27" i="15"/>
  <c r="AY30" i="15"/>
  <c r="AY49" i="15"/>
  <c r="AY16" i="15"/>
  <c r="AY23" i="15"/>
  <c r="AS126" i="15"/>
  <c r="AY21" i="15"/>
  <c r="AY41" i="15"/>
  <c r="AS117" i="15"/>
  <c r="AS132" i="15"/>
  <c r="AY39" i="15"/>
  <c r="AY19" i="15"/>
  <c r="AS123" i="15"/>
  <c r="AY45" i="15"/>
  <c r="AY28" i="15"/>
  <c r="AS116" i="15"/>
  <c r="AY52" i="15"/>
  <c r="AS118" i="15"/>
  <c r="AY25" i="15"/>
  <c r="AY44" i="15"/>
  <c r="AY18" i="15"/>
  <c r="AY40" i="15"/>
  <c r="AS128" i="15"/>
  <c r="AS131" i="15"/>
  <c r="AS129" i="15"/>
  <c r="AY50" i="15"/>
  <c r="AY31" i="15"/>
  <c r="AY17" i="15"/>
  <c r="AS127" i="15"/>
  <c r="AY42" i="15"/>
  <c r="AY29" i="15"/>
  <c r="AS120" i="15"/>
  <c r="AY36" i="15"/>
  <c r="AY47" i="15"/>
  <c r="AY22" i="15"/>
  <c r="AY38" i="15"/>
  <c r="AS122" i="15"/>
  <c r="AY24" i="15"/>
  <c r="AS134" i="15"/>
  <c r="AY48" i="15"/>
  <c r="AY32" i="15"/>
  <c r="AZ15" i="15"/>
  <c r="AS125" i="15"/>
  <c r="AY35" i="15"/>
  <c r="AY26" i="15"/>
  <c r="AS124" i="15"/>
  <c r="AY34" i="15"/>
  <c r="AY43" i="15"/>
  <c r="AS121" i="15"/>
  <c r="AY37" i="15"/>
  <c r="AY53" i="15"/>
  <c r="AY20" i="15"/>
  <c r="AS130" i="15"/>
  <c r="AS133" i="15"/>
  <c r="AS135" i="15"/>
  <c r="AZ46" i="15" l="1"/>
  <c r="AT116" i="15"/>
  <c r="AZ36" i="15"/>
  <c r="AZ47" i="15"/>
  <c r="AZ53" i="15"/>
  <c r="AZ21" i="15"/>
  <c r="AZ19" i="15"/>
  <c r="AT134" i="15"/>
  <c r="AT132" i="15"/>
  <c r="AZ44" i="15"/>
  <c r="AZ30" i="15"/>
  <c r="AT120" i="15"/>
  <c r="AZ49" i="15"/>
  <c r="AZ24" i="15"/>
  <c r="AZ23" i="15"/>
  <c r="AZ35" i="15"/>
  <c r="AT123" i="15"/>
  <c r="AZ37" i="15"/>
  <c r="AZ52" i="15"/>
  <c r="AZ17" i="15"/>
  <c r="AZ39" i="15"/>
  <c r="AT121" i="15"/>
  <c r="AT131" i="15"/>
  <c r="AT135" i="15"/>
  <c r="AZ34" i="15"/>
  <c r="AZ25" i="15"/>
  <c r="AT119" i="15"/>
  <c r="AZ40" i="15"/>
  <c r="AZ16" i="15"/>
  <c r="AT124" i="15"/>
  <c r="AZ42" i="15"/>
  <c r="AZ29" i="15"/>
  <c r="AT117" i="15"/>
  <c r="AT126" i="15"/>
  <c r="AZ43" i="15"/>
  <c r="AT128" i="15"/>
  <c r="AZ48" i="15"/>
  <c r="AZ28" i="15"/>
  <c r="AZ31" i="15"/>
  <c r="AT125" i="15"/>
  <c r="AZ41" i="15"/>
  <c r="AZ26" i="15"/>
  <c r="AT122" i="15"/>
  <c r="AZ20" i="15"/>
  <c r="AZ51" i="15"/>
  <c r="AZ27" i="15"/>
  <c r="AZ32" i="15"/>
  <c r="AT127" i="15"/>
  <c r="AZ22" i="15"/>
  <c r="AT129" i="15"/>
  <c r="AT133" i="15"/>
  <c r="AZ33" i="15"/>
  <c r="AZ50" i="15"/>
  <c r="AZ18" i="15"/>
  <c r="BA15" i="15"/>
  <c r="AT118" i="15"/>
  <c r="AZ45" i="15"/>
  <c r="AT130" i="15"/>
  <c r="AZ38" i="15"/>
  <c r="BA50" i="15" l="1"/>
  <c r="BA40" i="15"/>
  <c r="BA23" i="15"/>
  <c r="AU121" i="15"/>
  <c r="BA36" i="15"/>
  <c r="BA17" i="15"/>
  <c r="AU122" i="15"/>
  <c r="BA37" i="15"/>
  <c r="AU123" i="15"/>
  <c r="BA38" i="15"/>
  <c r="AU124" i="15"/>
  <c r="AU134" i="15"/>
  <c r="BA52" i="15"/>
  <c r="BA34" i="15"/>
  <c r="BA19" i="15"/>
  <c r="AU125" i="15"/>
  <c r="BA41" i="15"/>
  <c r="BA35" i="15"/>
  <c r="AU126" i="15"/>
  <c r="BA33" i="15"/>
  <c r="BA32" i="15"/>
  <c r="BA53" i="15"/>
  <c r="BA29" i="15"/>
  <c r="BA24" i="15"/>
  <c r="AU127" i="15"/>
  <c r="AU132" i="15"/>
  <c r="AU135" i="15"/>
  <c r="BB15" i="15"/>
  <c r="AU116" i="15"/>
  <c r="AU128" i="15"/>
  <c r="BA49" i="15"/>
  <c r="BA25" i="15"/>
  <c r="BA20" i="15"/>
  <c r="BA48" i="15"/>
  <c r="BA21" i="15"/>
  <c r="BA16" i="15"/>
  <c r="BA47" i="15"/>
  <c r="BA39" i="15"/>
  <c r="BA46" i="15"/>
  <c r="BA30" i="15"/>
  <c r="AU131" i="15"/>
  <c r="BA51" i="15"/>
  <c r="BA42" i="15"/>
  <c r="BA26" i="15"/>
  <c r="AU117" i="15"/>
  <c r="BA43" i="15"/>
  <c r="BA22" i="15"/>
  <c r="AU118" i="15"/>
  <c r="BA44" i="15"/>
  <c r="BA31" i="15"/>
  <c r="AU119" i="15"/>
  <c r="BA45" i="15"/>
  <c r="BA27" i="15"/>
  <c r="AU120" i="15"/>
  <c r="AU129" i="15"/>
  <c r="AU133" i="15"/>
  <c r="BA28" i="15"/>
  <c r="BA18" i="15"/>
  <c r="AU130" i="15"/>
  <c r="BB46" i="15" l="1"/>
  <c r="BB31" i="15"/>
  <c r="BB43" i="15"/>
  <c r="BC15" i="15"/>
  <c r="BB26" i="15"/>
  <c r="BB19" i="15"/>
  <c r="AV130" i="15"/>
  <c r="BB45" i="15"/>
  <c r="BB32" i="15"/>
  <c r="AV118" i="15"/>
  <c r="BB41" i="15"/>
  <c r="BB28" i="15"/>
  <c r="AV119" i="15"/>
  <c r="BB51" i="15"/>
  <c r="BB23" i="15"/>
  <c r="AV116" i="15"/>
  <c r="BB50" i="15"/>
  <c r="BB22" i="15"/>
  <c r="BB21" i="15"/>
  <c r="AV127" i="15"/>
  <c r="AV131" i="15"/>
  <c r="AV135" i="15"/>
  <c r="BB38" i="15"/>
  <c r="AV121" i="15"/>
  <c r="BB18" i="15"/>
  <c r="BB47" i="15"/>
  <c r="BB24" i="15"/>
  <c r="BB44" i="15"/>
  <c r="AV117" i="15"/>
  <c r="AV132" i="15"/>
  <c r="BB25" i="15"/>
  <c r="BB34" i="15"/>
  <c r="AV123" i="15"/>
  <c r="AV120" i="15"/>
  <c r="BB40" i="15"/>
  <c r="AV128" i="15"/>
  <c r="BB48" i="15"/>
  <c r="BB36" i="15"/>
  <c r="BB16" i="15"/>
  <c r="BB53" i="15"/>
  <c r="BB30" i="15"/>
  <c r="BB42" i="15"/>
  <c r="AV124" i="15"/>
  <c r="BB39" i="15"/>
  <c r="BB17" i="15"/>
  <c r="AV125" i="15"/>
  <c r="BB37" i="15"/>
  <c r="BB33" i="15"/>
  <c r="AV122" i="15"/>
  <c r="AV129" i="15"/>
  <c r="AV133" i="15"/>
  <c r="BB20" i="15"/>
  <c r="BB27" i="15"/>
  <c r="BB49" i="15"/>
  <c r="BB29" i="15"/>
  <c r="BB52" i="15"/>
  <c r="BB35" i="15"/>
  <c r="AV126" i="15"/>
  <c r="AV134" i="15"/>
  <c r="BC52" i="15" l="1"/>
  <c r="BC32" i="15"/>
  <c r="BD15" i="15"/>
  <c r="BC45" i="15"/>
  <c r="BC28" i="15"/>
  <c r="AW116" i="15"/>
  <c r="BC47" i="15"/>
  <c r="BC27" i="15"/>
  <c r="BC22" i="15"/>
  <c r="AW127" i="15"/>
  <c r="BC39" i="15"/>
  <c r="BC43" i="15"/>
  <c r="AW130" i="15"/>
  <c r="AW126" i="15"/>
  <c r="BC23" i="15"/>
  <c r="AW132" i="15"/>
  <c r="BC48" i="15"/>
  <c r="BC29" i="15"/>
  <c r="AW119" i="15"/>
  <c r="BC38" i="15"/>
  <c r="BC25" i="15"/>
  <c r="AW120" i="15"/>
  <c r="BC41" i="15"/>
  <c r="BC24" i="15"/>
  <c r="AW117" i="15"/>
  <c r="BC49" i="15"/>
  <c r="BC37" i="15"/>
  <c r="BC20" i="15"/>
  <c r="AW131" i="15"/>
  <c r="BC44" i="15"/>
  <c r="BC35" i="15"/>
  <c r="BC26" i="15"/>
  <c r="AW123" i="15"/>
  <c r="BC40" i="15"/>
  <c r="BC19" i="15"/>
  <c r="AW125" i="15"/>
  <c r="BC46" i="15"/>
  <c r="BC21" i="15"/>
  <c r="AW121" i="15"/>
  <c r="BC18" i="15"/>
  <c r="BC50" i="15"/>
  <c r="BC34" i="15"/>
  <c r="BC16" i="15"/>
  <c r="BC51" i="15"/>
  <c r="BC31" i="15"/>
  <c r="BC30" i="15"/>
  <c r="BC53" i="15"/>
  <c r="BC36" i="15"/>
  <c r="BC17" i="15"/>
  <c r="AW124" i="15"/>
  <c r="BC42" i="15"/>
  <c r="BC33" i="15"/>
  <c r="AW118" i="15"/>
  <c r="AW129" i="15"/>
  <c r="AW133" i="15"/>
  <c r="AW122" i="15"/>
  <c r="AW134" i="15"/>
  <c r="AW135" i="15"/>
  <c r="AW128" i="15"/>
  <c r="I40" i="15" l="1"/>
  <c r="I46" i="15"/>
  <c r="BD42" i="15"/>
  <c r="H42" i="15" s="1"/>
  <c r="BD25" i="15"/>
  <c r="BD50" i="15"/>
  <c r="H50" i="15" s="1"/>
  <c r="BD38" i="15"/>
  <c r="BD44" i="15"/>
  <c r="H44" i="15" s="1"/>
  <c r="BD39" i="15"/>
  <c r="H39" i="15" s="1"/>
  <c r="BD21" i="15"/>
  <c r="H21" i="15" s="1"/>
  <c r="BD28" i="15"/>
  <c r="H28" i="15" s="1"/>
  <c r="AX125" i="15"/>
  <c r="AX127" i="15"/>
  <c r="AX135" i="15"/>
  <c r="BD43" i="15"/>
  <c r="BD26" i="15"/>
  <c r="H26" i="15" s="1"/>
  <c r="BD47" i="15"/>
  <c r="H47" i="15" s="1"/>
  <c r="BD24" i="15"/>
  <c r="BD18" i="15"/>
  <c r="H18" i="15" s="1"/>
  <c r="BD41" i="15"/>
  <c r="BD34" i="15"/>
  <c r="H34" i="15" s="1"/>
  <c r="BD53" i="15"/>
  <c r="H53" i="15" s="1"/>
  <c r="BD29" i="15"/>
  <c r="H29" i="15" s="1"/>
  <c r="AX117" i="15"/>
  <c r="AX116" i="15"/>
  <c r="H143" i="15" s="1" a="1"/>
  <c r="AX126" i="15"/>
  <c r="AX128" i="15"/>
  <c r="AX131" i="15"/>
  <c r="AX129" i="15"/>
  <c r="BD40" i="15"/>
  <c r="H40" i="15" s="1"/>
  <c r="BD20" i="15"/>
  <c r="H20" i="15" s="1"/>
  <c r="BD49" i="15"/>
  <c r="H49" i="15" s="1"/>
  <c r="BD22" i="15"/>
  <c r="H22" i="15" s="1"/>
  <c r="BD51" i="15"/>
  <c r="H51" i="15" s="1"/>
  <c r="BD32" i="15"/>
  <c r="H32" i="15" s="1"/>
  <c r="BD31" i="15"/>
  <c r="H31" i="15" s="1"/>
  <c r="BD46" i="15"/>
  <c r="H46" i="15" s="1"/>
  <c r="BD30" i="15"/>
  <c r="H30" i="15" s="1"/>
  <c r="AX120" i="15"/>
  <c r="AX122" i="15"/>
  <c r="AX119" i="15"/>
  <c r="AX133" i="15"/>
  <c r="BD48" i="15"/>
  <c r="H48" i="15" s="1"/>
  <c r="BD37" i="15"/>
  <c r="H37" i="15" s="1"/>
  <c r="BD17" i="15"/>
  <c r="H17" i="15" s="1"/>
  <c r="BD36" i="15"/>
  <c r="H36" i="15" s="1"/>
  <c r="BD16" i="15"/>
  <c r="I16" i="15" s="1"/>
  <c r="BD45" i="15"/>
  <c r="H45" i="15" s="1"/>
  <c r="BD33" i="15"/>
  <c r="H33" i="15" s="1"/>
  <c r="BD19" i="15"/>
  <c r="H19" i="15" s="1"/>
  <c r="BD35" i="15"/>
  <c r="H35" i="15" s="1"/>
  <c r="BD27" i="15"/>
  <c r="H27" i="15" s="1"/>
  <c r="AX124" i="15"/>
  <c r="AX118" i="15"/>
  <c r="AX123" i="15"/>
  <c r="AX130" i="15"/>
  <c r="AX134" i="15"/>
  <c r="BD52" i="15"/>
  <c r="H52" i="15" s="1"/>
  <c r="BD23" i="15"/>
  <c r="AX121" i="15"/>
  <c r="AX132" i="15"/>
  <c r="I32" i="15"/>
  <c r="I17" i="15"/>
  <c r="I31" i="15"/>
  <c r="I50" i="15"/>
  <c r="I148" i="15" l="1"/>
  <c r="P160" i="15"/>
  <c r="K144" i="15"/>
  <c r="AA156" i="15"/>
  <c r="Y164" i="15"/>
  <c r="J170" i="15"/>
  <c r="N173" i="15"/>
  <c r="R176" i="15"/>
  <c r="P161" i="15"/>
  <c r="L170" i="15"/>
  <c r="Q174" i="15"/>
  <c r="O178" i="15"/>
  <c r="S181" i="15"/>
  <c r="AA154" i="15"/>
  <c r="X168" i="15"/>
  <c r="L173" i="15"/>
  <c r="X161" i="15"/>
  <c r="T174" i="15"/>
  <c r="X179" i="15"/>
  <c r="Y183" i="15"/>
  <c r="X165" i="15"/>
  <c r="Z179" i="15"/>
  <c r="O149" i="15"/>
  <c r="X172" i="15"/>
  <c r="X180" i="15"/>
  <c r="K154" i="15"/>
  <c r="I173" i="15"/>
  <c r="I179" i="15"/>
  <c r="N183" i="15"/>
  <c r="T162" i="15"/>
  <c r="H181" i="15"/>
  <c r="Q179" i="15"/>
  <c r="K166" i="15"/>
  <c r="W146" i="15"/>
  <c r="I157" i="15"/>
  <c r="X148" i="15"/>
  <c r="V144" i="15"/>
  <c r="R157" i="15"/>
  <c r="S167" i="15"/>
  <c r="S149" i="15"/>
  <c r="Y159" i="15"/>
  <c r="P147" i="15"/>
  <c r="N143" i="15"/>
  <c r="J156" i="15"/>
  <c r="W158" i="15"/>
  <c r="R164" i="15"/>
  <c r="Q143" i="15"/>
  <c r="P156" i="15"/>
  <c r="N156" i="15"/>
  <c r="U152" i="15"/>
  <c r="N168" i="15"/>
  <c r="AA151" i="15"/>
  <c r="M154" i="15"/>
  <c r="N160" i="15"/>
  <c r="U149" i="15"/>
  <c r="L161" i="15"/>
  <c r="W145" i="15"/>
  <c r="S158" i="15"/>
  <c r="U165" i="15"/>
  <c r="R170" i="15"/>
  <c r="V173" i="15"/>
  <c r="Z176" i="15"/>
  <c r="H163" i="15"/>
  <c r="W170" i="15"/>
  <c r="H175" i="15"/>
  <c r="W178" i="15"/>
  <c r="AA181" i="15"/>
  <c r="K158" i="15"/>
  <c r="Q169" i="15"/>
  <c r="W173" i="15"/>
  <c r="H165" i="15"/>
  <c r="U175" i="15"/>
  <c r="N180" i="15"/>
  <c r="M184" i="15"/>
  <c r="Q154" i="15"/>
  <c r="L165" i="15"/>
  <c r="I160" i="15"/>
  <c r="I168" i="15"/>
  <c r="R172" i="15"/>
  <c r="U143" i="15"/>
  <c r="L167" i="15"/>
  <c r="P173" i="15"/>
  <c r="K179" i="15"/>
  <c r="K183" i="15"/>
  <c r="X166" i="15"/>
  <c r="M174" i="15"/>
  <c r="O170" i="15"/>
  <c r="V178" i="15"/>
  <c r="U157" i="15"/>
  <c r="O147" i="15"/>
  <c r="U161" i="15"/>
  <c r="M169" i="15"/>
  <c r="J174" i="15"/>
  <c r="I150" i="15"/>
  <c r="I169" i="15"/>
  <c r="S175" i="15"/>
  <c r="AA179" i="15"/>
  <c r="S148" i="15"/>
  <c r="H170" i="15"/>
  <c r="O175" i="15"/>
  <c r="Q172" i="15"/>
  <c r="Y180" i="15"/>
  <c r="Q185" i="15"/>
  <c r="I178" i="15"/>
  <c r="U162" i="15"/>
  <c r="H177" i="15"/>
  <c r="T185" i="15"/>
  <c r="L175" i="15"/>
  <c r="L181" i="15"/>
  <c r="V185" i="15"/>
  <c r="J183" i="15"/>
  <c r="X183" i="15"/>
  <c r="K153" i="15"/>
  <c r="U150" i="15"/>
  <c r="L155" i="15"/>
  <c r="N154" i="15"/>
  <c r="O164" i="15"/>
  <c r="N166" i="15"/>
  <c r="L144" i="15"/>
  <c r="R146" i="15"/>
  <c r="W165" i="15"/>
  <c r="V167" i="15"/>
  <c r="H146" i="15"/>
  <c r="V146" i="15"/>
  <c r="J169" i="15"/>
  <c r="I151" i="15"/>
  <c r="T152" i="15"/>
  <c r="N145" i="15"/>
  <c r="Y152" i="15"/>
  <c r="P164" i="15"/>
  <c r="O155" i="15"/>
  <c r="M167" i="15"/>
  <c r="J172" i="15"/>
  <c r="J176" i="15"/>
  <c r="L166" i="15"/>
  <c r="Y172" i="15"/>
  <c r="AA177" i="15"/>
  <c r="W182" i="15"/>
  <c r="Q165" i="15"/>
  <c r="U172" i="15"/>
  <c r="L169" i="15"/>
  <c r="L178" i="15"/>
  <c r="Q183" i="15"/>
  <c r="S169" i="15"/>
  <c r="V180" i="15"/>
  <c r="AA158" i="15"/>
  <c r="Y173" i="15"/>
  <c r="T181" i="15"/>
  <c r="M160" i="15"/>
  <c r="K174" i="15"/>
  <c r="T179" i="15"/>
  <c r="V183" i="15"/>
  <c r="Y168" i="15"/>
  <c r="I182" i="15"/>
  <c r="R180" i="15"/>
  <c r="S164" i="15"/>
  <c r="S143" i="15"/>
  <c r="Y153" i="15"/>
  <c r="P150" i="15"/>
  <c r="N146" i="15"/>
  <c r="J159" i="15"/>
  <c r="AA165" i="15"/>
  <c r="O146" i="15"/>
  <c r="U156" i="15"/>
  <c r="H149" i="15"/>
  <c r="Z144" i="15"/>
  <c r="V157" i="15"/>
  <c r="H162" i="15"/>
  <c r="M163" i="15"/>
  <c r="Z174" i="15"/>
  <c r="M171" i="15"/>
  <c r="W180" i="15"/>
  <c r="I171" i="15"/>
  <c r="P176" i="15"/>
  <c r="U184" i="15"/>
  <c r="X181" i="15"/>
  <c r="U170" i="15"/>
  <c r="L184" i="15"/>
  <c r="X176" i="15"/>
  <c r="J184" i="15"/>
  <c r="T178" i="15"/>
  <c r="X185" i="15"/>
  <c r="Z164" i="15"/>
  <c r="H152" i="15"/>
  <c r="H150" i="15"/>
  <c r="AA155" i="15"/>
  <c r="I147" i="15"/>
  <c r="V149" i="15"/>
  <c r="O152" i="15"/>
  <c r="Y149" i="15"/>
  <c r="R151" i="15"/>
  <c r="Z146" i="15"/>
  <c r="J161" i="15"/>
  <c r="N149" i="15"/>
  <c r="M159" i="15"/>
  <c r="K152" i="15"/>
  <c r="W168" i="15"/>
  <c r="R174" i="15"/>
  <c r="U159" i="15"/>
  <c r="AA173" i="15"/>
  <c r="O180" i="15"/>
  <c r="M162" i="15"/>
  <c r="X174" i="15"/>
  <c r="S173" i="15"/>
  <c r="Q182" i="15"/>
  <c r="M173" i="15"/>
  <c r="O184" i="15"/>
  <c r="W171" i="15"/>
  <c r="T183" i="15"/>
  <c r="Y169" i="15"/>
  <c r="R178" i="15"/>
  <c r="R184" i="15"/>
  <c r="M177" i="15"/>
  <c r="J178" i="15"/>
  <c r="O161" i="15"/>
  <c r="N163" i="15"/>
  <c r="L147" i="15"/>
  <c r="R149" i="15"/>
  <c r="J157" i="15"/>
  <c r="W152" i="15"/>
  <c r="M150" i="15"/>
  <c r="P155" i="15"/>
  <c r="R154" i="15"/>
  <c r="S155" i="15"/>
  <c r="Z162" i="15"/>
  <c r="P144" i="15"/>
  <c r="H158" i="15"/>
  <c r="R159" i="15"/>
  <c r="T144" i="15"/>
  <c r="Z161" i="15"/>
  <c r="R167" i="15"/>
  <c r="H147" i="15"/>
  <c r="L150" i="15"/>
  <c r="U153" i="15"/>
  <c r="L163" i="15"/>
  <c r="W149" i="15"/>
  <c r="M161" i="15"/>
  <c r="U167" i="15"/>
  <c r="R171" i="15"/>
  <c r="V174" i="15"/>
  <c r="Q148" i="15"/>
  <c r="U166" i="15"/>
  <c r="I172" i="15"/>
  <c r="O176" i="15"/>
  <c r="W179" i="15"/>
  <c r="AA182" i="15"/>
  <c r="I163" i="15"/>
  <c r="X170" i="15"/>
  <c r="I175" i="15"/>
  <c r="X169" i="15"/>
  <c r="T163" i="15"/>
  <c r="Q166" i="15"/>
  <c r="V175" i="15"/>
  <c r="O172" i="15"/>
  <c r="O182" i="15"/>
  <c r="K172" i="15"/>
  <c r="U177" i="15"/>
  <c r="Q152" i="15"/>
  <c r="W183" i="15"/>
  <c r="AA174" i="15"/>
  <c r="Q163" i="15"/>
  <c r="H178" i="15"/>
  <c r="Z184" i="15"/>
  <c r="AA184" i="15"/>
  <c r="AA162" i="15"/>
  <c r="V161" i="15"/>
  <c r="P158" i="15"/>
  <c r="J153" i="15"/>
  <c r="K143" i="15"/>
  <c r="T150" i="15"/>
  <c r="Z152" i="15"/>
  <c r="AA145" i="15"/>
  <c r="L149" i="15"/>
  <c r="O166" i="15"/>
  <c r="V159" i="15"/>
  <c r="J158" i="15"/>
  <c r="I143" i="15"/>
  <c r="X162" i="15"/>
  <c r="Y160" i="15"/>
  <c r="V169" i="15"/>
  <c r="N175" i="15"/>
  <c r="M168" i="15"/>
  <c r="I176" i="15"/>
  <c r="K181" i="15"/>
  <c r="Y167" i="15"/>
  <c r="Q144" i="15"/>
  <c r="I177" i="15"/>
  <c r="I185" i="15"/>
  <c r="AA176" i="15"/>
  <c r="W185" i="15"/>
  <c r="M176" i="15"/>
  <c r="H185" i="15"/>
  <c r="H172" i="15"/>
  <c r="U180" i="15"/>
  <c r="N185" i="15"/>
  <c r="U179" i="15"/>
  <c r="Z182" i="15"/>
  <c r="O156" i="15"/>
  <c r="J160" i="15"/>
  <c r="T153" i="15"/>
  <c r="V152" i="15"/>
  <c r="S161" i="15"/>
  <c r="Z167" i="15"/>
  <c r="Y143" i="15"/>
  <c r="Y144" i="15"/>
  <c r="S150" i="15"/>
  <c r="Z170" i="15"/>
  <c r="Q156" i="15"/>
  <c r="T176" i="15"/>
  <c r="U160" i="15"/>
  <c r="Y150" i="15"/>
  <c r="Z181" i="15"/>
  <c r="K171" i="15"/>
  <c r="K185" i="15"/>
  <c r="Z178" i="15"/>
  <c r="T168" i="15"/>
  <c r="J180" i="15"/>
  <c r="U171" i="15"/>
  <c r="AA175" i="15"/>
  <c r="S159" i="15"/>
  <c r="M144" i="15"/>
  <c r="Z147" i="15"/>
  <c r="AA167" i="15"/>
  <c r="J163" i="15"/>
  <c r="X153" i="15"/>
  <c r="N159" i="15"/>
  <c r="N161" i="15"/>
  <c r="L153" i="15"/>
  <c r="O162" i="15"/>
  <c r="H155" i="15"/>
  <c r="T156" i="15"/>
  <c r="Q146" i="15"/>
  <c r="H166" i="15"/>
  <c r="Q162" i="15"/>
  <c r="N171" i="15"/>
  <c r="Y146" i="15"/>
  <c r="U169" i="15"/>
  <c r="K177" i="15"/>
  <c r="O145" i="15"/>
  <c r="S170" i="15"/>
  <c r="M157" i="15"/>
  <c r="M179" i="15"/>
  <c r="Y185" i="15"/>
  <c r="Y178" i="15"/>
  <c r="Y165" i="15"/>
  <c r="Y177" i="15"/>
  <c r="W147" i="15"/>
  <c r="K176" i="15"/>
  <c r="V181" i="15"/>
  <c r="I146" i="15"/>
  <c r="K184" i="15"/>
  <c r="X184" i="15"/>
  <c r="AA149" i="15"/>
  <c r="Q147" i="15"/>
  <c r="X156" i="15"/>
  <c r="Z155" i="15"/>
  <c r="W162" i="15"/>
  <c r="V164" i="15"/>
  <c r="X145" i="15"/>
  <c r="J148" i="15"/>
  <c r="K164" i="15"/>
  <c r="N169" i="15"/>
  <c r="I153" i="15"/>
  <c r="T151" i="15"/>
  <c r="N148" i="15"/>
  <c r="K155" i="15"/>
  <c r="N153" i="15"/>
  <c r="R144" i="15"/>
  <c r="R148" i="15"/>
  <c r="L146" i="15"/>
  <c r="M147" i="15"/>
  <c r="H160" i="15"/>
  <c r="O143" i="15"/>
  <c r="K156" i="15"/>
  <c r="Q164" i="15"/>
  <c r="Z169" i="15"/>
  <c r="J173" i="15"/>
  <c r="N176" i="15"/>
  <c r="T160" i="15"/>
  <c r="AA169" i="15"/>
  <c r="L174" i="15"/>
  <c r="K178" i="15"/>
  <c r="O181" i="15"/>
  <c r="O153" i="15"/>
  <c r="P168" i="15"/>
  <c r="AA172" i="15"/>
  <c r="L160" i="15"/>
  <c r="I174" i="15"/>
  <c r="M151" i="15"/>
  <c r="S177" i="15"/>
  <c r="P175" i="15"/>
  <c r="M182" i="15"/>
  <c r="T145" i="15"/>
  <c r="H157" i="15"/>
  <c r="H151" i="15"/>
  <c r="AA148" i="15"/>
  <c r="X171" i="15"/>
  <c r="P171" i="15"/>
  <c r="T169" i="15"/>
  <c r="X182" i="15"/>
  <c r="R166" i="15"/>
  <c r="K159" i="15"/>
  <c r="N151" i="15"/>
  <c r="J166" i="15"/>
  <c r="X154" i="15"/>
  <c r="V162" i="15"/>
  <c r="N157" i="15"/>
  <c r="O150" i="15"/>
  <c r="T161" i="15"/>
  <c r="O159" i="15"/>
  <c r="V170" i="15"/>
  <c r="J177" i="15"/>
  <c r="H171" i="15"/>
  <c r="AA178" i="15"/>
  <c r="W159" i="15"/>
  <c r="H174" i="15"/>
  <c r="H176" i="15"/>
  <c r="T180" i="15"/>
  <c r="Q184" i="15"/>
  <c r="T170" i="15"/>
  <c r="M181" i="15"/>
  <c r="I161" i="15"/>
  <c r="P174" i="15"/>
  <c r="J182" i="15"/>
  <c r="Y161" i="15"/>
  <c r="U174" i="15"/>
  <c r="Y179" i="15"/>
  <c r="Z183" i="15"/>
  <c r="I170" i="15"/>
  <c r="T182" i="15"/>
  <c r="N181" i="15"/>
  <c r="W163" i="15"/>
  <c r="Z168" i="15"/>
  <c r="M152" i="15"/>
  <c r="L151" i="15"/>
  <c r="J147" i="15"/>
  <c r="Z159" i="15"/>
  <c r="K165" i="15"/>
  <c r="W144" i="15"/>
  <c r="I155" i="15"/>
  <c r="X149" i="15"/>
  <c r="V145" i="15"/>
  <c r="R158" i="15"/>
  <c r="AA153" i="15"/>
  <c r="J162" i="15"/>
  <c r="L145" i="15"/>
  <c r="X158" i="15"/>
  <c r="K167" i="15"/>
  <c r="X147" i="15"/>
  <c r="Q157" i="15"/>
  <c r="N164" i="15"/>
  <c r="P153" i="15"/>
  <c r="X159" i="15"/>
  <c r="I162" i="15"/>
  <c r="U151" i="15"/>
  <c r="K180" i="15"/>
  <c r="T175" i="15"/>
  <c r="U185" i="15"/>
  <c r="T177" i="15"/>
  <c r="Q181" i="15"/>
  <c r="P184" i="15"/>
  <c r="H156" i="15"/>
  <c r="R165" i="15"/>
  <c r="AA164" i="15"/>
  <c r="R147" i="15"/>
  <c r="H159" i="15"/>
  <c r="T165" i="15"/>
  <c r="V172" i="15"/>
  <c r="U173" i="15"/>
  <c r="P167" i="15"/>
  <c r="H179" i="15"/>
  <c r="S185" i="15"/>
  <c r="Q171" i="15"/>
  <c r="J179" i="15"/>
  <c r="Z160" i="15"/>
  <c r="K163" i="15"/>
  <c r="X157" i="15"/>
  <c r="M148" i="15"/>
  <c r="AA159" i="15"/>
  <c r="Y148" i="15"/>
  <c r="M165" i="15"/>
  <c r="L162" i="15"/>
  <c r="W181" i="15"/>
  <c r="P163" i="15"/>
  <c r="H168" i="15"/>
  <c r="I181" i="15"/>
  <c r="R183" i="15"/>
  <c r="O165" i="15"/>
  <c r="R145" i="15"/>
  <c r="M158" i="15"/>
  <c r="K157" i="15"/>
  <c r="Z157" i="15"/>
  <c r="X143" i="15"/>
  <c r="K148" i="15"/>
  <c r="N174" i="15"/>
  <c r="W153" i="15"/>
  <c r="Y163" i="15"/>
  <c r="L168" i="15"/>
  <c r="Y175" i="15"/>
  <c r="J151" i="15"/>
  <c r="S162" i="15"/>
  <c r="Z150" i="15"/>
  <c r="I164" i="15"/>
  <c r="S179" i="15"/>
  <c r="P181" i="15"/>
  <c r="V179" i="15"/>
  <c r="X173" i="15"/>
  <c r="H144" i="15"/>
  <c r="R161" i="15"/>
  <c r="O167" i="15"/>
  <c r="Q159" i="15"/>
  <c r="N144" i="15"/>
  <c r="P157" i="15"/>
  <c r="H143" i="15"/>
  <c r="I144" i="15"/>
  <c r="X164" i="15"/>
  <c r="Y162" i="15"/>
  <c r="N172" i="15"/>
  <c r="Y154" i="15"/>
  <c r="K173" i="15"/>
  <c r="S180" i="15"/>
  <c r="M166" i="15"/>
  <c r="U147" i="15"/>
  <c r="P177" i="15"/>
  <c r="U181" i="15"/>
  <c r="M185" i="15"/>
  <c r="O174" i="15"/>
  <c r="O183" i="15"/>
  <c r="I167" i="15"/>
  <c r="U176" i="15"/>
  <c r="H184" i="15"/>
  <c r="T167" i="15"/>
  <c r="Q176" i="15"/>
  <c r="Z180" i="15"/>
  <c r="V184" i="15"/>
  <c r="Y174" i="15"/>
  <c r="S184" i="15"/>
  <c r="P183" i="15"/>
  <c r="S160" i="15"/>
  <c r="V165" i="15"/>
  <c r="Y145" i="15"/>
  <c r="P154" i="15"/>
  <c r="N150" i="15"/>
  <c r="V150" i="15"/>
  <c r="AA161" i="15"/>
  <c r="J167" i="15"/>
  <c r="U148" i="15"/>
  <c r="H153" i="15"/>
  <c r="Z148" i="15"/>
  <c r="S166" i="15"/>
  <c r="S147" i="15"/>
  <c r="Y157" i="15"/>
  <c r="P148" i="15"/>
  <c r="Z145" i="15"/>
  <c r="AA163" i="15"/>
  <c r="V143" i="15"/>
  <c r="X151" i="15"/>
  <c r="P149" i="15"/>
  <c r="V155" i="15"/>
  <c r="M155" i="15"/>
  <c r="Q168" i="15"/>
  <c r="X167" i="15"/>
  <c r="W143" i="15"/>
  <c r="Y170" i="15"/>
  <c r="L176" i="15"/>
  <c r="T184" i="15"/>
  <c r="J185" i="15"/>
  <c r="AA157" i="15"/>
  <c r="Z151" i="15"/>
  <c r="Q145" i="15"/>
  <c r="O144" i="15"/>
  <c r="W160" i="15"/>
  <c r="Y155" i="15"/>
  <c r="S154" i="15"/>
  <c r="Z175" i="15"/>
  <c r="W177" i="15"/>
  <c r="P172" i="15"/>
  <c r="M183" i="15"/>
  <c r="L171" i="15"/>
  <c r="M178" i="15"/>
  <c r="N177" i="15"/>
  <c r="P146" i="15"/>
  <c r="O154" i="15"/>
  <c r="V153" i="15"/>
  <c r="H154" i="15"/>
  <c r="J154" i="15"/>
  <c r="X160" i="15"/>
  <c r="N170" i="15"/>
  <c r="Q170" i="15"/>
  <c r="S156" i="15"/>
  <c r="K175" i="15"/>
  <c r="Q180" i="15"/>
  <c r="O157" i="15"/>
  <c r="V171" i="15"/>
  <c r="Q167" i="15"/>
  <c r="U182" i="15"/>
  <c r="Y181" i="15"/>
  <c r="K161" i="15"/>
  <c r="M156" i="15"/>
  <c r="U144" i="15"/>
  <c r="Z172" i="15"/>
  <c r="W151" i="15"/>
  <c r="H161" i="15"/>
  <c r="T166" i="15"/>
  <c r="AA185" i="15"/>
  <c r="J143" i="15"/>
  <c r="L152" i="15"/>
  <c r="AA160" i="15"/>
  <c r="U146" i="15"/>
  <c r="Z153" i="15"/>
  <c r="S153" i="15"/>
  <c r="AA143" i="15"/>
  <c r="Q150" i="15"/>
  <c r="S146" i="15"/>
  <c r="I166" i="15"/>
  <c r="Z173" i="15"/>
  <c r="X163" i="15"/>
  <c r="M175" i="15"/>
  <c r="K182" i="15"/>
  <c r="W169" i="15"/>
  <c r="P166" i="15"/>
  <c r="Q178" i="15"/>
  <c r="V182" i="15"/>
  <c r="M149" i="15"/>
  <c r="R177" i="15"/>
  <c r="W184" i="15"/>
  <c r="K170" i="15"/>
  <c r="P178" i="15"/>
  <c r="L185" i="15"/>
  <c r="P170" i="15"/>
  <c r="V177" i="15"/>
  <c r="H182" i="15"/>
  <c r="R185" i="15"/>
  <c r="X177" i="15"/>
  <c r="S152" i="15"/>
  <c r="P185" i="15"/>
  <c r="W154" i="15"/>
  <c r="R162" i="15"/>
  <c r="X144" i="15"/>
  <c r="T157" i="15"/>
  <c r="R153" i="15"/>
  <c r="V158" i="15"/>
  <c r="S157" i="15"/>
  <c r="Z163" i="15"/>
  <c r="P143" i="15"/>
  <c r="L156" i="15"/>
  <c r="J152" i="15"/>
  <c r="O163" i="15"/>
  <c r="R168" i="15"/>
  <c r="Q151" i="15"/>
  <c r="P152" i="15"/>
  <c r="Z149" i="15"/>
  <c r="W148" i="15"/>
  <c r="R156" i="15"/>
  <c r="V147" i="15"/>
  <c r="V151" i="15"/>
  <c r="X155" i="15"/>
  <c r="H164" i="15"/>
  <c r="Z171" i="15"/>
  <c r="T172" i="15"/>
  <c r="U164" i="15"/>
  <c r="Z177" i="15"/>
  <c r="AA183" i="15"/>
  <c r="O169" i="15"/>
  <c r="S176" i="15"/>
  <c r="J164" i="15"/>
  <c r="R155" i="15"/>
  <c r="T154" i="15"/>
  <c r="U154" i="15"/>
  <c r="J150" i="15"/>
  <c r="U145" i="15"/>
  <c r="U163" i="15"/>
  <c r="I158" i="15"/>
  <c r="AA180" i="15"/>
  <c r="I154" i="15"/>
  <c r="U155" i="15"/>
  <c r="L179" i="15"/>
  <c r="R182" i="15"/>
  <c r="M143" i="15"/>
  <c r="L159" i="15"/>
  <c r="N162" i="15"/>
  <c r="T164" i="15"/>
  <c r="H183" i="15"/>
  <c r="AA170" i="15"/>
  <c r="J168" i="15"/>
  <c r="Q153" i="15"/>
  <c r="T159" i="15"/>
  <c r="I156" i="15"/>
  <c r="M153" i="15"/>
  <c r="T171" i="15"/>
  <c r="Y182" i="15"/>
  <c r="Q177" i="15"/>
  <c r="W167" i="15"/>
  <c r="J149" i="15"/>
  <c r="T158" i="15"/>
  <c r="K149" i="15"/>
  <c r="T147" i="15"/>
  <c r="W164" i="15"/>
  <c r="T148" i="15"/>
  <c r="R152" i="15"/>
  <c r="Y156" i="15"/>
  <c r="AA152" i="15"/>
  <c r="H169" i="15"/>
  <c r="R175" i="15"/>
  <c r="U168" i="15"/>
  <c r="O177" i="15"/>
  <c r="AA146" i="15"/>
  <c r="Y171" i="15"/>
  <c r="AA171" i="15"/>
  <c r="R179" i="15"/>
  <c r="U183" i="15"/>
  <c r="L164" i="15"/>
  <c r="P179" i="15"/>
  <c r="K146" i="15"/>
  <c r="M172" i="15"/>
  <c r="M180" i="15"/>
  <c r="AA150" i="15"/>
  <c r="S172" i="15"/>
  <c r="X178" i="15"/>
  <c r="I183" i="15"/>
  <c r="Y158" i="15"/>
  <c r="L180" i="15"/>
  <c r="U178" i="15"/>
  <c r="AA166" i="15"/>
  <c r="O148" i="15"/>
  <c r="U158" i="15"/>
  <c r="H148" i="15"/>
  <c r="Z143" i="15"/>
  <c r="V156" i="15"/>
  <c r="O168" i="15"/>
  <c r="K151" i="15"/>
  <c r="V160" i="15"/>
  <c r="T146" i="15"/>
  <c r="P159" i="15"/>
  <c r="N155" i="15"/>
  <c r="K160" i="15"/>
  <c r="N165" i="15"/>
  <c r="I145" i="15"/>
  <c r="T155" i="15"/>
  <c r="V154" i="15"/>
  <c r="I159" i="15"/>
  <c r="K147" i="15"/>
  <c r="O158" i="15"/>
  <c r="R163" i="15"/>
  <c r="V166" i="15"/>
  <c r="O151" i="15"/>
  <c r="J175" i="15"/>
  <c r="Y176" i="15"/>
  <c r="O171" i="15"/>
  <c r="L182" i="15"/>
  <c r="AA168" i="15"/>
  <c r="L177" i="15"/>
  <c r="O185" i="15"/>
  <c r="L143" i="15"/>
  <c r="O160" i="15"/>
  <c r="R150" i="15"/>
  <c r="X150" i="15"/>
  <c r="L158" i="15"/>
  <c r="Q158" i="15"/>
  <c r="R169" i="15"/>
  <c r="P169" i="15"/>
  <c r="K150" i="15"/>
  <c r="H173" i="15"/>
  <c r="N178" i="15"/>
  <c r="S144" i="15"/>
  <c r="S151" i="15"/>
  <c r="Z166" i="15"/>
  <c r="Z154" i="15"/>
  <c r="V176" i="15"/>
  <c r="Q173" i="15"/>
  <c r="O173" i="15"/>
  <c r="R181" i="15"/>
  <c r="T149" i="15"/>
  <c r="L148" i="15"/>
  <c r="T143" i="15"/>
  <c r="S145" i="15"/>
  <c r="Q160" i="15"/>
  <c r="P165" i="15"/>
  <c r="S182" i="15"/>
  <c r="S168" i="15"/>
  <c r="L172" i="15"/>
  <c r="L183" i="15"/>
  <c r="N184" i="15"/>
  <c r="K162" i="15"/>
  <c r="V148" i="15"/>
  <c r="Y151" i="15"/>
  <c r="W150" i="15"/>
  <c r="S165" i="15"/>
  <c r="J146" i="15"/>
  <c r="J155" i="15"/>
  <c r="N152" i="15"/>
  <c r="AA144" i="15"/>
  <c r="W174" i="15"/>
  <c r="I180" i="15"/>
  <c r="T173" i="15"/>
  <c r="H180" i="15"/>
  <c r="N158" i="15"/>
  <c r="J144" i="15"/>
  <c r="L157" i="15"/>
  <c r="Y147" i="15"/>
  <c r="Y166" i="15"/>
  <c r="S171" i="15"/>
  <c r="Q161" i="15"/>
  <c r="W176" i="15"/>
  <c r="N182" i="15"/>
  <c r="I165" i="15"/>
  <c r="W172" i="15"/>
  <c r="N167" i="15"/>
  <c r="J145" i="15"/>
  <c r="P151" i="15"/>
  <c r="R160" i="15"/>
  <c r="L154" i="15"/>
  <c r="Z158" i="15"/>
  <c r="H145" i="15"/>
  <c r="Z165" i="15"/>
  <c r="W157" i="15"/>
  <c r="S178" i="15"/>
  <c r="I184" i="15"/>
  <c r="N179" i="15"/>
  <c r="K145" i="15"/>
  <c r="W166" i="15"/>
  <c r="Z156" i="15"/>
  <c r="M146" i="15"/>
  <c r="I152" i="15"/>
  <c r="J171" i="15"/>
  <c r="X175" i="15"/>
  <c r="M170" i="15"/>
  <c r="J181" i="15"/>
  <c r="M164" i="15"/>
  <c r="W175" i="15"/>
  <c r="S183" i="15"/>
  <c r="I149" i="15"/>
  <c r="S163" i="15"/>
  <c r="N147" i="15"/>
  <c r="X146" i="15"/>
  <c r="P145" i="15"/>
  <c r="Z185" i="15"/>
  <c r="W161" i="15"/>
  <c r="W156" i="15"/>
  <c r="R173" i="15"/>
  <c r="K169" i="15"/>
  <c r="W155" i="15"/>
  <c r="H167" i="15"/>
  <c r="Q155" i="15"/>
  <c r="AA147" i="15"/>
  <c r="V163" i="15"/>
  <c r="J165" i="15"/>
  <c r="P162" i="15"/>
  <c r="M145" i="15"/>
  <c r="O179" i="15"/>
  <c r="S174" i="15"/>
  <c r="Y184" i="15"/>
  <c r="Q175" i="15"/>
  <c r="P180" i="15"/>
  <c r="P182" i="15"/>
  <c r="X152" i="15"/>
  <c r="V168" i="15"/>
  <c r="K168" i="15"/>
  <c r="R143" i="15"/>
  <c r="Q149" i="15"/>
  <c r="J40" i="15"/>
  <c r="G40" i="15" s="1"/>
  <c r="L40" i="15"/>
  <c r="H24" i="15"/>
  <c r="L24" i="15" s="1"/>
  <c r="I24" i="15"/>
  <c r="L21" i="15"/>
  <c r="J50" i="15"/>
  <c r="G50" i="15"/>
  <c r="L50" i="15"/>
  <c r="I33" i="15"/>
  <c r="I22" i="15"/>
  <c r="J22" i="15" s="1"/>
  <c r="G22" i="15" s="1"/>
  <c r="I49" i="15"/>
  <c r="I34" i="15"/>
  <c r="J34" i="15" s="1"/>
  <c r="I39" i="15"/>
  <c r="I26" i="15"/>
  <c r="J26" i="15" s="1"/>
  <c r="L31" i="15"/>
  <c r="J31" i="15"/>
  <c r="G31" i="15" s="1"/>
  <c r="H41" i="15"/>
  <c r="I41" i="15"/>
  <c r="J41" i="15" s="1"/>
  <c r="L33" i="15"/>
  <c r="J33" i="15"/>
  <c r="G33" i="15" s="1"/>
  <c r="L17" i="15"/>
  <c r="J17" i="15"/>
  <c r="G17" i="15" s="1"/>
  <c r="L46" i="15"/>
  <c r="J46" i="15"/>
  <c r="L22" i="15"/>
  <c r="L47" i="15"/>
  <c r="J39" i="15"/>
  <c r="L39" i="15"/>
  <c r="H25" i="15"/>
  <c r="I25" i="15"/>
  <c r="I51" i="15"/>
  <c r="L51" i="15" s="1"/>
  <c r="I48" i="15"/>
  <c r="I44" i="15"/>
  <c r="I30" i="15"/>
  <c r="I37" i="15"/>
  <c r="L37" i="15" s="1"/>
  <c r="I42" i="15"/>
  <c r="L42" i="15" s="1"/>
  <c r="I18" i="15"/>
  <c r="G46" i="15"/>
  <c r="I35" i="15"/>
  <c r="I27" i="15"/>
  <c r="J27" i="15" s="1"/>
  <c r="I36" i="15"/>
  <c r="L36" i="15" s="1"/>
  <c r="J49" i="15"/>
  <c r="G49" i="15" s="1"/>
  <c r="L49" i="15"/>
  <c r="G26" i="15"/>
  <c r="L26" i="15"/>
  <c r="L44" i="15"/>
  <c r="J42" i="15"/>
  <c r="G42" i="15" s="1"/>
  <c r="I52" i="15"/>
  <c r="H23" i="15"/>
  <c r="I23" i="15"/>
  <c r="J35" i="15"/>
  <c r="L35" i="15"/>
  <c r="H16" i="15"/>
  <c r="H63" i="15" a="1"/>
  <c r="J48" i="15"/>
  <c r="G48" i="15" s="1"/>
  <c r="L48" i="15"/>
  <c r="L32" i="15"/>
  <c r="J32" i="15"/>
  <c r="G32" i="15"/>
  <c r="L29" i="15"/>
  <c r="J18" i="15"/>
  <c r="L18" i="15"/>
  <c r="H43" i="15"/>
  <c r="I43" i="15"/>
  <c r="J28" i="15"/>
  <c r="G28" i="15" s="1"/>
  <c r="H38" i="15"/>
  <c r="L38" i="15" s="1"/>
  <c r="I38" i="15"/>
  <c r="I53" i="15"/>
  <c r="J53" i="15" s="1"/>
  <c r="I28" i="15"/>
  <c r="L28" i="15" s="1"/>
  <c r="I29" i="15"/>
  <c r="J29" i="15" s="1"/>
  <c r="I21" i="15"/>
  <c r="I47" i="15"/>
  <c r="J47" i="15" s="1"/>
  <c r="G47" i="15" s="1"/>
  <c r="I19" i="15"/>
  <c r="L19" i="15" s="1"/>
  <c r="I20" i="15"/>
  <c r="I45" i="15"/>
  <c r="J45" i="15" s="1"/>
  <c r="G45" i="15" s="1"/>
  <c r="A6" i="16"/>
  <c r="B8" i="16" s="1"/>
  <c r="J20" i="15" l="1"/>
  <c r="G20" i="15" s="1"/>
  <c r="J38" i="15"/>
  <c r="G38" i="15" s="1"/>
  <c r="G29" i="15"/>
  <c r="L20" i="15"/>
  <c r="J16" i="15"/>
  <c r="G16" i="15" s="1"/>
  <c r="L16" i="15"/>
  <c r="J23" i="15"/>
  <c r="L23" i="15"/>
  <c r="L45" i="15"/>
  <c r="L34" i="15"/>
  <c r="G39" i="15"/>
  <c r="L30" i="15"/>
  <c r="J36" i="15"/>
  <c r="L52" i="15"/>
  <c r="G18" i="15"/>
  <c r="L25" i="15"/>
  <c r="J25" i="15"/>
  <c r="G25" i="15" s="1"/>
  <c r="J21" i="15"/>
  <c r="G21" i="15" s="1"/>
  <c r="G53" i="15"/>
  <c r="J30" i="15"/>
  <c r="G30" i="15" s="1"/>
  <c r="G36" i="15"/>
  <c r="J52" i="15"/>
  <c r="G52" i="15" s="1"/>
  <c r="L43" i="15"/>
  <c r="G43" i="15"/>
  <c r="J43" i="15"/>
  <c r="J44" i="15"/>
  <c r="G44" i="15" s="1"/>
  <c r="G27" i="15"/>
  <c r="G34" i="15"/>
  <c r="L41" i="15"/>
  <c r="G41" i="15"/>
  <c r="L27" i="15"/>
  <c r="L53" i="15"/>
  <c r="J51" i="15"/>
  <c r="G51" i="15" s="1"/>
  <c r="J19" i="15"/>
  <c r="G19" i="15" s="1"/>
  <c r="J37" i="15"/>
  <c r="W63" i="15"/>
  <c r="AK66" i="15"/>
  <c r="M70" i="15"/>
  <c r="AI72" i="15"/>
  <c r="W74" i="15"/>
  <c r="K76" i="15"/>
  <c r="H66" i="15"/>
  <c r="V69" i="15"/>
  <c r="T72" i="15"/>
  <c r="H74" i="15"/>
  <c r="AH75" i="15"/>
  <c r="AG66" i="15"/>
  <c r="AG72" i="15"/>
  <c r="I76" i="15"/>
  <c r="AP77" i="15"/>
  <c r="AD79" i="15"/>
  <c r="AF64" i="15"/>
  <c r="V71" i="15"/>
  <c r="H75" i="15"/>
  <c r="W77" i="15"/>
  <c r="K79" i="15"/>
  <c r="AK80" i="15"/>
  <c r="AE73" i="15"/>
  <c r="V78" i="15"/>
  <c r="T81" i="15"/>
  <c r="H83" i="15"/>
  <c r="AH84" i="15"/>
  <c r="V86" i="15"/>
  <c r="AR71" i="15"/>
  <c r="AC77" i="15"/>
  <c r="AQ80" i="15"/>
  <c r="AE82" i="15"/>
  <c r="S84" i="15"/>
  <c r="M72" i="15"/>
  <c r="AR80" i="15"/>
  <c r="T84" i="15"/>
  <c r="AQ86" i="15"/>
  <c r="AE88" i="15"/>
  <c r="S90" i="15"/>
  <c r="AS91" i="15"/>
  <c r="AG93" i="15"/>
  <c r="U95" i="15"/>
  <c r="I97" i="15"/>
  <c r="AI98" i="15"/>
  <c r="AM76" i="15"/>
  <c r="Q82" i="15"/>
  <c r="AC85" i="15"/>
  <c r="AD87" i="15"/>
  <c r="R89" i="15"/>
  <c r="AR90" i="15"/>
  <c r="AF92" i="15"/>
  <c r="T94" i="15"/>
  <c r="H96" i="15"/>
  <c r="AH97" i="15"/>
  <c r="R78" i="15"/>
  <c r="H86" i="15"/>
  <c r="AE89" i="15"/>
  <c r="AS92" i="15"/>
  <c r="U96" i="15"/>
  <c r="S99" i="15"/>
  <c r="AS100" i="15"/>
  <c r="AG102" i="15"/>
  <c r="U104" i="15"/>
  <c r="AF105" i="15"/>
  <c r="AE87" i="15"/>
  <c r="AS79" i="15"/>
  <c r="AE86" i="15"/>
  <c r="J90" i="15"/>
  <c r="X93" i="15"/>
  <c r="AL96" i="15"/>
  <c r="AB99" i="15"/>
  <c r="P101" i="15"/>
  <c r="AP102" i="15"/>
  <c r="AD104" i="15"/>
  <c r="AB79" i="15"/>
  <c r="AQ89" i="15"/>
  <c r="Q92" i="15"/>
  <c r="AN98" i="15"/>
  <c r="S102" i="15"/>
  <c r="AG105" i="15"/>
  <c r="AH88" i="15"/>
  <c r="AQ100" i="15"/>
  <c r="P87" i="15"/>
  <c r="AB100" i="15"/>
  <c r="U82" i="15"/>
  <c r="AR93" i="15"/>
  <c r="AL99" i="15"/>
  <c r="X104" i="15"/>
  <c r="AG96" i="15"/>
  <c r="AA104" i="15"/>
  <c r="AH96" i="15"/>
  <c r="AB104" i="15"/>
  <c r="M67" i="15"/>
  <c r="T69" i="15"/>
  <c r="AI70" i="15"/>
  <c r="N66" i="15"/>
  <c r="R70" i="15"/>
  <c r="M69" i="15"/>
  <c r="T71" i="15"/>
  <c r="AD64" i="15"/>
  <c r="AL70" i="15"/>
  <c r="AM66" i="15"/>
  <c r="H63" i="15"/>
  <c r="U66" i="15"/>
  <c r="AI69" i="15"/>
  <c r="AA72" i="15"/>
  <c r="O74" i="15"/>
  <c r="AO75" i="15"/>
  <c r="AD65" i="15"/>
  <c r="AR68" i="15"/>
  <c r="L72" i="15"/>
  <c r="AL73" i="15"/>
  <c r="Z75" i="15"/>
  <c r="AM65" i="15"/>
  <c r="Q72" i="15"/>
  <c r="AE75" i="15"/>
  <c r="AH77" i="15"/>
  <c r="V79" i="15"/>
  <c r="AL63" i="15"/>
  <c r="AB70" i="15"/>
  <c r="AD74" i="15"/>
  <c r="O77" i="15"/>
  <c r="AO78" i="15"/>
  <c r="AC80" i="15"/>
  <c r="AK72" i="15"/>
  <c r="AR77" i="15"/>
  <c r="L81" i="15"/>
  <c r="AL82" i="15"/>
  <c r="Z84" i="15"/>
  <c r="N86" i="15"/>
  <c r="T70" i="15"/>
  <c r="M77" i="15"/>
  <c r="AA80" i="15"/>
  <c r="W82" i="15"/>
  <c r="K84" i="15"/>
  <c r="AS68" i="15"/>
  <c r="N80" i="15"/>
  <c r="AP83" i="15"/>
  <c r="AF86" i="15"/>
  <c r="W88" i="15"/>
  <c r="K90" i="15"/>
  <c r="AK91" i="15"/>
  <c r="Y93" i="15"/>
  <c r="M95" i="15"/>
  <c r="Q64" i="15"/>
  <c r="AE67" i="15"/>
  <c r="AS70" i="15"/>
  <c r="M73" i="15"/>
  <c r="AM74" i="15"/>
  <c r="Z63" i="15"/>
  <c r="AN66" i="15"/>
  <c r="P70" i="15"/>
  <c r="AJ72" i="15"/>
  <c r="X74" i="15"/>
  <c r="L76" i="15"/>
  <c r="U68" i="15"/>
  <c r="AA73" i="15"/>
  <c r="AF76" i="15"/>
  <c r="T78" i="15"/>
  <c r="H80" i="15"/>
  <c r="T66" i="15"/>
  <c r="Z72" i="15"/>
  <c r="AN75" i="15"/>
  <c r="AM77" i="15"/>
  <c r="AA79" i="15"/>
  <c r="O65" i="15"/>
  <c r="S75" i="15"/>
  <c r="P79" i="15"/>
  <c r="AJ81" i="15"/>
  <c r="X83" i="15"/>
  <c r="L85" i="15"/>
  <c r="AL86" i="15"/>
  <c r="AF73" i="15"/>
  <c r="W78" i="15"/>
  <c r="U81" i="15"/>
  <c r="I83" i="15"/>
  <c r="AI84" i="15"/>
  <c r="AA75" i="15"/>
  <c r="AL81" i="15"/>
  <c r="N85" i="15"/>
  <c r="U87" i="15"/>
  <c r="I89" i="15"/>
  <c r="AI90" i="15"/>
  <c r="W92" i="15"/>
  <c r="K94" i="15"/>
  <c r="AK95" i="15"/>
  <c r="Y97" i="15"/>
  <c r="M99" i="15"/>
  <c r="AA78" i="15"/>
  <c r="K83" i="15"/>
  <c r="L86" i="15"/>
  <c r="H88" i="15"/>
  <c r="AH89" i="15"/>
  <c r="V91" i="15"/>
  <c r="J93" i="15"/>
  <c r="AJ94" i="15"/>
  <c r="X96" i="15"/>
  <c r="L98" i="15"/>
  <c r="R81" i="15"/>
  <c r="K87" i="15"/>
  <c r="Y90" i="15"/>
  <c r="AM93" i="15"/>
  <c r="O97" i="15"/>
  <c r="AI99" i="15"/>
  <c r="W101" i="15"/>
  <c r="K103" i="15"/>
  <c r="AK104" i="15"/>
  <c r="H77" i="15"/>
  <c r="K89" i="15"/>
  <c r="M82" i="15"/>
  <c r="AB87" i="15"/>
  <c r="AP90" i="15"/>
  <c r="R94" i="15"/>
  <c r="AF97" i="15"/>
  <c r="AR99" i="15"/>
  <c r="AF101" i="15"/>
  <c r="T103" i="15"/>
  <c r="H105" i="15"/>
  <c r="AD83" i="15"/>
  <c r="AQ81" i="15"/>
  <c r="AQ93" i="15"/>
  <c r="AK99" i="15"/>
  <c r="M103" i="15"/>
  <c r="AR102" i="15"/>
  <c r="AO92" i="15"/>
  <c r="AE102" i="15"/>
  <c r="J92" i="15"/>
  <c r="P102" i="15"/>
  <c r="AF87" i="15"/>
  <c r="AF95" i="15"/>
  <c r="AF100" i="15"/>
  <c r="AD72" i="15"/>
  <c r="Y99" i="15"/>
  <c r="R74" i="15"/>
  <c r="Z99" i="15"/>
  <c r="R63" i="15"/>
  <c r="Y65" i="15"/>
  <c r="AF67" i="15"/>
  <c r="U67" i="15"/>
  <c r="AO71" i="15"/>
  <c r="AP66" i="15"/>
  <c r="Y67" i="15"/>
  <c r="AF69" i="15"/>
  <c r="J63" i="15"/>
  <c r="X67" i="15"/>
  <c r="Y63" i="15"/>
  <c r="AM63" i="15"/>
  <c r="O67" i="15"/>
  <c r="AC70" i="15"/>
  <c r="AQ72" i="15"/>
  <c r="AE74" i="15"/>
  <c r="S76" i="15"/>
  <c r="X66" i="15"/>
  <c r="AL69" i="15"/>
  <c r="AB72" i="15"/>
  <c r="P74" i="15"/>
  <c r="AP75" i="15"/>
  <c r="AA67" i="15"/>
  <c r="K73" i="15"/>
  <c r="W76" i="15"/>
  <c r="L78" i="15"/>
  <c r="AL79" i="15"/>
  <c r="Z65" i="15"/>
  <c r="J72" i="15"/>
  <c r="X75" i="15"/>
  <c r="AE77" i="15"/>
  <c r="S79" i="15"/>
  <c r="AA63" i="15"/>
  <c r="Y74" i="15"/>
  <c r="AL78" i="15"/>
  <c r="AB81" i="15"/>
  <c r="P83" i="15"/>
  <c r="AP84" i="15"/>
  <c r="AD86" i="15"/>
  <c r="AL72" i="15"/>
  <c r="AS77" i="15"/>
  <c r="M81" i="15"/>
  <c r="AM82" i="15"/>
  <c r="AA84" i="15"/>
  <c r="AM73" i="15"/>
  <c r="V81" i="15"/>
  <c r="AJ84" i="15"/>
  <c r="M87" i="15"/>
  <c r="AM88" i="15"/>
  <c r="AA90" i="15"/>
  <c r="O92" i="15"/>
  <c r="AO93" i="15"/>
  <c r="AC95" i="15"/>
  <c r="K65" i="15"/>
  <c r="Y68" i="15"/>
  <c r="AM71" i="15"/>
  <c r="AC73" i="15"/>
  <c r="Q75" i="15"/>
  <c r="T64" i="15"/>
  <c r="AH67" i="15"/>
  <c r="J71" i="15"/>
  <c r="N73" i="15"/>
  <c r="AN74" i="15"/>
  <c r="S63" i="15"/>
  <c r="I70" i="15"/>
  <c r="U74" i="15"/>
  <c r="J77" i="15"/>
  <c r="AJ78" i="15"/>
  <c r="X80" i="15"/>
  <c r="H68" i="15"/>
  <c r="T73" i="15"/>
  <c r="AC76" i="15"/>
  <c r="Q78" i="15"/>
  <c r="AQ79" i="15"/>
  <c r="AC68" i="15"/>
  <c r="AH76" i="15"/>
  <c r="J80" i="15"/>
  <c r="N82" i="15"/>
  <c r="AN83" i="15"/>
  <c r="AB85" i="15"/>
  <c r="R65" i="15"/>
  <c r="T75" i="15"/>
  <c r="Q79" i="15"/>
  <c r="AK81" i="15"/>
  <c r="Y83" i="15"/>
  <c r="M85" i="15"/>
  <c r="AF77" i="15"/>
  <c r="AF82" i="15"/>
  <c r="AL85" i="15"/>
  <c r="AK87" i="15"/>
  <c r="Y89" i="15"/>
  <c r="M91" i="15"/>
  <c r="AM92" i="15"/>
  <c r="AA94" i="15"/>
  <c r="O96" i="15"/>
  <c r="AO97" i="15"/>
  <c r="J69" i="15"/>
  <c r="O80" i="15"/>
  <c r="AQ83" i="15"/>
  <c r="AG86" i="15"/>
  <c r="X88" i="15"/>
  <c r="L90" i="15"/>
  <c r="AL91" i="15"/>
  <c r="Z93" i="15"/>
  <c r="N95" i="15"/>
  <c r="AN96" i="15"/>
  <c r="AB98" i="15"/>
  <c r="AR82" i="15"/>
  <c r="AQ87" i="15"/>
  <c r="S91" i="15"/>
  <c r="AG94" i="15"/>
  <c r="I98" i="15"/>
  <c r="M100" i="15"/>
  <c r="AM101" i="15"/>
  <c r="AA103" i="15"/>
  <c r="O105" i="15"/>
  <c r="T82" i="15"/>
  <c r="P68" i="15"/>
  <c r="AM83" i="15"/>
  <c r="V88" i="15"/>
  <c r="AJ91" i="15"/>
  <c r="L95" i="15"/>
  <c r="Z98" i="15"/>
  <c r="V100" i="15"/>
  <c r="J102" i="15"/>
  <c r="AJ103" i="15"/>
  <c r="X105" i="15"/>
  <c r="X86" i="15"/>
  <c r="X87" i="15"/>
  <c r="AE95" i="15"/>
  <c r="AE100" i="15"/>
  <c r="AS103" i="15"/>
  <c r="AF104" i="15"/>
  <c r="Q96" i="15"/>
  <c r="S104" i="15"/>
  <c r="X95" i="15"/>
  <c r="AP103" i="15"/>
  <c r="AD90" i="15"/>
  <c r="T97" i="15"/>
  <c r="Z101" i="15"/>
  <c r="AB89" i="15"/>
  <c r="M101" i="15"/>
  <c r="AJ89" i="15"/>
  <c r="N101" i="15"/>
  <c r="AA70" i="15"/>
  <c r="AK63" i="15"/>
  <c r="AR65" i="15"/>
  <c r="AS63" i="15"/>
  <c r="K68" i="15"/>
  <c r="AB63" i="15"/>
  <c r="AK65" i="15"/>
  <c r="AR67" i="15"/>
  <c r="AE68" i="15"/>
  <c r="J64" i="15"/>
  <c r="H69" i="15"/>
  <c r="AG64" i="15"/>
  <c r="I68" i="15"/>
  <c r="W71" i="15"/>
  <c r="U73" i="15"/>
  <c r="I75" i="15"/>
  <c r="AP63" i="15"/>
  <c r="R67" i="15"/>
  <c r="AF70" i="15"/>
  <c r="AR72" i="15"/>
  <c r="AF74" i="15"/>
  <c r="T76" i="15"/>
  <c r="O69" i="15"/>
  <c r="AQ73" i="15"/>
  <c r="AN76" i="15"/>
  <c r="AB78" i="15"/>
  <c r="P80" i="15"/>
  <c r="N67" i="15"/>
  <c r="AP72" i="15"/>
  <c r="R76" i="15"/>
  <c r="I78" i="15"/>
  <c r="AI79" i="15"/>
  <c r="AO66" i="15"/>
  <c r="M76" i="15"/>
  <c r="AF79" i="15"/>
  <c r="AR81" i="15"/>
  <c r="AF83" i="15"/>
  <c r="T85" i="15"/>
  <c r="AD63" i="15"/>
  <c r="Z74" i="15"/>
  <c r="AM78" i="15"/>
  <c r="AC81" i="15"/>
  <c r="Q83" i="15"/>
  <c r="AQ84" i="15"/>
  <c r="AL76" i="15"/>
  <c r="P82" i="15"/>
  <c r="AA85" i="15"/>
  <c r="AC87" i="15"/>
  <c r="AQ65" i="15"/>
  <c r="S69" i="15"/>
  <c r="S72" i="15"/>
  <c r="AS73" i="15"/>
  <c r="AG75" i="15"/>
  <c r="N65" i="15"/>
  <c r="AB68" i="15"/>
  <c r="AP71" i="15"/>
  <c r="AD73" i="15"/>
  <c r="R75" i="15"/>
  <c r="AS64" i="15"/>
  <c r="AI71" i="15"/>
  <c r="O75" i="15"/>
  <c r="Z77" i="15"/>
  <c r="N79" i="15"/>
  <c r="AN80" i="15"/>
  <c r="AH69" i="15"/>
  <c r="N74" i="15"/>
  <c r="AS76" i="15"/>
  <c r="AG78" i="15"/>
  <c r="U80" i="15"/>
  <c r="AQ71" i="15"/>
  <c r="AB77" i="15"/>
  <c r="AP80" i="15"/>
  <c r="AD82" i="15"/>
  <c r="R84" i="15"/>
  <c r="AR85" i="15"/>
  <c r="AF68" i="15"/>
  <c r="AI76" i="15"/>
  <c r="K80" i="15"/>
  <c r="O82" i="15"/>
  <c r="AO83" i="15"/>
  <c r="AE65" i="15"/>
  <c r="T79" i="15"/>
  <c r="Z83" i="15"/>
  <c r="U86" i="15"/>
  <c r="O88" i="15"/>
  <c r="AO89" i="15"/>
  <c r="AC91" i="15"/>
  <c r="Q93" i="15"/>
  <c r="AQ94" i="15"/>
  <c r="AE96" i="15"/>
  <c r="S98" i="15"/>
  <c r="AN73" i="15"/>
  <c r="W81" i="15"/>
  <c r="AK84" i="15"/>
  <c r="N87" i="15"/>
  <c r="AN88" i="15"/>
  <c r="AB90" i="15"/>
  <c r="P92" i="15"/>
  <c r="AP93" i="15"/>
  <c r="AD95" i="15"/>
  <c r="R97" i="15"/>
  <c r="W73" i="15"/>
  <c r="AF84" i="15"/>
  <c r="AK88" i="15"/>
  <c r="M92" i="15"/>
  <c r="AA95" i="15"/>
  <c r="AK98" i="15"/>
  <c r="AC100" i="15"/>
  <c r="Q102" i="15"/>
  <c r="AQ103" i="15"/>
  <c r="AE105" i="15"/>
  <c r="AD85" i="15"/>
  <c r="AE76" i="15"/>
  <c r="Z85" i="15"/>
  <c r="P89" i="15"/>
  <c r="AD92" i="15"/>
  <c r="AR95" i="15"/>
  <c r="K99" i="15"/>
  <c r="AL100" i="15"/>
  <c r="Z102" i="15"/>
  <c r="N104" i="15"/>
  <c r="AM69" i="15"/>
  <c r="Y88" i="15"/>
  <c r="AC90" i="15"/>
  <c r="S97" i="15"/>
  <c r="Y101" i="15"/>
  <c r="AM104" i="15"/>
  <c r="AO77" i="15"/>
  <c r="Q99" i="15"/>
  <c r="AS105" i="15"/>
  <c r="AJ98" i="15"/>
  <c r="AD105" i="15"/>
  <c r="R92" i="15"/>
  <c r="AO98" i="15"/>
  <c r="AJ102" i="15"/>
  <c r="S93" i="15"/>
  <c r="AM102" i="15"/>
  <c r="T93" i="15"/>
  <c r="AN102" i="15"/>
  <c r="AM68" i="15"/>
  <c r="H71" i="15"/>
  <c r="R64" i="15"/>
  <c r="AB69" i="15"/>
  <c r="AI64" i="15"/>
  <c r="AM70" i="15"/>
  <c r="K64" i="15"/>
  <c r="R66" i="15"/>
  <c r="Q65" i="15"/>
  <c r="O70" i="15"/>
  <c r="AF65" i="15"/>
  <c r="AA65" i="15"/>
  <c r="AO68" i="15"/>
  <c r="K72" i="15"/>
  <c r="AK73" i="15"/>
  <c r="Y75" i="15"/>
  <c r="AJ64" i="15"/>
  <c r="L68" i="15"/>
  <c r="Z71" i="15"/>
  <c r="V73" i="15"/>
  <c r="J75" i="15"/>
  <c r="M64" i="15"/>
  <c r="AO70" i="15"/>
  <c r="AK74" i="15"/>
  <c r="R77" i="15"/>
  <c r="AR78" i="15"/>
  <c r="AF80" i="15"/>
  <c r="AN68" i="15"/>
  <c r="AJ73" i="15"/>
  <c r="AK76" i="15"/>
  <c r="Y78" i="15"/>
  <c r="M80" i="15"/>
  <c r="Q70" i="15"/>
  <c r="L77" i="15"/>
  <c r="Z80" i="15"/>
  <c r="V82" i="15"/>
  <c r="J84" i="15"/>
  <c r="AJ85" i="15"/>
  <c r="AR66" i="15"/>
  <c r="N76" i="15"/>
  <c r="AG79" i="15"/>
  <c r="AS81" i="15"/>
  <c r="AG83" i="15"/>
  <c r="U85" i="15"/>
  <c r="Z78" i="15"/>
  <c r="J83" i="15"/>
  <c r="K86" i="15"/>
  <c r="AS87" i="15"/>
  <c r="AG89" i="15"/>
  <c r="AQ90" i="15"/>
  <c r="S94" i="15"/>
  <c r="AM96" i="15"/>
  <c r="AA98" i="15"/>
  <c r="AB75" i="15"/>
  <c r="AM81" i="15"/>
  <c r="O85" i="15"/>
  <c r="V87" i="15"/>
  <c r="J89" i="15"/>
  <c r="AJ90" i="15"/>
  <c r="X92" i="15"/>
  <c r="L94" i="15"/>
  <c r="AL95" i="15"/>
  <c r="Z97" i="15"/>
  <c r="AD76" i="15"/>
  <c r="Y85" i="15"/>
  <c r="O89" i="15"/>
  <c r="AC92" i="15"/>
  <c r="AQ95" i="15"/>
  <c r="J99" i="15"/>
  <c r="AK100" i="15"/>
  <c r="Y102" i="15"/>
  <c r="M104" i="15"/>
  <c r="AM105" i="15"/>
  <c r="AI86" i="15"/>
  <c r="S78" i="15"/>
  <c r="I86" i="15"/>
  <c r="AF89" i="15"/>
  <c r="H93" i="15"/>
  <c r="V96" i="15"/>
  <c r="T99" i="15"/>
  <c r="H101" i="15"/>
  <c r="AH102" i="15"/>
  <c r="V104" i="15"/>
  <c r="AQ75" i="15"/>
  <c r="S89" i="15"/>
  <c r="W91" i="15"/>
  <c r="M98" i="15"/>
  <c r="AO101" i="15"/>
  <c r="Q105" i="15"/>
  <c r="Y84" i="15"/>
  <c r="K100" i="15"/>
  <c r="AA81" i="15"/>
  <c r="AH99" i="15"/>
  <c r="I77" i="15"/>
  <c r="L93" i="15"/>
  <c r="V99" i="15"/>
  <c r="AD103" i="15"/>
  <c r="AS94" i="15"/>
  <c r="AG103" i="15"/>
  <c r="H95" i="15"/>
  <c r="AH103" i="15"/>
  <c r="AS67" i="15"/>
  <c r="N70" i="15"/>
  <c r="X63" i="15"/>
  <c r="AN67" i="15"/>
  <c r="I63" i="15"/>
  <c r="AS69" i="15"/>
  <c r="Q63" i="15"/>
  <c r="X65" i="15"/>
  <c r="AC63" i="15"/>
  <c r="AA68" i="15"/>
  <c r="AR63" i="15"/>
  <c r="AI65" i="15"/>
  <c r="K69" i="15"/>
  <c r="O72" i="15"/>
  <c r="AO73" i="15"/>
  <c r="AC75" i="15"/>
  <c r="AR64" i="15"/>
  <c r="T68" i="15"/>
  <c r="AH71" i="15"/>
  <c r="Z73" i="15"/>
  <c r="N75" i="15"/>
  <c r="AC64" i="15"/>
  <c r="S71" i="15"/>
  <c r="AS74" i="15"/>
  <c r="V77" i="15"/>
  <c r="J79" i="15"/>
  <c r="AJ80" i="15"/>
  <c r="R69" i="15"/>
  <c r="AR73" i="15"/>
  <c r="AO76" i="15"/>
  <c r="AC78" i="15"/>
  <c r="Q80" i="15"/>
  <c r="K71" i="15"/>
  <c r="T77" i="15"/>
  <c r="AH80" i="15"/>
  <c r="Z82" i="15"/>
  <c r="N84" i="15"/>
  <c r="AN85" i="15"/>
  <c r="AL67" i="15"/>
  <c r="AA76" i="15"/>
  <c r="AO79" i="15"/>
  <c r="K82" i="15"/>
  <c r="AK83" i="15"/>
  <c r="AQ63" i="15"/>
  <c r="AP78" i="15"/>
  <c r="R83" i="15"/>
  <c r="P86" i="15"/>
  <c r="K88" i="15"/>
  <c r="AK89" i="15"/>
  <c r="Y91" i="15"/>
  <c r="M93" i="15"/>
  <c r="AM94" i="15"/>
  <c r="AA96" i="15"/>
  <c r="O98" i="15"/>
  <c r="H73" i="15"/>
  <c r="O81" i="15"/>
  <c r="AC84" i="15"/>
  <c r="J87" i="15"/>
  <c r="AJ88" i="15"/>
  <c r="X90" i="15"/>
  <c r="L92" i="15"/>
  <c r="AL93" i="15"/>
  <c r="Z95" i="15"/>
  <c r="N97" i="15"/>
  <c r="AA71" i="15"/>
  <c r="P84" i="15"/>
  <c r="AC88" i="15"/>
  <c r="AQ91" i="15"/>
  <c r="S95" i="15"/>
  <c r="AF98" i="15"/>
  <c r="Y100" i="15"/>
  <c r="M102" i="15"/>
  <c r="AM103" i="15"/>
  <c r="AA105" i="15"/>
  <c r="AN84" i="15"/>
  <c r="L75" i="15"/>
  <c r="K85" i="15"/>
  <c r="H89" i="15"/>
  <c r="V92" i="15"/>
  <c r="AJ95" i="15"/>
  <c r="AR98" i="15"/>
  <c r="U91" i="15"/>
  <c r="AI94" i="15"/>
  <c r="Q97" i="15"/>
  <c r="AQ98" i="15"/>
  <c r="AG77" i="15"/>
  <c r="AG82" i="15"/>
  <c r="AM85" i="15"/>
  <c r="AL87" i="15"/>
  <c r="Z89" i="15"/>
  <c r="N91" i="15"/>
  <c r="AN92" i="15"/>
  <c r="AB94" i="15"/>
  <c r="P96" i="15"/>
  <c r="AP97" i="15"/>
  <c r="AR79" i="15"/>
  <c r="AC86" i="15"/>
  <c r="I90" i="15"/>
  <c r="W93" i="15"/>
  <c r="AK96" i="15"/>
  <c r="AA99" i="15"/>
  <c r="O101" i="15"/>
  <c r="AO102" i="15"/>
  <c r="AC104" i="15"/>
  <c r="Y66" i="15"/>
  <c r="Q88" i="15"/>
  <c r="S81" i="15"/>
  <c r="L87" i="15"/>
  <c r="Z90" i="15"/>
  <c r="AN93" i="15"/>
  <c r="P97" i="15"/>
  <c r="AJ99" i="15"/>
  <c r="X101" i="15"/>
  <c r="L103" i="15"/>
  <c r="AL104" i="15"/>
  <c r="AP81" i="15"/>
  <c r="AR75" i="15"/>
  <c r="K93" i="15"/>
  <c r="U99" i="15"/>
  <c r="AI102" i="15"/>
  <c r="AH101" i="15"/>
  <c r="O91" i="15"/>
  <c r="AK101" i="15"/>
  <c r="V90" i="15"/>
  <c r="V101" i="15"/>
  <c r="AE85" i="15"/>
  <c r="AL94" i="15"/>
  <c r="P100" i="15"/>
  <c r="R105" i="15"/>
  <c r="U98" i="15"/>
  <c r="U105" i="15"/>
  <c r="V98" i="15"/>
  <c r="V105" i="15"/>
  <c r="S66" i="15"/>
  <c r="Z68" i="15"/>
  <c r="I69" i="15"/>
  <c r="Z64" i="15"/>
  <c r="AD68" i="15"/>
  <c r="S68" i="15"/>
  <c r="Z70" i="15"/>
  <c r="AJ63" i="15"/>
  <c r="L69" i="15"/>
  <c r="M65" i="15"/>
  <c r="K63" i="15"/>
  <c r="AC66" i="15"/>
  <c r="AQ69" i="15"/>
  <c r="AE72" i="15"/>
  <c r="S74" i="15"/>
  <c r="AS75" i="15"/>
  <c r="AL65" i="15"/>
  <c r="N69" i="15"/>
  <c r="P72" i="15"/>
  <c r="AP73" i="15"/>
  <c r="AD75" i="15"/>
  <c r="Q66" i="15"/>
  <c r="Y72" i="15"/>
  <c r="AM75" i="15"/>
  <c r="AL77" i="15"/>
  <c r="Z79" i="15"/>
  <c r="P64" i="15"/>
  <c r="AR70" i="15"/>
  <c r="AL74" i="15"/>
  <c r="S77" i="15"/>
  <c r="AS78" i="15"/>
  <c r="AG80" i="15"/>
  <c r="O73" i="15"/>
  <c r="N78" i="15"/>
  <c r="P81" i="15"/>
  <c r="AP82" i="15"/>
  <c r="AD84" i="15"/>
  <c r="R86" i="15"/>
  <c r="N71" i="15"/>
  <c r="U77" i="15"/>
  <c r="AI80" i="15"/>
  <c r="AA82" i="15"/>
  <c r="O84" i="15"/>
  <c r="AG70" i="15"/>
  <c r="AD80" i="15"/>
  <c r="L84" i="15"/>
  <c r="AK86" i="15"/>
  <c r="AA88" i="15"/>
  <c r="O90" i="15"/>
  <c r="AO91" i="15"/>
  <c r="AC93" i="15"/>
  <c r="Q95" i="15"/>
  <c r="AQ96" i="15"/>
  <c r="AE98" i="15"/>
  <c r="V76" i="15"/>
  <c r="I82" i="15"/>
  <c r="W85" i="15"/>
  <c r="Z87" i="15"/>
  <c r="N89" i="15"/>
  <c r="AN90" i="15"/>
  <c r="AB92" i="15"/>
  <c r="P94" i="15"/>
  <c r="AP95" i="15"/>
  <c r="AD97" i="15"/>
  <c r="X77" i="15"/>
  <c r="AI85" i="15"/>
  <c r="W89" i="15"/>
  <c r="AK92" i="15"/>
  <c r="M96" i="15"/>
  <c r="O99" i="15"/>
  <c r="AO100" i="15"/>
  <c r="AC102" i="15"/>
  <c r="Q104" i="15"/>
  <c r="AQ105" i="15"/>
  <c r="O87" i="15"/>
  <c r="M79" i="15"/>
  <c r="T86" i="15"/>
  <c r="AN89" i="15"/>
  <c r="P93" i="15"/>
  <c r="AD96" i="15"/>
  <c r="X99" i="15"/>
  <c r="L101" i="15"/>
  <c r="AL102" i="15"/>
  <c r="Z104" i="15"/>
  <c r="AN77" i="15"/>
  <c r="AA89" i="15"/>
  <c r="AM91" i="15"/>
  <c r="AC98" i="15"/>
  <c r="K102" i="15"/>
  <c r="Y105" i="15"/>
  <c r="H87" i="15"/>
  <c r="AA100" i="15"/>
  <c r="AO84" i="15"/>
  <c r="L100" i="15"/>
  <c r="W80" i="15"/>
  <c r="AB93" i="15"/>
  <c r="AD99" i="15"/>
  <c r="H104" i="15"/>
  <c r="AM95" i="15"/>
  <c r="K104" i="15"/>
  <c r="AN95" i="15"/>
  <c r="L104" i="15"/>
  <c r="AC67" i="15"/>
  <c r="AJ69" i="15"/>
  <c r="AC71" i="15"/>
  <c r="H67" i="15"/>
  <c r="L71" i="15"/>
  <c r="AC69" i="15"/>
  <c r="AJ71" i="15"/>
  <c r="H65" i="15"/>
  <c r="AF71" i="15"/>
  <c r="AG67" i="15"/>
  <c r="L63" i="15"/>
  <c r="AM72" i="15"/>
  <c r="AD69" i="15"/>
  <c r="K67" i="15"/>
  <c r="AH79" i="15"/>
  <c r="AA77" i="15"/>
  <c r="AE92" i="15"/>
  <c r="AS95" i="15"/>
  <c r="AG97" i="15"/>
  <c r="AH65" i="15"/>
  <c r="U79" i="15"/>
  <c r="AA83" i="15"/>
  <c r="W86" i="15"/>
  <c r="P88" i="15"/>
  <c r="AP89" i="15"/>
  <c r="AD91" i="15"/>
  <c r="R93" i="15"/>
  <c r="AR94" i="15"/>
  <c r="AF96" i="15"/>
  <c r="T98" i="15"/>
  <c r="L82" i="15"/>
  <c r="AA87" i="15"/>
  <c r="AO90" i="15"/>
  <c r="Q94" i="15"/>
  <c r="AE97" i="15"/>
  <c r="AQ99" i="15"/>
  <c r="AE101" i="15"/>
  <c r="S103" i="15"/>
  <c r="AS104" i="15"/>
  <c r="V80" i="15"/>
  <c r="M90" i="15"/>
  <c r="AS82" i="15"/>
  <c r="AR87" i="15"/>
  <c r="T91" i="15"/>
  <c r="AH94" i="15"/>
  <c r="J98" i="15"/>
  <c r="N100" i="15"/>
  <c r="AN101" i="15"/>
  <c r="AB103" i="15"/>
  <c r="P105" i="15"/>
  <c r="R85" i="15"/>
  <c r="S85" i="15"/>
  <c r="AK94" i="15"/>
  <c r="O100" i="15"/>
  <c r="AC103" i="15"/>
  <c r="AL103" i="15"/>
  <c r="AC94" i="15"/>
  <c r="Y103" i="15"/>
  <c r="AJ93" i="15"/>
  <c r="J103" i="15"/>
  <c r="T89" i="15"/>
  <c r="Z96" i="15"/>
  <c r="J101" i="15"/>
  <c r="AP85" i="15"/>
  <c r="S100" i="15"/>
  <c r="O86" i="15"/>
  <c r="T100" i="15"/>
  <c r="U71" i="15"/>
  <c r="AE64" i="15"/>
  <c r="AL66" i="15"/>
  <c r="AG65" i="15"/>
  <c r="AK69" i="15"/>
  <c r="P65" i="15"/>
  <c r="AE66" i="15"/>
  <c r="AL68" i="15"/>
  <c r="S70" i="15"/>
  <c r="AJ65" i="15"/>
  <c r="AH70" i="15"/>
  <c r="I64" i="15"/>
  <c r="W67" i="15"/>
  <c r="AK70" i="15"/>
  <c r="I73" i="15"/>
  <c r="AI74" i="15"/>
  <c r="O63" i="15"/>
  <c r="AF66" i="15"/>
  <c r="H70" i="15"/>
  <c r="AF72" i="15"/>
  <c r="T74" i="15"/>
  <c r="H76" i="15"/>
  <c r="AQ67" i="15"/>
  <c r="S73" i="15"/>
  <c r="AB76" i="15"/>
  <c r="P78" i="15"/>
  <c r="AP79" i="15"/>
  <c r="AP65" i="15"/>
  <c r="R72" i="15"/>
  <c r="AF75" i="15"/>
  <c r="AI77" i="15"/>
  <c r="W79" i="15"/>
  <c r="U64" i="15"/>
  <c r="AO74" i="15"/>
  <c r="H79" i="15"/>
  <c r="AF81" i="15"/>
  <c r="T83" i="15"/>
  <c r="H85" i="15"/>
  <c r="AH86" i="15"/>
  <c r="P73" i="15"/>
  <c r="O78" i="15"/>
  <c r="Q81" i="15"/>
  <c r="AQ82" i="15"/>
  <c r="AE84" i="15"/>
  <c r="AG74" i="15"/>
  <c r="AD81" i="15"/>
  <c r="AR84" i="15"/>
  <c r="Q87" i="15"/>
  <c r="AQ88" i="15"/>
  <c r="AE90" i="15"/>
  <c r="S92" i="15"/>
  <c r="AS93" i="15"/>
  <c r="AG95" i="15"/>
  <c r="U97" i="15"/>
  <c r="I99" i="15"/>
  <c r="K78" i="15"/>
  <c r="AO82" i="15"/>
  <c r="AS85" i="15"/>
  <c r="AP87" i="15"/>
  <c r="AD89" i="15"/>
  <c r="R91" i="15"/>
  <c r="AR92" i="15"/>
  <c r="AF94" i="15"/>
  <c r="T96" i="15"/>
  <c r="H98" i="15"/>
  <c r="AL80" i="15"/>
  <c r="AN86" i="15"/>
  <c r="Q90" i="15"/>
  <c r="AE93" i="15"/>
  <c r="AS96" i="15"/>
  <c r="AE99" i="15"/>
  <c r="S101" i="15"/>
  <c r="Q89" i="15"/>
  <c r="I93" i="15"/>
  <c r="W96" i="15"/>
  <c r="K98" i="15"/>
  <c r="N72" i="15"/>
  <c r="AS80" i="15"/>
  <c r="U84" i="15"/>
  <c r="AR86" i="15"/>
  <c r="AF88" i="15"/>
  <c r="T90" i="15"/>
  <c r="H92" i="15"/>
  <c r="AH93" i="15"/>
  <c r="V95" i="15"/>
  <c r="J97" i="15"/>
  <c r="M68" i="15"/>
  <c r="AL83" i="15"/>
  <c r="U88" i="15"/>
  <c r="AI91" i="15"/>
  <c r="K95" i="15"/>
  <c r="Y98" i="15"/>
  <c r="U100" i="15"/>
  <c r="I102" i="15"/>
  <c r="AI103" i="15"/>
  <c r="W105" i="15"/>
  <c r="H84" i="15"/>
  <c r="X73" i="15"/>
  <c r="AG84" i="15"/>
  <c r="AL88" i="15"/>
  <c r="N92" i="15"/>
  <c r="AB95" i="15"/>
  <c r="AL98" i="15"/>
  <c r="AD100" i="15"/>
  <c r="R102" i="15"/>
  <c r="AR103" i="15"/>
  <c r="AJ105" i="15"/>
  <c r="W87" i="15"/>
  <c r="L89" i="15"/>
  <c r="Y96" i="15"/>
  <c r="I101" i="15"/>
  <c r="W104" i="15"/>
  <c r="Z105" i="15"/>
  <c r="AQ97" i="15"/>
  <c r="M105" i="15"/>
  <c r="L97" i="15"/>
  <c r="AJ104" i="15"/>
  <c r="X91" i="15"/>
  <c r="N98" i="15"/>
  <c r="L102" i="15"/>
  <c r="AE91" i="15"/>
  <c r="AS101" i="15"/>
  <c r="AF91" i="15"/>
  <c r="H102" i="15"/>
  <c r="AG69" i="15"/>
  <c r="AN71" i="15"/>
  <c r="L65" i="15"/>
  <c r="P71" i="15"/>
  <c r="W66" i="15"/>
  <c r="AG71" i="15"/>
  <c r="AQ64" i="15"/>
  <c r="L67" i="15"/>
  <c r="AQ66" i="15"/>
  <c r="Y71" i="15"/>
  <c r="T67" i="15"/>
  <c r="AO64" i="15"/>
  <c r="Q68" i="15"/>
  <c r="AE71" i="15"/>
  <c r="Y73" i="15"/>
  <c r="M75" i="15"/>
  <c r="L64" i="15"/>
  <c r="Z67" i="15"/>
  <c r="AN70" i="15"/>
  <c r="J73" i="15"/>
  <c r="AJ74" i="15"/>
  <c r="X76" i="15"/>
  <c r="AE69" i="15"/>
  <c r="M74" i="15"/>
  <c r="AR76" i="15"/>
  <c r="AF78" i="15"/>
  <c r="T80" i="15"/>
  <c r="AD67" i="15"/>
  <c r="L73" i="15"/>
  <c r="Y76" i="15"/>
  <c r="M78" i="15"/>
  <c r="AM79" i="15"/>
  <c r="AI67" i="15"/>
  <c r="Z76" i="15"/>
  <c r="AN79" i="15"/>
  <c r="J82" i="15"/>
  <c r="AJ83" i="15"/>
  <c r="X85" i="15"/>
  <c r="X64" i="15"/>
  <c r="AP74" i="15"/>
  <c r="I79" i="15"/>
  <c r="AG81" i="15"/>
  <c r="U83" i="15"/>
  <c r="I85" i="15"/>
  <c r="P77" i="15"/>
  <c r="X82" i="15"/>
  <c r="AG85" i="15"/>
  <c r="AG87" i="15"/>
  <c r="U89" i="15"/>
  <c r="I91" i="15"/>
  <c r="AI92" i="15"/>
  <c r="W94" i="15"/>
  <c r="K96" i="15"/>
  <c r="AK97" i="15"/>
  <c r="V67" i="15"/>
  <c r="AK79" i="15"/>
  <c r="AI83" i="15"/>
  <c r="AB86" i="15"/>
  <c r="T88" i="15"/>
  <c r="H90" i="15"/>
  <c r="AH91" i="15"/>
  <c r="V93" i="15"/>
  <c r="J95" i="15"/>
  <c r="AJ96" i="15"/>
  <c r="X98" i="15"/>
  <c r="AB82" i="15"/>
  <c r="AI87" i="15"/>
  <c r="K91" i="15"/>
  <c r="Y94" i="15"/>
  <c r="AM97" i="15"/>
  <c r="I100" i="15"/>
  <c r="AI101" i="15"/>
  <c r="W103" i="15"/>
  <c r="K105" i="15"/>
  <c r="Z81" i="15"/>
  <c r="AN64" i="15"/>
  <c r="W83" i="15"/>
  <c r="N88" i="15"/>
  <c r="AB91" i="15"/>
  <c r="AP94" i="15"/>
  <c r="R98" i="15"/>
  <c r="R100" i="15"/>
  <c r="AG104" i="15"/>
  <c r="T87" i="15"/>
  <c r="AN99" i="15"/>
  <c r="V102" i="15"/>
  <c r="AP104" i="15"/>
  <c r="AO85" i="15"/>
  <c r="AR89" i="15"/>
  <c r="AC99" i="15"/>
  <c r="AK103" i="15"/>
  <c r="AP105" i="15"/>
  <c r="O102" i="15"/>
  <c r="AD94" i="15"/>
  <c r="N105" i="15"/>
  <c r="P95" i="15"/>
  <c r="R101" i="15"/>
  <c r="Y92" i="15"/>
  <c r="AK105" i="15"/>
  <c r="AJ100" i="15"/>
  <c r="Q69" i="15"/>
  <c r="J68" i="15"/>
  <c r="AM64" i="15"/>
  <c r="AC65" i="15"/>
  <c r="AO67" i="15"/>
  <c r="V68" i="15"/>
  <c r="K66" i="15"/>
  <c r="S64" i="15"/>
  <c r="AS66" i="15"/>
  <c r="P66" i="15"/>
  <c r="AO72" i="15"/>
  <c r="AL71" i="15"/>
  <c r="I74" i="15"/>
  <c r="AL84" i="15"/>
  <c r="I81" i="15"/>
  <c r="N81" i="15"/>
  <c r="W90" i="15"/>
  <c r="M97" i="15"/>
  <c r="AH85" i="15"/>
  <c r="AJ92" i="15"/>
  <c r="L79" i="15"/>
  <c r="AC96" i="15"/>
  <c r="Y104" i="15"/>
  <c r="AO86" i="15"/>
  <c r="AF99" i="15"/>
  <c r="J81" i="15"/>
  <c r="AA102" i="15"/>
  <c r="AP88" i="15"/>
  <c r="H100" i="15"/>
  <c r="AB97" i="15"/>
  <c r="AO69" i="15"/>
  <c r="AP70" i="15"/>
  <c r="Y64" i="15"/>
  <c r="AQ74" i="15"/>
  <c r="AN72" i="15"/>
  <c r="AI73" i="15"/>
  <c r="AJ66" i="15"/>
  <c r="AE79" i="15"/>
  <c r="AN81" i="15"/>
  <c r="J74" i="15"/>
  <c r="AM84" i="15"/>
  <c r="Y87" i="15"/>
  <c r="O94" i="15"/>
  <c r="AQ78" i="15"/>
  <c r="AL89" i="15"/>
  <c r="AB96" i="15"/>
  <c r="AG90" i="15"/>
  <c r="AA101" i="15"/>
  <c r="AI89" i="15"/>
  <c r="Z94" i="15"/>
  <c r="X103" i="15"/>
  <c r="U94" i="15"/>
  <c r="AI93" i="15"/>
  <c r="Z88" i="15"/>
  <c r="AO99" i="15"/>
  <c r="I65" i="15"/>
  <c r="J66" i="15"/>
  <c r="AD66" i="15"/>
  <c r="AS71" i="15"/>
  <c r="AP67" i="15"/>
  <c r="AI63" i="15"/>
  <c r="AN78" i="15"/>
  <c r="AG76" i="15"/>
  <c r="AP76" i="15"/>
  <c r="AF85" i="15"/>
  <c r="AO81" i="15"/>
  <c r="AN82" i="15"/>
  <c r="Q91" i="15"/>
  <c r="AS97" i="15"/>
  <c r="AM86" i="15"/>
  <c r="AD93" i="15"/>
  <c r="V83" i="15"/>
  <c r="Q98" i="15"/>
  <c r="S105" i="15"/>
  <c r="AD88" i="15"/>
  <c r="Z100" i="15"/>
  <c r="AS86" i="15"/>
  <c r="O104" i="15"/>
  <c r="R96" i="15"/>
  <c r="AP101" i="15"/>
  <c r="AD101" i="15"/>
  <c r="M63" i="15"/>
  <c r="AB67" i="15"/>
  <c r="M66" i="15"/>
  <c r="AK75" i="15"/>
  <c r="AH73" i="15"/>
  <c r="W75" i="15"/>
  <c r="L70" i="15"/>
  <c r="Y80" i="15"/>
  <c r="AH82" i="15"/>
  <c r="AQ76" i="15"/>
  <c r="S67" i="15"/>
  <c r="S88" i="15"/>
  <c r="I95" i="15"/>
  <c r="AE81" i="15"/>
  <c r="AF90" i="15"/>
  <c r="V97" i="15"/>
  <c r="U92" i="15"/>
  <c r="U102" i="15"/>
  <c r="Y77" i="15"/>
  <c r="N96" i="15"/>
  <c r="R104" i="15"/>
  <c r="AI97" i="15"/>
  <c r="AG99" i="15"/>
  <c r="AH92" i="15"/>
  <c r="Q103" i="15"/>
  <c r="AD70" i="15"/>
  <c r="W70" i="15"/>
  <c r="U69" i="15"/>
  <c r="R103" i="15"/>
  <c r="Q74" i="15"/>
  <c r="AH90" i="15"/>
  <c r="AH100" i="15"/>
  <c r="P103" i="15"/>
  <c r="T105" i="15"/>
  <c r="I88" i="15"/>
  <c r="AA93" i="15"/>
  <c r="W100" i="15"/>
  <c r="AE104" i="15"/>
  <c r="I92" i="15"/>
  <c r="AO103" i="15"/>
  <c r="AR97" i="15"/>
  <c r="AJ86" i="15"/>
  <c r="AP96" i="15"/>
  <c r="AB102" i="15"/>
  <c r="AS98" i="15"/>
  <c r="J88" i="15"/>
  <c r="X102" i="15"/>
  <c r="AO65" i="15"/>
  <c r="V66" i="15"/>
  <c r="V70" i="15"/>
  <c r="AJ67" i="15"/>
  <c r="O66" i="15"/>
  <c r="AH66" i="15"/>
  <c r="R68" i="15"/>
  <c r="AN69" i="15"/>
  <c r="U70" i="15"/>
  <c r="X72" i="15"/>
  <c r="Q76" i="15"/>
  <c r="P75" i="15"/>
  <c r="AD78" i="15"/>
  <c r="Z86" i="15"/>
  <c r="AI82" i="15"/>
  <c r="AB84" i="15"/>
  <c r="K92" i="15"/>
  <c r="AM98" i="15"/>
  <c r="AH87" i="15"/>
  <c r="X94" i="15"/>
  <c r="S86" i="15"/>
  <c r="W99" i="15"/>
  <c r="AN105" i="15"/>
  <c r="R90" i="15"/>
  <c r="T101" i="15"/>
  <c r="AB66" i="15"/>
  <c r="AO105" i="15"/>
  <c r="AR100" i="15"/>
  <c r="AN104" i="15"/>
  <c r="AR104" i="15"/>
  <c r="T65" i="15"/>
  <c r="N64" i="15"/>
  <c r="AM67" i="15"/>
  <c r="AH63" i="15"/>
  <c r="AB74" i="15"/>
  <c r="AJ76" i="15"/>
  <c r="AH72" i="15"/>
  <c r="I66" i="15"/>
  <c r="AB83" i="15"/>
  <c r="AE78" i="15"/>
  <c r="U76" i="15"/>
  <c r="M89" i="15"/>
  <c r="AO95" i="15"/>
  <c r="S83" i="15"/>
  <c r="Z91" i="15"/>
  <c r="P98" i="15"/>
  <c r="I94" i="15"/>
  <c r="O103" i="15"/>
  <c r="AC82" i="15"/>
  <c r="AN97" i="15"/>
  <c r="L105" i="15"/>
  <c r="AS99" i="15"/>
  <c r="I103" i="15"/>
  <c r="J96" i="15"/>
  <c r="O83" i="15"/>
  <c r="P67" i="15"/>
  <c r="I67" i="15"/>
  <c r="AB71" i="15"/>
  <c r="AG73" i="15"/>
  <c r="R71" i="15"/>
  <c r="Y70" i="15"/>
  <c r="AB80" i="15"/>
  <c r="U78" i="15"/>
  <c r="R80" i="15"/>
  <c r="L66" i="15"/>
  <c r="AC83" i="15"/>
  <c r="AQ85" i="15"/>
  <c r="AQ92" i="15"/>
  <c r="AJ70" i="15"/>
  <c r="AB88" i="15"/>
  <c r="R95" i="15"/>
  <c r="M88" i="15"/>
  <c r="Q100" i="15"/>
  <c r="N83" i="15"/>
  <c r="AR91" i="15"/>
  <c r="N102" i="15"/>
  <c r="R88" i="15"/>
  <c r="J105" i="15"/>
  <c r="T104" i="15"/>
  <c r="AK90" i="15"/>
  <c r="K70" i="15"/>
  <c r="Q67" i="15"/>
  <c r="AK67" i="15"/>
  <c r="AA69" i="15"/>
  <c r="V65" i="15"/>
  <c r="V75" i="15"/>
  <c r="AD77" i="15"/>
  <c r="V74" i="15"/>
  <c r="U72" i="15"/>
  <c r="V84" i="15"/>
  <c r="S80" i="15"/>
  <c r="AJ79" i="15"/>
  <c r="AS89" i="15"/>
  <c r="AI96" i="15"/>
  <c r="AS84" i="15"/>
  <c r="T92" i="15"/>
  <c r="K75" i="15"/>
  <c r="AI95" i="15"/>
  <c r="I104" i="15"/>
  <c r="AK85" i="15"/>
  <c r="P99" i="15"/>
  <c r="AC72" i="15"/>
  <c r="AG101" i="15"/>
  <c r="AI78" i="15"/>
  <c r="N99" i="15"/>
  <c r="N94" i="15"/>
  <c r="AN63" i="15"/>
  <c r="AG63" i="15"/>
  <c r="AL64" i="15"/>
  <c r="U63" i="15"/>
  <c r="W72" i="15"/>
  <c r="W65" i="15"/>
  <c r="K77" i="15"/>
  <c r="J86" i="15"/>
  <c r="S82" i="15"/>
  <c r="AG91" i="15"/>
  <c r="W98" i="15"/>
  <c r="H94" i="15"/>
  <c r="J85" i="15"/>
  <c r="AP98" i="15"/>
  <c r="X89" i="15"/>
  <c r="AP100" i="15"/>
  <c r="AO88" i="15"/>
  <c r="R99" i="15"/>
  <c r="AH68" i="15"/>
  <c r="AG88" i="15"/>
  <c r="J94" i="15"/>
  <c r="AB101" i="15"/>
  <c r="AF103" i="15"/>
  <c r="AR105" i="15"/>
  <c r="AC79" i="15"/>
  <c r="O95" i="15"/>
  <c r="Q101" i="15"/>
  <c r="T102" i="15"/>
  <c r="W95" i="15"/>
  <c r="AC105" i="15"/>
  <c r="AL101" i="15"/>
  <c r="N90" i="15"/>
  <c r="AD98" i="15"/>
  <c r="AH105" i="15"/>
  <c r="AI100" i="15"/>
  <c r="Z92" i="15"/>
  <c r="AL105" i="15"/>
  <c r="O64" i="15"/>
  <c r="AH64" i="15"/>
  <c r="AF63" i="15"/>
  <c r="V64" i="15"/>
  <c r="AA64" i="15"/>
  <c r="T63" i="15"/>
  <c r="AP64" i="15"/>
  <c r="Z66" i="15"/>
  <c r="AA74" i="15"/>
  <c r="L74" i="15"/>
  <c r="H78" i="15"/>
  <c r="O79" i="15"/>
  <c r="X81" i="15"/>
  <c r="V72" i="15"/>
  <c r="W84" i="15"/>
  <c r="I87" i="15"/>
  <c r="AK93" i="15"/>
  <c r="Q77" i="15"/>
  <c r="V89" i="15"/>
  <c r="L96" i="15"/>
  <c r="AM89" i="15"/>
  <c r="K101" i="15"/>
  <c r="AM87" i="15"/>
  <c r="AF93" i="15"/>
  <c r="H103" i="15"/>
  <c r="AG92" i="15"/>
  <c r="U90" i="15"/>
  <c r="I84" i="15"/>
  <c r="AA97" i="15"/>
  <c r="AI66" i="15"/>
  <c r="X69" i="15"/>
  <c r="AR69" i="15"/>
  <c r="O71" i="15"/>
  <c r="J67" i="15"/>
  <c r="P76" i="15"/>
  <c r="X78" i="15"/>
  <c r="J76" i="15"/>
  <c r="AI75" i="15"/>
  <c r="P85" i="15"/>
  <c r="Y81" i="15"/>
  <c r="H82" i="15"/>
  <c r="AM90" i="15"/>
  <c r="AC97" i="15"/>
  <c r="Q86" i="15"/>
  <c r="N93" i="15"/>
  <c r="AH81" i="15"/>
  <c r="W97" i="15"/>
  <c r="AO104" i="15"/>
  <c r="AJ87" i="15"/>
  <c r="J100" i="15"/>
  <c r="X84" i="15"/>
  <c r="U103" i="15"/>
  <c r="AP92" i="15"/>
  <c r="AN100" i="15"/>
  <c r="AP99" i="15"/>
  <c r="AA66" i="15"/>
  <c r="P69" i="15"/>
  <c r="S65" i="15"/>
  <c r="U75" i="15"/>
  <c r="R73" i="15"/>
  <c r="AC74" i="15"/>
  <c r="X68" i="15"/>
  <c r="I80" i="15"/>
  <c r="R82" i="15"/>
  <c r="AJ75" i="15"/>
  <c r="Q85" i="15"/>
  <c r="AO87" i="15"/>
  <c r="AE94" i="15"/>
  <c r="AE80" i="15"/>
  <c r="P90" i="15"/>
  <c r="AR96" i="15"/>
  <c r="AA91" i="15"/>
  <c r="AQ101" i="15"/>
  <c r="AD71" i="15"/>
  <c r="T95" i="15"/>
  <c r="AN103" i="15"/>
  <c r="I96" i="15"/>
  <c r="K97" i="15"/>
  <c r="H91" i="15"/>
  <c r="AC101" i="15"/>
  <c r="N63" i="15"/>
  <c r="P63" i="15"/>
  <c r="AJ68" i="15"/>
  <c r="R79" i="15"/>
  <c r="AJ77" i="15"/>
  <c r="AH83" i="15"/>
  <c r="R87" i="15"/>
  <c r="AI105" i="15"/>
  <c r="I105" i="15"/>
  <c r="AN65" i="15"/>
  <c r="AS102" i="15"/>
  <c r="AI81" i="15"/>
  <c r="X97" i="15"/>
  <c r="AR101" i="15"/>
  <c r="J104" i="15"/>
  <c r="AJ82" i="15"/>
  <c r="Y86" i="15"/>
  <c r="AO96" i="15"/>
  <c r="AQ102" i="15"/>
  <c r="P104" i="15"/>
  <c r="AH98" i="15"/>
  <c r="P91" i="15"/>
  <c r="Z103" i="15"/>
  <c r="AN91" i="15"/>
  <c r="X100" i="15"/>
  <c r="AN87" i="15"/>
  <c r="W102" i="15"/>
  <c r="H99" i="15"/>
  <c r="AQ70" i="15"/>
  <c r="X71" i="15"/>
  <c r="O68" i="15"/>
  <c r="AQ68" i="15"/>
  <c r="Q71" i="15"/>
  <c r="J70" i="15"/>
  <c r="Y69" i="15"/>
  <c r="I71" i="15"/>
  <c r="AE63" i="15"/>
  <c r="O76" i="15"/>
  <c r="AL75" i="15"/>
  <c r="J65" i="15"/>
  <c r="AO80" i="15"/>
  <c r="L83" i="15"/>
  <c r="AK77" i="15"/>
  <c r="AS72" i="15"/>
  <c r="AI88" i="15"/>
  <c r="Y95" i="15"/>
  <c r="Y82" i="15"/>
  <c r="J91" i="15"/>
  <c r="AL97" i="15"/>
  <c r="O93" i="15"/>
  <c r="AK102" i="15"/>
  <c r="AM80" i="15"/>
  <c r="H97" i="15"/>
  <c r="AH104" i="15"/>
  <c r="L99" i="15"/>
  <c r="U101" i="15"/>
  <c r="V94" i="15"/>
  <c r="AQ104" i="15"/>
  <c r="AP68" i="15"/>
  <c r="AI68" i="15"/>
  <c r="AS65" i="15"/>
  <c r="Q73" i="15"/>
  <c r="X70" i="15"/>
  <c r="AK68" i="15"/>
  <c r="L80" i="15"/>
  <c r="AQ77" i="15"/>
  <c r="X79" i="15"/>
  <c r="AP86" i="15"/>
  <c r="M83" i="15"/>
  <c r="V85" i="15"/>
  <c r="AA92" i="15"/>
  <c r="H64" i="15"/>
  <c r="L88" i="15"/>
  <c r="AN94" i="15"/>
  <c r="S87" i="15"/>
  <c r="AM99" i="15"/>
  <c r="AH78" i="15"/>
  <c r="L91" i="15"/>
  <c r="AJ101" i="15"/>
  <c r="AE83" i="15"/>
  <c r="V103" i="15"/>
  <c r="AF102" i="15"/>
  <c r="AK82" i="15"/>
  <c r="AK71" i="15"/>
  <c r="AE70" i="15"/>
  <c r="M71" i="15"/>
  <c r="AG68" i="15"/>
  <c r="AB64" i="15"/>
  <c r="AR74" i="15"/>
  <c r="N77" i="15"/>
  <c r="AB73" i="15"/>
  <c r="W69" i="15"/>
  <c r="AR83" i="15"/>
  <c r="Y79" i="15"/>
  <c r="J78" i="15"/>
  <c r="AC89" i="15"/>
  <c r="S96" i="15"/>
  <c r="M84" i="15"/>
  <c r="AP91" i="15"/>
  <c r="AK64" i="15"/>
  <c r="AO94" i="15"/>
  <c r="AE103" i="15"/>
  <c r="Q84" i="15"/>
  <c r="AG98" i="15"/>
  <c r="AB105" i="15"/>
  <c r="AM100" i="15"/>
  <c r="AI104" i="15"/>
  <c r="AJ97" i="15"/>
  <c r="AL90" i="15"/>
  <c r="AB65" i="15"/>
  <c r="U65" i="15"/>
  <c r="N68" i="15"/>
  <c r="K74" i="15"/>
  <c r="H72" i="15"/>
  <c r="I72" i="15"/>
  <c r="V63" i="15"/>
  <c r="AK78" i="15"/>
  <c r="H81" i="15"/>
  <c r="Z69" i="15"/>
  <c r="AS83" i="15"/>
  <c r="AA86" i="15"/>
  <c r="U93" i="15"/>
  <c r="AH74" i="15"/>
  <c r="AR88" i="15"/>
  <c r="AH95" i="15"/>
  <c r="AS88" i="15"/>
  <c r="AG100" i="15"/>
  <c r="M86" i="15"/>
  <c r="AL92" i="15"/>
  <c r="AD102" i="15"/>
  <c r="AS90" i="15"/>
  <c r="K81" i="15"/>
  <c r="AP69" i="15"/>
  <c r="M94" i="15"/>
  <c r="W68" i="15"/>
  <c r="AO63" i="15"/>
  <c r="W64" i="15"/>
  <c r="N103" i="15"/>
  <c r="G23" i="15"/>
  <c r="G35" i="15"/>
  <c r="J24" i="15"/>
  <c r="G24" i="15" s="1"/>
  <c r="G37" i="15"/>
  <c r="B11" i="16"/>
  <c r="G55" i="15" l="1"/>
  <c r="A55" i="15" s="1"/>
  <c r="A3" i="15" s="1"/>
  <c r="A6" i="15" s="1"/>
  <c r="A108" i="15" s="1"/>
</calcChain>
</file>

<file path=xl/sharedStrings.xml><?xml version="1.0" encoding="utf-8"?>
<sst xmlns="http://schemas.openxmlformats.org/spreadsheetml/2006/main" count="2588" uniqueCount="248">
  <si>
    <t>Port of Melbourne</t>
  </si>
  <si>
    <t>Model overview</t>
  </si>
  <si>
    <t>Main purpose of the model</t>
  </si>
  <si>
    <t>This model allocates actual and forecast operating and capital expenditure to individual Prescribed Services.</t>
  </si>
  <si>
    <t>Model notes</t>
  </si>
  <si>
    <t>All values are in nominal dollars unless noted otherwise.</t>
  </si>
  <si>
    <t>End</t>
  </si>
  <si>
    <t>Sheet #</t>
  </si>
  <si>
    <t>Sheet Name</t>
  </si>
  <si>
    <t>Description</t>
  </si>
  <si>
    <t>Contents</t>
  </si>
  <si>
    <t>Contains a list of the Model worksheets and a description of each</t>
  </si>
  <si>
    <t>Contains model schematic, worksheet colour keys and cell types</t>
  </si>
  <si>
    <t>Containts key dates used to structure the model</t>
  </si>
  <si>
    <t>Contains tables used to allocate costs and asset values to Prescribed Services</t>
  </si>
  <si>
    <t>Contains tables of input data used to populate the cost models</t>
  </si>
  <si>
    <t>Prepares mapping tables used to allocate actual and forecast expenditure to Prescribed Services</t>
  </si>
  <si>
    <t>Allocates actual and forecast operating expenditure to Prescribed Services</t>
  </si>
  <si>
    <t>Allocates actual and forecast capital expenditure to Prescribed Servics</t>
  </si>
  <si>
    <t>Outputs actual and forecast expenditure by Prescribed Service</t>
  </si>
  <si>
    <t>Outputs graphs demonstrating compliance for both operating and capital expenditure for a given (user selected) year</t>
  </si>
  <si>
    <t>Contains a summary of error checks and alerts</t>
  </si>
  <si>
    <t>END</t>
  </si>
  <si>
    <t>[To Contents]</t>
  </si>
  <si>
    <t>Model Schematic</t>
  </si>
  <si>
    <t>Worksheet Colour Key</t>
  </si>
  <si>
    <t>Type</t>
  </si>
  <si>
    <t>Input</t>
  </si>
  <si>
    <t>Contains model inputs</t>
  </si>
  <si>
    <t>Calculation</t>
  </si>
  <si>
    <t>Contains model calculations</t>
  </si>
  <si>
    <t>Output</t>
  </si>
  <si>
    <t>Contains model outputs</t>
  </si>
  <si>
    <t>System</t>
  </si>
  <si>
    <t xml:space="preserve">Contains information to support model operation </t>
  </si>
  <si>
    <t xml:space="preserve">Each worksheet tab in the Model has been colour-coded to allow the user to easily identify the different worksheet categories. </t>
  </si>
  <si>
    <t xml:space="preserve"> Cell Type </t>
  </si>
  <si>
    <t>The colour-coding of cells allows the user to clearly distinguish input areas from calculation areas.</t>
  </si>
  <si>
    <t>Cell Format</t>
  </si>
  <si>
    <t>Black font in yellow background</t>
  </si>
  <si>
    <t>Inputs</t>
  </si>
  <si>
    <t>Blue font in white background</t>
  </si>
  <si>
    <t>Labels and notes</t>
  </si>
  <si>
    <t>Green font in white background</t>
  </si>
  <si>
    <t>Linking to other sheets</t>
  </si>
  <si>
    <t>Red font on white background</t>
  </si>
  <si>
    <t>Highlights</t>
  </si>
  <si>
    <t>Black font on white background</t>
  </si>
  <si>
    <t>Labels and calculations</t>
  </si>
  <si>
    <t>Cells used in macros - do not amend</t>
  </si>
  <si>
    <t>Year Assumptions</t>
  </si>
  <si>
    <t>This table inputs key dates needed to structure the model</t>
  </si>
  <si>
    <t>Model Start</t>
  </si>
  <si>
    <t>First year</t>
  </si>
  <si>
    <t>Year</t>
  </si>
  <si>
    <t>Period start</t>
  </si>
  <si>
    <t>Date</t>
  </si>
  <si>
    <t>Period end</t>
  </si>
  <si>
    <t>Display years</t>
  </si>
  <si>
    <t>From</t>
  </si>
  <si>
    <t>To</t>
  </si>
  <si>
    <t>Actual data years</t>
  </si>
  <si>
    <t>Defined Values</t>
  </si>
  <si>
    <t>Million</t>
  </si>
  <si>
    <t>Value</t>
  </si>
  <si>
    <t>Subsection</t>
  </si>
  <si>
    <t>Prescribed Services</t>
  </si>
  <si>
    <t>Service types</t>
  </si>
  <si>
    <t xml:space="preserve">1. Wharfage </t>
  </si>
  <si>
    <t>2. Channel</t>
  </si>
  <si>
    <t>3. Hire Fees</t>
  </si>
  <si>
    <t>4. Other Fees</t>
  </si>
  <si>
    <t>5. Spare</t>
  </si>
  <si>
    <t>6. Other prescribed services</t>
  </si>
  <si>
    <t>7. Non-prescribed services</t>
  </si>
  <si>
    <t>Prescribed services</t>
  </si>
  <si>
    <t>Containerised</t>
  </si>
  <si>
    <t xml:space="preserve">Non-containerised / general </t>
  </si>
  <si>
    <t>Accompanied passenger vheicles</t>
  </si>
  <si>
    <t>Motor vehicles</t>
  </si>
  <si>
    <t>Liquid bulk</t>
  </si>
  <si>
    <t>Dry bulk</t>
  </si>
  <si>
    <t>Transhipment</t>
  </si>
  <si>
    <t>Vessels up to and including maximum summer draught of 12.10 m</t>
  </si>
  <si>
    <t>Vessels exceeding maximum summer draught of 12.10m</t>
  </si>
  <si>
    <t>Reduced channel fees (percentage of full charge)</t>
  </si>
  <si>
    <t>Berth hire</t>
  </si>
  <si>
    <t>Wharf access</t>
  </si>
  <si>
    <t>Area hire</t>
  </si>
  <si>
    <t>Slipway</t>
  </si>
  <si>
    <t>Tanker inspection</t>
  </si>
  <si>
    <t>Other gangway hire</t>
  </si>
  <si>
    <t>Wharf inspection</t>
  </si>
  <si>
    <t>Other services</t>
  </si>
  <si>
    <t>Full - outward</t>
  </si>
  <si>
    <t>Full - inward</t>
  </si>
  <si>
    <t>Full Bass Strait</t>
  </si>
  <si>
    <t>Empty (included nested units)</t>
  </si>
  <si>
    <t>Emply (return of materials)</t>
  </si>
  <si>
    <t>Outwards - overseas and coastal</t>
  </si>
  <si>
    <t>Inwards - overseas and coastal</t>
  </si>
  <si>
    <t>Other</t>
  </si>
  <si>
    <t xml:space="preserve">Shared channels </t>
  </si>
  <si>
    <t xml:space="preserve">Dedicated channels </t>
  </si>
  <si>
    <t>Shared channels</t>
  </si>
  <si>
    <t>Dedicated channels</t>
  </si>
  <si>
    <t>Pure car carrier</t>
  </si>
  <si>
    <t>Passenge cruise vessel</t>
  </si>
  <si>
    <t>Coastal liner vessel</t>
  </si>
  <si>
    <t>Vessels using dedicated and Geelong channels on same day entry to Port Phillip Bay</t>
  </si>
  <si>
    <t>Full charge</t>
  </si>
  <si>
    <t>Lay-up charge</t>
  </si>
  <si>
    <t xml:space="preserve">Cargo </t>
  </si>
  <si>
    <t>Standard rate - 6 Yarraville</t>
  </si>
  <si>
    <t>Standard rate - F Appleton Dock</t>
  </si>
  <si>
    <t>Flagfall</t>
  </si>
  <si>
    <t>Slipway hire</t>
  </si>
  <si>
    <t>Wharf edge access</t>
  </si>
  <si>
    <t>Inspection</t>
  </si>
  <si>
    <t>Pre-vessel arrival inspection</t>
  </si>
  <si>
    <t>Post-vessel departure inspcetion</t>
  </si>
  <si>
    <t>Maribyrnong No. 1</t>
  </si>
  <si>
    <t>Holden Dock</t>
  </si>
  <si>
    <t>Passenger cruise ships at a berth other than Station Pier</t>
  </si>
  <si>
    <t>Unit</t>
  </si>
  <si>
    <t>$ per TEU</t>
  </si>
  <si>
    <t>$ per tonne or cubic meter</t>
  </si>
  <si>
    <t>$ per tonne</t>
  </si>
  <si>
    <t>$ per GT</t>
  </si>
  <si>
    <t>$ per hour</t>
  </si>
  <si>
    <t>per docking</t>
  </si>
  <si>
    <t>per day</t>
  </si>
  <si>
    <t>$ per each inspection</t>
  </si>
  <si>
    <t>$ per day or part thereof</t>
  </si>
  <si>
    <t>NA</t>
  </si>
  <si>
    <t>Tariff index</t>
  </si>
  <si>
    <t>Operating Expenditure Categories Mapped to Services</t>
  </si>
  <si>
    <t>This table identifies what operating expenditure cost items are used to provide each prescribed service or non-prescribed service.</t>
  </si>
  <si>
    <t>Operating Expenditure Category</t>
  </si>
  <si>
    <t xml:space="preserve"> Cost index </t>
  </si>
  <si>
    <t xml:space="preserve">Port Licence Fee </t>
  </si>
  <si>
    <t>Yes/No</t>
  </si>
  <si>
    <t>Yes</t>
  </si>
  <si>
    <t>No</t>
  </si>
  <si>
    <t>Cost Contribution Amount</t>
  </si>
  <si>
    <t>Insurance, Rates &amp; Taxes</t>
  </si>
  <si>
    <t>Prescribed</t>
  </si>
  <si>
    <t>Non-Prescribed</t>
  </si>
  <si>
    <t>Shared</t>
  </si>
  <si>
    <t>Land Tax</t>
  </si>
  <si>
    <t>Labour Costs</t>
  </si>
  <si>
    <t>Shared (excluding Contaminated Land Group and Land Use Planning)</t>
  </si>
  <si>
    <t>Contaminated Land Group</t>
  </si>
  <si>
    <t>Land Use Planning</t>
  </si>
  <si>
    <t>Repairs &amp; Maintenance</t>
  </si>
  <si>
    <t>Construction</t>
  </si>
  <si>
    <t>Professional Services</t>
  </si>
  <si>
    <t>Prescribed (excluding Maintenance Dredging Projects)</t>
  </si>
  <si>
    <t>Shared (excluding Land Use Planning)</t>
  </si>
  <si>
    <t>Maintenance Dredging Projects</t>
  </si>
  <si>
    <t>Security</t>
  </si>
  <si>
    <t>Utilities, Admin, Rental &amp; IT</t>
  </si>
  <si>
    <t>Prescribed (excluding Marine Planning and Projects and Maintenance Dredging Projects)</t>
  </si>
  <si>
    <t>Marine Planning and Projects</t>
  </si>
  <si>
    <t>Transition</t>
  </si>
  <si>
    <t>Asset Classes Mapped to Services</t>
  </si>
  <si>
    <t>This table identifies which assets are used to provide each prescribed service or non-prescribed service.</t>
  </si>
  <si>
    <t>Asset Class</t>
  </si>
  <si>
    <t>Asset Class Index</t>
  </si>
  <si>
    <t>Shared Channel</t>
  </si>
  <si>
    <t>Shared Channel Over-Dredge</t>
  </si>
  <si>
    <t>Melbourne Channel</t>
  </si>
  <si>
    <t>Melbourne Channel Over-Dredge</t>
  </si>
  <si>
    <t>Channel Protection Assets</t>
  </si>
  <si>
    <t>Channel Service Protection</t>
  </si>
  <si>
    <t>Roads</t>
  </si>
  <si>
    <t>Rail</t>
  </si>
  <si>
    <t>Buildings</t>
  </si>
  <si>
    <t>Wharves</t>
  </si>
  <si>
    <t>Plant</t>
  </si>
  <si>
    <t>Land</t>
  </si>
  <si>
    <t>Port Capacity Project - Initial Capital Asset Value</t>
  </si>
  <si>
    <t>Port Capacity Project - Wharves</t>
  </si>
  <si>
    <t>Port Capacity Project - Civil</t>
  </si>
  <si>
    <t>Navigational Aids</t>
  </si>
  <si>
    <t>Utilities</t>
  </si>
  <si>
    <t>Civil</t>
  </si>
  <si>
    <t>Minor Capital Works</t>
  </si>
  <si>
    <t>[spare]</t>
  </si>
  <si>
    <t>Years</t>
  </si>
  <si>
    <t xml:space="preserve">Financial year </t>
  </si>
  <si>
    <t>Lease year</t>
  </si>
  <si>
    <t>Actual data period</t>
  </si>
  <si>
    <t>Display period</t>
  </si>
  <si>
    <t>Prescribed Service</t>
  </si>
  <si>
    <t>1. Wharfage</t>
  </si>
  <si>
    <t>A$m, $Nominal</t>
  </si>
  <si>
    <t>Wharf edge access (when slipway has not been booked for use)</t>
  </si>
  <si>
    <t xml:space="preserve"> New Tariff 1</t>
  </si>
  <si>
    <t xml:space="preserve"> New Tariff 2</t>
  </si>
  <si>
    <t xml:space="preserve"> New Tariff 3</t>
  </si>
  <si>
    <t xml:space="preserve"> New Tariff 4</t>
  </si>
  <si>
    <t xml:space="preserve"> New Tariff 5</t>
  </si>
  <si>
    <t>Total Operating Expenditure</t>
  </si>
  <si>
    <t>Operating Expenditure Map to Services</t>
  </si>
  <si>
    <t>In this table the Stage 1 Allocation shows which operating expenditure cost items are dedicated to the Prescribed Services cost bucket, which are dedicated to the Non-prescribed Services cost bucket, and which are shared between buckets.  The Stage3 Allocation Inputs show which operating expenditure cost items are used to provide each Prescribed Service.</t>
  </si>
  <si>
    <t>Mapping with tariffs running from left to right</t>
  </si>
  <si>
    <t>This table inputs the table that maps operating expenditure categories (from top to bottom) to tariffs from left to right.  This is taken from the 'Allocators' sheet with blank rows and columns removed.</t>
  </si>
  <si>
    <t>Step 1 Allocators</t>
  </si>
  <si>
    <t>Tariff Index ↓</t>
  </si>
  <si>
    <t>Step 3 Allocators →</t>
  </si>
  <si>
    <t>Dedicated Prescribed</t>
  </si>
  <si>
    <t>Dedicated Non-prescribed</t>
  </si>
  <si>
    <t>Step 1 Allocation Code</t>
  </si>
  <si>
    <t>Cost Index ↓</t>
  </si>
  <si>
    <t>Check ---&gt;</t>
  </si>
  <si>
    <t>Mapping with tariffs running from top to bottom</t>
  </si>
  <si>
    <t>This is simply a transpose of the table above, showing tariffs from top to bottom and cost categories from left to right.  This is used to allocate the operating expenditure to services in the 'Opex' sheet.</t>
  </si>
  <si>
    <t>Asset Class Map to Services</t>
  </si>
  <si>
    <t>Asset Class Index ↓</t>
  </si>
  <si>
    <t>Mapping with tariffs running from top to bottom (used to apply Step 3)</t>
  </si>
  <si>
    <t>This is simply a transpose of the table above, showing tariffs from top to bottom and cost categories from left to right.  This is used to allocate the capital expenditure to services in the 'Capex' sheet.</t>
  </si>
  <si>
    <t>Total Capital Expenditure</t>
  </si>
  <si>
    <t>Operating Expenditure by Prescribed Service</t>
  </si>
  <si>
    <t>This table outputs the historical and projected operating expenditure by Prescribed Service.</t>
  </si>
  <si>
    <t>5. Provision for New Services</t>
  </si>
  <si>
    <t>Capital Expenditure by Prescribed Service</t>
  </si>
  <si>
    <t>This table outputs the historical and projected capital expenditure by prescribed service.</t>
  </si>
  <si>
    <t>Outputs expenditure data that are used in the regulatory model</t>
  </si>
  <si>
    <t>Operating Expenditure by Category</t>
  </si>
  <si>
    <t>Capital Expenditure by Asset Class</t>
  </si>
  <si>
    <t>This table outputs the historical and projected operating expenditure by opex category.</t>
  </si>
  <si>
    <t>This table outputs the historical and projected capital expenditure by asset class.</t>
  </si>
  <si>
    <t>Cost Allocation Model</t>
  </si>
  <si>
    <t>No errors identified</t>
  </si>
  <si>
    <t>Schematic</t>
  </si>
  <si>
    <t>Assumptions</t>
  </si>
  <si>
    <t>Allocators</t>
  </si>
  <si>
    <t>Data</t>
  </si>
  <si>
    <t>Mapping</t>
  </si>
  <si>
    <t>Opex</t>
  </si>
  <si>
    <t>Capex</t>
  </si>
  <si>
    <t>Costs By Service</t>
  </si>
  <si>
    <t>Compliance</t>
  </si>
  <si>
    <t>Regulatory Model</t>
  </si>
  <si>
    <t>Checks</t>
  </si>
  <si>
    <t>Actual</t>
  </si>
  <si>
    <t>Forecast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</si>
</sst>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_-;\-* #,##0.00_-;_-* &quot;-&quot;??_-;_-@_-"/>
    <numFmt numFmtId="164" formatCode="_(\ #,##0.0_);_(\ \(#,##0.0\);_(* &quot;-&quot;??_);_(@_)"/>
    <numFmt numFmtId="165" formatCode="_-* #,##0_-;\-* #,##0_-;_-* &quot;-&quot;??_-;_-@_-"/>
    <numFmt numFmtId="166" formatCode="#&quot;.&quot;##.00"/>
    <numFmt numFmtId="167" formatCode="dd\-mmm\-yy;@"/>
    <numFmt numFmtId="168" formatCode="_-\ #,##0_-;\(#,##0\);_-\ &quot;-&quot;_-;_-@_-"/>
    <numFmt numFmtId="169" formatCode="_(* #,##0.0_);_(* \(#,##0.0\);_(* &quot;-&quot;??_);_(@_)"/>
    <numFmt numFmtId="170" formatCode="_-\ #,##0.0_-;\(#,##0.0\);_-\ &quot;-&quot;_-;_-@_-"/>
    <numFmt numFmtId="171" formatCode="#&quot;.&quot;##"/>
    <numFmt numFmtId="172" formatCode="_-\ #,##0.00_-;\(#,##0.00\);_-\ &quot;-&quot;_-;_-@_-"/>
    <numFmt numFmtId="173" formatCode="0_);\(0\)"/>
    <numFmt numFmtId="174" formatCode="#,##0.0"/>
    <numFmt numFmtId="175" formatCode="0.0"/>
    <numFmt numFmtId="176" formatCode="[Red]\●;[Red]\●;[Color10]\●"/>
  </numFmts>
  <fonts count="53" x14ac:knownFonts="1">
    <font>
      <sz val="10"/>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6"/>
      <color indexed="9"/>
      <name val="Calibri"/>
      <family val="2"/>
      <scheme val="minor"/>
    </font>
    <font>
      <sz val="10"/>
      <color theme="0"/>
      <name val="Calibri"/>
      <family val="2"/>
      <scheme val="minor"/>
    </font>
    <font>
      <b/>
      <sz val="10"/>
      <color indexed="9"/>
      <name val="Calibri"/>
      <family val="2"/>
      <scheme val="minor"/>
    </font>
    <font>
      <u/>
      <sz val="10"/>
      <color theme="10"/>
      <name val="Calibri"/>
      <family val="2"/>
      <scheme val="minor"/>
    </font>
    <font>
      <b/>
      <sz val="14"/>
      <color theme="0"/>
      <name val="Calibri"/>
      <family val="2"/>
      <scheme val="minor"/>
    </font>
    <font>
      <b/>
      <sz val="14"/>
      <color indexed="9"/>
      <name val="Calibri"/>
      <family val="2"/>
      <scheme val="minor"/>
    </font>
    <font>
      <sz val="14"/>
      <color theme="1"/>
      <name val="Calibri"/>
      <family val="2"/>
      <scheme val="minor"/>
    </font>
    <font>
      <b/>
      <sz val="10"/>
      <color theme="1"/>
      <name val="Calibri"/>
      <family val="2"/>
      <scheme val="minor"/>
    </font>
    <font>
      <b/>
      <sz val="10"/>
      <color theme="0"/>
      <name val="Calibri"/>
      <family val="2"/>
      <scheme val="minor"/>
    </font>
    <font>
      <sz val="10"/>
      <color indexed="12"/>
      <name val="Calibri"/>
      <family val="2"/>
      <scheme val="minor"/>
    </font>
    <font>
      <b/>
      <sz val="10"/>
      <name val="Calibri"/>
      <family val="2"/>
      <scheme val="minor"/>
    </font>
    <font>
      <sz val="10"/>
      <color indexed="8"/>
      <name val="Calibri"/>
      <family val="2"/>
      <scheme val="minor"/>
    </font>
    <font>
      <sz val="10"/>
      <color rgb="FF0070C0"/>
      <name val="Calibri"/>
      <family val="2"/>
      <scheme val="minor"/>
    </font>
    <font>
      <sz val="10"/>
      <name val="Calibri"/>
      <family val="2"/>
      <scheme val="minor"/>
    </font>
    <font>
      <b/>
      <sz val="10"/>
      <color indexed="8"/>
      <name val="Calibri"/>
      <family val="2"/>
      <scheme val="minor"/>
    </font>
    <font>
      <i/>
      <sz val="10"/>
      <color rgb="FF0070C0"/>
      <name val="Calibri"/>
      <family val="2"/>
      <scheme val="minor"/>
    </font>
    <font>
      <i/>
      <sz val="10"/>
      <color theme="1"/>
      <name val="Calibri"/>
      <family val="2"/>
      <scheme val="minor"/>
    </font>
    <font>
      <sz val="10"/>
      <color rgb="FFFF0000"/>
      <name val="Calibri"/>
      <family val="2"/>
      <scheme val="minor"/>
    </font>
    <font>
      <sz val="10"/>
      <color rgb="FF00B050"/>
      <name val="Calibri"/>
      <family val="2"/>
      <scheme val="minor"/>
    </font>
    <font>
      <b/>
      <sz val="10"/>
      <color rgb="FFFFFFFF"/>
      <name val="Calibri"/>
      <family val="2"/>
    </font>
    <font>
      <sz val="8"/>
      <name val="Calibri"/>
      <family val="2"/>
      <scheme val="minor"/>
    </font>
    <font>
      <b/>
      <sz val="10"/>
      <color rgb="FF000000"/>
      <name val="Calibri"/>
      <family val="2"/>
    </font>
    <font>
      <sz val="8"/>
      <color theme="1"/>
      <name val="Calibri"/>
      <family val="2"/>
      <scheme val="minor"/>
    </font>
    <font>
      <b/>
      <sz val="12"/>
      <color theme="0"/>
      <name val="Calibri"/>
      <family val="2"/>
      <scheme val="minor"/>
    </font>
    <font>
      <i/>
      <sz val="11"/>
      <color theme="1"/>
      <name val="Calibri"/>
      <family val="2"/>
      <scheme val="minor"/>
    </font>
    <font>
      <i/>
      <sz val="8"/>
      <color rgb="FF00B050"/>
      <name val="Calibri"/>
      <family val="2"/>
      <scheme val="minor"/>
    </font>
    <font>
      <b/>
      <sz val="11"/>
      <color theme="0" tint="-0.249977111117893"/>
      <name val="Calibri"/>
      <family val="2"/>
      <scheme val="minor"/>
    </font>
    <font>
      <i/>
      <sz val="8"/>
      <color theme="0" tint="-0.249977111117893"/>
      <name val="Calibri"/>
      <family val="2"/>
      <scheme val="minor"/>
    </font>
    <font>
      <b/>
      <i/>
      <sz val="10"/>
      <color rgb="FF0070C0"/>
      <name val="Calibri"/>
      <family val="2"/>
      <scheme val="minor"/>
    </font>
    <font>
      <i/>
      <sz val="10"/>
      <color rgb="FF000000"/>
      <name val="Calibri"/>
      <family val="2"/>
      <scheme val="minor"/>
    </font>
    <font>
      <b/>
      <sz val="16"/>
      <color indexed="9"/>
      <name val="Calibri"/>
      <family val="2"/>
    </font>
    <font>
      <b/>
      <sz val="12"/>
      <color indexed="9"/>
      <name val="Calibri"/>
      <family val="2"/>
    </font>
    <font>
      <sz val="8"/>
      <color rgb="FFFF0000"/>
      <name val="Calibri"/>
      <family val="2"/>
      <scheme val="minor"/>
    </font>
    <font>
      <b/>
      <sz val="8"/>
      <name val="Calibri"/>
      <family val="2"/>
    </font>
    <font>
      <b/>
      <sz val="8"/>
      <color theme="1"/>
      <name val="Calibri"/>
      <family val="2"/>
      <scheme val="minor"/>
    </font>
    <font>
      <sz val="8"/>
      <color rgb="FFC00000"/>
      <name val="Calibri"/>
      <family val="2"/>
      <scheme val="minor"/>
    </font>
    <font>
      <sz val="8"/>
      <name val="Helvetica"/>
      <family val="2"/>
    </font>
    <font>
      <i/>
      <sz val="10"/>
      <color theme="0"/>
      <name val="Calibri"/>
      <family val="2"/>
      <scheme val="minor"/>
    </font>
    <font>
      <sz val="12"/>
      <color rgb="FFFFFFFF"/>
      <name val="Calibri"/>
      <family val="2"/>
    </font>
    <font>
      <sz val="8"/>
      <color rgb="FF0000FF"/>
      <name val="Calibri"/>
      <family val="2"/>
    </font>
    <font>
      <sz val="10"/>
      <name val="Arial"/>
      <family val="2"/>
    </font>
    <font>
      <sz val="8"/>
      <name val="Calibri"/>
      <family val="2"/>
    </font>
    <font>
      <b/>
      <sz val="8"/>
      <color rgb="FF000000"/>
      <name val="Calibri"/>
      <family val="2"/>
    </font>
    <font>
      <sz val="8"/>
      <color rgb="FF000000"/>
      <name val="Calibri"/>
      <family val="2"/>
    </font>
    <font>
      <b/>
      <sz val="8"/>
      <color rgb="FFFFFFFF"/>
      <name val="Calibri"/>
      <family val="2"/>
    </font>
    <font>
      <sz val="10"/>
      <color rgb="FF000000"/>
      <name val="Calibri"/>
      <family val="2"/>
    </font>
    <font>
      <sz val="10"/>
      <color rgb="FFFFFFFF"/>
      <name val="Calibri"/>
      <family val="2"/>
    </font>
    <font>
      <sz val="10"/>
      <name val="Calibri"/>
      <family val="2"/>
    </font>
  </fonts>
  <fills count="23">
    <fill>
      <patternFill patternType="none"/>
    </fill>
    <fill>
      <patternFill patternType="gray125"/>
    </fill>
    <fill>
      <patternFill patternType="solid">
        <fgColor rgb="FF92D050"/>
        <bgColor rgb="FF00FFFF"/>
      </patternFill>
    </fill>
    <fill>
      <patternFill patternType="solid">
        <fgColor rgb="FF92D050"/>
        <bgColor indexed="64"/>
      </patternFill>
    </fill>
    <fill>
      <patternFill patternType="solid">
        <fgColor rgb="FFFFFFCC"/>
        <bgColor indexed="64"/>
      </patternFill>
    </fill>
    <fill>
      <patternFill patternType="solid">
        <fgColor theme="0"/>
        <bgColor indexed="64"/>
      </patternFill>
    </fill>
    <fill>
      <patternFill patternType="solid">
        <fgColor theme="0"/>
        <bgColor rgb="FF00FFFF"/>
      </patternFill>
    </fill>
    <fill>
      <patternFill patternType="solid">
        <fgColor theme="1"/>
        <bgColor rgb="FF00FFFF"/>
      </patternFill>
    </fill>
    <fill>
      <patternFill patternType="solid">
        <fgColor theme="3" tint="0.59999389629810485"/>
        <bgColor rgb="FF00FFFF"/>
      </patternFill>
    </fill>
    <fill>
      <patternFill patternType="solid">
        <fgColor theme="0" tint="-0.249977111117893"/>
        <bgColor indexed="64"/>
      </patternFill>
    </fill>
    <fill>
      <patternFill patternType="solid">
        <fgColor theme="7" tint="0.79998168889431442"/>
        <bgColor indexed="64"/>
      </patternFill>
    </fill>
    <fill>
      <patternFill patternType="solid">
        <fgColor theme="3"/>
        <bgColor rgb="FF00FFFF"/>
      </patternFill>
    </fill>
    <fill>
      <patternFill patternType="solid">
        <fgColor theme="3"/>
        <bgColor indexed="64"/>
      </patternFill>
    </fill>
    <fill>
      <patternFill patternType="solid">
        <fgColor rgb="FFFFFF99"/>
        <bgColor indexed="64"/>
      </patternFill>
    </fill>
    <fill>
      <patternFill patternType="lightUp"/>
    </fill>
    <fill>
      <patternFill patternType="solid">
        <fgColor rgb="FF44546A"/>
        <bgColor indexed="64"/>
      </patternFill>
    </fill>
    <fill>
      <patternFill patternType="solid">
        <fgColor rgb="FF44546A"/>
        <bgColor rgb="FF00FFFF"/>
      </patternFill>
    </fill>
    <fill>
      <patternFill patternType="solid">
        <fgColor rgb="FF44546A"/>
        <bgColor rgb="FF000000"/>
      </patternFill>
    </fill>
    <fill>
      <patternFill patternType="solid">
        <fgColor rgb="FFC0C0C0"/>
        <bgColor indexed="64"/>
      </patternFill>
    </fill>
    <fill>
      <patternFill patternType="solid">
        <fgColor rgb="FF1F497D"/>
        <bgColor rgb="FF000000"/>
      </patternFill>
    </fill>
    <fill>
      <patternFill patternType="solid">
        <fgColor rgb="FF8DB4E2"/>
        <bgColor rgb="FF000000"/>
      </patternFill>
    </fill>
    <fill>
      <patternFill patternType="solid">
        <fgColor rgb="FF92D050"/>
        <bgColor rgb="FF000000"/>
      </patternFill>
    </fill>
    <fill>
      <patternFill patternType="solid">
        <fgColor rgb="FF000000"/>
        <bgColor rgb="FF000000"/>
      </patternFill>
    </fill>
  </fills>
  <borders count="54">
    <border>
      <left/>
      <right/>
      <top/>
      <bottom/>
      <diagonal/>
    </border>
    <border>
      <left/>
      <right/>
      <top/>
      <bottom style="thin">
        <color theme="4"/>
      </bottom>
      <diagonal/>
    </border>
    <border>
      <left style="dashed">
        <color indexed="22"/>
      </left>
      <right style="dashed">
        <color indexed="22"/>
      </right>
      <top style="dashed">
        <color indexed="22"/>
      </top>
      <bottom style="dashed">
        <color indexed="22"/>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style="medium">
        <color auto="1"/>
      </top>
      <bottom style="thin">
        <color auto="1"/>
      </bottom>
      <diagonal/>
    </border>
    <border>
      <left/>
      <right style="medium">
        <color auto="1"/>
      </right>
      <top style="thin">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style="thin">
        <color auto="1"/>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bottom/>
      <diagonal/>
    </border>
    <border>
      <left/>
      <right/>
      <top style="thin">
        <color auto="1"/>
      </top>
      <bottom/>
      <diagonal/>
    </border>
    <border>
      <left style="thin">
        <color rgb="FFFF0000"/>
      </left>
      <right style="thin">
        <color rgb="FFFF0000"/>
      </right>
      <top style="thin">
        <color rgb="FFFF0000"/>
      </top>
      <bottom style="thin">
        <color rgb="FFFF0000"/>
      </bottom>
      <diagonal/>
    </border>
    <border>
      <left style="dashed">
        <color indexed="22"/>
      </left>
      <right style="dashed">
        <color indexed="22"/>
      </right>
      <top style="dashed">
        <color indexed="22"/>
      </top>
      <bottom/>
      <diagonal/>
    </border>
    <border>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bottom/>
      <diagonal/>
    </border>
    <border>
      <left style="medium">
        <color auto="1"/>
      </left>
      <right/>
      <top/>
      <bottom style="medium">
        <color auto="1"/>
      </bottom>
      <diagonal/>
    </border>
    <border>
      <left/>
      <right style="thin">
        <color auto="1"/>
      </right>
      <top/>
      <bottom style="medium">
        <color auto="1"/>
      </bottom>
      <diagonal/>
    </border>
    <border>
      <left style="dotted">
        <color indexed="22"/>
      </left>
      <right style="dotted">
        <color indexed="22"/>
      </right>
      <top style="dotted">
        <color indexed="22"/>
      </top>
      <bottom style="dotted">
        <color indexed="2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s>
  <cellStyleXfs count="9">
    <xf numFmtId="0" fontId="0" fillId="0" borderId="0"/>
    <xf numFmtId="0" fontId="8" fillId="0" borderId="0" applyNumberForma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2" fillId="0" borderId="0"/>
    <xf numFmtId="176" fontId="41" fillId="0" borderId="0">
      <alignment horizontal="center" vertical="center"/>
    </xf>
    <xf numFmtId="43" fontId="4" fillId="0" borderId="0" applyFont="0" applyFill="0" applyBorder="0" applyAlignment="0" applyProtection="0"/>
    <xf numFmtId="0" fontId="1" fillId="0" borderId="0"/>
  </cellStyleXfs>
  <cellXfs count="257">
    <xf numFmtId="0" fontId="0" fillId="0" borderId="0" xfId="0"/>
    <xf numFmtId="0" fontId="4" fillId="0" borderId="0" xfId="0" applyFont="1"/>
    <xf numFmtId="0" fontId="11" fillId="0" borderId="0" xfId="0" applyFont="1"/>
    <xf numFmtId="0" fontId="12" fillId="0" borderId="0" xfId="0" applyFont="1"/>
    <xf numFmtId="0" fontId="14" fillId="0" borderId="0" xfId="0" applyFont="1"/>
    <xf numFmtId="0" fontId="14" fillId="0" borderId="0" xfId="0" applyFont="1" applyAlignment="1">
      <alignment horizontal="center"/>
    </xf>
    <xf numFmtId="0" fontId="15" fillId="2" borderId="1" xfId="0" applyFont="1" applyFill="1" applyBorder="1" applyAlignment="1">
      <alignment horizontal="left" vertical="center"/>
    </xf>
    <xf numFmtId="166" fontId="15" fillId="3" borderId="1" xfId="0" applyNumberFormat="1" applyFont="1" applyFill="1" applyBorder="1" applyAlignment="1">
      <alignment horizontal="center" vertical="center"/>
    </xf>
    <xf numFmtId="166" fontId="15" fillId="3" borderId="1" xfId="0" applyNumberFormat="1" applyFont="1" applyFill="1" applyBorder="1"/>
    <xf numFmtId="0" fontId="4" fillId="0" borderId="0" xfId="0" applyFont="1" applyAlignment="1">
      <alignment horizontal="left"/>
    </xf>
    <xf numFmtId="0" fontId="4" fillId="0" borderId="0" xfId="0" applyFont="1" applyAlignment="1">
      <alignment horizontal="center"/>
    </xf>
    <xf numFmtId="1" fontId="4" fillId="0" borderId="0" xfId="0" applyNumberFormat="1" applyFont="1" applyAlignment="1">
      <alignment horizontal="left"/>
    </xf>
    <xf numFmtId="0" fontId="16" fillId="0" borderId="0" xfId="0" applyFont="1" applyAlignment="1">
      <alignment horizontal="left" vertical="center"/>
    </xf>
    <xf numFmtId="1" fontId="4" fillId="0" borderId="0" xfId="0" applyNumberFormat="1" applyFont="1" applyAlignment="1">
      <alignment horizontal="center"/>
    </xf>
    <xf numFmtId="1" fontId="4" fillId="0" borderId="0" xfId="0" applyNumberFormat="1" applyFont="1"/>
    <xf numFmtId="167" fontId="19" fillId="0" borderId="0" xfId="0" applyNumberFormat="1" applyFont="1"/>
    <xf numFmtId="167" fontId="17" fillId="0" borderId="0" xfId="0" applyNumberFormat="1" applyFont="1" applyAlignment="1">
      <alignment horizontal="center"/>
    </xf>
    <xf numFmtId="167" fontId="4" fillId="0" borderId="0" xfId="0" applyNumberFormat="1" applyFont="1" applyAlignment="1">
      <alignment horizontal="left"/>
    </xf>
    <xf numFmtId="167" fontId="4" fillId="0" borderId="0" xfId="0" applyNumberFormat="1" applyFont="1"/>
    <xf numFmtId="167" fontId="4" fillId="0" borderId="0" xfId="0" applyNumberFormat="1" applyFont="1" applyAlignment="1">
      <alignment horizontal="center"/>
    </xf>
    <xf numFmtId="167" fontId="20" fillId="0" borderId="0" xfId="0" applyNumberFormat="1" applyFont="1" applyAlignment="1">
      <alignment horizontal="left"/>
    </xf>
    <xf numFmtId="0" fontId="19" fillId="0" borderId="0" xfId="0" applyFont="1"/>
    <xf numFmtId="168" fontId="17" fillId="4" borderId="2" xfId="2" applyNumberFormat="1" applyFont="1" applyFill="1" applyBorder="1" applyAlignment="1">
      <alignment horizontal="right"/>
    </xf>
    <xf numFmtId="0" fontId="4" fillId="0" borderId="3" xfId="0" applyFont="1" applyBorder="1"/>
    <xf numFmtId="0" fontId="4" fillId="0" borderId="3" xfId="0" applyFont="1" applyBorder="1" applyAlignment="1">
      <alignment horizontal="center"/>
    </xf>
    <xf numFmtId="0" fontId="4" fillId="0" borderId="3" xfId="0" applyFont="1" applyBorder="1" applyAlignment="1">
      <alignment horizontal="left"/>
    </xf>
    <xf numFmtId="0" fontId="21" fillId="0" borderId="0" xfId="0" applyFont="1" applyAlignment="1">
      <alignment horizontal="center"/>
    </xf>
    <xf numFmtId="169" fontId="15" fillId="0" borderId="0" xfId="0" applyNumberFormat="1" applyFont="1"/>
    <xf numFmtId="170" fontId="17" fillId="0" borderId="0" xfId="0" applyNumberFormat="1" applyFont="1"/>
    <xf numFmtId="171" fontId="15" fillId="0" borderId="0" xfId="0" applyNumberFormat="1" applyFont="1"/>
    <xf numFmtId="0" fontId="15" fillId="0" borderId="0" xfId="0" applyFont="1" applyAlignment="1">
      <alignment horizontal="left" vertical="center"/>
    </xf>
    <xf numFmtId="0" fontId="12" fillId="3" borderId="0" xfId="0" applyFont="1" applyFill="1"/>
    <xf numFmtId="0" fontId="4" fillId="3" borderId="0" xfId="0" applyFont="1" applyFill="1"/>
    <xf numFmtId="0" fontId="4" fillId="3" borderId="0" xfId="0" applyFont="1" applyFill="1" applyAlignment="1">
      <alignment horizontal="center"/>
    </xf>
    <xf numFmtId="0" fontId="25" fillId="5" borderId="0" xfId="0" applyFont="1" applyFill="1" applyAlignment="1">
      <alignment wrapText="1"/>
    </xf>
    <xf numFmtId="166" fontId="26" fillId="0" borderId="3" xfId="0" applyNumberFormat="1" applyFont="1" applyBorder="1" applyAlignment="1">
      <alignment horizontal="center" vertical="center"/>
    </xf>
    <xf numFmtId="166" fontId="26" fillId="0" borderId="3" xfId="0" applyNumberFormat="1" applyFont="1" applyBorder="1"/>
    <xf numFmtId="0" fontId="25" fillId="5" borderId="0" xfId="0" applyFont="1" applyFill="1"/>
    <xf numFmtId="0" fontId="25" fillId="5" borderId="0" xfId="0" applyFont="1" applyFill="1" applyAlignment="1">
      <alignment horizontal="center"/>
    </xf>
    <xf numFmtId="0" fontId="18" fillId="5" borderId="0" xfId="0" applyFont="1" applyFill="1"/>
    <xf numFmtId="0" fontId="18" fillId="6" borderId="0" xfId="0" applyFont="1" applyFill="1" applyAlignment="1">
      <alignment horizontal="center"/>
    </xf>
    <xf numFmtId="0" fontId="6" fillId="7" borderId="0" xfId="1" applyFont="1" applyFill="1"/>
    <xf numFmtId="0" fontId="0" fillId="5" borderId="0" xfId="0" applyFill="1"/>
    <xf numFmtId="0" fontId="18" fillId="8" borderId="0" xfId="1" applyFont="1" applyFill="1"/>
    <xf numFmtId="0" fontId="22" fillId="5" borderId="0" xfId="0" applyFont="1" applyFill="1"/>
    <xf numFmtId="0" fontId="27" fillId="0" borderId="0" xfId="0" applyFont="1"/>
    <xf numFmtId="172" fontId="17" fillId="4" borderId="2" xfId="2" applyNumberFormat="1" applyFont="1" applyFill="1" applyBorder="1" applyAlignment="1">
      <alignment horizontal="right"/>
    </xf>
    <xf numFmtId="0" fontId="18" fillId="0" borderId="0" xfId="1" applyFont="1"/>
    <xf numFmtId="0" fontId="30" fillId="5" borderId="17" xfId="0" applyFont="1" applyFill="1" applyBorder="1" applyAlignment="1">
      <alignment horizontal="center" vertical="center" wrapText="1"/>
    </xf>
    <xf numFmtId="165" fontId="23" fillId="0" borderId="0" xfId="2" applyNumberFormat="1" applyFont="1"/>
    <xf numFmtId="0" fontId="22" fillId="0" borderId="0" xfId="0" applyFont="1"/>
    <xf numFmtId="0" fontId="16" fillId="0" borderId="0" xfId="0" applyFont="1" applyAlignment="1">
      <alignment vertical="center"/>
    </xf>
    <xf numFmtId="0" fontId="12" fillId="0" borderId="0" xfId="0" applyFont="1" applyAlignment="1">
      <alignment horizontal="left"/>
    </xf>
    <xf numFmtId="0" fontId="4" fillId="0" borderId="0" xfId="0" applyFont="1" applyAlignment="1">
      <alignment horizontal="left" indent="1"/>
    </xf>
    <xf numFmtId="0" fontId="17" fillId="0" borderId="0" xfId="0" applyFont="1" applyAlignment="1">
      <alignment horizontal="left"/>
    </xf>
    <xf numFmtId="166" fontId="15" fillId="3" borderId="0" xfId="0" applyNumberFormat="1" applyFont="1" applyFill="1"/>
    <xf numFmtId="0" fontId="30" fillId="5" borderId="0" xfId="0" applyFont="1" applyFill="1" applyAlignment="1">
      <alignment horizontal="center" vertical="center" wrapText="1"/>
    </xf>
    <xf numFmtId="0" fontId="28" fillId="9" borderId="29" xfId="0" applyFont="1" applyFill="1" applyBorder="1" applyAlignment="1">
      <alignment horizontal="center" vertical="center" wrapText="1"/>
    </xf>
    <xf numFmtId="0" fontId="32" fillId="5" borderId="17" xfId="0" applyFont="1" applyFill="1" applyBorder="1" applyAlignment="1">
      <alignment horizontal="center" vertical="center" wrapText="1"/>
    </xf>
    <xf numFmtId="0" fontId="4" fillId="0" borderId="0" xfId="0" applyFont="1" applyAlignment="1">
      <alignment horizontal="left" indent="2"/>
    </xf>
    <xf numFmtId="170" fontId="33" fillId="0" borderId="0" xfId="0" applyNumberFormat="1" applyFont="1" applyAlignment="1">
      <alignment horizontal="center"/>
    </xf>
    <xf numFmtId="0" fontId="16" fillId="0" borderId="0" xfId="0" applyFont="1"/>
    <xf numFmtId="1" fontId="17" fillId="0" borderId="0" xfId="4" applyNumberFormat="1" applyFont="1" applyAlignment="1">
      <alignment horizontal="right"/>
    </xf>
    <xf numFmtId="1" fontId="18" fillId="0" borderId="0" xfId="4" applyNumberFormat="1" applyFont="1" applyAlignment="1">
      <alignment horizontal="right"/>
    </xf>
    <xf numFmtId="167" fontId="17" fillId="0" borderId="0" xfId="0" applyNumberFormat="1" applyFont="1" applyAlignment="1">
      <alignment horizontal="right"/>
    </xf>
    <xf numFmtId="167" fontId="18" fillId="0" borderId="0" xfId="0" applyNumberFormat="1" applyFont="1" applyAlignment="1">
      <alignment horizontal="right"/>
    </xf>
    <xf numFmtId="165" fontId="17" fillId="0" borderId="0" xfId="4" applyNumberFormat="1" applyFont="1"/>
    <xf numFmtId="165" fontId="18" fillId="0" borderId="0" xfId="4" applyNumberFormat="1" applyFont="1"/>
    <xf numFmtId="0" fontId="12" fillId="0" borderId="34" xfId="0" applyFont="1" applyBorder="1" applyAlignment="1">
      <alignment horizontal="left"/>
    </xf>
    <xf numFmtId="0" fontId="12" fillId="0" borderId="34" xfId="0" applyFont="1" applyBorder="1" applyAlignment="1">
      <alignment horizontal="center"/>
    </xf>
    <xf numFmtId="0" fontId="12" fillId="0" borderId="0" xfId="0" applyFont="1" applyAlignment="1">
      <alignment horizontal="left" indent="1"/>
    </xf>
    <xf numFmtId="0" fontId="4" fillId="0" borderId="0" xfId="0" applyFont="1" applyAlignment="1">
      <alignment horizontal="left" indent="3"/>
    </xf>
    <xf numFmtId="0" fontId="4" fillId="0" borderId="0" xfId="0" applyFont="1" applyAlignment="1">
      <alignment horizontal="left" indent="4"/>
    </xf>
    <xf numFmtId="170" fontId="33" fillId="0" borderId="0" xfId="0" applyNumberFormat="1" applyFont="1" applyAlignment="1">
      <alignment horizontal="center" wrapText="1"/>
    </xf>
    <xf numFmtId="166" fontId="26" fillId="0" borderId="3" xfId="0" applyNumberFormat="1" applyFont="1" applyBorder="1" applyAlignment="1">
      <alignment horizontal="right"/>
    </xf>
    <xf numFmtId="173" fontId="17" fillId="4" borderId="2" xfId="2" applyNumberFormat="1" applyFont="1" applyFill="1" applyBorder="1" applyAlignment="1">
      <alignment horizontal="right"/>
    </xf>
    <xf numFmtId="0" fontId="17" fillId="5" borderId="0" xfId="0" applyFont="1" applyFill="1" applyAlignment="1">
      <alignment horizontal="left"/>
    </xf>
    <xf numFmtId="168" fontId="4" fillId="5" borderId="0" xfId="2" applyNumberFormat="1" applyFill="1" applyAlignment="1">
      <alignment horizontal="right"/>
    </xf>
    <xf numFmtId="0" fontId="34" fillId="0" borderId="0" xfId="0" applyFont="1" applyAlignment="1">
      <alignment horizontal="center"/>
    </xf>
    <xf numFmtId="166" fontId="15" fillId="0" borderId="0" xfId="0" applyNumberFormat="1" applyFont="1" applyAlignment="1">
      <alignment horizontal="center" vertical="center" wrapText="1"/>
    </xf>
    <xf numFmtId="0" fontId="0" fillId="0" borderId="0" xfId="0" applyAlignment="1">
      <alignment horizontal="center"/>
    </xf>
    <xf numFmtId="0" fontId="17" fillId="0" borderId="0" xfId="0" applyFont="1" applyAlignment="1">
      <alignment horizontal="center"/>
    </xf>
    <xf numFmtId="0" fontId="20" fillId="0" borderId="0" xfId="0" applyFont="1" applyAlignment="1">
      <alignment horizontal="center"/>
    </xf>
    <xf numFmtId="0" fontId="0" fillId="0" borderId="0" xfId="0" applyAlignment="1">
      <alignment horizontal="left" indent="1"/>
    </xf>
    <xf numFmtId="0" fontId="0" fillId="0" borderId="0" xfId="0" applyAlignment="1">
      <alignment horizontal="left"/>
    </xf>
    <xf numFmtId="166" fontId="15" fillId="10" borderId="0" xfId="0" applyNumberFormat="1" applyFont="1" applyFill="1" applyAlignment="1">
      <alignment horizontal="center" vertical="center" wrapText="1"/>
    </xf>
    <xf numFmtId="0" fontId="17" fillId="0" borderId="0" xfId="0" applyFont="1" applyAlignment="1">
      <alignment horizontal="right"/>
    </xf>
    <xf numFmtId="174" fontId="4" fillId="0" borderId="0" xfId="0" applyNumberFormat="1" applyFont="1"/>
    <xf numFmtId="1" fontId="15" fillId="0" borderId="0" xfId="4" applyNumberFormat="1" applyFont="1" applyAlignment="1">
      <alignment horizontal="right"/>
    </xf>
    <xf numFmtId="0" fontId="35" fillId="11" borderId="0" xfId="5" applyFont="1" applyFill="1" applyAlignment="1">
      <alignment horizontal="left"/>
    </xf>
    <xf numFmtId="0" fontId="35" fillId="12" borderId="0" xfId="5" applyFont="1" applyFill="1" applyAlignment="1">
      <alignment horizontal="left"/>
    </xf>
    <xf numFmtId="0" fontId="36" fillId="11" borderId="0" xfId="5" applyFont="1" applyFill="1" applyAlignment="1">
      <alignment horizontal="left"/>
    </xf>
    <xf numFmtId="0" fontId="36" fillId="12" borderId="0" xfId="5" applyFont="1" applyFill="1" applyAlignment="1">
      <alignment horizontal="left"/>
    </xf>
    <xf numFmtId="0" fontId="27" fillId="0" borderId="0" xfId="5" applyFont="1"/>
    <xf numFmtId="0" fontId="37" fillId="0" borderId="0" xfId="5" applyFont="1"/>
    <xf numFmtId="0" fontId="2" fillId="0" borderId="0" xfId="5"/>
    <xf numFmtId="175" fontId="38" fillId="2" borderId="1" xfId="5" applyNumberFormat="1" applyFont="1" applyFill="1" applyBorder="1"/>
    <xf numFmtId="166" fontId="38" fillId="2" borderId="1" xfId="5" applyNumberFormat="1" applyFont="1" applyFill="1" applyBorder="1"/>
    <xf numFmtId="166" fontId="38" fillId="3" borderId="1" xfId="5" applyNumberFormat="1" applyFont="1" applyFill="1" applyBorder="1"/>
    <xf numFmtId="175" fontId="39" fillId="0" borderId="0" xfId="5" applyNumberFormat="1" applyFont="1"/>
    <xf numFmtId="0" fontId="40" fillId="0" borderId="0" xfId="5" applyFont="1"/>
    <xf numFmtId="173" fontId="17" fillId="4" borderId="36" xfId="2" applyNumberFormat="1" applyFont="1" applyFill="1" applyBorder="1" applyAlignment="1">
      <alignment horizontal="right"/>
    </xf>
    <xf numFmtId="1" fontId="13" fillId="0" borderId="0" xfId="4" applyNumberFormat="1" applyFont="1" applyAlignment="1">
      <alignment horizontal="right"/>
    </xf>
    <xf numFmtId="0" fontId="4" fillId="0" borderId="34" xfId="0" applyFont="1" applyBorder="1" applyAlignment="1">
      <alignment horizontal="left" indent="2"/>
    </xf>
    <xf numFmtId="175" fontId="4" fillId="0" borderId="0" xfId="0" applyNumberFormat="1" applyFont="1"/>
    <xf numFmtId="176" fontId="41" fillId="0" borderId="0" xfId="6">
      <alignment horizontal="center" vertical="center"/>
    </xf>
    <xf numFmtId="174" fontId="12" fillId="0" borderId="34" xfId="0" applyNumberFormat="1" applyFont="1" applyBorder="1"/>
    <xf numFmtId="0" fontId="7" fillId="15" borderId="0" xfId="0" applyFont="1" applyFill="1" applyAlignment="1">
      <alignment horizontal="center" vertical="center"/>
    </xf>
    <xf numFmtId="0" fontId="9" fillId="16" borderId="0" xfId="0" applyFont="1" applyFill="1"/>
    <xf numFmtId="0" fontId="10" fillId="15" borderId="0" xfId="0" applyFont="1" applyFill="1" applyAlignment="1">
      <alignment horizontal="left" vertical="center"/>
    </xf>
    <xf numFmtId="0" fontId="10" fillId="15" borderId="0" xfId="0" applyFont="1" applyFill="1" applyAlignment="1">
      <alignment horizontal="center" vertical="center"/>
    </xf>
    <xf numFmtId="0" fontId="10" fillId="15" borderId="0" xfId="0" applyFont="1" applyFill="1"/>
    <xf numFmtId="165" fontId="6" fillId="16" borderId="0" xfId="2" applyNumberFormat="1" applyFont="1" applyFill="1"/>
    <xf numFmtId="0" fontId="7" fillId="16" borderId="0" xfId="0" applyFont="1" applyFill="1" applyAlignment="1">
      <alignment horizontal="left" vertical="center"/>
    </xf>
    <xf numFmtId="0" fontId="7" fillId="15" borderId="0" xfId="0" applyFont="1" applyFill="1"/>
    <xf numFmtId="0" fontId="13" fillId="15" borderId="0" xfId="0" applyFont="1" applyFill="1"/>
    <xf numFmtId="0" fontId="13" fillId="16" borderId="0" xfId="0" applyFont="1" applyFill="1" applyAlignment="1">
      <alignment horizontal="left" vertical="center"/>
    </xf>
    <xf numFmtId="0" fontId="5" fillId="15" borderId="0" xfId="0" applyFont="1" applyFill="1"/>
    <xf numFmtId="0" fontId="24" fillId="17" borderId="0" xfId="0" applyFont="1" applyFill="1"/>
    <xf numFmtId="0" fontId="0" fillId="15" borderId="0" xfId="0" applyFill="1"/>
    <xf numFmtId="0" fontId="6" fillId="16" borderId="0" xfId="0" applyFont="1" applyFill="1"/>
    <xf numFmtId="164" fontId="7" fillId="16" borderId="0" xfId="0" applyNumberFormat="1" applyFont="1" applyFill="1" applyAlignment="1">
      <alignment horizontal="left" vertical="center"/>
    </xf>
    <xf numFmtId="0" fontId="6" fillId="15" borderId="0" xfId="0" applyFont="1" applyFill="1"/>
    <xf numFmtId="176" fontId="41" fillId="0" borderId="0" xfId="6" applyAlignment="1">
      <alignment horizontal="right" vertical="center"/>
    </xf>
    <xf numFmtId="168" fontId="4" fillId="0" borderId="0" xfId="2" applyNumberFormat="1" applyAlignment="1">
      <alignment horizontal="right"/>
    </xf>
    <xf numFmtId="168" fontId="22" fillId="4" borderId="2" xfId="2" applyNumberFormat="1" applyFont="1" applyFill="1" applyBorder="1" applyAlignment="1">
      <alignment horizontal="right"/>
    </xf>
    <xf numFmtId="0" fontId="3" fillId="5" borderId="34" xfId="0" applyFont="1" applyFill="1" applyBorder="1" applyAlignment="1">
      <alignment horizontal="center" vertical="center" wrapText="1"/>
    </xf>
    <xf numFmtId="0" fontId="0" fillId="5" borderId="0" xfId="0" applyFill="1" applyAlignment="1">
      <alignment horizontal="center" vertical="center" wrapText="1"/>
    </xf>
    <xf numFmtId="0" fontId="0" fillId="5" borderId="37" xfId="0" applyFill="1" applyBorder="1" applyAlignment="1">
      <alignment horizontal="center" vertical="center" wrapText="1"/>
    </xf>
    <xf numFmtId="0" fontId="3" fillId="5" borderId="43"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0" fillId="5" borderId="44"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5" xfId="0" applyFill="1" applyBorder="1" applyAlignment="1">
      <alignment horizontal="center" vertical="center" wrapText="1"/>
    </xf>
    <xf numFmtId="0" fontId="0" fillId="5" borderId="41" xfId="0" applyFill="1" applyBorder="1" applyAlignment="1">
      <alignment horizontal="center" vertical="center" wrapText="1"/>
    </xf>
    <xf numFmtId="0" fontId="30" fillId="5" borderId="27" xfId="0" applyFont="1" applyFill="1" applyBorder="1" applyAlignment="1">
      <alignment horizontal="center" vertical="center" wrapText="1"/>
    </xf>
    <xf numFmtId="0" fontId="30" fillId="5" borderId="46" xfId="0" applyFont="1" applyFill="1" applyBorder="1" applyAlignment="1">
      <alignment horizontal="center" vertical="center" wrapText="1"/>
    </xf>
    <xf numFmtId="0" fontId="30" fillId="5" borderId="41" xfId="0" applyFont="1" applyFill="1" applyBorder="1" applyAlignment="1">
      <alignment horizontal="center" vertical="center" wrapText="1"/>
    </xf>
    <xf numFmtId="0" fontId="0" fillId="0" borderId="0" xfId="0" applyAlignment="1">
      <alignment horizontal="left" indent="3"/>
    </xf>
    <xf numFmtId="0" fontId="4" fillId="18" borderId="0" xfId="0" applyFont="1" applyFill="1" applyAlignment="1">
      <alignment horizontal="left"/>
    </xf>
    <xf numFmtId="0" fontId="15" fillId="18" borderId="0" xfId="0" applyFont="1" applyFill="1" applyAlignment="1">
      <alignment horizontal="left" vertical="center"/>
    </xf>
    <xf numFmtId="167" fontId="17" fillId="4" borderId="47" xfId="0" applyNumberFormat="1" applyFont="1" applyFill="1" applyBorder="1" applyAlignment="1">
      <alignment horizontal="right"/>
    </xf>
    <xf numFmtId="169" fontId="15" fillId="0" borderId="0" xfId="0" applyNumberFormat="1" applyFont="1" applyAlignment="1">
      <alignment vertical="center"/>
    </xf>
    <xf numFmtId="168" fontId="4" fillId="5" borderId="48" xfId="2" applyNumberFormat="1" applyFill="1" applyBorder="1" applyAlignment="1">
      <alignment horizontal="right"/>
    </xf>
    <xf numFmtId="168" fontId="4" fillId="5" borderId="49" xfId="2" applyNumberFormat="1" applyFill="1" applyBorder="1" applyAlignment="1">
      <alignment horizontal="right"/>
    </xf>
    <xf numFmtId="168" fontId="4" fillId="5" borderId="50" xfId="2" applyNumberFormat="1" applyFill="1" applyBorder="1" applyAlignment="1">
      <alignment horizontal="right"/>
    </xf>
    <xf numFmtId="168" fontId="4" fillId="5" borderId="44" xfId="2" applyNumberFormat="1" applyFill="1" applyBorder="1" applyAlignment="1">
      <alignment horizontal="right"/>
    </xf>
    <xf numFmtId="168" fontId="4" fillId="5" borderId="40" xfId="2" applyNumberFormat="1" applyFill="1" applyBorder="1" applyAlignment="1">
      <alignment horizontal="right"/>
    </xf>
    <xf numFmtId="168" fontId="4" fillId="5" borderId="45" xfId="2" applyNumberFormat="1" applyFill="1" applyBorder="1" applyAlignment="1">
      <alignment horizontal="right"/>
    </xf>
    <xf numFmtId="168" fontId="4" fillId="5" borderId="37" xfId="2" applyNumberFormat="1" applyFill="1" applyBorder="1" applyAlignment="1">
      <alignment horizontal="right"/>
    </xf>
    <xf numFmtId="168" fontId="4" fillId="5" borderId="41" xfId="2" applyNumberFormat="1" applyFill="1" applyBorder="1" applyAlignment="1">
      <alignment horizontal="right"/>
    </xf>
    <xf numFmtId="0" fontId="4" fillId="0" borderId="48" xfId="0" applyFont="1" applyBorder="1" applyAlignment="1">
      <alignment horizontal="center"/>
    </xf>
    <xf numFmtId="0" fontId="4" fillId="0" borderId="49" xfId="0" applyFont="1" applyBorder="1" applyAlignment="1">
      <alignment horizontal="center"/>
    </xf>
    <xf numFmtId="0" fontId="4" fillId="0" borderId="50" xfId="0" applyFont="1" applyBorder="1" applyAlignment="1">
      <alignment horizontal="center"/>
    </xf>
    <xf numFmtId="0" fontId="4" fillId="0" borderId="44" xfId="0" applyFont="1" applyBorder="1" applyAlignment="1">
      <alignment horizontal="center"/>
    </xf>
    <xf numFmtId="0" fontId="4" fillId="0" borderId="40" xfId="0" applyFont="1" applyBorder="1" applyAlignment="1">
      <alignment horizontal="center"/>
    </xf>
    <xf numFmtId="0" fontId="4" fillId="0" borderId="45" xfId="0" applyFont="1" applyBorder="1" applyAlignment="1">
      <alignment horizontal="center"/>
    </xf>
    <xf numFmtId="0" fontId="4" fillId="0" borderId="37" xfId="0" applyFont="1" applyBorder="1" applyAlignment="1">
      <alignment horizontal="center"/>
    </xf>
    <xf numFmtId="0" fontId="4" fillId="0" borderId="41" xfId="0" applyFont="1" applyBorder="1" applyAlignment="1">
      <alignment horizontal="center"/>
    </xf>
    <xf numFmtId="0" fontId="20" fillId="0" borderId="0" xfId="0" applyFont="1" applyAlignment="1">
      <alignment horizontal="center" vertical="center"/>
    </xf>
    <xf numFmtId="166" fontId="15" fillId="0" borderId="0" xfId="0" applyNumberFormat="1" applyFont="1" applyAlignment="1">
      <alignment vertical="center"/>
    </xf>
    <xf numFmtId="168" fontId="4" fillId="0" borderId="49" xfId="2" applyNumberFormat="1" applyBorder="1" applyAlignment="1">
      <alignment horizontal="right"/>
    </xf>
    <xf numFmtId="168" fontId="4" fillId="0" borderId="50" xfId="2" applyNumberFormat="1" applyBorder="1" applyAlignment="1">
      <alignment horizontal="right"/>
    </xf>
    <xf numFmtId="168" fontId="4" fillId="0" borderId="40" xfId="2" applyNumberFormat="1" applyBorder="1" applyAlignment="1">
      <alignment horizontal="right"/>
    </xf>
    <xf numFmtId="0" fontId="4" fillId="0" borderId="40" xfId="0" applyFont="1" applyBorder="1"/>
    <xf numFmtId="0" fontId="4" fillId="0" borderId="37" xfId="0" applyFont="1" applyBorder="1"/>
    <xf numFmtId="0" fontId="4" fillId="0" borderId="41" xfId="0" applyFont="1" applyBorder="1"/>
    <xf numFmtId="176" fontId="41" fillId="15" borderId="0" xfId="6" applyFill="1">
      <alignment horizontal="center" vertical="center"/>
    </xf>
    <xf numFmtId="0" fontId="42" fillId="16" borderId="0" xfId="0" applyFont="1" applyFill="1"/>
    <xf numFmtId="0" fontId="18" fillId="0" borderId="0" xfId="0" applyFont="1"/>
    <xf numFmtId="0" fontId="6" fillId="15" borderId="0" xfId="0" applyFont="1" applyFill="1" applyAlignment="1">
      <alignment horizontal="left"/>
    </xf>
    <xf numFmtId="0" fontId="43" fillId="16" borderId="0" xfId="0" applyFont="1" applyFill="1"/>
    <xf numFmtId="0" fontId="43" fillId="17" borderId="0" xfId="0" applyFont="1" applyFill="1" applyAlignment="1">
      <alignment horizontal="left"/>
    </xf>
    <xf numFmtId="0" fontId="44" fillId="0" borderId="0" xfId="0" applyFont="1" applyAlignment="1">
      <alignment horizontal="left"/>
    </xf>
    <xf numFmtId="0" fontId="45" fillId="0" borderId="0" xfId="0" applyFont="1"/>
    <xf numFmtId="0" fontId="45" fillId="0" borderId="0" xfId="0" applyFont="1" applyAlignment="1">
      <alignment horizontal="right"/>
    </xf>
    <xf numFmtId="0" fontId="46" fillId="0" borderId="0" xfId="0" applyFont="1" applyAlignment="1">
      <alignment horizontal="right"/>
    </xf>
    <xf numFmtId="0" fontId="47" fillId="0" borderId="0" xfId="0" applyFont="1" applyAlignment="1">
      <alignment vertical="center"/>
    </xf>
    <xf numFmtId="0" fontId="48" fillId="0" borderId="0" xfId="0" applyFont="1" applyAlignment="1">
      <alignment horizontal="left" vertical="center" indent="1"/>
    </xf>
    <xf numFmtId="0" fontId="24" fillId="19" borderId="0" xfId="0" applyFont="1" applyFill="1" applyAlignment="1">
      <alignment vertical="center"/>
    </xf>
    <xf numFmtId="0" fontId="49" fillId="19" borderId="0" xfId="0" applyFont="1" applyFill="1" applyAlignment="1">
      <alignment vertical="center"/>
    </xf>
    <xf numFmtId="0" fontId="4" fillId="13" borderId="0" xfId="8" applyFont="1" applyFill="1"/>
    <xf numFmtId="0" fontId="50" fillId="0" borderId="0" xfId="0" applyFont="1" applyAlignment="1">
      <alignment vertical="center"/>
    </xf>
    <xf numFmtId="0" fontId="50" fillId="0" borderId="0" xfId="0" applyFont="1" applyAlignment="1">
      <alignment vertical="center" wrapText="1"/>
    </xf>
    <xf numFmtId="0" fontId="50" fillId="0" borderId="0" xfId="0" applyFont="1" applyAlignment="1">
      <alignment wrapText="1"/>
    </xf>
    <xf numFmtId="0" fontId="48" fillId="0" borderId="0" xfId="0" applyFont="1" applyAlignment="1">
      <alignment wrapText="1"/>
    </xf>
    <xf numFmtId="0" fontId="50" fillId="20" borderId="0" xfId="0" applyFont="1" applyFill="1" applyAlignment="1">
      <alignment vertical="center"/>
    </xf>
    <xf numFmtId="0" fontId="50" fillId="21" borderId="0" xfId="0" applyFont="1" applyFill="1" applyAlignment="1">
      <alignment vertical="center"/>
    </xf>
    <xf numFmtId="0" fontId="51" fillId="22" borderId="0" xfId="0" applyFont="1" applyFill="1"/>
    <xf numFmtId="0" fontId="52" fillId="0" borderId="0" xfId="0" applyFont="1" applyAlignment="1">
      <alignment horizontal="left"/>
    </xf>
    <xf numFmtId="0" fontId="46" fillId="0" borderId="0" xfId="0" applyFont="1" applyAlignment="1">
      <alignment horizontal="left"/>
    </xf>
    <xf numFmtId="0" fontId="48" fillId="0" borderId="0" xfId="0" applyFont="1"/>
    <xf numFmtId="0" fontId="27" fillId="0" borderId="0" xfId="8" applyFont="1"/>
    <xf numFmtId="0" fontId="4" fillId="0" borderId="0" xfId="8" applyFont="1"/>
    <xf numFmtId="0" fontId="1" fillId="0" borderId="0" xfId="8"/>
    <xf numFmtId="0" fontId="24" fillId="19" borderId="0" xfId="0" applyFont="1" applyFill="1" applyAlignment="1">
      <alignment horizontal="left" vertical="center"/>
    </xf>
    <xf numFmtId="0" fontId="49" fillId="19" borderId="0" xfId="0" applyFont="1" applyFill="1" applyAlignment="1">
      <alignment horizontal="left" vertical="center"/>
    </xf>
    <xf numFmtId="49" fontId="18" fillId="4" borderId="51" xfId="8" applyNumberFormat="1" applyFont="1" applyFill="1" applyBorder="1"/>
    <xf numFmtId="49" fontId="18" fillId="4" borderId="52" xfId="8" applyNumberFormat="1" applyFont="1" applyFill="1" applyBorder="1"/>
    <xf numFmtId="49" fontId="18" fillId="4" borderId="53" xfId="8" applyNumberFormat="1" applyFont="1" applyFill="1" applyBorder="1"/>
    <xf numFmtId="0" fontId="17" fillId="0" borderId="0" xfId="8" applyFont="1"/>
    <xf numFmtId="0" fontId="23" fillId="0" borderId="0" xfId="8" applyFont="1"/>
    <xf numFmtId="0" fontId="22" fillId="0" borderId="0" xfId="8" applyFont="1"/>
    <xf numFmtId="0" fontId="4" fillId="14" borderId="35" xfId="8" applyFont="1" applyFill="1" applyBorder="1"/>
    <xf numFmtId="0" fontId="4" fillId="14" borderId="0" xfId="8" applyFont="1" applyFill="1"/>
    <xf numFmtId="0" fontId="12" fillId="3" borderId="0" xfId="0" applyFont="1" applyFill="1" applyAlignment="1">
      <alignment horizontal="left"/>
    </xf>
    <xf numFmtId="0" fontId="39" fillId="0" borderId="0" xfId="5" applyFont="1"/>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 xfId="0" applyFont="1" applyFill="1" applyBorder="1" applyAlignment="1">
      <alignment horizontal="center" vertical="center" wrapText="1"/>
    </xf>
    <xf numFmtId="166" fontId="15" fillId="0" borderId="0" xfId="0" applyNumberFormat="1" applyFont="1" applyAlignment="1">
      <alignment horizontal="center" vertical="center"/>
    </xf>
    <xf numFmtId="0" fontId="27" fillId="0" borderId="0" xfId="5" applyFont="1" applyAlignment="1">
      <alignment horizontal="left" vertical="top" wrapText="1"/>
    </xf>
    <xf numFmtId="0" fontId="28" fillId="15" borderId="42" xfId="0" applyFont="1" applyFill="1" applyBorder="1" applyAlignment="1">
      <alignment horizontal="center" vertical="center" wrapText="1"/>
    </xf>
    <xf numFmtId="0" fontId="28" fillId="15" borderId="23" xfId="0" applyFont="1" applyFill="1" applyBorder="1" applyAlignment="1">
      <alignment horizontal="center" vertical="center" wrapText="1"/>
    </xf>
    <xf numFmtId="0" fontId="28" fillId="15" borderId="38"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0" fillId="5" borderId="4" xfId="0" applyFill="1" applyBorder="1" applyAlignment="1">
      <alignment horizontal="center" vertical="center" wrapText="1"/>
    </xf>
    <xf numFmtId="0" fontId="0" fillId="5" borderId="15" xfId="0" applyFill="1" applyBorder="1" applyAlignment="1">
      <alignment horizontal="center" vertical="center" wrapText="1"/>
    </xf>
    <xf numFmtId="0" fontId="31" fillId="5" borderId="30" xfId="0" applyFont="1" applyFill="1" applyBorder="1" applyAlignment="1">
      <alignment horizontal="center" vertical="center" wrapText="1"/>
    </xf>
    <xf numFmtId="0" fontId="31" fillId="5" borderId="31" xfId="0" applyFont="1" applyFill="1" applyBorder="1" applyAlignment="1">
      <alignment horizontal="center" vertical="center" wrapText="1"/>
    </xf>
    <xf numFmtId="0" fontId="31" fillId="5" borderId="32"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0" fillId="5" borderId="13" xfId="0" applyFill="1" applyBorder="1" applyAlignment="1">
      <alignment horizontal="center" vertical="center" wrapText="1"/>
    </xf>
    <xf numFmtId="0" fontId="0" fillId="5" borderId="16" xfId="0" applyFill="1" applyBorder="1" applyAlignment="1">
      <alignment horizontal="center" vertical="center" wrapText="1"/>
    </xf>
    <xf numFmtId="0" fontId="29" fillId="5" borderId="12" xfId="0" applyFont="1" applyFill="1" applyBorder="1" applyAlignment="1">
      <alignment horizontal="center" vertical="center" wrapText="1"/>
    </xf>
    <xf numFmtId="0" fontId="29" fillId="5" borderId="4" xfId="0" applyFont="1" applyFill="1" applyBorder="1" applyAlignment="1">
      <alignment horizontal="center" vertical="center" wrapText="1"/>
    </xf>
    <xf numFmtId="0" fontId="29" fillId="5" borderId="15" xfId="0" applyFont="1" applyFill="1" applyBorder="1" applyAlignment="1">
      <alignment horizontal="center" vertical="center" wrapText="1"/>
    </xf>
    <xf numFmtId="0" fontId="28" fillId="15" borderId="9" xfId="0" applyFont="1" applyFill="1" applyBorder="1" applyAlignment="1">
      <alignment horizontal="center" vertical="center" wrapText="1"/>
    </xf>
    <xf numFmtId="0" fontId="28" fillId="15" borderId="10"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28" fillId="15" borderId="20"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0" fillId="5" borderId="26" xfId="0" applyFill="1" applyBorder="1" applyAlignment="1">
      <alignment horizontal="center" vertical="center" wrapText="1"/>
    </xf>
    <xf numFmtId="0" fontId="0" fillId="5" borderId="27"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14" xfId="0" applyFill="1" applyBorder="1" applyAlignment="1">
      <alignment horizontal="center" vertical="center" wrapText="1"/>
    </xf>
    <xf numFmtId="0" fontId="30" fillId="5" borderId="7" xfId="0" applyFont="1" applyFill="1" applyBorder="1" applyAlignment="1">
      <alignment horizontal="center" vertical="center" wrapText="1"/>
    </xf>
    <xf numFmtId="0" fontId="30" fillId="5" borderId="3" xfId="0" applyFont="1" applyFill="1" applyBorder="1" applyAlignment="1">
      <alignment horizontal="center" vertical="center" wrapText="1"/>
    </xf>
    <xf numFmtId="0" fontId="30" fillId="5" borderId="8"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30" fillId="5" borderId="25"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5" xfId="0" applyFill="1" applyBorder="1" applyAlignment="1">
      <alignment horizontal="center" vertical="center" wrapText="1"/>
    </xf>
    <xf numFmtId="0" fontId="0" fillId="5" borderId="28" xfId="0" applyFill="1" applyBorder="1" applyAlignment="1">
      <alignment horizontal="center" vertical="center" wrapText="1"/>
    </xf>
    <xf numFmtId="166" fontId="15" fillId="0" borderId="0" xfId="0" applyNumberFormat="1" applyFont="1" applyAlignment="1">
      <alignment horizontal="center" vertical="center"/>
    </xf>
  </cellXfs>
  <cellStyles count="9">
    <cellStyle name="Check RedRedGreen" xfId="6"/>
    <cellStyle name="Comma" xfId="4" builtinId="3"/>
    <cellStyle name="Comma 2" xfId="2"/>
    <cellStyle name="Comma 2 7" xfId="7"/>
    <cellStyle name="Hyperlink" xfId="1" builtinId="8"/>
    <cellStyle name="Normal" xfId="0" builtinId="0"/>
    <cellStyle name="Normal 2" xfId="5"/>
    <cellStyle name="Normal 2 12" xfId="8"/>
    <cellStyle name="Percent 2" xfId="3"/>
  </cellStyles>
  <dxfs count="112">
    <dxf>
      <font>
        <color rgb="FFC00000"/>
      </font>
    </dxf>
    <dxf>
      <font>
        <color theme="0"/>
      </font>
    </dxf>
    <dxf>
      <font>
        <color theme="0"/>
      </font>
    </dxf>
    <dxf>
      <font>
        <color theme="0"/>
      </font>
    </dxf>
    <dxf>
      <font>
        <color theme="0"/>
      </font>
      <border>
        <left/>
        <right/>
        <top/>
        <bottom/>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border>
        <left/>
        <right/>
        <top/>
        <bottom/>
        <vertical/>
        <horizontal/>
      </border>
    </dxf>
    <dxf>
      <font>
        <color theme="0"/>
      </font>
    </dxf>
    <dxf>
      <font>
        <color theme="0"/>
      </font>
    </dxf>
    <dxf>
      <font>
        <color theme="0"/>
      </font>
    </dxf>
    <dxf>
      <font>
        <color theme="0"/>
      </font>
      <border>
        <left/>
        <right/>
        <top/>
        <bottom/>
        <vertical/>
        <horizontal/>
      </border>
    </dxf>
    <dxf>
      <font>
        <color theme="0"/>
      </font>
    </dxf>
    <dxf>
      <font>
        <color theme="0"/>
      </font>
      <border>
        <left/>
        <right/>
        <top/>
        <bottom/>
        <vertical/>
        <horizontal/>
      </border>
    </dxf>
    <dxf>
      <font>
        <color theme="0"/>
      </font>
    </dxf>
    <dxf>
      <font>
        <color theme="0"/>
      </font>
    </dxf>
    <dxf>
      <font>
        <color theme="0"/>
      </font>
      <border>
        <left/>
        <right/>
        <top/>
        <bottom/>
        <vertical/>
        <horizontal/>
      </border>
    </dxf>
    <dxf>
      <font>
        <color theme="0"/>
      </font>
    </dxf>
    <dxf>
      <font>
        <color theme="0"/>
      </font>
    </dxf>
    <dxf>
      <font>
        <color theme="0"/>
      </font>
    </dxf>
    <dxf>
      <font>
        <color theme="0"/>
      </font>
    </dxf>
    <dxf>
      <font>
        <color theme="0"/>
      </font>
      <border>
        <left/>
        <right/>
        <top/>
        <bottom/>
        <vertical/>
        <horizontal/>
      </border>
    </dxf>
    <dxf>
      <font>
        <color theme="0"/>
      </font>
    </dxf>
    <dxf>
      <font>
        <color theme="0"/>
      </font>
      <border>
        <left/>
        <right/>
        <top/>
        <bottom/>
        <vertical/>
        <horizontal/>
      </border>
    </dxf>
    <dxf>
      <font>
        <color theme="0"/>
      </font>
    </dxf>
    <dxf>
      <font>
        <color theme="0"/>
      </font>
    </dxf>
    <dxf>
      <font>
        <color theme="3" tint="0.39994506668294322"/>
      </font>
      <fill>
        <patternFill>
          <bgColor theme="3" tint="0.39994506668294322"/>
        </patternFill>
      </fill>
    </dxf>
    <dxf>
      <font>
        <color theme="0"/>
      </font>
      <fill>
        <patternFill>
          <bgColor theme="3" tint="0.39994506668294322"/>
        </patternFill>
      </fill>
    </dxf>
    <dxf>
      <font>
        <color theme="0"/>
      </font>
      <fill>
        <patternFill>
          <bgColor theme="3"/>
        </patternFill>
      </fill>
    </dxf>
    <dxf>
      <font>
        <color theme="3"/>
      </font>
      <fill>
        <patternFill>
          <bgColor theme="3"/>
        </patternFill>
      </fill>
    </dxf>
    <dxf>
      <font>
        <color theme="0"/>
      </font>
    </dxf>
    <dxf>
      <font>
        <color theme="0"/>
      </font>
    </dxf>
    <dxf>
      <font>
        <color theme="0"/>
      </font>
    </dxf>
    <dxf>
      <font>
        <color rgb="FFC0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border>
        <left/>
        <right/>
        <top/>
        <bottom/>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border>
        <left/>
        <right/>
        <top/>
        <bottom/>
        <vertical/>
        <horizontal/>
      </border>
    </dxf>
    <dxf>
      <font>
        <color theme="0"/>
      </font>
    </dxf>
    <dxf>
      <font>
        <color theme="0"/>
      </font>
    </dxf>
    <dxf>
      <font>
        <color theme="0"/>
      </font>
    </dxf>
    <dxf>
      <font>
        <color theme="0"/>
      </font>
      <border>
        <left/>
        <right/>
        <top/>
        <bottom/>
        <vertical/>
        <horizontal/>
      </border>
    </dxf>
    <dxf>
      <font>
        <color theme="0"/>
      </font>
    </dxf>
    <dxf>
      <font>
        <color theme="0"/>
      </font>
      <border>
        <left/>
        <right/>
        <top/>
        <bottom/>
        <vertical/>
        <horizontal/>
      </border>
    </dxf>
    <dxf>
      <font>
        <color theme="0"/>
      </font>
    </dxf>
    <dxf>
      <font>
        <color theme="0"/>
      </font>
    </dxf>
    <dxf>
      <font>
        <color theme="0"/>
      </font>
      <border>
        <left/>
        <right/>
        <top/>
        <bottom/>
        <vertical/>
        <horizontal/>
      </border>
    </dxf>
    <dxf>
      <font>
        <color theme="0"/>
      </font>
    </dxf>
    <dxf>
      <font>
        <color theme="0"/>
      </font>
    </dxf>
    <dxf>
      <font>
        <color theme="0"/>
      </font>
    </dxf>
    <dxf>
      <font>
        <color theme="0"/>
      </font>
    </dxf>
    <dxf>
      <font>
        <color theme="0"/>
      </font>
      <border>
        <left/>
        <right/>
        <top/>
        <bottom/>
        <vertical/>
        <horizontal/>
      </border>
    </dxf>
    <dxf>
      <font>
        <color theme="0"/>
      </font>
    </dxf>
    <dxf>
      <font>
        <color theme="0"/>
      </font>
      <border>
        <left/>
        <right/>
        <top/>
        <bottom/>
        <vertical/>
        <horizontal/>
      </border>
    </dxf>
    <dxf>
      <font>
        <color theme="0"/>
      </font>
    </dxf>
    <dxf>
      <font>
        <color theme="0"/>
      </font>
    </dxf>
    <dxf>
      <font>
        <color theme="0"/>
      </font>
    </dxf>
    <dxf>
      <font>
        <color theme="3" tint="0.39994506668294322"/>
      </font>
      <fill>
        <patternFill>
          <bgColor theme="3" tint="0.39994506668294322"/>
        </patternFill>
      </fill>
    </dxf>
    <dxf>
      <font>
        <color theme="0"/>
      </font>
      <fill>
        <patternFill>
          <bgColor theme="3" tint="0.39994506668294322"/>
        </patternFill>
      </fill>
    </dxf>
    <dxf>
      <font>
        <color theme="0"/>
      </font>
      <fill>
        <patternFill>
          <bgColor theme="3"/>
        </patternFill>
      </fill>
    </dxf>
    <dxf>
      <font>
        <color theme="3"/>
      </font>
      <fill>
        <patternFill>
          <bgColor theme="3"/>
        </patternFill>
      </fill>
    </dxf>
    <dxf>
      <font>
        <color theme="0"/>
      </font>
    </dxf>
    <dxf>
      <font>
        <color theme="0"/>
      </font>
    </dxf>
    <dxf>
      <font>
        <color theme="0"/>
      </font>
    </dxf>
    <dxf>
      <font>
        <color rgb="FFC00000"/>
      </font>
    </dxf>
    <dxf>
      <font>
        <color rgb="FFC00000"/>
      </font>
    </dxf>
    <dxf>
      <font>
        <color rgb="FFC00000"/>
      </font>
    </dxf>
    <dxf>
      <font>
        <color rgb="FFC00000"/>
      </font>
    </dxf>
    <dxf>
      <font>
        <color rgb="FFC00000"/>
      </font>
    </dxf>
    <dxf>
      <font>
        <color rgb="FFC00000"/>
      </font>
    </dxf>
  </dxfs>
  <tableStyles count="0" defaultTableStyle="TableStyleMedium2" defaultPivotStyle="PivotStyleLight16"/>
  <colors>
    <mruColors>
      <color rgb="FFC0C0C0"/>
      <color rgb="FF4F81BD"/>
      <color rgb="FF44546A"/>
      <color rgb="FFFFFFCC"/>
      <color rgb="FFFFFF99"/>
      <color rgb="FF1F48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hyperlink" Target="#Opex!A1"/><Relationship Id="rId13" Type="http://schemas.openxmlformats.org/officeDocument/2006/relationships/hyperlink" Target="#'Regulatory Model'!A1"/><Relationship Id="rId3" Type="http://schemas.openxmlformats.org/officeDocument/2006/relationships/hyperlink" Target="#Schematic!A1"/><Relationship Id="rId7" Type="http://schemas.openxmlformats.org/officeDocument/2006/relationships/hyperlink" Target="#Mapping!A1"/><Relationship Id="rId12" Type="http://schemas.openxmlformats.org/officeDocument/2006/relationships/hyperlink" Target="#Allocators!A1"/><Relationship Id="rId2" Type="http://schemas.openxmlformats.org/officeDocument/2006/relationships/hyperlink" Target="#Contents!A1"/><Relationship Id="rId1" Type="http://schemas.openxmlformats.org/officeDocument/2006/relationships/hyperlink" Target="#Cover!A1"/><Relationship Id="rId6" Type="http://schemas.openxmlformats.org/officeDocument/2006/relationships/hyperlink" Target="#Data!A1"/><Relationship Id="rId11" Type="http://schemas.openxmlformats.org/officeDocument/2006/relationships/hyperlink" Target="#'Costs by Service'!A1"/><Relationship Id="rId5" Type="http://schemas.openxmlformats.org/officeDocument/2006/relationships/hyperlink" Target="#Assumptions!A1"/><Relationship Id="rId10" Type="http://schemas.openxmlformats.org/officeDocument/2006/relationships/hyperlink" Target="#Compliance!A1"/><Relationship Id="rId4" Type="http://schemas.openxmlformats.org/officeDocument/2006/relationships/hyperlink" Target="#Checks!A1"/><Relationship Id="rId9" Type="http://schemas.openxmlformats.org/officeDocument/2006/relationships/hyperlink" Target="#Capex!A1"/></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504825</xdr:colOff>
      <xdr:row>0</xdr:row>
      <xdr:rowOff>74575</xdr:rowOff>
    </xdr:from>
    <xdr:to>
      <xdr:col>9</xdr:col>
      <xdr:colOff>590061</xdr:colOff>
      <xdr:row>3</xdr:row>
      <xdr:rowOff>9311</xdr:rowOff>
    </xdr:to>
    <xdr:pic>
      <xdr:nvPicPr>
        <xdr:cNvPr id="2" name="Picture 1">
          <a:extLst>
            <a:ext uri="{FF2B5EF4-FFF2-40B4-BE49-F238E27FC236}">
              <a16:creationId xmlns:a16="http://schemas.microsoft.com/office/drawing/2014/main" id="{D3F24512-E12F-494F-A9E0-74D21A9F3DF9}"/>
            </a:ext>
          </a:extLst>
        </xdr:cNvPr>
        <xdr:cNvPicPr>
          <a:picLocks noChangeAspect="1"/>
        </xdr:cNvPicPr>
      </xdr:nvPicPr>
      <xdr:blipFill>
        <a:blip xmlns:r="http://schemas.openxmlformats.org/officeDocument/2006/relationships" r:embed="rId1"/>
        <a:stretch>
          <a:fillRect/>
        </a:stretch>
      </xdr:blipFill>
      <xdr:spPr>
        <a:xfrm>
          <a:off x="5434013" y="74575"/>
          <a:ext cx="1552086" cy="6443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12</xdr:col>
      <xdr:colOff>693248</xdr:colOff>
      <xdr:row>3</xdr:row>
      <xdr:rowOff>45331</xdr:rowOff>
    </xdr:to>
    <xdr:pic>
      <xdr:nvPicPr>
        <xdr:cNvPr id="4" name="Picture 3">
          <a:extLst>
            <a:ext uri="{FF2B5EF4-FFF2-40B4-BE49-F238E27FC236}">
              <a16:creationId xmlns:a16="http://schemas.microsoft.com/office/drawing/2014/main" id="{18E8ABCD-E379-4300-86F5-E40ECFC86A7E}"/>
            </a:ext>
          </a:extLst>
        </xdr:cNvPr>
        <xdr:cNvPicPr>
          <a:picLocks noChangeAspect="1"/>
        </xdr:cNvPicPr>
      </xdr:nvPicPr>
      <xdr:blipFill>
        <a:blip xmlns:r="http://schemas.openxmlformats.org/officeDocument/2006/relationships" r:embed="rId1"/>
        <a:stretch>
          <a:fillRect/>
        </a:stretch>
      </xdr:blipFill>
      <xdr:spPr>
        <a:xfrm>
          <a:off x="6826250" y="0"/>
          <a:ext cx="1545736" cy="6438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13</xdr:row>
      <xdr:rowOff>0</xdr:rowOff>
    </xdr:from>
    <xdr:to>
      <xdr:col>1</xdr:col>
      <xdr:colOff>991658</xdr:colOff>
      <xdr:row>15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F8E2D7F-CCD4-4E82-B550-666C1AE619B8}"/>
            </a:ext>
          </a:extLst>
        </xdr:cNvPr>
        <xdr:cNvSpPr/>
      </xdr:nvSpPr>
      <xdr:spPr>
        <a:xfrm flipH="1">
          <a:off x="514350" y="2381250"/>
          <a:ext cx="991658" cy="342900"/>
        </a:xfrm>
        <a:prstGeom prst="rect">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Cover</a:t>
          </a:r>
        </a:p>
      </xdr:txBody>
    </xdr:sp>
    <xdr:clientData/>
  </xdr:twoCellAnchor>
  <xdr:twoCellAnchor>
    <xdr:from>
      <xdr:col>0</xdr:col>
      <xdr:colOff>515938</xdr:colOff>
      <xdr:row>15</xdr:row>
      <xdr:rowOff>169333</xdr:rowOff>
    </xdr:from>
    <xdr:to>
      <xdr:col>1</xdr:col>
      <xdr:colOff>994833</xdr:colOff>
      <xdr:row>18</xdr:row>
      <xdr:rowOff>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29D5F09-D38C-4E7D-8723-7C24BAB58EC7}"/>
            </a:ext>
          </a:extLst>
        </xdr:cNvPr>
        <xdr:cNvSpPr/>
      </xdr:nvSpPr>
      <xdr:spPr>
        <a:xfrm flipH="1">
          <a:off x="515938" y="2893483"/>
          <a:ext cx="998007" cy="345017"/>
        </a:xfrm>
        <a:prstGeom prst="rect">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Contents</a:t>
          </a:r>
        </a:p>
      </xdr:txBody>
    </xdr:sp>
    <xdr:clientData/>
  </xdr:twoCellAnchor>
  <xdr:twoCellAnchor>
    <xdr:from>
      <xdr:col>1</xdr:col>
      <xdr:colOff>0</xdr:colOff>
      <xdr:row>18</xdr:row>
      <xdr:rowOff>169333</xdr:rowOff>
    </xdr:from>
    <xdr:to>
      <xdr:col>1</xdr:col>
      <xdr:colOff>992716</xdr:colOff>
      <xdr:row>21</xdr:row>
      <xdr:rowOff>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B7DE0E46-A5CE-4F3B-8F05-06BC776EAF38}"/>
            </a:ext>
          </a:extLst>
        </xdr:cNvPr>
        <xdr:cNvSpPr/>
      </xdr:nvSpPr>
      <xdr:spPr>
        <a:xfrm flipH="1">
          <a:off x="514350" y="3407833"/>
          <a:ext cx="992716" cy="345017"/>
        </a:xfrm>
        <a:prstGeom prst="rect">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Schematic</a:t>
          </a:r>
        </a:p>
      </xdr:txBody>
    </xdr:sp>
    <xdr:clientData/>
  </xdr:twoCellAnchor>
  <xdr:twoCellAnchor>
    <xdr:from>
      <xdr:col>1</xdr:col>
      <xdr:colOff>0</xdr:colOff>
      <xdr:row>25</xdr:row>
      <xdr:rowOff>10584</xdr:rowOff>
    </xdr:from>
    <xdr:to>
      <xdr:col>1</xdr:col>
      <xdr:colOff>991658</xdr:colOff>
      <xdr:row>27</xdr:row>
      <xdr:rowOff>10584</xdr:rowOff>
    </xdr:to>
    <xdr:sp macro="" textlink="">
      <xdr:nvSpPr>
        <xdr:cNvPr id="6" name="Rectangle 5">
          <a:hlinkClick xmlns:r="http://schemas.openxmlformats.org/officeDocument/2006/relationships" r:id="rId4"/>
          <a:extLst>
            <a:ext uri="{FF2B5EF4-FFF2-40B4-BE49-F238E27FC236}">
              <a16:creationId xmlns:a16="http://schemas.microsoft.com/office/drawing/2014/main" id="{BD40D0BB-7D2D-48E4-89DD-DE80DFA1B939}"/>
            </a:ext>
          </a:extLst>
        </xdr:cNvPr>
        <xdr:cNvSpPr/>
      </xdr:nvSpPr>
      <xdr:spPr>
        <a:xfrm flipH="1">
          <a:off x="514350" y="4449234"/>
          <a:ext cx="991658" cy="342900"/>
        </a:xfrm>
        <a:prstGeom prst="rect">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Checks</a:t>
          </a:r>
        </a:p>
      </xdr:txBody>
    </xdr:sp>
    <xdr:clientData/>
  </xdr:twoCellAnchor>
  <xdr:twoCellAnchor>
    <xdr:from>
      <xdr:col>1</xdr:col>
      <xdr:colOff>0</xdr:colOff>
      <xdr:row>9</xdr:row>
      <xdr:rowOff>0</xdr:rowOff>
    </xdr:from>
    <xdr:to>
      <xdr:col>1</xdr:col>
      <xdr:colOff>992716</xdr:colOff>
      <xdr:row>11</xdr:row>
      <xdr:rowOff>0</xdr:rowOff>
    </xdr:to>
    <xdr:sp macro="" textlink="">
      <xdr:nvSpPr>
        <xdr:cNvPr id="7" name="Rectangle 6">
          <a:extLst>
            <a:ext uri="{FF2B5EF4-FFF2-40B4-BE49-F238E27FC236}">
              <a16:creationId xmlns:a16="http://schemas.microsoft.com/office/drawing/2014/main" id="{7A1E1A8F-8E81-400D-BD6C-F97504A88CBB}"/>
            </a:ext>
          </a:extLst>
        </xdr:cNvPr>
        <xdr:cNvSpPr/>
      </xdr:nvSpPr>
      <xdr:spPr>
        <a:xfrm flipH="1">
          <a:off x="514350" y="1695450"/>
          <a:ext cx="992716" cy="342900"/>
        </a:xfrm>
        <a:prstGeom prst="rect">
          <a:avLst/>
        </a:prstGeom>
        <a:solidFill>
          <a:schemeClr val="bg1">
            <a:lumMod val="50000"/>
          </a:schemeClr>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System</a:t>
          </a:r>
        </a:p>
      </xdr:txBody>
    </xdr:sp>
    <xdr:clientData/>
  </xdr:twoCellAnchor>
  <xdr:twoCellAnchor>
    <xdr:from>
      <xdr:col>3</xdr:col>
      <xdr:colOff>0</xdr:colOff>
      <xdr:row>9</xdr:row>
      <xdr:rowOff>0</xdr:rowOff>
    </xdr:from>
    <xdr:to>
      <xdr:col>6</xdr:col>
      <xdr:colOff>0</xdr:colOff>
      <xdr:row>11</xdr:row>
      <xdr:rowOff>0</xdr:rowOff>
    </xdr:to>
    <xdr:sp macro="" textlink="">
      <xdr:nvSpPr>
        <xdr:cNvPr id="8" name="Rectangle 7">
          <a:extLst>
            <a:ext uri="{FF2B5EF4-FFF2-40B4-BE49-F238E27FC236}">
              <a16:creationId xmlns:a16="http://schemas.microsoft.com/office/drawing/2014/main" id="{A8B6B6EA-4867-4349-B95C-0C3145A9B8DD}"/>
            </a:ext>
          </a:extLst>
        </xdr:cNvPr>
        <xdr:cNvSpPr/>
      </xdr:nvSpPr>
      <xdr:spPr>
        <a:xfrm flipH="1">
          <a:off x="2314575" y="1695450"/>
          <a:ext cx="1485900" cy="342900"/>
        </a:xfrm>
        <a:prstGeom prst="rect">
          <a:avLst/>
        </a:prstGeom>
        <a:solidFill>
          <a:schemeClr val="bg1">
            <a:lumMod val="50000"/>
          </a:schemeClr>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Inputs</a:t>
          </a:r>
        </a:p>
      </xdr:txBody>
    </xdr:sp>
    <xdr:clientData/>
  </xdr:twoCellAnchor>
  <xdr:twoCellAnchor>
    <xdr:from>
      <xdr:col>8</xdr:col>
      <xdr:colOff>0</xdr:colOff>
      <xdr:row>9</xdr:row>
      <xdr:rowOff>0</xdr:rowOff>
    </xdr:from>
    <xdr:to>
      <xdr:col>11</xdr:col>
      <xdr:colOff>0</xdr:colOff>
      <xdr:row>11</xdr:row>
      <xdr:rowOff>0</xdr:rowOff>
    </xdr:to>
    <xdr:sp macro="" textlink="">
      <xdr:nvSpPr>
        <xdr:cNvPr id="9" name="Rectangle 8">
          <a:extLst>
            <a:ext uri="{FF2B5EF4-FFF2-40B4-BE49-F238E27FC236}">
              <a16:creationId xmlns:a16="http://schemas.microsoft.com/office/drawing/2014/main" id="{24216438-5E73-498A-A7D5-AB7683AF7548}"/>
            </a:ext>
          </a:extLst>
        </xdr:cNvPr>
        <xdr:cNvSpPr/>
      </xdr:nvSpPr>
      <xdr:spPr>
        <a:xfrm flipH="1">
          <a:off x="4791075" y="1695450"/>
          <a:ext cx="1485900" cy="342900"/>
        </a:xfrm>
        <a:prstGeom prst="rect">
          <a:avLst/>
        </a:prstGeom>
        <a:solidFill>
          <a:schemeClr val="bg1">
            <a:lumMod val="50000"/>
          </a:schemeClr>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Calculations</a:t>
          </a:r>
        </a:p>
      </xdr:txBody>
    </xdr:sp>
    <xdr:clientData/>
  </xdr:twoCellAnchor>
  <xdr:twoCellAnchor>
    <xdr:from>
      <xdr:col>13</xdr:col>
      <xdr:colOff>0</xdr:colOff>
      <xdr:row>9</xdr:row>
      <xdr:rowOff>0</xdr:rowOff>
    </xdr:from>
    <xdr:to>
      <xdr:col>16</xdr:col>
      <xdr:colOff>0</xdr:colOff>
      <xdr:row>11</xdr:row>
      <xdr:rowOff>0</xdr:rowOff>
    </xdr:to>
    <xdr:sp macro="" textlink="">
      <xdr:nvSpPr>
        <xdr:cNvPr id="10" name="Rectangle 9">
          <a:extLst>
            <a:ext uri="{FF2B5EF4-FFF2-40B4-BE49-F238E27FC236}">
              <a16:creationId xmlns:a16="http://schemas.microsoft.com/office/drawing/2014/main" id="{4A1488F3-B0D7-4F00-AEE1-C6BE0C6CF2CF}"/>
            </a:ext>
          </a:extLst>
        </xdr:cNvPr>
        <xdr:cNvSpPr/>
      </xdr:nvSpPr>
      <xdr:spPr>
        <a:xfrm flipH="1">
          <a:off x="7267575" y="1695450"/>
          <a:ext cx="1485900" cy="342900"/>
        </a:xfrm>
        <a:prstGeom prst="rect">
          <a:avLst/>
        </a:prstGeom>
        <a:solidFill>
          <a:schemeClr val="bg1">
            <a:lumMod val="50000"/>
          </a:schemeClr>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Outputs</a:t>
          </a:r>
        </a:p>
      </xdr:txBody>
    </xdr:sp>
    <xdr:clientData/>
  </xdr:twoCellAnchor>
  <xdr:twoCellAnchor>
    <xdr:from>
      <xdr:col>3</xdr:col>
      <xdr:colOff>0</xdr:colOff>
      <xdr:row>13</xdr:row>
      <xdr:rowOff>0</xdr:rowOff>
    </xdr:from>
    <xdr:to>
      <xdr:col>6</xdr:col>
      <xdr:colOff>0</xdr:colOff>
      <xdr:row>15</xdr:row>
      <xdr:rowOff>1</xdr:rowOff>
    </xdr:to>
    <xdr:sp macro="" textlink="">
      <xdr:nvSpPr>
        <xdr:cNvPr id="11" name="Rectangle 10">
          <a:hlinkClick xmlns:r="http://schemas.openxmlformats.org/officeDocument/2006/relationships" r:id="rId5"/>
          <a:extLst>
            <a:ext uri="{FF2B5EF4-FFF2-40B4-BE49-F238E27FC236}">
              <a16:creationId xmlns:a16="http://schemas.microsoft.com/office/drawing/2014/main" id="{6C478870-764D-4022-BA81-3124F3B5DD4E}"/>
            </a:ext>
          </a:extLst>
        </xdr:cNvPr>
        <xdr:cNvSpPr/>
      </xdr:nvSpPr>
      <xdr:spPr>
        <a:xfrm flipH="1">
          <a:off x="2314575" y="2381250"/>
          <a:ext cx="1485900" cy="342901"/>
        </a:xfrm>
        <a:prstGeom prst="rect">
          <a:avLst/>
        </a:prstGeom>
        <a:solidFill>
          <a:srgbClr val="FFFF99"/>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Assumptions</a:t>
          </a:r>
        </a:p>
      </xdr:txBody>
    </xdr:sp>
    <xdr:clientData/>
  </xdr:twoCellAnchor>
  <xdr:twoCellAnchor>
    <xdr:from>
      <xdr:col>3</xdr:col>
      <xdr:colOff>5291</xdr:colOff>
      <xdr:row>21</xdr:row>
      <xdr:rowOff>5293</xdr:rowOff>
    </xdr:from>
    <xdr:to>
      <xdr:col>6</xdr:col>
      <xdr:colOff>5291</xdr:colOff>
      <xdr:row>23</xdr:row>
      <xdr:rowOff>5292</xdr:rowOff>
    </xdr:to>
    <xdr:sp macro="" textlink="">
      <xdr:nvSpPr>
        <xdr:cNvPr id="12" name="Rectangle 11">
          <a:hlinkClick xmlns:r="http://schemas.openxmlformats.org/officeDocument/2006/relationships" r:id="rId6"/>
          <a:extLst>
            <a:ext uri="{FF2B5EF4-FFF2-40B4-BE49-F238E27FC236}">
              <a16:creationId xmlns:a16="http://schemas.microsoft.com/office/drawing/2014/main" id="{28DB83AA-DEDE-44F3-8039-D9C975C17653}"/>
            </a:ext>
          </a:extLst>
        </xdr:cNvPr>
        <xdr:cNvSpPr/>
      </xdr:nvSpPr>
      <xdr:spPr>
        <a:xfrm flipH="1">
          <a:off x="2317750" y="3720043"/>
          <a:ext cx="1492250" cy="338666"/>
        </a:xfrm>
        <a:prstGeom prst="rect">
          <a:avLst/>
        </a:prstGeom>
        <a:solidFill>
          <a:srgbClr val="FFFF99"/>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Data</a:t>
          </a:r>
        </a:p>
      </xdr:txBody>
    </xdr:sp>
    <xdr:clientData/>
  </xdr:twoCellAnchor>
  <xdr:twoCellAnchor>
    <xdr:from>
      <xdr:col>8</xdr:col>
      <xdr:colOff>0</xdr:colOff>
      <xdr:row>12</xdr:row>
      <xdr:rowOff>169333</xdr:rowOff>
    </xdr:from>
    <xdr:to>
      <xdr:col>11</xdr:col>
      <xdr:colOff>0</xdr:colOff>
      <xdr:row>15</xdr:row>
      <xdr:rowOff>0</xdr:rowOff>
    </xdr:to>
    <xdr:sp macro="" textlink="">
      <xdr:nvSpPr>
        <xdr:cNvPr id="13" name="Rectangle 12">
          <a:hlinkClick xmlns:r="http://schemas.openxmlformats.org/officeDocument/2006/relationships" r:id="rId7"/>
          <a:extLst>
            <a:ext uri="{FF2B5EF4-FFF2-40B4-BE49-F238E27FC236}">
              <a16:creationId xmlns:a16="http://schemas.microsoft.com/office/drawing/2014/main" id="{0787D534-8402-426E-8D4C-1988C36A4998}"/>
            </a:ext>
          </a:extLst>
        </xdr:cNvPr>
        <xdr:cNvSpPr/>
      </xdr:nvSpPr>
      <xdr:spPr>
        <a:xfrm flipH="1">
          <a:off x="4791075" y="2379133"/>
          <a:ext cx="1485900" cy="345017"/>
        </a:xfrm>
        <a:prstGeom prst="rect">
          <a:avLst/>
        </a:prstGeom>
        <a:solidFill>
          <a:srgbClr val="0070C0"/>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chemeClr val="bg1"/>
              </a:solidFill>
            </a:rPr>
            <a:t>Mapping</a:t>
          </a:r>
        </a:p>
      </xdr:txBody>
    </xdr:sp>
    <xdr:clientData/>
  </xdr:twoCellAnchor>
  <xdr:twoCellAnchor>
    <xdr:from>
      <xdr:col>8</xdr:col>
      <xdr:colOff>0</xdr:colOff>
      <xdr:row>19</xdr:row>
      <xdr:rowOff>0</xdr:rowOff>
    </xdr:from>
    <xdr:to>
      <xdr:col>11</xdr:col>
      <xdr:colOff>0</xdr:colOff>
      <xdr:row>21</xdr:row>
      <xdr:rowOff>1</xdr:rowOff>
    </xdr:to>
    <xdr:sp macro="" textlink="">
      <xdr:nvSpPr>
        <xdr:cNvPr id="14" name="Rectangle 13">
          <a:hlinkClick xmlns:r="http://schemas.openxmlformats.org/officeDocument/2006/relationships" r:id="rId8"/>
          <a:extLst>
            <a:ext uri="{FF2B5EF4-FFF2-40B4-BE49-F238E27FC236}">
              <a16:creationId xmlns:a16="http://schemas.microsoft.com/office/drawing/2014/main" id="{18CC8AC7-85F4-4556-A359-8DFFAC4EA523}"/>
            </a:ext>
          </a:extLst>
        </xdr:cNvPr>
        <xdr:cNvSpPr/>
      </xdr:nvSpPr>
      <xdr:spPr>
        <a:xfrm flipH="1">
          <a:off x="4799542" y="3376083"/>
          <a:ext cx="1492250" cy="338668"/>
        </a:xfrm>
        <a:prstGeom prst="rect">
          <a:avLst/>
        </a:prstGeom>
        <a:solidFill>
          <a:srgbClr val="0070C0"/>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chemeClr val="bg1"/>
              </a:solidFill>
            </a:rPr>
            <a:t>Opex</a:t>
          </a:r>
        </a:p>
      </xdr:txBody>
    </xdr:sp>
    <xdr:clientData/>
  </xdr:twoCellAnchor>
  <xdr:twoCellAnchor>
    <xdr:from>
      <xdr:col>8</xdr:col>
      <xdr:colOff>0</xdr:colOff>
      <xdr:row>22</xdr:row>
      <xdr:rowOff>0</xdr:rowOff>
    </xdr:from>
    <xdr:to>
      <xdr:col>11</xdr:col>
      <xdr:colOff>0</xdr:colOff>
      <xdr:row>24</xdr:row>
      <xdr:rowOff>1</xdr:rowOff>
    </xdr:to>
    <xdr:sp macro="" textlink="">
      <xdr:nvSpPr>
        <xdr:cNvPr id="15" name="Rectangle 14">
          <a:hlinkClick xmlns:r="http://schemas.openxmlformats.org/officeDocument/2006/relationships" r:id="rId9"/>
          <a:extLst>
            <a:ext uri="{FF2B5EF4-FFF2-40B4-BE49-F238E27FC236}">
              <a16:creationId xmlns:a16="http://schemas.microsoft.com/office/drawing/2014/main" id="{632465DA-34F6-42AC-8387-5144A660A5CD}"/>
            </a:ext>
          </a:extLst>
        </xdr:cNvPr>
        <xdr:cNvSpPr/>
      </xdr:nvSpPr>
      <xdr:spPr>
        <a:xfrm flipH="1">
          <a:off x="4799542" y="3884083"/>
          <a:ext cx="1492250" cy="338668"/>
        </a:xfrm>
        <a:prstGeom prst="rect">
          <a:avLst/>
        </a:prstGeom>
        <a:solidFill>
          <a:srgbClr val="0070C0"/>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chemeClr val="bg1"/>
              </a:solidFill>
            </a:rPr>
            <a:t>Capex</a:t>
          </a:r>
        </a:p>
      </xdr:txBody>
    </xdr:sp>
    <xdr:clientData/>
  </xdr:twoCellAnchor>
  <xdr:twoCellAnchor>
    <xdr:from>
      <xdr:col>13</xdr:col>
      <xdr:colOff>15564</xdr:colOff>
      <xdr:row>20</xdr:row>
      <xdr:rowOff>164073</xdr:rowOff>
    </xdr:from>
    <xdr:to>
      <xdr:col>16</xdr:col>
      <xdr:colOff>15564</xdr:colOff>
      <xdr:row>22</xdr:row>
      <xdr:rowOff>164073</xdr:rowOff>
    </xdr:to>
    <xdr:sp macro="" textlink="">
      <xdr:nvSpPr>
        <xdr:cNvPr id="18" name="Rectangle 17">
          <a:hlinkClick xmlns:r="http://schemas.openxmlformats.org/officeDocument/2006/relationships" r:id="rId10"/>
          <a:extLst>
            <a:ext uri="{FF2B5EF4-FFF2-40B4-BE49-F238E27FC236}">
              <a16:creationId xmlns:a16="http://schemas.microsoft.com/office/drawing/2014/main" id="{F54F5680-BDE6-49C0-B067-B6453A815D0D}"/>
            </a:ext>
          </a:extLst>
        </xdr:cNvPr>
        <xdr:cNvSpPr/>
      </xdr:nvSpPr>
      <xdr:spPr>
        <a:xfrm flipH="1">
          <a:off x="7265770" y="3693926"/>
          <a:ext cx="1479176" cy="336176"/>
        </a:xfrm>
        <a:prstGeom prst="rect">
          <a:avLst/>
        </a:prstGeom>
        <a:solidFill>
          <a:srgbClr val="92D050"/>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Compliance</a:t>
          </a:r>
        </a:p>
      </xdr:txBody>
    </xdr:sp>
    <xdr:clientData/>
  </xdr:twoCellAnchor>
  <xdr:twoCellAnchor>
    <xdr:from>
      <xdr:col>13</xdr:col>
      <xdr:colOff>15876</xdr:colOff>
      <xdr:row>17</xdr:row>
      <xdr:rowOff>164570</xdr:rowOff>
    </xdr:from>
    <xdr:to>
      <xdr:col>16</xdr:col>
      <xdr:colOff>15876</xdr:colOff>
      <xdr:row>20</xdr:row>
      <xdr:rowOff>0</xdr:rowOff>
    </xdr:to>
    <xdr:sp macro="" textlink="">
      <xdr:nvSpPr>
        <xdr:cNvPr id="20" name="Rectangle 19">
          <a:hlinkClick xmlns:r="http://schemas.openxmlformats.org/officeDocument/2006/relationships" r:id="rId11"/>
          <a:extLst>
            <a:ext uri="{FF2B5EF4-FFF2-40B4-BE49-F238E27FC236}">
              <a16:creationId xmlns:a16="http://schemas.microsoft.com/office/drawing/2014/main" id="{B94D5E9F-9255-4031-8EA2-DE8247518743}"/>
            </a:ext>
          </a:extLst>
        </xdr:cNvPr>
        <xdr:cNvSpPr/>
      </xdr:nvSpPr>
      <xdr:spPr>
        <a:xfrm flipH="1">
          <a:off x="7302502" y="3201987"/>
          <a:ext cx="1492250" cy="343430"/>
        </a:xfrm>
        <a:prstGeom prst="rect">
          <a:avLst/>
        </a:prstGeom>
        <a:solidFill>
          <a:srgbClr val="92D050"/>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Costs by Service</a:t>
          </a:r>
        </a:p>
      </xdr:txBody>
    </xdr:sp>
    <xdr:clientData/>
  </xdr:twoCellAnchor>
  <xdr:twoCellAnchor>
    <xdr:from>
      <xdr:col>2</xdr:col>
      <xdr:colOff>0</xdr:colOff>
      <xdr:row>9</xdr:row>
      <xdr:rowOff>0</xdr:rowOff>
    </xdr:from>
    <xdr:to>
      <xdr:col>2</xdr:col>
      <xdr:colOff>0</xdr:colOff>
      <xdr:row>29</xdr:row>
      <xdr:rowOff>0</xdr:rowOff>
    </xdr:to>
    <xdr:cxnSp macro="">
      <xdr:nvCxnSpPr>
        <xdr:cNvPr id="21" name="Straight Connector 20">
          <a:extLst>
            <a:ext uri="{FF2B5EF4-FFF2-40B4-BE49-F238E27FC236}">
              <a16:creationId xmlns:a16="http://schemas.microsoft.com/office/drawing/2014/main" id="{81CEE6B6-C2F5-4A1D-8F25-FA6FB58F3F0D}"/>
            </a:ext>
          </a:extLst>
        </xdr:cNvPr>
        <xdr:cNvCxnSpPr/>
      </xdr:nvCxnSpPr>
      <xdr:spPr>
        <a:xfrm>
          <a:off x="1952625" y="1695450"/>
          <a:ext cx="0" cy="3771900"/>
        </a:xfrm>
        <a:prstGeom prst="line">
          <a:avLst/>
        </a:prstGeom>
        <a:ln w="28575">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13</xdr:row>
      <xdr:rowOff>166953</xdr:rowOff>
    </xdr:from>
    <xdr:to>
      <xdr:col>8</xdr:col>
      <xdr:colOff>0</xdr:colOff>
      <xdr:row>18</xdr:row>
      <xdr:rowOff>0</xdr:rowOff>
    </xdr:to>
    <xdr:cxnSp macro="">
      <xdr:nvCxnSpPr>
        <xdr:cNvPr id="22" name="Connector: Elbow 21">
          <a:extLst>
            <a:ext uri="{FF2B5EF4-FFF2-40B4-BE49-F238E27FC236}">
              <a16:creationId xmlns:a16="http://schemas.microsoft.com/office/drawing/2014/main" id="{5AA3A1E8-B91B-4633-A5B4-9141B2ACC019}"/>
            </a:ext>
          </a:extLst>
        </xdr:cNvPr>
        <xdr:cNvCxnSpPr>
          <a:stCxn id="39" idx="1"/>
          <a:endCxn id="13" idx="3"/>
        </xdr:cNvCxnSpPr>
      </xdr:nvCxnSpPr>
      <xdr:spPr>
        <a:xfrm flipV="1">
          <a:off x="3804709" y="2527036"/>
          <a:ext cx="994833" cy="679714"/>
        </a:xfrm>
        <a:prstGeom prst="bentConnector3">
          <a:avLst>
            <a:gd name="adj1" fmla="val 50000"/>
          </a:avLst>
        </a:prstGeom>
        <a:ln w="190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5291</xdr:colOff>
      <xdr:row>20</xdr:row>
      <xdr:rowOff>0</xdr:rowOff>
    </xdr:from>
    <xdr:to>
      <xdr:col>8</xdr:col>
      <xdr:colOff>0</xdr:colOff>
      <xdr:row>22</xdr:row>
      <xdr:rowOff>5293</xdr:rowOff>
    </xdr:to>
    <xdr:cxnSp macro="">
      <xdr:nvCxnSpPr>
        <xdr:cNvPr id="23" name="Connector: Elbow 22">
          <a:extLst>
            <a:ext uri="{FF2B5EF4-FFF2-40B4-BE49-F238E27FC236}">
              <a16:creationId xmlns:a16="http://schemas.microsoft.com/office/drawing/2014/main" id="{F8A866C5-79E2-4161-9305-6CF3E9F6407A}"/>
            </a:ext>
          </a:extLst>
        </xdr:cNvPr>
        <xdr:cNvCxnSpPr>
          <a:stCxn id="12" idx="1"/>
          <a:endCxn id="14" idx="3"/>
        </xdr:cNvCxnSpPr>
      </xdr:nvCxnSpPr>
      <xdr:spPr>
        <a:xfrm flipV="1">
          <a:off x="3810000" y="3545417"/>
          <a:ext cx="989542" cy="343959"/>
        </a:xfrm>
        <a:prstGeom prst="bentConnector3">
          <a:avLst>
            <a:gd name="adj1" fmla="val 76738"/>
          </a:avLst>
        </a:prstGeom>
        <a:ln w="190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5291</xdr:colOff>
      <xdr:row>22</xdr:row>
      <xdr:rowOff>5293</xdr:rowOff>
    </xdr:from>
    <xdr:to>
      <xdr:col>8</xdr:col>
      <xdr:colOff>0</xdr:colOff>
      <xdr:row>23</xdr:row>
      <xdr:rowOff>0</xdr:rowOff>
    </xdr:to>
    <xdr:cxnSp macro="">
      <xdr:nvCxnSpPr>
        <xdr:cNvPr id="26" name="Connector: Elbow 25">
          <a:extLst>
            <a:ext uri="{FF2B5EF4-FFF2-40B4-BE49-F238E27FC236}">
              <a16:creationId xmlns:a16="http://schemas.microsoft.com/office/drawing/2014/main" id="{53A5A96F-3830-4145-8D9E-89A8D30310CC}"/>
            </a:ext>
          </a:extLst>
        </xdr:cNvPr>
        <xdr:cNvCxnSpPr>
          <a:stCxn id="12" idx="1"/>
          <a:endCxn id="15" idx="3"/>
        </xdr:cNvCxnSpPr>
      </xdr:nvCxnSpPr>
      <xdr:spPr>
        <a:xfrm>
          <a:off x="3810000" y="3889376"/>
          <a:ext cx="989542" cy="164041"/>
        </a:xfrm>
        <a:prstGeom prst="bentConnector3">
          <a:avLst>
            <a:gd name="adj1" fmla="val 76738"/>
          </a:avLst>
        </a:prstGeom>
        <a:ln w="190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xdr:colOff>
      <xdr:row>15</xdr:row>
      <xdr:rowOff>0</xdr:rowOff>
    </xdr:from>
    <xdr:to>
      <xdr:col>9</xdr:col>
      <xdr:colOff>248709</xdr:colOff>
      <xdr:row>23</xdr:row>
      <xdr:rowOff>0</xdr:rowOff>
    </xdr:to>
    <xdr:cxnSp macro="">
      <xdr:nvCxnSpPr>
        <xdr:cNvPr id="30" name="Connector: Elbow 29">
          <a:extLst>
            <a:ext uri="{FF2B5EF4-FFF2-40B4-BE49-F238E27FC236}">
              <a16:creationId xmlns:a16="http://schemas.microsoft.com/office/drawing/2014/main" id="{0E25018B-32E6-4737-B5E2-F8F01853597B}"/>
            </a:ext>
          </a:extLst>
        </xdr:cNvPr>
        <xdr:cNvCxnSpPr>
          <a:stCxn id="13" idx="2"/>
          <a:endCxn id="15" idx="3"/>
        </xdr:cNvCxnSpPr>
      </xdr:nvCxnSpPr>
      <xdr:spPr>
        <a:xfrm rot="5400000">
          <a:off x="4495272" y="3003021"/>
          <a:ext cx="1354667" cy="746125"/>
        </a:xfrm>
        <a:prstGeom prst="bentConnector4">
          <a:avLst>
            <a:gd name="adj1" fmla="val 25000"/>
            <a:gd name="adj2" fmla="val 130638"/>
          </a:avLst>
        </a:prstGeom>
        <a:ln w="190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18</xdr:row>
      <xdr:rowOff>166952</xdr:rowOff>
    </xdr:from>
    <xdr:to>
      <xdr:col>13</xdr:col>
      <xdr:colOff>15876</xdr:colOff>
      <xdr:row>23</xdr:row>
      <xdr:rowOff>0</xdr:rowOff>
    </xdr:to>
    <xdr:cxnSp macro="">
      <xdr:nvCxnSpPr>
        <xdr:cNvPr id="31" name="Connector: Elbow 30">
          <a:extLst>
            <a:ext uri="{FF2B5EF4-FFF2-40B4-BE49-F238E27FC236}">
              <a16:creationId xmlns:a16="http://schemas.microsoft.com/office/drawing/2014/main" id="{D4C2FBA6-AFCB-4A7D-9561-70478C656385}"/>
            </a:ext>
          </a:extLst>
        </xdr:cNvPr>
        <xdr:cNvCxnSpPr>
          <a:stCxn id="15" idx="1"/>
          <a:endCxn id="20" idx="3"/>
        </xdr:cNvCxnSpPr>
      </xdr:nvCxnSpPr>
      <xdr:spPr>
        <a:xfrm flipV="1">
          <a:off x="6291792" y="3373702"/>
          <a:ext cx="1010710" cy="679715"/>
        </a:xfrm>
        <a:prstGeom prst="bentConnector3">
          <a:avLst>
            <a:gd name="adj1" fmla="val 50000"/>
          </a:avLst>
        </a:prstGeom>
        <a:ln w="19050">
          <a:solidFill>
            <a:srgbClr val="92D05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20</xdr:row>
      <xdr:rowOff>1</xdr:rowOff>
    </xdr:from>
    <xdr:to>
      <xdr:col>13</xdr:col>
      <xdr:colOff>15564</xdr:colOff>
      <xdr:row>21</xdr:row>
      <xdr:rowOff>164073</xdr:rowOff>
    </xdr:to>
    <xdr:cxnSp macro="">
      <xdr:nvCxnSpPr>
        <xdr:cNvPr id="32" name="Connector: Elbow 31">
          <a:extLst>
            <a:ext uri="{FF2B5EF4-FFF2-40B4-BE49-F238E27FC236}">
              <a16:creationId xmlns:a16="http://schemas.microsoft.com/office/drawing/2014/main" id="{3544E866-2665-4CCE-8F8A-E12CA11777EB}"/>
            </a:ext>
          </a:extLst>
        </xdr:cNvPr>
        <xdr:cNvCxnSpPr>
          <a:stCxn id="14" idx="1"/>
          <a:endCxn id="18" idx="3"/>
        </xdr:cNvCxnSpPr>
      </xdr:nvCxnSpPr>
      <xdr:spPr>
        <a:xfrm>
          <a:off x="6264088" y="3529854"/>
          <a:ext cx="1001682" cy="332160"/>
        </a:xfrm>
        <a:prstGeom prst="bentConnector3">
          <a:avLst>
            <a:gd name="adj1" fmla="val 50000"/>
          </a:avLst>
        </a:prstGeom>
        <a:ln w="19050">
          <a:solidFill>
            <a:srgbClr val="92D05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17</xdr:row>
      <xdr:rowOff>0</xdr:rowOff>
    </xdr:from>
    <xdr:to>
      <xdr:col>6</xdr:col>
      <xdr:colOff>0</xdr:colOff>
      <xdr:row>19</xdr:row>
      <xdr:rowOff>0</xdr:rowOff>
    </xdr:to>
    <xdr:sp macro="" textlink="">
      <xdr:nvSpPr>
        <xdr:cNvPr id="39" name="Rectangle 38">
          <a:hlinkClick xmlns:r="http://schemas.openxmlformats.org/officeDocument/2006/relationships" r:id="rId12"/>
          <a:extLst>
            <a:ext uri="{FF2B5EF4-FFF2-40B4-BE49-F238E27FC236}">
              <a16:creationId xmlns:a16="http://schemas.microsoft.com/office/drawing/2014/main" id="{3F200584-67D4-4909-BBE4-C5502D599569}"/>
            </a:ext>
          </a:extLst>
        </xdr:cNvPr>
        <xdr:cNvSpPr/>
      </xdr:nvSpPr>
      <xdr:spPr>
        <a:xfrm flipH="1">
          <a:off x="2312459" y="3037417"/>
          <a:ext cx="1492250" cy="338666"/>
        </a:xfrm>
        <a:prstGeom prst="rect">
          <a:avLst/>
        </a:prstGeom>
        <a:solidFill>
          <a:srgbClr val="FFFF99"/>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Allocators</a:t>
          </a:r>
        </a:p>
      </xdr:txBody>
    </xdr:sp>
    <xdr:clientData/>
  </xdr:twoCellAnchor>
  <xdr:twoCellAnchor>
    <xdr:from>
      <xdr:col>8</xdr:col>
      <xdr:colOff>1</xdr:colOff>
      <xdr:row>15</xdr:row>
      <xdr:rowOff>0</xdr:rowOff>
    </xdr:from>
    <xdr:to>
      <xdr:col>9</xdr:col>
      <xdr:colOff>248709</xdr:colOff>
      <xdr:row>20</xdr:row>
      <xdr:rowOff>0</xdr:rowOff>
    </xdr:to>
    <xdr:cxnSp macro="">
      <xdr:nvCxnSpPr>
        <xdr:cNvPr id="50" name="Connector: Elbow 49">
          <a:extLst>
            <a:ext uri="{FF2B5EF4-FFF2-40B4-BE49-F238E27FC236}">
              <a16:creationId xmlns:a16="http://schemas.microsoft.com/office/drawing/2014/main" id="{0D7A695D-A887-4510-AA33-86DAB0B1844E}"/>
            </a:ext>
          </a:extLst>
        </xdr:cNvPr>
        <xdr:cNvCxnSpPr>
          <a:stCxn id="13" idx="2"/>
          <a:endCxn id="14" idx="3"/>
        </xdr:cNvCxnSpPr>
      </xdr:nvCxnSpPr>
      <xdr:spPr>
        <a:xfrm rot="5400000">
          <a:off x="4749272" y="2749021"/>
          <a:ext cx="846667" cy="746125"/>
        </a:xfrm>
        <a:prstGeom prst="bentConnector4">
          <a:avLst>
            <a:gd name="adj1" fmla="val 40000"/>
            <a:gd name="adj2" fmla="val 130638"/>
          </a:avLst>
        </a:prstGeom>
        <a:ln w="190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16809</xdr:colOff>
      <xdr:row>23</xdr:row>
      <xdr:rowOff>151280</xdr:rowOff>
    </xdr:from>
    <xdr:to>
      <xdr:col>16</xdr:col>
      <xdr:colOff>16809</xdr:colOff>
      <xdr:row>25</xdr:row>
      <xdr:rowOff>151280</xdr:rowOff>
    </xdr:to>
    <xdr:sp macro="" textlink="">
      <xdr:nvSpPr>
        <xdr:cNvPr id="27" name="Rectangle 26">
          <a:hlinkClick xmlns:r="http://schemas.openxmlformats.org/officeDocument/2006/relationships" r:id="rId13"/>
          <a:extLst>
            <a:ext uri="{FF2B5EF4-FFF2-40B4-BE49-F238E27FC236}">
              <a16:creationId xmlns:a16="http://schemas.microsoft.com/office/drawing/2014/main" id="{49D5BA06-0905-43A8-8426-80BD5401A4A4}"/>
            </a:ext>
          </a:extLst>
        </xdr:cNvPr>
        <xdr:cNvSpPr/>
      </xdr:nvSpPr>
      <xdr:spPr>
        <a:xfrm flipH="1">
          <a:off x="7267015" y="4185398"/>
          <a:ext cx="1479176" cy="336176"/>
        </a:xfrm>
        <a:prstGeom prst="rect">
          <a:avLst/>
        </a:prstGeom>
        <a:solidFill>
          <a:srgbClr val="92D050"/>
        </a:solidFill>
        <a:ln>
          <a:solidFill>
            <a:srgbClr val="606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Regulatory</a:t>
          </a:r>
          <a:r>
            <a:rPr lang="en-AU" sz="1100" baseline="0">
              <a:solidFill>
                <a:sysClr val="windowText" lastClr="000000"/>
              </a:solidFill>
            </a:rPr>
            <a:t> Model</a:t>
          </a:r>
          <a:endParaRPr lang="en-AU" sz="1100">
            <a:solidFill>
              <a:sysClr val="windowText" lastClr="000000"/>
            </a:solidFill>
          </a:endParaRPr>
        </a:p>
      </xdr:txBody>
    </xdr:sp>
    <xdr:clientData/>
  </xdr:twoCellAnchor>
  <xdr:twoCellAnchor>
    <xdr:from>
      <xdr:col>11</xdr:col>
      <xdr:colOff>0</xdr:colOff>
      <xdr:row>23</xdr:row>
      <xdr:rowOff>0</xdr:rowOff>
    </xdr:from>
    <xdr:to>
      <xdr:col>13</xdr:col>
      <xdr:colOff>16809</xdr:colOff>
      <xdr:row>24</xdr:row>
      <xdr:rowOff>151280</xdr:rowOff>
    </xdr:to>
    <xdr:cxnSp macro="">
      <xdr:nvCxnSpPr>
        <xdr:cNvPr id="28" name="Connector: Elbow 27">
          <a:extLst>
            <a:ext uri="{FF2B5EF4-FFF2-40B4-BE49-F238E27FC236}">
              <a16:creationId xmlns:a16="http://schemas.microsoft.com/office/drawing/2014/main" id="{95E13447-E550-4D12-8B34-47DEF5914BE5}"/>
            </a:ext>
          </a:extLst>
        </xdr:cNvPr>
        <xdr:cNvCxnSpPr>
          <a:stCxn id="15" idx="1"/>
          <a:endCxn id="27" idx="3"/>
        </xdr:cNvCxnSpPr>
      </xdr:nvCxnSpPr>
      <xdr:spPr>
        <a:xfrm>
          <a:off x="6264088" y="4034118"/>
          <a:ext cx="1002927" cy="319368"/>
        </a:xfrm>
        <a:prstGeom prst="bentConnector3">
          <a:avLst>
            <a:gd name="adj1" fmla="val 50000"/>
          </a:avLst>
        </a:prstGeom>
        <a:ln w="19050">
          <a:solidFill>
            <a:srgbClr val="92D050"/>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693248</xdr:colOff>
      <xdr:row>3</xdr:row>
      <xdr:rowOff>77081</xdr:rowOff>
    </xdr:to>
    <xdr:pic>
      <xdr:nvPicPr>
        <xdr:cNvPr id="2" name="Picture 1">
          <a:extLst>
            <a:ext uri="{FF2B5EF4-FFF2-40B4-BE49-F238E27FC236}">
              <a16:creationId xmlns:a16="http://schemas.microsoft.com/office/drawing/2014/main" id="{EDA8AB2E-F970-484A-8B21-9CCDF27C5C23}"/>
            </a:ext>
          </a:extLst>
        </xdr:cNvPr>
        <xdr:cNvPicPr>
          <a:picLocks noChangeAspect="1"/>
        </xdr:cNvPicPr>
      </xdr:nvPicPr>
      <xdr:blipFill>
        <a:blip xmlns:r="http://schemas.openxmlformats.org/officeDocument/2006/relationships" r:embed="rId1"/>
        <a:stretch>
          <a:fillRect/>
        </a:stretch>
      </xdr:blipFill>
      <xdr:spPr>
        <a:xfrm>
          <a:off x="5842000" y="0"/>
          <a:ext cx="1545736" cy="6438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6</xdr:col>
      <xdr:colOff>343998</xdr:colOff>
      <xdr:row>3</xdr:row>
      <xdr:rowOff>77081</xdr:rowOff>
    </xdr:to>
    <xdr:pic>
      <xdr:nvPicPr>
        <xdr:cNvPr id="2" name="Picture 1">
          <a:extLst>
            <a:ext uri="{FF2B5EF4-FFF2-40B4-BE49-F238E27FC236}">
              <a16:creationId xmlns:a16="http://schemas.microsoft.com/office/drawing/2014/main" id="{BC2765EF-5A72-4E7F-899E-09B170AB80BB}"/>
            </a:ext>
          </a:extLst>
        </xdr:cNvPr>
        <xdr:cNvPicPr>
          <a:picLocks noChangeAspect="1"/>
        </xdr:cNvPicPr>
      </xdr:nvPicPr>
      <xdr:blipFill>
        <a:blip xmlns:r="http://schemas.openxmlformats.org/officeDocument/2006/relationships" r:embed="rId1"/>
        <a:stretch>
          <a:fillRect/>
        </a:stretch>
      </xdr:blipFill>
      <xdr:spPr>
        <a:xfrm>
          <a:off x="6699250" y="0"/>
          <a:ext cx="1545736" cy="6438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0</xdr:colOff>
      <xdr:row>0</xdr:row>
      <xdr:rowOff>0</xdr:rowOff>
    </xdr:from>
    <xdr:to>
      <xdr:col>9</xdr:col>
      <xdr:colOff>47664</xdr:colOff>
      <xdr:row>3</xdr:row>
      <xdr:rowOff>77081</xdr:rowOff>
    </xdr:to>
    <xdr:pic>
      <xdr:nvPicPr>
        <xdr:cNvPr id="2" name="Picture 1">
          <a:extLst>
            <a:ext uri="{FF2B5EF4-FFF2-40B4-BE49-F238E27FC236}">
              <a16:creationId xmlns:a16="http://schemas.microsoft.com/office/drawing/2014/main" id="{5CC3312D-697E-492F-8A2B-17841B980E85}"/>
            </a:ext>
          </a:extLst>
        </xdr:cNvPr>
        <xdr:cNvPicPr>
          <a:picLocks noChangeAspect="1"/>
        </xdr:cNvPicPr>
      </xdr:nvPicPr>
      <xdr:blipFill>
        <a:blip xmlns:r="http://schemas.openxmlformats.org/officeDocument/2006/relationships" r:embed="rId1"/>
        <a:stretch>
          <a:fillRect/>
        </a:stretch>
      </xdr:blipFill>
      <xdr:spPr>
        <a:xfrm>
          <a:off x="6773333" y="0"/>
          <a:ext cx="1545736" cy="6438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343998</xdr:colOff>
      <xdr:row>3</xdr:row>
      <xdr:rowOff>77081</xdr:rowOff>
    </xdr:to>
    <xdr:pic>
      <xdr:nvPicPr>
        <xdr:cNvPr id="2" name="Picture 1">
          <a:extLst>
            <a:ext uri="{FF2B5EF4-FFF2-40B4-BE49-F238E27FC236}">
              <a16:creationId xmlns:a16="http://schemas.microsoft.com/office/drawing/2014/main" id="{B1332E7F-C39B-47EA-8DC3-13A4954D849D}"/>
            </a:ext>
          </a:extLst>
        </xdr:cNvPr>
        <xdr:cNvPicPr>
          <a:picLocks noChangeAspect="1"/>
        </xdr:cNvPicPr>
      </xdr:nvPicPr>
      <xdr:blipFill>
        <a:blip xmlns:r="http://schemas.openxmlformats.org/officeDocument/2006/relationships" r:embed="rId1"/>
        <a:stretch>
          <a:fillRect/>
        </a:stretch>
      </xdr:blipFill>
      <xdr:spPr>
        <a:xfrm>
          <a:off x="7302500" y="0"/>
          <a:ext cx="1545736" cy="64381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343998</xdr:colOff>
      <xdr:row>3</xdr:row>
      <xdr:rowOff>77081</xdr:rowOff>
    </xdr:to>
    <xdr:pic>
      <xdr:nvPicPr>
        <xdr:cNvPr id="2" name="Picture 1">
          <a:extLst>
            <a:ext uri="{FF2B5EF4-FFF2-40B4-BE49-F238E27FC236}">
              <a16:creationId xmlns:a16="http://schemas.microsoft.com/office/drawing/2014/main" id="{E8EFAEA6-F654-4F2C-A21B-92AC7720EAE9}"/>
            </a:ext>
          </a:extLst>
        </xdr:cNvPr>
        <xdr:cNvPicPr>
          <a:picLocks noChangeAspect="1"/>
        </xdr:cNvPicPr>
      </xdr:nvPicPr>
      <xdr:blipFill>
        <a:blip xmlns:r="http://schemas.openxmlformats.org/officeDocument/2006/relationships" r:embed="rId1"/>
        <a:stretch>
          <a:fillRect/>
        </a:stretch>
      </xdr:blipFill>
      <xdr:spPr>
        <a:xfrm>
          <a:off x="7258050" y="0"/>
          <a:ext cx="1544148" cy="6390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Projects%20&amp;%20Taxes\1.%20General\Controlling\Financial%20Controlling%20Tool\f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data/50%20Year%20Corporate%20Plan/4.%20Regulatory/2.%20NC%20depreciation%20reconciliation%20work/Draft%20Appendix%20B%20-%20Regulatory%20Model-%206%20April%202018,%204pm%20-%20NC%20COPY.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L"/>
      <sheetName val="Input"/>
      <sheetName val="Eingaben"/>
      <sheetName val="Bilanz Erfolg"/>
      <sheetName val="Graphdata2"/>
      <sheetName val="Graphdata"/>
      <sheetName val="Dialog1"/>
      <sheetName val="Dialog2"/>
      <sheetName val="ABLA"/>
      <sheetName val="Cockpit"/>
      <sheetName val="2Perioden"/>
      <sheetName val="3Perioden"/>
      <sheetName val="4Perioden"/>
      <sheetName val="5Perioden"/>
      <sheetName val="6Perioden"/>
      <sheetName val="Graphdata_CF"/>
      <sheetName val="Cash Flow"/>
      <sheetName val="Kennzahlen"/>
      <sheetName val="Kennz.Details"/>
      <sheetName val="zusammenfassung"/>
      <sheetName val="fct.x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Schematic"/>
      <sheetName val="User_Notes"/>
      <sheetName val="Data_Log"/>
      <sheetName val="Input_A"/>
      <sheetName val="Main_C"/>
      <sheetName val="Revenue_C"/>
      <sheetName val="Capital_Base"/>
      <sheetName val="Depreciation_C"/>
      <sheetName val="Flags_C"/>
      <sheetName val="Check_C"/>
    </sheetNames>
    <sheetDataSet>
      <sheetData sheetId="0"/>
      <sheetData sheetId="1"/>
      <sheetData sheetId="2"/>
      <sheetData sheetId="3"/>
      <sheetData sheetId="4"/>
      <sheetData sheetId="5">
        <row r="17">
          <cell r="D17" t="str">
            <v>Appendix B: PoM Regulatory Model (Commercial in Confidence)</v>
          </cell>
        </row>
        <row r="93">
          <cell r="D93">
            <v>100</v>
          </cell>
        </row>
        <row r="94">
          <cell r="D94">
            <v>1</v>
          </cell>
        </row>
        <row r="96">
          <cell r="D96">
            <v>1</v>
          </cell>
        </row>
      </sheetData>
      <sheetData sheetId="6"/>
      <sheetData sheetId="7"/>
      <sheetData sheetId="8"/>
      <sheetData sheetId="9"/>
      <sheetData sheetId="10"/>
      <sheetData sheetId="11">
        <row r="8">
          <cell r="B8" t="str">
            <v>Error check breaches: 0. Active error alerts: 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1"/>
  </sheetPr>
  <dimension ref="A1:BE14"/>
  <sheetViews>
    <sheetView showGridLines="0" tabSelected="1" zoomScale="90" zoomScaleNormal="90" zoomScalePageLayoutView="90" workbookViewId="0">
      <pane ySplit="5" topLeftCell="A6" activePane="bottomLeft" state="frozen"/>
      <selection activeCell="BF1" sqref="BF1:XFD1048576"/>
      <selection pane="bottomLeft" activeCell="A6" sqref="A6"/>
    </sheetView>
  </sheetViews>
  <sheetFormatPr defaultColWidth="0" defaultRowHeight="14.25" outlineLevelRow="1" x14ac:dyDescent="0.45"/>
  <cols>
    <col min="1" max="1" width="4.5703125" style="93" customWidth="1"/>
    <col min="2" max="2" width="4.42578125" style="93" customWidth="1"/>
    <col min="3" max="3" width="4" style="93" customWidth="1"/>
    <col min="4" max="4" width="27.7109375" style="93" customWidth="1"/>
    <col min="5" max="8" width="11" style="93" customWidth="1"/>
    <col min="9" max="11" width="11" style="95" customWidth="1"/>
    <col min="12" max="55" width="11" style="93" hidden="1" customWidth="1"/>
    <col min="56" max="57" width="11" style="93" customWidth="1"/>
    <col min="58" max="16384" width="9.42578125" style="93" hidden="1"/>
  </cols>
  <sheetData>
    <row r="1" spans="1:57" ht="21" x14ac:dyDescent="0.65">
      <c r="A1" s="89" t="s">
        <v>0</v>
      </c>
      <c r="B1" s="89"/>
      <c r="C1" s="89"/>
      <c r="D1" s="90"/>
      <c r="E1" s="90"/>
      <c r="F1" s="90"/>
      <c r="G1" s="91"/>
      <c r="H1" s="90"/>
      <c r="I1" s="90"/>
      <c r="J1" s="90"/>
      <c r="K1" s="92"/>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row>
    <row r="2" spans="1:57" ht="21" x14ac:dyDescent="0.65">
      <c r="A2" s="91" t="s">
        <v>233</v>
      </c>
      <c r="B2" s="89"/>
      <c r="C2" s="89"/>
      <c r="D2" s="90"/>
      <c r="E2" s="90"/>
      <c r="F2" s="91"/>
      <c r="G2" s="91"/>
      <c r="H2" s="90"/>
      <c r="I2" s="90"/>
      <c r="J2" s="90"/>
      <c r="K2" s="92"/>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row>
    <row r="3" spans="1:57" ht="14.25" customHeight="1" x14ac:dyDescent="0.65">
      <c r="A3" s="168" t="s">
        <v>234</v>
      </c>
      <c r="B3" s="89"/>
      <c r="C3" s="89"/>
      <c r="D3" s="90"/>
      <c r="E3" s="90"/>
      <c r="F3" s="91"/>
      <c r="G3" s="91"/>
      <c r="H3" s="90"/>
      <c r="I3" s="90"/>
      <c r="J3" s="90"/>
      <c r="K3" s="92"/>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0"/>
      <c r="BC3" s="90"/>
      <c r="BD3" s="90"/>
      <c r="BE3" s="90"/>
    </row>
    <row r="4" spans="1:57" ht="14.25" customHeight="1" x14ac:dyDescent="0.65">
      <c r="A4" s="91"/>
      <c r="B4" s="89"/>
      <c r="C4" s="89"/>
      <c r="D4" s="90"/>
      <c r="E4" s="90"/>
      <c r="F4" s="91"/>
      <c r="G4" s="91"/>
      <c r="H4" s="90"/>
      <c r="I4" s="90"/>
      <c r="J4" s="90"/>
      <c r="K4" s="92"/>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c r="BA4" s="90"/>
      <c r="BB4" s="90"/>
      <c r="BC4" s="90"/>
      <c r="BD4" s="90"/>
      <c r="BE4" s="90"/>
    </row>
    <row r="5" spans="1:57" ht="14.25" customHeight="1" x14ac:dyDescent="0.45">
      <c r="D5" s="94"/>
      <c r="I5" s="93"/>
      <c r="J5" s="93"/>
    </row>
    <row r="6" spans="1:57" ht="14.25" customHeight="1" x14ac:dyDescent="0.35">
      <c r="A6" s="96">
        <f>MAX($A$1:A5)+1</f>
        <v>1</v>
      </c>
      <c r="B6" s="97" t="s">
        <v>1</v>
      </c>
      <c r="C6" s="97"/>
      <c r="D6" s="97"/>
      <c r="E6" s="98"/>
      <c r="F6" s="98"/>
      <c r="G6" s="98"/>
      <c r="H6" s="98"/>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row>
    <row r="7" spans="1:57" ht="14.25" customHeight="1" outlineLevel="1" x14ac:dyDescent="0.45">
      <c r="D7" s="94"/>
      <c r="I7" s="93"/>
      <c r="J7" s="93"/>
    </row>
    <row r="8" spans="1:57" outlineLevel="1" x14ac:dyDescent="0.45">
      <c r="B8" s="99">
        <f>MAX($A$1:B7)+0.1</f>
        <v>1.1000000000000001</v>
      </c>
      <c r="C8" s="206" t="s">
        <v>2</v>
      </c>
    </row>
    <row r="9" spans="1:57" ht="17.25" customHeight="1" outlineLevel="1" x14ac:dyDescent="0.45">
      <c r="C9" s="212" t="s">
        <v>3</v>
      </c>
      <c r="D9" s="212"/>
      <c r="E9" s="212"/>
      <c r="F9" s="212"/>
      <c r="G9" s="212"/>
      <c r="H9" s="212"/>
      <c r="I9" s="212"/>
      <c r="J9" s="212"/>
    </row>
    <row r="10" spans="1:57" outlineLevel="1" x14ac:dyDescent="0.45"/>
    <row r="11" spans="1:57" outlineLevel="1" x14ac:dyDescent="0.45">
      <c r="B11" s="99">
        <f>MAX($A$1:B10)+0.1</f>
        <v>1.2000000000000002</v>
      </c>
      <c r="C11" s="206" t="s">
        <v>4</v>
      </c>
    </row>
    <row r="12" spans="1:57" ht="21.75" customHeight="1" outlineLevel="1" x14ac:dyDescent="0.45">
      <c r="C12" s="212" t="s">
        <v>5</v>
      </c>
      <c r="D12" s="212"/>
      <c r="E12" s="212"/>
      <c r="F12" s="212"/>
      <c r="G12" s="212"/>
      <c r="H12" s="212"/>
      <c r="I12" s="212"/>
      <c r="J12" s="212"/>
    </row>
    <row r="13" spans="1:57" x14ac:dyDescent="0.45">
      <c r="C13" s="100"/>
    </row>
    <row r="14" spans="1:57" ht="14.25" customHeight="1" x14ac:dyDescent="0.35">
      <c r="A14" s="97" t="s">
        <v>6</v>
      </c>
      <c r="B14" s="97"/>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98"/>
      <c r="AU14" s="98"/>
      <c r="AV14" s="98"/>
      <c r="AW14" s="98"/>
      <c r="AX14" s="98"/>
      <c r="AY14" s="98"/>
      <c r="AZ14" s="98"/>
      <c r="BA14" s="98"/>
      <c r="BB14" s="98"/>
      <c r="BC14" s="98"/>
      <c r="BD14" s="98"/>
      <c r="BE14" s="98"/>
    </row>
  </sheetData>
  <mergeCells count="2">
    <mergeCell ref="C9:J9"/>
    <mergeCell ref="C12:J12"/>
  </mergeCells>
  <conditionalFormatting sqref="A3">
    <cfRule type="expression" dxfId="111" priority="1">
      <formula>$B$3="The model contains one or more errors"</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BC22"/>
  <sheetViews>
    <sheetView showGridLines="0" zoomScale="90" zoomScaleNormal="90" zoomScaleSheetLayoutView="100" zoomScalePageLayoutView="90" workbookViewId="0">
      <pane ySplit="4" topLeftCell="A5" activePane="bottomLeft" state="frozen"/>
      <selection activeCell="BF1" sqref="BF1:XFD1048576"/>
      <selection pane="bottomLeft" activeCell="A5" sqref="A5"/>
    </sheetView>
  </sheetViews>
  <sheetFormatPr defaultColWidth="0" defaultRowHeight="13.15" outlineLevelRow="1" x14ac:dyDescent="0.4"/>
  <cols>
    <col min="1" max="1" width="4" customWidth="1"/>
    <col min="2" max="2" width="7.140625" customWidth="1"/>
    <col min="3" max="3" width="2.140625" customWidth="1"/>
    <col min="4" max="4" width="18.7109375" bestFit="1" customWidth="1"/>
    <col min="5" max="6" width="2.7109375" customWidth="1"/>
    <col min="7" max="14" width="12.7109375" customWidth="1"/>
    <col min="15" max="15" width="4.140625" customWidth="1"/>
    <col min="16" max="55" width="0" hidden="1" customWidth="1"/>
    <col min="56" max="57" width="9.140625" customWidth="1"/>
    <col min="58" max="16384" width="9.140625" hidden="1"/>
  </cols>
  <sheetData>
    <row r="1" spans="1:14" ht="21" x14ac:dyDescent="0.65">
      <c r="A1" s="108" t="str">
        <f>Model_Name</f>
        <v>Cost Allocation Model</v>
      </c>
      <c r="B1" s="117"/>
      <c r="C1" s="118"/>
      <c r="D1" s="118"/>
      <c r="E1" s="118"/>
      <c r="F1" s="119"/>
      <c r="G1" s="119"/>
      <c r="H1" s="119"/>
      <c r="I1" s="119"/>
      <c r="J1" s="119"/>
      <c r="K1" s="119"/>
      <c r="L1" s="119"/>
      <c r="M1" s="119"/>
      <c r="N1" s="119"/>
    </row>
    <row r="2" spans="1:14" x14ac:dyDescent="0.4">
      <c r="A2" s="120">
        <v>1</v>
      </c>
      <c r="B2" s="121" t="str">
        <f ca="1">MID(CELL("filename",A1),FIND("]",CELL("filename",A1))+1,255)</f>
        <v>Contents</v>
      </c>
      <c r="C2" s="118"/>
      <c r="D2" s="118"/>
      <c r="E2" s="118"/>
      <c r="F2" s="119"/>
      <c r="G2" s="119"/>
      <c r="H2" s="119"/>
      <c r="I2" s="119"/>
      <c r="J2" s="119"/>
      <c r="K2" s="119"/>
      <c r="L2" s="119"/>
      <c r="M2" s="119"/>
      <c r="N2" s="119"/>
    </row>
    <row r="3" spans="1:14" x14ac:dyDescent="0.4">
      <c r="A3" s="122"/>
      <c r="B3" s="168" t="s">
        <v>234</v>
      </c>
      <c r="C3" s="118"/>
      <c r="D3" s="118"/>
      <c r="E3" s="118"/>
      <c r="F3" s="119"/>
      <c r="G3" s="119"/>
      <c r="H3" s="119"/>
      <c r="I3" s="119"/>
      <c r="J3" s="119"/>
      <c r="K3" s="119"/>
      <c r="L3" s="119"/>
      <c r="M3" s="119"/>
      <c r="N3" s="119"/>
    </row>
    <row r="4" spans="1:14" x14ac:dyDescent="0.4">
      <c r="A4" s="119"/>
      <c r="B4" s="119"/>
      <c r="C4" s="119"/>
      <c r="D4" s="119"/>
      <c r="E4" s="119"/>
      <c r="F4" s="119"/>
      <c r="G4" s="119"/>
      <c r="H4" s="119"/>
      <c r="I4" s="119"/>
      <c r="J4" s="119"/>
      <c r="K4" s="119"/>
      <c r="L4" s="119"/>
      <c r="M4" s="119"/>
      <c r="N4" s="119"/>
    </row>
    <row r="6" spans="1:14" outlineLevel="1" x14ac:dyDescent="0.4">
      <c r="A6" s="34"/>
      <c r="B6" s="35" t="s">
        <v>7</v>
      </c>
      <c r="C6" s="36"/>
      <c r="D6" s="36" t="s">
        <v>8</v>
      </c>
      <c r="E6" s="36"/>
      <c r="F6" s="36"/>
      <c r="G6" s="36" t="s">
        <v>9</v>
      </c>
      <c r="H6" s="36"/>
      <c r="I6" s="36"/>
      <c r="J6" s="36"/>
      <c r="K6" s="36"/>
      <c r="L6" s="36"/>
      <c r="M6" s="36"/>
      <c r="N6" s="74"/>
    </row>
    <row r="7" spans="1:14" outlineLevel="1" x14ac:dyDescent="0.4">
      <c r="A7" s="37"/>
      <c r="B7" s="38"/>
      <c r="C7" s="37"/>
      <c r="D7" s="37"/>
      <c r="E7" s="37"/>
      <c r="F7" s="37"/>
      <c r="G7" s="37"/>
      <c r="H7" s="37"/>
      <c r="I7" s="37"/>
      <c r="J7" s="37"/>
      <c r="K7" s="37"/>
      <c r="L7" s="37"/>
      <c r="M7" s="37"/>
      <c r="N7" s="37"/>
    </row>
    <row r="8" spans="1:14" outlineLevel="1" x14ac:dyDescent="0.4">
      <c r="A8" s="39"/>
      <c r="B8" s="40">
        <f>B7+1</f>
        <v>1</v>
      </c>
      <c r="C8" s="39"/>
      <c r="D8" s="41" t="s">
        <v>10</v>
      </c>
      <c r="E8" s="39"/>
      <c r="F8" s="39"/>
      <c r="G8" s="39" t="s">
        <v>11</v>
      </c>
      <c r="H8" s="39"/>
      <c r="I8" s="39"/>
      <c r="J8" s="39"/>
      <c r="K8" s="39"/>
      <c r="L8" s="39"/>
    </row>
    <row r="9" spans="1:14" outlineLevel="1" x14ac:dyDescent="0.4">
      <c r="A9" s="39"/>
      <c r="B9" s="40">
        <f t="shared" ref="B9:B10" si="0">B8+1</f>
        <v>2</v>
      </c>
      <c r="C9" s="39"/>
      <c r="D9" s="41" t="s">
        <v>235</v>
      </c>
      <c r="E9" s="39"/>
      <c r="F9" s="39"/>
      <c r="G9" s="169" t="s">
        <v>12</v>
      </c>
      <c r="H9" s="39"/>
      <c r="I9" s="39"/>
      <c r="J9" s="39"/>
      <c r="K9" s="39"/>
      <c r="L9" s="39"/>
    </row>
    <row r="10" spans="1:14" outlineLevel="1" x14ac:dyDescent="0.4">
      <c r="A10" s="39"/>
      <c r="B10" s="40">
        <f t="shared" si="0"/>
        <v>3</v>
      </c>
      <c r="C10" s="39"/>
      <c r="D10" s="43" t="s">
        <v>236</v>
      </c>
      <c r="E10" s="39"/>
      <c r="F10" s="39"/>
      <c r="G10" s="39" t="s">
        <v>13</v>
      </c>
      <c r="H10" s="39"/>
      <c r="I10" s="39"/>
      <c r="J10" s="39"/>
      <c r="K10" s="39"/>
      <c r="L10" s="39"/>
    </row>
    <row r="11" spans="1:14" outlineLevel="1" x14ac:dyDescent="0.4">
      <c r="A11" s="42"/>
      <c r="B11" s="40">
        <f t="shared" ref="B11:B19" si="1">B10+1</f>
        <v>4</v>
      </c>
      <c r="C11" s="39"/>
      <c r="D11" s="43" t="s">
        <v>237</v>
      </c>
      <c r="E11" s="39"/>
      <c r="F11" s="39"/>
      <c r="G11" s="39" t="s">
        <v>14</v>
      </c>
      <c r="H11" s="39"/>
      <c r="I11" s="39"/>
      <c r="J11" s="39"/>
      <c r="K11" s="39"/>
      <c r="L11" s="39"/>
      <c r="M11" s="39"/>
      <c r="N11" s="39"/>
    </row>
    <row r="12" spans="1:14" outlineLevel="1" x14ac:dyDescent="0.4">
      <c r="A12" s="39"/>
      <c r="B12" s="40">
        <f t="shared" si="1"/>
        <v>5</v>
      </c>
      <c r="C12" s="39"/>
      <c r="D12" s="43" t="s">
        <v>238</v>
      </c>
      <c r="E12" s="39"/>
      <c r="F12" s="39"/>
      <c r="G12" s="39" t="s">
        <v>15</v>
      </c>
      <c r="H12" s="39"/>
      <c r="I12" s="39"/>
      <c r="J12" s="39"/>
      <c r="K12" s="39"/>
      <c r="L12" s="39"/>
      <c r="M12" s="39"/>
      <c r="N12" s="39"/>
    </row>
    <row r="13" spans="1:14" outlineLevel="1" x14ac:dyDescent="0.4">
      <c r="A13" s="39"/>
      <c r="B13" s="40">
        <f t="shared" si="1"/>
        <v>6</v>
      </c>
      <c r="C13" s="39"/>
      <c r="D13" s="43" t="s">
        <v>239</v>
      </c>
      <c r="G13" s="39" t="s">
        <v>16</v>
      </c>
      <c r="J13" s="39"/>
      <c r="K13" s="39"/>
      <c r="L13" s="39"/>
      <c r="M13" s="39"/>
      <c r="N13" s="39"/>
    </row>
    <row r="14" spans="1:14" outlineLevel="1" x14ac:dyDescent="0.4">
      <c r="A14" s="39"/>
      <c r="B14" s="40">
        <f t="shared" si="1"/>
        <v>7</v>
      </c>
      <c r="C14" s="39"/>
      <c r="D14" s="43" t="s">
        <v>240</v>
      </c>
      <c r="E14" s="39"/>
      <c r="F14" s="39"/>
      <c r="G14" s="39" t="s">
        <v>17</v>
      </c>
      <c r="H14" s="39"/>
      <c r="I14" s="39"/>
      <c r="J14" s="39"/>
      <c r="K14" s="39"/>
      <c r="L14" s="39"/>
      <c r="M14" s="39"/>
      <c r="N14" s="39"/>
    </row>
    <row r="15" spans="1:14" outlineLevel="1" x14ac:dyDescent="0.4">
      <c r="A15" s="39"/>
      <c r="B15" s="40">
        <f t="shared" si="1"/>
        <v>8</v>
      </c>
      <c r="C15" s="39"/>
      <c r="D15" s="43" t="s">
        <v>241</v>
      </c>
      <c r="E15" s="39"/>
      <c r="F15" s="39"/>
      <c r="G15" s="39" t="s">
        <v>18</v>
      </c>
      <c r="H15" s="39"/>
      <c r="I15" s="39"/>
      <c r="J15" s="39"/>
      <c r="K15" s="39"/>
      <c r="L15" s="39"/>
      <c r="M15" s="39"/>
      <c r="N15" s="39"/>
    </row>
    <row r="16" spans="1:14" outlineLevel="1" x14ac:dyDescent="0.4">
      <c r="A16" s="39"/>
      <c r="B16" s="40">
        <f t="shared" si="1"/>
        <v>9</v>
      </c>
      <c r="C16" s="39"/>
      <c r="D16" s="43" t="s">
        <v>242</v>
      </c>
      <c r="E16" s="39"/>
      <c r="F16" s="39"/>
      <c r="G16" s="39" t="s">
        <v>19</v>
      </c>
      <c r="H16" s="39"/>
      <c r="I16" s="39"/>
      <c r="J16" s="39"/>
      <c r="K16" s="39"/>
      <c r="L16" s="39"/>
      <c r="M16" s="39"/>
      <c r="N16" s="39"/>
    </row>
    <row r="17" spans="1:14" outlineLevel="1" x14ac:dyDescent="0.4">
      <c r="A17" s="39"/>
      <c r="B17" s="40">
        <f t="shared" si="1"/>
        <v>10</v>
      </c>
      <c r="C17" s="39"/>
      <c r="D17" s="43" t="s">
        <v>243</v>
      </c>
      <c r="E17" s="44"/>
      <c r="F17" s="39"/>
      <c r="G17" s="39" t="s">
        <v>20</v>
      </c>
      <c r="H17" s="39"/>
      <c r="I17" s="39"/>
      <c r="J17" s="39"/>
      <c r="K17" s="39"/>
      <c r="L17" s="39"/>
      <c r="M17" s="39"/>
      <c r="N17" s="39"/>
    </row>
    <row r="18" spans="1:14" outlineLevel="1" x14ac:dyDescent="0.4">
      <c r="A18" s="39"/>
      <c r="B18" s="40">
        <f t="shared" si="1"/>
        <v>11</v>
      </c>
      <c r="C18" s="39"/>
      <c r="D18" s="43" t="s">
        <v>244</v>
      </c>
      <c r="E18" s="44"/>
      <c r="F18" s="39"/>
      <c r="G18" s="39" t="s">
        <v>228</v>
      </c>
      <c r="H18" s="39"/>
      <c r="I18" s="39"/>
      <c r="J18" s="39"/>
      <c r="K18" s="39"/>
      <c r="L18" s="39"/>
      <c r="M18" s="39"/>
      <c r="N18" s="39"/>
    </row>
    <row r="19" spans="1:14" outlineLevel="1" x14ac:dyDescent="0.4">
      <c r="A19" s="42"/>
      <c r="B19" s="40">
        <f t="shared" si="1"/>
        <v>12</v>
      </c>
      <c r="C19" s="39"/>
      <c r="D19" s="41" t="s">
        <v>245</v>
      </c>
      <c r="E19" s="39"/>
      <c r="F19" s="39"/>
      <c r="G19" s="169" t="s">
        <v>21</v>
      </c>
      <c r="H19" s="39"/>
      <c r="I19" s="39"/>
      <c r="J19" s="39"/>
      <c r="K19" s="39"/>
      <c r="L19" s="39"/>
      <c r="M19" s="39"/>
      <c r="N19" s="39"/>
    </row>
    <row r="20" spans="1:14" outlineLevel="1" x14ac:dyDescent="0.4"/>
    <row r="21" spans="1:14" outlineLevel="1" x14ac:dyDescent="0.4">
      <c r="A21" s="45"/>
      <c r="B21" s="45"/>
      <c r="C21" s="45"/>
      <c r="D21" s="45"/>
      <c r="E21" s="45"/>
      <c r="F21" s="45"/>
      <c r="G21" s="45"/>
      <c r="H21" s="45"/>
      <c r="I21" s="45"/>
      <c r="J21" s="45"/>
      <c r="K21" s="45"/>
      <c r="L21" s="45"/>
      <c r="M21" s="45"/>
      <c r="N21" s="45"/>
    </row>
    <row r="22" spans="1:14" x14ac:dyDescent="0.4">
      <c r="A22" s="31" t="s">
        <v>22</v>
      </c>
      <c r="B22" s="32"/>
      <c r="C22" s="33"/>
      <c r="D22" s="32"/>
      <c r="E22" s="32"/>
      <c r="F22" s="32"/>
      <c r="G22" s="32"/>
      <c r="H22" s="32"/>
      <c r="I22" s="32"/>
      <c r="J22" s="32"/>
      <c r="K22" s="32"/>
      <c r="L22" s="32"/>
      <c r="M22" s="32"/>
      <c r="N22" s="32"/>
    </row>
  </sheetData>
  <conditionalFormatting sqref="B3">
    <cfRule type="expression" dxfId="110" priority="1">
      <formula>$B$3="The model contains one or more errors"</formula>
    </cfRule>
  </conditionalFormatting>
  <hyperlinks>
    <hyperlink ref="D8" location="Contents!A1" display="Contents"/>
    <hyperlink ref="D11" location="Allocators!A1" display="Allocators!A1"/>
    <hyperlink ref="D12" location="Data!A1" display="Data!A1"/>
    <hyperlink ref="D13" location="Mapping!A1" display="Mapping!A1"/>
    <hyperlink ref="D14" location="Opex!A1" display="Opex!A1"/>
    <hyperlink ref="D15" location="Capex!A1" display="Capex!A1"/>
    <hyperlink ref="D16" location="'Costs by Service'!A1" display="'Costs by Service'!A1"/>
    <hyperlink ref="D17" location="Compliance!A1" display="Compliance!A1"/>
    <hyperlink ref="D10" location="Assumptions!A1" display="Assumptions!A1"/>
    <hyperlink ref="D19" location="Checks!A1" display="Checks!A1"/>
    <hyperlink ref="D9" location="Schematic!A1" display="Schematic!A1"/>
    <hyperlink ref="D18" location="'Regulatory Model'!A1" display="'Regulatory Model'!A1"/>
  </hyperlinks>
  <pageMargins left="0.7" right="0.7" top="0.75" bottom="0.75" header="0.3" footer="0.3"/>
  <pageSetup paperSize="9" scale="6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outlinePr summaryBelow="0" summaryRight="0"/>
    <pageSetUpPr autoPageBreaks="0"/>
  </sheetPr>
  <dimension ref="A1:BC57"/>
  <sheetViews>
    <sheetView showGridLines="0" zoomScale="85" zoomScaleNormal="85" zoomScaleSheetLayoutView="100" workbookViewId="0">
      <pane ySplit="5" topLeftCell="A6" activePane="bottomLeft" state="frozen"/>
      <selection activeCell="BF1" sqref="BF1:XFD1048576"/>
      <selection pane="bottomLeft" activeCell="A6" sqref="A6"/>
    </sheetView>
  </sheetViews>
  <sheetFormatPr defaultColWidth="0" defaultRowHeight="13.15" outlineLevelRow="1" x14ac:dyDescent="0.4"/>
  <cols>
    <col min="1" max="1" width="7.7109375" style="84" customWidth="1"/>
    <col min="2" max="2" width="21.5703125" customWidth="1"/>
    <col min="3" max="3" width="5.42578125" customWidth="1"/>
    <col min="4" max="17" width="7.42578125" customWidth="1"/>
    <col min="18" max="18" width="5.5703125" customWidth="1"/>
    <col min="19" max="55" width="0" hidden="1" customWidth="1"/>
    <col min="56" max="57" width="9.140625" customWidth="1"/>
    <col min="58" max="16384" width="9.140625" hidden="1"/>
  </cols>
  <sheetData>
    <row r="1" spans="1:17" ht="21" x14ac:dyDescent="0.65">
      <c r="A1" s="108" t="str">
        <f>Model_Name</f>
        <v>Cost Allocation Model</v>
      </c>
      <c r="B1" s="117"/>
      <c r="C1" s="117"/>
      <c r="D1" s="118"/>
      <c r="E1" s="118"/>
      <c r="F1" s="118"/>
      <c r="G1" s="118"/>
      <c r="H1" s="118"/>
      <c r="I1" s="118"/>
      <c r="J1" s="118"/>
      <c r="K1" s="118"/>
      <c r="L1" s="118"/>
      <c r="M1" s="118"/>
      <c r="N1" s="118"/>
      <c r="O1" s="118"/>
      <c r="P1" s="118"/>
      <c r="Q1" s="118"/>
    </row>
    <row r="2" spans="1:17" x14ac:dyDescent="0.4">
      <c r="A2" s="112">
        <f ca="1">MATCH(B2,Contents!$D$8:$D$21,0)</f>
        <v>2</v>
      </c>
      <c r="B2" s="121" t="str">
        <f ca="1">MID(CELL("filename",A1),FIND("]",CELL("filename",A1))+1,255)</f>
        <v>Schematic</v>
      </c>
      <c r="C2" s="121"/>
      <c r="D2" s="118"/>
      <c r="E2" s="118"/>
      <c r="F2" s="118"/>
      <c r="G2" s="118"/>
      <c r="H2" s="118"/>
      <c r="I2" s="118"/>
      <c r="J2" s="118"/>
      <c r="K2" s="118"/>
      <c r="L2" s="118"/>
      <c r="M2" s="118"/>
      <c r="N2" s="118"/>
      <c r="O2" s="118"/>
      <c r="P2" s="118"/>
      <c r="Q2" s="118"/>
    </row>
    <row r="3" spans="1:17" ht="15.75" x14ac:dyDescent="0.5">
      <c r="A3" s="170"/>
      <c r="B3" s="168" t="s">
        <v>234</v>
      </c>
      <c r="C3" s="168"/>
      <c r="D3" s="118"/>
      <c r="E3" s="118"/>
      <c r="F3" s="118"/>
      <c r="G3" s="118"/>
      <c r="H3" s="118"/>
      <c r="I3" s="171"/>
      <c r="J3" s="118"/>
      <c r="K3" s="118"/>
      <c r="L3" s="118"/>
      <c r="M3" s="118"/>
      <c r="N3" s="118"/>
      <c r="O3" s="118"/>
      <c r="P3" s="118"/>
      <c r="Q3" s="118"/>
    </row>
    <row r="4" spans="1:17" ht="15.75" x14ac:dyDescent="0.5">
      <c r="A4" s="172"/>
      <c r="B4" s="171"/>
      <c r="C4" s="171"/>
      <c r="D4" s="118"/>
      <c r="E4" s="118"/>
      <c r="F4" s="118"/>
      <c r="G4" s="118"/>
      <c r="H4" s="118"/>
      <c r="I4" s="171"/>
      <c r="J4" s="118"/>
      <c r="K4" s="118"/>
      <c r="L4" s="118"/>
      <c r="M4" s="118"/>
      <c r="N4" s="118"/>
      <c r="O4" s="118"/>
      <c r="P4" s="118"/>
      <c r="Q4" s="118"/>
    </row>
    <row r="5" spans="1:17" x14ac:dyDescent="0.4">
      <c r="A5" s="173"/>
      <c r="B5" t="s">
        <v>23</v>
      </c>
      <c r="D5" s="174"/>
      <c r="E5" s="174"/>
      <c r="F5" s="174"/>
      <c r="G5" s="174"/>
      <c r="H5" s="174"/>
      <c r="I5" s="174"/>
      <c r="J5" s="174"/>
      <c r="K5" s="174"/>
      <c r="L5" s="174"/>
      <c r="M5" s="174"/>
      <c r="N5" s="174"/>
      <c r="O5" s="174"/>
      <c r="P5" s="174"/>
      <c r="Q5" s="174"/>
    </row>
    <row r="6" spans="1:17" x14ac:dyDescent="0.4">
      <c r="A6" s="6">
        <f ca="1">MAX($A$1:A5)+Subsection</f>
        <v>2.0099999999999998</v>
      </c>
      <c r="B6" s="6" t="s">
        <v>24</v>
      </c>
      <c r="C6" s="6"/>
      <c r="D6" s="7"/>
      <c r="E6" s="8"/>
      <c r="F6" s="8"/>
      <c r="G6" s="8"/>
      <c r="H6" s="8"/>
      <c r="I6" s="8"/>
      <c r="J6" s="6"/>
      <c r="K6" s="6"/>
      <c r="L6" s="7"/>
      <c r="M6" s="7"/>
      <c r="N6" s="8"/>
      <c r="O6" s="8"/>
      <c r="P6" s="8"/>
      <c r="Q6" s="6"/>
    </row>
    <row r="7" spans="1:17" x14ac:dyDescent="0.4">
      <c r="A7" s="175"/>
      <c r="B7" s="174"/>
      <c r="C7" s="174"/>
      <c r="D7" s="174"/>
      <c r="E7" s="174"/>
      <c r="F7" s="174"/>
      <c r="G7" s="174"/>
      <c r="H7" s="174"/>
      <c r="I7" s="174"/>
      <c r="J7" s="174"/>
      <c r="K7" s="174"/>
      <c r="L7" s="174"/>
      <c r="M7" s="174"/>
      <c r="N7" s="174"/>
      <c r="O7" s="174"/>
      <c r="P7" s="174"/>
    </row>
    <row r="8" spans="1:17" outlineLevel="1" x14ac:dyDescent="0.4">
      <c r="A8" s="175"/>
      <c r="B8" s="174"/>
      <c r="C8" s="174"/>
      <c r="D8" s="174"/>
      <c r="E8" s="174"/>
      <c r="F8" s="174"/>
      <c r="G8" s="174"/>
      <c r="H8" s="174"/>
      <c r="I8" s="174"/>
      <c r="J8" s="174"/>
      <c r="K8" s="174"/>
      <c r="L8" s="174"/>
      <c r="M8" s="174"/>
      <c r="N8" s="174"/>
      <c r="O8" s="174"/>
      <c r="P8" s="174"/>
    </row>
    <row r="9" spans="1:17" outlineLevel="1" x14ac:dyDescent="0.4">
      <c r="A9" s="175"/>
      <c r="B9" s="174"/>
      <c r="C9" s="174"/>
      <c r="D9" s="174"/>
      <c r="E9" s="174"/>
      <c r="F9" s="174"/>
      <c r="G9" s="174"/>
      <c r="H9" s="174"/>
      <c r="I9" s="174"/>
      <c r="J9" s="174"/>
      <c r="K9" s="174"/>
      <c r="L9" s="174"/>
      <c r="M9" s="174"/>
      <c r="N9" s="174"/>
      <c r="O9" s="174"/>
      <c r="P9" s="174"/>
    </row>
    <row r="10" spans="1:17" outlineLevel="1" x14ac:dyDescent="0.4">
      <c r="A10" s="175"/>
      <c r="B10" s="174"/>
      <c r="C10" s="174"/>
      <c r="D10" s="174"/>
      <c r="E10" s="174"/>
      <c r="F10" s="174"/>
      <c r="G10" s="174"/>
      <c r="H10" s="174"/>
      <c r="I10" s="174"/>
      <c r="J10" s="174"/>
      <c r="K10" s="174"/>
      <c r="L10" s="174"/>
      <c r="M10" s="174"/>
      <c r="N10" s="174"/>
      <c r="O10" s="174"/>
      <c r="P10" s="174"/>
    </row>
    <row r="11" spans="1:17" outlineLevel="1" x14ac:dyDescent="0.4">
      <c r="A11" s="175"/>
      <c r="B11" s="174"/>
      <c r="C11" s="174"/>
      <c r="D11" s="174"/>
      <c r="E11" s="174"/>
      <c r="F11" s="174"/>
      <c r="G11" s="174"/>
      <c r="H11" s="174"/>
      <c r="I11" s="174"/>
      <c r="J11" s="174"/>
      <c r="K11" s="174"/>
      <c r="L11" s="174"/>
      <c r="M11" s="174"/>
      <c r="N11" s="174"/>
      <c r="O11" s="174"/>
      <c r="P11" s="174"/>
    </row>
    <row r="12" spans="1:17" outlineLevel="1" x14ac:dyDescent="0.4">
      <c r="A12" s="175"/>
      <c r="B12" s="174"/>
      <c r="C12" s="174"/>
      <c r="D12" s="174"/>
      <c r="E12" s="174"/>
      <c r="F12" s="174"/>
      <c r="G12" s="174"/>
      <c r="H12" s="174"/>
      <c r="I12" s="174"/>
      <c r="J12" s="174"/>
      <c r="K12" s="174"/>
      <c r="L12" s="174"/>
      <c r="M12" s="174"/>
      <c r="N12" s="174"/>
      <c r="O12" s="174"/>
      <c r="P12" s="174"/>
    </row>
    <row r="13" spans="1:17" outlineLevel="1" x14ac:dyDescent="0.4">
      <c r="A13" s="175"/>
      <c r="B13" s="174"/>
      <c r="C13" s="174"/>
      <c r="D13" s="174"/>
      <c r="E13" s="174"/>
      <c r="F13" s="174"/>
      <c r="G13" s="174"/>
      <c r="H13" s="174"/>
      <c r="I13" s="174"/>
      <c r="J13" s="174"/>
      <c r="K13" s="174"/>
      <c r="L13" s="174"/>
      <c r="M13" s="174"/>
      <c r="N13" s="174"/>
      <c r="O13" s="174"/>
      <c r="P13" s="174"/>
    </row>
    <row r="14" spans="1:17" outlineLevel="1" x14ac:dyDescent="0.4">
      <c r="A14" s="175"/>
      <c r="B14" s="174"/>
      <c r="C14" s="174"/>
      <c r="D14" s="174"/>
      <c r="E14" s="174"/>
      <c r="F14" s="174"/>
      <c r="G14" s="174"/>
      <c r="H14" s="174"/>
      <c r="I14" s="174"/>
      <c r="J14" s="174"/>
      <c r="K14" s="174"/>
      <c r="L14" s="174"/>
      <c r="M14" s="174"/>
      <c r="N14" s="174"/>
      <c r="O14" s="174"/>
      <c r="P14" s="174"/>
    </row>
    <row r="15" spans="1:17" outlineLevel="1" x14ac:dyDescent="0.4">
      <c r="A15" s="175"/>
      <c r="B15" s="174"/>
      <c r="C15" s="174"/>
      <c r="D15" s="174"/>
      <c r="E15" s="174"/>
      <c r="F15" s="174"/>
      <c r="G15" s="174"/>
      <c r="H15" s="174"/>
      <c r="I15" s="174"/>
      <c r="J15" s="174"/>
      <c r="K15" s="174"/>
      <c r="L15" s="174"/>
      <c r="M15" s="174"/>
      <c r="N15" s="174"/>
      <c r="O15" s="174"/>
      <c r="P15" s="174"/>
    </row>
    <row r="16" spans="1:17" outlineLevel="1" x14ac:dyDescent="0.4">
      <c r="A16" s="175"/>
      <c r="B16" s="174"/>
      <c r="C16" s="174"/>
      <c r="D16" s="174"/>
      <c r="E16" s="174"/>
      <c r="F16" s="174"/>
      <c r="G16" s="174"/>
      <c r="H16" s="174"/>
      <c r="I16" s="174"/>
      <c r="J16" s="174"/>
      <c r="K16" s="174"/>
      <c r="L16" s="174"/>
      <c r="M16" s="174"/>
      <c r="N16" s="174"/>
      <c r="O16" s="174"/>
      <c r="P16" s="174"/>
    </row>
    <row r="17" spans="1:17" outlineLevel="1" x14ac:dyDescent="0.4">
      <c r="A17" s="175"/>
      <c r="B17" s="174"/>
      <c r="C17" s="174"/>
      <c r="D17" s="174"/>
      <c r="E17" s="174"/>
      <c r="F17" s="174"/>
      <c r="G17" s="174"/>
      <c r="H17" s="174"/>
      <c r="I17" s="174"/>
      <c r="J17" s="174"/>
      <c r="K17" s="174"/>
      <c r="L17" s="174"/>
      <c r="M17" s="174"/>
      <c r="N17" s="174"/>
      <c r="O17" s="174"/>
      <c r="P17" s="174"/>
    </row>
    <row r="18" spans="1:17" outlineLevel="1" x14ac:dyDescent="0.4">
      <c r="A18" s="175"/>
      <c r="B18" s="174"/>
      <c r="C18" s="174"/>
      <c r="D18" s="174"/>
      <c r="E18" s="174"/>
      <c r="F18" s="174"/>
      <c r="G18" s="174"/>
      <c r="H18" s="174"/>
      <c r="I18" s="174"/>
      <c r="J18" s="174"/>
      <c r="K18" s="174"/>
      <c r="L18" s="174"/>
      <c r="M18" s="174"/>
      <c r="N18" s="174"/>
      <c r="O18" s="174"/>
      <c r="P18" s="174"/>
    </row>
    <row r="19" spans="1:17" outlineLevel="1" x14ac:dyDescent="0.4">
      <c r="A19" s="175"/>
      <c r="B19" s="174"/>
      <c r="C19" s="174"/>
      <c r="D19" s="174"/>
      <c r="E19" s="174"/>
      <c r="F19" s="174"/>
      <c r="G19" s="174"/>
      <c r="H19" s="174"/>
      <c r="I19" s="174"/>
      <c r="J19" s="174"/>
      <c r="K19" s="174"/>
      <c r="L19" s="174"/>
      <c r="M19" s="174"/>
      <c r="N19" s="174"/>
      <c r="O19" s="174"/>
      <c r="P19" s="174"/>
    </row>
    <row r="20" spans="1:17" outlineLevel="1" x14ac:dyDescent="0.4">
      <c r="A20" s="175"/>
      <c r="B20" s="174"/>
      <c r="C20" s="174"/>
      <c r="D20" s="174"/>
      <c r="E20" s="174"/>
      <c r="F20" s="174"/>
      <c r="G20" s="174"/>
      <c r="H20" s="174"/>
      <c r="I20" s="174"/>
      <c r="J20" s="174"/>
      <c r="K20" s="174"/>
      <c r="L20" s="174"/>
      <c r="M20" s="174"/>
      <c r="N20" s="174"/>
      <c r="O20" s="174"/>
      <c r="P20" s="174"/>
    </row>
    <row r="21" spans="1:17" outlineLevel="1" x14ac:dyDescent="0.4">
      <c r="A21" s="175"/>
      <c r="B21" s="174"/>
      <c r="C21" s="174"/>
      <c r="D21" s="174"/>
      <c r="E21" s="174"/>
      <c r="F21" s="174"/>
      <c r="G21" s="174"/>
      <c r="H21" s="174"/>
      <c r="I21" s="174"/>
      <c r="J21" s="174"/>
      <c r="K21" s="174"/>
      <c r="L21" s="174"/>
      <c r="M21" s="174"/>
      <c r="N21" s="174"/>
      <c r="O21" s="174"/>
      <c r="P21" s="174"/>
    </row>
    <row r="22" spans="1:17" outlineLevel="1" x14ac:dyDescent="0.4">
      <c r="A22" s="175"/>
      <c r="B22" s="174"/>
      <c r="C22" s="174"/>
      <c r="D22" s="174"/>
      <c r="E22" s="174"/>
      <c r="F22" s="174"/>
      <c r="G22" s="174"/>
      <c r="H22" s="174"/>
      <c r="I22" s="174"/>
      <c r="J22" s="174"/>
      <c r="K22" s="174"/>
      <c r="L22" s="174"/>
      <c r="M22" s="174"/>
      <c r="N22" s="174"/>
      <c r="O22" s="174"/>
      <c r="P22" s="174"/>
    </row>
    <row r="23" spans="1:17" outlineLevel="1" x14ac:dyDescent="0.4">
      <c r="A23" s="175"/>
      <c r="B23" s="174"/>
      <c r="C23" s="174"/>
      <c r="D23" s="174"/>
      <c r="E23" s="174"/>
      <c r="F23" s="174"/>
      <c r="G23" s="174"/>
      <c r="H23" s="174"/>
      <c r="I23" s="174"/>
      <c r="J23" s="174"/>
      <c r="K23" s="174"/>
      <c r="L23" s="174"/>
      <c r="M23" s="174"/>
      <c r="N23" s="174"/>
      <c r="O23" s="174"/>
      <c r="P23" s="174"/>
    </row>
    <row r="24" spans="1:17" outlineLevel="1" x14ac:dyDescent="0.4">
      <c r="A24" s="175"/>
      <c r="B24" s="174"/>
      <c r="C24" s="174"/>
      <c r="D24" s="174"/>
      <c r="E24" s="174"/>
      <c r="F24" s="174"/>
      <c r="G24" s="174"/>
      <c r="H24" s="174"/>
      <c r="I24" s="174"/>
      <c r="J24" s="174"/>
      <c r="K24" s="174"/>
      <c r="L24" s="174"/>
      <c r="M24" s="174"/>
      <c r="N24" s="174"/>
      <c r="O24" s="174"/>
      <c r="P24" s="174"/>
    </row>
    <row r="25" spans="1:17" outlineLevel="1" x14ac:dyDescent="0.4">
      <c r="A25" s="175"/>
      <c r="B25" s="174"/>
      <c r="C25" s="174"/>
      <c r="D25" s="174"/>
      <c r="E25" s="174"/>
      <c r="F25" s="174"/>
      <c r="G25" s="174"/>
      <c r="H25" s="174"/>
      <c r="I25" s="174"/>
      <c r="J25" s="174"/>
      <c r="K25" s="174"/>
      <c r="L25" s="174"/>
      <c r="M25" s="174"/>
      <c r="N25" s="174"/>
      <c r="O25" s="174"/>
      <c r="P25" s="174"/>
    </row>
    <row r="26" spans="1:17" outlineLevel="1" x14ac:dyDescent="0.4">
      <c r="A26" s="175"/>
      <c r="B26" s="174"/>
      <c r="C26" s="174"/>
      <c r="D26" s="174"/>
      <c r="E26" s="174"/>
      <c r="F26" s="174"/>
      <c r="G26" s="174"/>
      <c r="H26" s="174"/>
      <c r="I26" s="174"/>
      <c r="J26" s="174"/>
      <c r="K26" s="174"/>
      <c r="L26" s="174"/>
      <c r="M26" s="174"/>
      <c r="N26" s="174"/>
      <c r="O26" s="174"/>
      <c r="P26" s="174"/>
    </row>
    <row r="27" spans="1:17" outlineLevel="1" x14ac:dyDescent="0.4">
      <c r="A27" s="175"/>
      <c r="B27" s="174"/>
      <c r="C27" s="174"/>
      <c r="D27" s="174"/>
      <c r="E27" s="174"/>
      <c r="F27" s="174"/>
      <c r="G27" s="174"/>
      <c r="H27" s="174"/>
      <c r="I27" s="174"/>
      <c r="J27" s="174"/>
      <c r="K27" s="174"/>
      <c r="L27" s="174"/>
      <c r="M27" s="174"/>
      <c r="N27" s="174"/>
      <c r="O27" s="174"/>
      <c r="P27" s="174"/>
    </row>
    <row r="28" spans="1:17" outlineLevel="1" x14ac:dyDescent="0.4">
      <c r="A28" s="175"/>
      <c r="B28" s="174"/>
      <c r="C28" s="174"/>
      <c r="D28" s="174"/>
      <c r="E28" s="174"/>
      <c r="F28" s="174"/>
      <c r="G28" s="174"/>
      <c r="H28" s="174"/>
      <c r="I28" s="174"/>
      <c r="J28" s="174"/>
      <c r="K28" s="174"/>
      <c r="L28" s="174"/>
      <c r="M28" s="174"/>
      <c r="N28" s="174"/>
      <c r="O28" s="174"/>
      <c r="P28" s="174"/>
    </row>
    <row r="29" spans="1:17" outlineLevel="1" x14ac:dyDescent="0.4">
      <c r="A29" s="175"/>
      <c r="B29" s="174"/>
      <c r="C29" s="174"/>
      <c r="D29" s="174"/>
      <c r="E29" s="174"/>
      <c r="F29" s="174"/>
      <c r="G29" s="174"/>
      <c r="H29" s="174"/>
      <c r="I29" s="174"/>
      <c r="J29" s="174"/>
      <c r="K29" s="174"/>
      <c r="L29" s="174"/>
      <c r="M29" s="174"/>
      <c r="N29" s="174"/>
      <c r="O29" s="174"/>
      <c r="P29" s="174"/>
    </row>
    <row r="30" spans="1:17" outlineLevel="1" x14ac:dyDescent="0.4">
      <c r="A30" s="175"/>
      <c r="B30" s="174"/>
      <c r="C30" s="174"/>
      <c r="D30" s="174"/>
      <c r="E30" s="174"/>
      <c r="F30" s="174"/>
      <c r="G30" s="174"/>
      <c r="H30" s="174"/>
      <c r="I30" s="174"/>
      <c r="J30" s="174"/>
      <c r="K30" s="174"/>
      <c r="L30" s="174"/>
      <c r="M30" s="174"/>
      <c r="N30" s="174"/>
      <c r="O30" s="174"/>
      <c r="P30" s="174"/>
    </row>
    <row r="31" spans="1:17" outlineLevel="1" x14ac:dyDescent="0.4">
      <c r="A31" s="175"/>
      <c r="B31" s="174"/>
      <c r="C31" s="174"/>
      <c r="D31" s="174"/>
      <c r="E31" s="174"/>
      <c r="F31" s="174"/>
      <c r="G31" s="174"/>
      <c r="H31" s="174"/>
      <c r="I31" s="174"/>
      <c r="J31" s="174"/>
      <c r="K31" s="174"/>
      <c r="L31" s="174"/>
      <c r="M31" s="174"/>
      <c r="N31" s="174"/>
      <c r="O31" s="174"/>
      <c r="P31" s="174"/>
    </row>
    <row r="32" spans="1:17" x14ac:dyDescent="0.4">
      <c r="A32" s="6">
        <f ca="1">MAX($A$1:A31)+Subsection</f>
        <v>2.0199999999999996</v>
      </c>
      <c r="B32" s="6" t="s">
        <v>25</v>
      </c>
      <c r="C32" s="6"/>
      <c r="D32" s="7"/>
      <c r="E32" s="8"/>
      <c r="F32" s="8"/>
      <c r="G32" s="8"/>
      <c r="H32" s="8"/>
      <c r="I32" s="8"/>
      <c r="J32" s="6"/>
      <c r="K32" s="6"/>
      <c r="L32" s="7"/>
      <c r="M32" s="7"/>
      <c r="N32" s="8"/>
      <c r="O32" s="8"/>
      <c r="P32" s="8"/>
      <c r="Q32" s="6"/>
    </row>
    <row r="33" spans="1:17" x14ac:dyDescent="0.4">
      <c r="A33" s="176"/>
      <c r="B33" s="177"/>
      <c r="C33" s="177"/>
      <c r="D33" s="178"/>
      <c r="E33" s="178"/>
      <c r="F33" s="178"/>
      <c r="G33" s="178"/>
      <c r="H33" s="178"/>
      <c r="I33" s="178"/>
      <c r="J33" s="178"/>
      <c r="K33" s="178"/>
      <c r="L33" s="178"/>
      <c r="M33" s="178"/>
      <c r="N33" s="178"/>
      <c r="O33" s="178"/>
      <c r="P33" s="178"/>
      <c r="Q33" s="178"/>
    </row>
    <row r="34" spans="1:17" outlineLevel="1" x14ac:dyDescent="0.4">
      <c r="A34" s="176"/>
      <c r="B34" s="179" t="s">
        <v>26</v>
      </c>
      <c r="C34" s="179"/>
      <c r="D34" s="179" t="s">
        <v>9</v>
      </c>
      <c r="E34" s="179"/>
      <c r="F34" s="179"/>
      <c r="G34" s="179"/>
      <c r="H34" s="179"/>
      <c r="I34" s="179"/>
      <c r="J34" s="179"/>
      <c r="K34" s="180"/>
      <c r="L34" s="180"/>
      <c r="M34" s="180"/>
      <c r="N34" s="180"/>
      <c r="O34" s="180"/>
      <c r="P34" s="180"/>
      <c r="Q34" s="180"/>
    </row>
    <row r="35" spans="1:17" outlineLevel="1" x14ac:dyDescent="0.4">
      <c r="A35" s="176"/>
      <c r="B35" s="181" t="s">
        <v>27</v>
      </c>
      <c r="C35" s="181"/>
      <c r="D35" s="182" t="s">
        <v>28</v>
      </c>
      <c r="E35" s="183"/>
      <c r="F35" s="183"/>
      <c r="G35" s="183"/>
      <c r="H35" s="183"/>
      <c r="I35" s="184"/>
      <c r="J35" s="184"/>
      <c r="K35" s="185"/>
      <c r="L35" s="185"/>
      <c r="M35" s="185"/>
      <c r="N35" s="185"/>
      <c r="O35" s="185"/>
      <c r="P35" s="185"/>
      <c r="Q35" s="185"/>
    </row>
    <row r="36" spans="1:17" outlineLevel="1" x14ac:dyDescent="0.4">
      <c r="A36" s="176"/>
      <c r="B36" s="186" t="s">
        <v>29</v>
      </c>
      <c r="C36" s="186"/>
      <c r="D36" s="182" t="s">
        <v>30</v>
      </c>
      <c r="E36" s="183"/>
      <c r="F36" s="183"/>
      <c r="G36" s="183"/>
      <c r="H36" s="183"/>
      <c r="I36" s="184"/>
      <c r="J36" s="184"/>
      <c r="K36" s="185"/>
      <c r="L36" s="185"/>
      <c r="M36" s="185"/>
      <c r="N36" s="185"/>
      <c r="O36" s="185"/>
      <c r="P36" s="185"/>
      <c r="Q36" s="185"/>
    </row>
    <row r="37" spans="1:17" outlineLevel="1" x14ac:dyDescent="0.4">
      <c r="A37" s="176"/>
      <c r="B37" s="187" t="s">
        <v>31</v>
      </c>
      <c r="C37" s="187"/>
      <c r="D37" s="182" t="s">
        <v>32</v>
      </c>
      <c r="E37" s="183"/>
      <c r="F37" s="183"/>
      <c r="G37" s="183"/>
      <c r="H37" s="183"/>
      <c r="I37" s="184"/>
      <c r="J37" s="184"/>
      <c r="K37" s="185"/>
      <c r="L37" s="185"/>
      <c r="M37" s="185"/>
      <c r="N37" s="185"/>
      <c r="O37" s="185"/>
      <c r="P37" s="185"/>
      <c r="Q37" s="185"/>
    </row>
    <row r="38" spans="1:17" outlineLevel="1" x14ac:dyDescent="0.4">
      <c r="A38" s="176"/>
      <c r="B38" s="188" t="s">
        <v>33</v>
      </c>
      <c r="C38" s="188"/>
      <c r="D38" s="182" t="s">
        <v>34</v>
      </c>
      <c r="E38" s="183"/>
      <c r="F38" s="183"/>
      <c r="G38" s="183"/>
      <c r="H38" s="183"/>
      <c r="I38" s="184"/>
      <c r="J38" s="184"/>
      <c r="K38" s="185"/>
      <c r="L38" s="185"/>
      <c r="M38" s="185"/>
      <c r="N38" s="185"/>
      <c r="O38" s="185"/>
      <c r="P38" s="185"/>
      <c r="Q38" s="185"/>
    </row>
    <row r="39" spans="1:17" outlineLevel="1" x14ac:dyDescent="0.4">
      <c r="A39"/>
    </row>
    <row r="40" spans="1:17" outlineLevel="1" x14ac:dyDescent="0.4">
      <c r="A40" s="176"/>
      <c r="B40" s="189" t="s">
        <v>35</v>
      </c>
      <c r="C40" s="189"/>
      <c r="D40" s="184"/>
      <c r="E40" s="184"/>
      <c r="F40" s="184"/>
      <c r="G40" s="184"/>
      <c r="H40" s="184"/>
      <c r="I40" s="184"/>
      <c r="J40" s="184"/>
      <c r="K40" s="185"/>
      <c r="L40" s="185"/>
      <c r="M40" s="185"/>
      <c r="N40" s="185"/>
      <c r="O40" s="185"/>
      <c r="P40" s="185"/>
      <c r="Q40" s="185"/>
    </row>
    <row r="41" spans="1:17" outlineLevel="1" x14ac:dyDescent="0.4">
      <c r="A41" s="176"/>
      <c r="B41" s="189"/>
      <c r="C41" s="189"/>
      <c r="D41" s="184"/>
      <c r="E41" s="184"/>
      <c r="F41" s="184"/>
      <c r="G41" s="184"/>
      <c r="H41" s="184"/>
      <c r="I41" s="184"/>
      <c r="J41" s="184"/>
      <c r="K41" s="185"/>
      <c r="L41" s="185"/>
      <c r="M41" s="185"/>
      <c r="N41" s="185"/>
      <c r="O41" s="185"/>
      <c r="P41" s="185"/>
      <c r="Q41" s="185"/>
    </row>
    <row r="42" spans="1:17" outlineLevel="1" x14ac:dyDescent="0.4">
      <c r="A42" s="176"/>
      <c r="B42" s="185"/>
      <c r="C42" s="185"/>
      <c r="D42" s="185"/>
      <c r="E42" s="185"/>
      <c r="F42" s="185"/>
      <c r="G42" s="185"/>
      <c r="H42" s="185"/>
      <c r="I42" s="185"/>
      <c r="J42" s="185"/>
      <c r="K42" s="185"/>
      <c r="L42" s="185"/>
      <c r="M42" s="185"/>
      <c r="N42" s="185"/>
      <c r="O42" s="185"/>
      <c r="P42" s="185"/>
      <c r="Q42" s="185"/>
    </row>
    <row r="43" spans="1:17" x14ac:dyDescent="0.4">
      <c r="A43" s="6">
        <f ca="1">MAX($A$1:A42)+Subsection</f>
        <v>2.0299999999999994</v>
      </c>
      <c r="B43" s="6" t="s">
        <v>36</v>
      </c>
      <c r="C43" s="6"/>
      <c r="D43" s="7"/>
      <c r="E43" s="8"/>
      <c r="F43" s="8"/>
      <c r="G43" s="8"/>
      <c r="H43" s="8"/>
      <c r="I43" s="8"/>
      <c r="J43" s="6"/>
      <c r="K43" s="6"/>
      <c r="L43" s="7"/>
      <c r="M43" s="7"/>
      <c r="N43" s="8"/>
      <c r="O43" s="8"/>
      <c r="P43" s="8"/>
      <c r="Q43" s="6"/>
    </row>
    <row r="44" spans="1:17" x14ac:dyDescent="0.4">
      <c r="A44" s="190"/>
      <c r="B44" s="177"/>
      <c r="C44" s="177"/>
      <c r="D44" s="191"/>
      <c r="E44" s="178"/>
      <c r="F44" s="178"/>
      <c r="G44" s="191"/>
      <c r="H44" s="191"/>
      <c r="I44" s="191"/>
      <c r="J44" s="191"/>
      <c r="K44" s="191"/>
      <c r="L44" s="191"/>
      <c r="M44" s="191"/>
      <c r="N44" s="191"/>
      <c r="O44" s="185"/>
      <c r="P44" s="185"/>
      <c r="Q44" s="185"/>
    </row>
    <row r="45" spans="1:17" s="192" customFormat="1" ht="14.25" outlineLevel="1" x14ac:dyDescent="0.45">
      <c r="B45" s="193" t="s">
        <v>37</v>
      </c>
      <c r="L45" s="194"/>
      <c r="M45" s="194"/>
      <c r="N45" s="194"/>
      <c r="O45" s="194"/>
    </row>
    <row r="46" spans="1:17" s="192" customFormat="1" ht="14.25" outlineLevel="1" x14ac:dyDescent="0.45">
      <c r="L46" s="194"/>
      <c r="M46" s="194"/>
      <c r="N46" s="194"/>
      <c r="O46" s="194"/>
    </row>
    <row r="47" spans="1:17" s="192" customFormat="1" outlineLevel="1" x14ac:dyDescent="0.35">
      <c r="B47" s="195" t="s">
        <v>38</v>
      </c>
      <c r="C47" s="195"/>
      <c r="D47" s="195"/>
      <c r="E47" s="195"/>
      <c r="F47" s="195" t="s">
        <v>9</v>
      </c>
      <c r="G47" s="195"/>
      <c r="H47" s="195"/>
      <c r="I47" s="196"/>
      <c r="J47" s="196"/>
      <c r="K47" s="196"/>
      <c r="L47" s="196"/>
      <c r="M47" s="196"/>
      <c r="N47" s="196"/>
      <c r="O47" s="196"/>
    </row>
    <row r="48" spans="1:17" s="192" customFormat="1" ht="14.25" outlineLevel="1" x14ac:dyDescent="0.45">
      <c r="L48" s="194"/>
      <c r="M48" s="194"/>
      <c r="N48" s="194"/>
      <c r="O48" s="194"/>
    </row>
    <row r="49" spans="1:17" s="192" customFormat="1" ht="14.25" outlineLevel="1" x14ac:dyDescent="0.45">
      <c r="B49" s="197" t="s">
        <v>39</v>
      </c>
      <c r="C49" s="198"/>
      <c r="D49" s="199"/>
      <c r="F49" s="193" t="s">
        <v>40</v>
      </c>
      <c r="G49" s="193"/>
      <c r="L49" s="194"/>
      <c r="M49" s="194"/>
      <c r="N49" s="194"/>
      <c r="O49" s="194"/>
    </row>
    <row r="50" spans="1:17" s="192" customFormat="1" ht="14.25" outlineLevel="1" x14ac:dyDescent="0.45">
      <c r="B50" s="200" t="s">
        <v>41</v>
      </c>
      <c r="C50" s="200"/>
      <c r="F50" s="193" t="s">
        <v>42</v>
      </c>
      <c r="G50" s="193"/>
      <c r="L50" s="194"/>
      <c r="M50" s="194"/>
      <c r="N50" s="194"/>
      <c r="O50" s="194"/>
    </row>
    <row r="51" spans="1:17" s="192" customFormat="1" ht="14.25" outlineLevel="1" x14ac:dyDescent="0.45">
      <c r="B51" s="201" t="s">
        <v>43</v>
      </c>
      <c r="C51" s="201"/>
      <c r="F51" s="193" t="s">
        <v>44</v>
      </c>
      <c r="G51" s="193"/>
      <c r="L51" s="194"/>
      <c r="M51" s="194"/>
      <c r="N51" s="194"/>
      <c r="O51" s="194"/>
    </row>
    <row r="52" spans="1:17" s="192" customFormat="1" ht="14.25" outlineLevel="1" x14ac:dyDescent="0.45">
      <c r="B52" s="202" t="s">
        <v>45</v>
      </c>
      <c r="C52" s="202"/>
      <c r="F52" s="193" t="s">
        <v>46</v>
      </c>
      <c r="G52" s="193"/>
      <c r="L52" s="194"/>
      <c r="M52" s="194"/>
      <c r="N52" s="194"/>
      <c r="O52" s="194"/>
    </row>
    <row r="53" spans="1:17" s="192" customFormat="1" ht="14.25" outlineLevel="1" x14ac:dyDescent="0.45">
      <c r="B53" s="193" t="s">
        <v>47</v>
      </c>
      <c r="C53" s="193"/>
      <c r="F53" s="193" t="s">
        <v>48</v>
      </c>
      <c r="G53" s="193"/>
      <c r="L53" s="194"/>
      <c r="M53" s="194"/>
      <c r="N53" s="194"/>
      <c r="O53" s="194"/>
    </row>
    <row r="54" spans="1:17" s="192" customFormat="1" ht="14.25" outlineLevel="1" x14ac:dyDescent="0.45">
      <c r="B54" s="203"/>
      <c r="C54" s="204"/>
      <c r="D54" s="204"/>
      <c r="F54" s="193" t="s">
        <v>49</v>
      </c>
      <c r="G54" s="193"/>
      <c r="L54" s="194"/>
      <c r="M54" s="194"/>
      <c r="N54" s="194"/>
      <c r="O54" s="194"/>
    </row>
    <row r="55" spans="1:17" s="192" customFormat="1" ht="14.25" outlineLevel="1" x14ac:dyDescent="0.45">
      <c r="L55" s="194"/>
      <c r="M55" s="194"/>
      <c r="N55" s="194"/>
      <c r="O55" s="194"/>
    </row>
    <row r="56" spans="1:17" s="192" customFormat="1" ht="14.25" outlineLevel="1" x14ac:dyDescent="0.45">
      <c r="L56" s="194"/>
      <c r="M56" s="194"/>
      <c r="N56" s="194"/>
      <c r="O56" s="194"/>
    </row>
    <row r="57" spans="1:17" x14ac:dyDescent="0.4">
      <c r="A57" s="205" t="s">
        <v>22</v>
      </c>
      <c r="B57" s="32"/>
      <c r="C57" s="32"/>
      <c r="D57" s="33"/>
      <c r="E57" s="32"/>
      <c r="F57" s="32"/>
      <c r="G57" s="32"/>
      <c r="H57" s="32"/>
      <c r="I57" s="32"/>
      <c r="J57" s="32"/>
      <c r="K57" s="32"/>
      <c r="L57" s="32"/>
      <c r="M57" s="32"/>
      <c r="N57" s="32"/>
      <c r="O57" s="32"/>
      <c r="P57" s="32"/>
      <c r="Q57" s="32"/>
    </row>
  </sheetData>
  <conditionalFormatting sqref="B3:C3">
    <cfRule type="expression" dxfId="109" priority="1">
      <formula>$B$3="The model contains one or more errors"</formula>
    </cfRule>
  </conditionalFormatting>
  <hyperlinks>
    <hyperlink ref="B5" location="Contents!A1" display="[To Contents]"/>
  </hyperlinks>
  <pageMargins left="0.7" right="0.7" top="0.75" bottom="0.75" header="0.3" footer="0.3"/>
  <pageSetup paperSize="9" scale="8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BC30"/>
  <sheetViews>
    <sheetView showGridLines="0" zoomScale="90" zoomScaleNormal="90" zoomScaleSheetLayoutView="100" zoomScalePageLayoutView="90" workbookViewId="0">
      <pane xSplit="3" ySplit="7" topLeftCell="D8" activePane="bottomRight" state="frozen"/>
      <selection activeCell="BF1" sqref="BF1:XFD1048576"/>
      <selection pane="topRight" activeCell="BF1" sqref="BF1:XFD1048576"/>
      <selection pane="bottomLeft" activeCell="BF1" sqref="BF1:XFD1048576"/>
      <selection pane="bottomRight" activeCell="D8" sqref="D8"/>
    </sheetView>
  </sheetViews>
  <sheetFormatPr defaultColWidth="0" defaultRowHeight="13.15" outlineLevelRow="1" x14ac:dyDescent="0.4"/>
  <cols>
    <col min="1" max="1" width="5.7109375" style="1" customWidth="1"/>
    <col min="2" max="2" width="67.7109375" style="1" customWidth="1"/>
    <col min="3" max="3" width="13.7109375" style="10" customWidth="1"/>
    <col min="4" max="4" width="12.7109375" style="1" customWidth="1"/>
    <col min="5" max="5" width="11.42578125" style="1" customWidth="1"/>
    <col min="6" max="6" width="10.140625" style="1" customWidth="1"/>
    <col min="7" max="7" width="2.42578125" style="1" customWidth="1"/>
    <col min="8" max="9" width="9.140625" style="1" hidden="1" customWidth="1"/>
    <col min="10" max="55" width="0" style="1" hidden="1" customWidth="1"/>
    <col min="56" max="57" width="9.140625" style="1" customWidth="1"/>
    <col min="58" max="16384" width="9.140625" style="1" hidden="1"/>
  </cols>
  <sheetData>
    <row r="1" spans="1:6" s="2" customFormat="1" ht="18" x14ac:dyDescent="0.55000000000000004">
      <c r="A1" s="108" t="str">
        <f>Model_Name</f>
        <v>Cost Allocation Model</v>
      </c>
      <c r="B1" s="109"/>
      <c r="C1" s="110"/>
      <c r="D1" s="111"/>
      <c r="E1" s="111"/>
      <c r="F1" s="111"/>
    </row>
    <row r="2" spans="1:6" s="3" customFormat="1" x14ac:dyDescent="0.4">
      <c r="A2" s="112">
        <f ca="1">MATCH(B2,Contents!$D$8:$D$21,0)</f>
        <v>3</v>
      </c>
      <c r="B2" s="113" t="str">
        <f ca="1">PROPER(MID(CELL("filename", A1), FIND("]", CELL("filename", A1))+1, 100))</f>
        <v>Assumptions</v>
      </c>
      <c r="C2" s="107"/>
      <c r="D2" s="114"/>
      <c r="E2" s="114"/>
      <c r="F2" s="114"/>
    </row>
    <row r="3" spans="1:6" s="3" customFormat="1" x14ac:dyDescent="0.4">
      <c r="A3" s="167">
        <f>SUM(A7:A29)</f>
        <v>0</v>
      </c>
      <c r="B3" s="168" t="s">
        <v>234</v>
      </c>
      <c r="C3" s="107"/>
      <c r="D3" s="114"/>
      <c r="E3" s="114"/>
      <c r="F3" s="114"/>
    </row>
    <row r="4" spans="1:6" s="3" customFormat="1" x14ac:dyDescent="0.4">
      <c r="A4" s="115"/>
      <c r="B4" s="116"/>
      <c r="C4" s="107"/>
      <c r="D4" s="114"/>
      <c r="E4" s="114"/>
      <c r="F4" s="114"/>
    </row>
    <row r="5" spans="1:6" x14ac:dyDescent="0.4">
      <c r="A5" s="4"/>
      <c r="B5" s="47" t="s">
        <v>23</v>
      </c>
      <c r="C5" s="5"/>
      <c r="D5" s="4"/>
      <c r="E5" s="4"/>
      <c r="F5" s="4"/>
    </row>
    <row r="6" spans="1:6" x14ac:dyDescent="0.4">
      <c r="A6" s="6">
        <f ca="1">MAX($A$1:A5)+Subsection</f>
        <v>3.01</v>
      </c>
      <c r="B6" s="6" t="s">
        <v>50</v>
      </c>
      <c r="C6" s="7"/>
      <c r="D6" s="8"/>
      <c r="E6" s="8"/>
      <c r="F6" s="55"/>
    </row>
    <row r="7" spans="1:6" x14ac:dyDescent="0.4">
      <c r="A7" s="9"/>
      <c r="C7" s="13"/>
      <c r="D7" s="50"/>
    </row>
    <row r="8" spans="1:6" outlineLevel="1" x14ac:dyDescent="0.4">
      <c r="A8" s="29"/>
      <c r="C8" s="211"/>
      <c r="D8" s="27"/>
      <c r="E8" s="27"/>
      <c r="F8" s="27"/>
    </row>
    <row r="9" spans="1:6" outlineLevel="1" x14ac:dyDescent="0.4">
      <c r="A9" s="29"/>
      <c r="B9" s="54" t="s">
        <v>51</v>
      </c>
      <c r="C9" s="211"/>
      <c r="D9" s="27"/>
      <c r="E9" s="27"/>
      <c r="F9" s="27"/>
    </row>
    <row r="10" spans="1:6" outlineLevel="1" x14ac:dyDescent="0.4">
      <c r="A10" s="29"/>
      <c r="B10" s="30"/>
      <c r="C10" s="211"/>
      <c r="D10" s="27"/>
      <c r="E10" s="27"/>
      <c r="F10" s="27"/>
    </row>
    <row r="11" spans="1:6" outlineLevel="1" x14ac:dyDescent="0.4">
      <c r="A11" s="29"/>
      <c r="B11" s="52" t="s">
        <v>52</v>
      </c>
      <c r="C11" s="211"/>
      <c r="D11" s="27"/>
      <c r="E11" s="27"/>
      <c r="F11" s="27"/>
    </row>
    <row r="12" spans="1:6" outlineLevel="1" x14ac:dyDescent="0.4">
      <c r="A12" s="29"/>
      <c r="B12" s="53" t="s">
        <v>53</v>
      </c>
      <c r="C12" s="26" t="s">
        <v>54</v>
      </c>
      <c r="D12" s="27"/>
      <c r="E12" s="101">
        <v>2015</v>
      </c>
      <c r="F12" s="27"/>
    </row>
    <row r="13" spans="1:6" outlineLevel="1" x14ac:dyDescent="0.4">
      <c r="A13" s="29"/>
      <c r="B13" s="53" t="s">
        <v>55</v>
      </c>
      <c r="C13" s="26" t="s">
        <v>56</v>
      </c>
      <c r="D13" s="27"/>
      <c r="E13" s="141">
        <v>41821</v>
      </c>
      <c r="F13" s="27"/>
    </row>
    <row r="14" spans="1:6" outlineLevel="1" x14ac:dyDescent="0.4">
      <c r="A14" s="29"/>
      <c r="B14" s="53" t="s">
        <v>57</v>
      </c>
      <c r="C14" s="26" t="s">
        <v>56</v>
      </c>
      <c r="D14" s="27"/>
      <c r="E14" s="141">
        <v>42185</v>
      </c>
      <c r="F14" s="27"/>
    </row>
    <row r="15" spans="1:6" outlineLevel="1" x14ac:dyDescent="0.4">
      <c r="A15" s="29"/>
      <c r="B15" s="30"/>
      <c r="C15" s="211"/>
      <c r="D15" s="27"/>
      <c r="E15" s="27"/>
      <c r="F15" s="27"/>
    </row>
    <row r="16" spans="1:6" outlineLevel="1" x14ac:dyDescent="0.4">
      <c r="A16" s="29"/>
      <c r="B16" s="52" t="s">
        <v>58</v>
      </c>
      <c r="C16" s="211"/>
      <c r="D16" s="27"/>
      <c r="E16" s="27"/>
      <c r="F16" s="27"/>
    </row>
    <row r="17" spans="1:6" outlineLevel="1" x14ac:dyDescent="0.4">
      <c r="A17" s="29"/>
      <c r="B17" s="53" t="s">
        <v>59</v>
      </c>
      <c r="C17" s="26" t="s">
        <v>54</v>
      </c>
      <c r="D17" s="27"/>
      <c r="E17" s="75">
        <v>2018</v>
      </c>
      <c r="F17" s="27"/>
    </row>
    <row r="18" spans="1:6" outlineLevel="1" x14ac:dyDescent="0.4">
      <c r="A18" s="29"/>
      <c r="B18" s="53" t="s">
        <v>60</v>
      </c>
      <c r="C18" s="26" t="s">
        <v>54</v>
      </c>
      <c r="D18" s="27"/>
      <c r="E18" s="75">
        <v>2020</v>
      </c>
      <c r="F18" s="27"/>
    </row>
    <row r="19" spans="1:6" outlineLevel="1" x14ac:dyDescent="0.4">
      <c r="A19" s="29"/>
      <c r="B19" s="53"/>
      <c r="C19" s="211"/>
      <c r="D19" s="27"/>
      <c r="E19" s="27"/>
      <c r="F19" s="27"/>
    </row>
    <row r="20" spans="1:6" outlineLevel="1" x14ac:dyDescent="0.4">
      <c r="A20" s="29"/>
      <c r="B20" s="52" t="s">
        <v>61</v>
      </c>
      <c r="C20" s="211"/>
      <c r="D20" s="27"/>
      <c r="E20" s="27"/>
      <c r="F20" s="27"/>
    </row>
    <row r="21" spans="1:6" outlineLevel="1" x14ac:dyDescent="0.4">
      <c r="A21" s="29"/>
      <c r="B21" s="53" t="s">
        <v>59</v>
      </c>
      <c r="C21" s="26" t="s">
        <v>54</v>
      </c>
      <c r="D21" s="27"/>
      <c r="E21" s="75">
        <v>2016</v>
      </c>
      <c r="F21" s="27"/>
    </row>
    <row r="22" spans="1:6" outlineLevel="1" x14ac:dyDescent="0.4">
      <c r="A22" s="29"/>
      <c r="B22" s="53" t="s">
        <v>60</v>
      </c>
      <c r="C22" s="26" t="s">
        <v>54</v>
      </c>
      <c r="D22" s="27"/>
      <c r="E22" s="75">
        <v>2018</v>
      </c>
      <c r="F22" s="27"/>
    </row>
    <row r="23" spans="1:6" outlineLevel="1" x14ac:dyDescent="0.4">
      <c r="A23" s="29"/>
      <c r="B23" s="53"/>
      <c r="C23" s="211"/>
      <c r="D23" s="27"/>
      <c r="E23" s="27"/>
      <c r="F23" s="27"/>
    </row>
    <row r="24" spans="1:6" outlineLevel="1" x14ac:dyDescent="0.4">
      <c r="A24" s="29"/>
      <c r="B24" s="52" t="s">
        <v>62</v>
      </c>
      <c r="C24" s="211"/>
      <c r="D24" s="27"/>
      <c r="E24" s="27"/>
      <c r="F24" s="27"/>
    </row>
    <row r="25" spans="1:6" outlineLevel="1" x14ac:dyDescent="0.4">
      <c r="A25" s="29"/>
      <c r="B25" s="53" t="s">
        <v>63</v>
      </c>
      <c r="C25" s="26" t="s">
        <v>64</v>
      </c>
      <c r="E25" s="22">
        <f>10^6</f>
        <v>1000000</v>
      </c>
      <c r="F25" s="27"/>
    </row>
    <row r="26" spans="1:6" outlineLevel="1" x14ac:dyDescent="0.4">
      <c r="A26" s="29"/>
      <c r="B26" s="53" t="s">
        <v>65</v>
      </c>
      <c r="C26" s="26" t="s">
        <v>64</v>
      </c>
      <c r="E26" s="46">
        <v>0.01</v>
      </c>
      <c r="F26" s="27"/>
    </row>
    <row r="27" spans="1:6" outlineLevel="1" x14ac:dyDescent="0.4">
      <c r="A27" s="29"/>
      <c r="B27" s="53"/>
      <c r="C27" s="211"/>
      <c r="D27" s="27"/>
      <c r="E27" s="27"/>
      <c r="F27" s="27"/>
    </row>
    <row r="28" spans="1:6" outlineLevel="1" x14ac:dyDescent="0.4">
      <c r="A28" s="105">
        <f>SUM(D28:F28)</f>
        <v>0</v>
      </c>
      <c r="B28" s="53"/>
      <c r="C28" s="211"/>
      <c r="D28" s="27"/>
      <c r="E28" s="105">
        <f t="array" ref="E28">SUM(IF(ISERROR(E12:E26),1))</f>
        <v>0</v>
      </c>
      <c r="F28" s="27"/>
    </row>
    <row r="29" spans="1:6" outlineLevel="1" x14ac:dyDescent="0.4">
      <c r="A29" s="29"/>
      <c r="B29" s="53"/>
      <c r="C29" s="211"/>
      <c r="D29" s="27"/>
      <c r="E29" s="27"/>
      <c r="F29" s="27"/>
    </row>
    <row r="30" spans="1:6" x14ac:dyDescent="0.4">
      <c r="A30" s="31" t="s">
        <v>22</v>
      </c>
      <c r="B30" s="32"/>
      <c r="C30" s="33"/>
      <c r="D30" s="32"/>
      <c r="E30" s="32"/>
      <c r="F30" s="32"/>
    </row>
  </sheetData>
  <sheetProtection formatCells="0" formatColumns="0" formatRows="0" insertColumns="0" insertRows="0" insertHyperlinks="0" deleteColumns="0" deleteRows="0" sort="0" autoFilter="0" pivotTables="0"/>
  <dataConsolidate link="1"/>
  <conditionalFormatting sqref="B3">
    <cfRule type="expression" dxfId="108" priority="1">
      <formula>$B$3="The model contains one or more errors"</formula>
    </cfRule>
  </conditionalFormatting>
  <hyperlinks>
    <hyperlink ref="B5" location="Contents!A1" display="[To Contents]"/>
  </hyperlinks>
  <pageMargins left="0.39370078740157483" right="0.39370078740157483" top="0.39370078740157483" bottom="0.39370078740157483" header="0.39370078740157483" footer="0.39370078740157483"/>
  <pageSetup paperSize="8" scale="10"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#REF!</xm:f>
          </x14:formula1>
          <xm:sqref>E17:E18 E12 E21:E22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BC96"/>
  <sheetViews>
    <sheetView showGridLines="0" zoomScale="90" zoomScaleNormal="90" zoomScaleSheetLayoutView="100" zoomScalePageLayoutView="90" workbookViewId="0">
      <pane xSplit="3" ySplit="15" topLeftCell="D16" activePane="bottomRight" state="frozen"/>
      <selection activeCell="BF1" sqref="BF1:XFD1048576"/>
      <selection pane="topRight" activeCell="BF1" sqref="BF1:XFD1048576"/>
      <selection pane="bottomLeft" activeCell="BF1" sqref="BF1:XFD1048576"/>
      <selection pane="bottomRight" activeCell="D16" sqref="D16"/>
    </sheetView>
  </sheetViews>
  <sheetFormatPr defaultColWidth="0" defaultRowHeight="13.15" outlineLevelRow="1" x14ac:dyDescent="0.4"/>
  <cols>
    <col min="1" max="1" width="5.7109375" style="1" customWidth="1"/>
    <col min="2" max="2" width="67.7109375" style="1" customWidth="1"/>
    <col min="3" max="3" width="13.7109375" style="10" customWidth="1"/>
    <col min="4" max="4" width="12.7109375" style="1" customWidth="1"/>
    <col min="5" max="7" width="9" style="1" customWidth="1"/>
    <col min="8" max="8" width="10.7109375" style="1" customWidth="1"/>
    <col min="9" max="9" width="9.7109375" style="1" customWidth="1"/>
    <col min="10" max="11" width="12.7109375" style="1" customWidth="1"/>
    <col min="12" max="12" width="8.7109375" style="1" customWidth="1"/>
    <col min="13" max="13" width="7.5703125" style="1" customWidth="1"/>
    <col min="14" max="15" width="12.7109375" style="1" customWidth="1"/>
    <col min="16" max="18" width="8" style="1" customWidth="1"/>
    <col min="19" max="22" width="12.7109375" style="1" customWidth="1"/>
    <col min="23" max="25" width="7.7109375" style="1" customWidth="1"/>
    <col min="26" max="26" width="21.42578125" style="1" customWidth="1"/>
    <col min="27" max="27" width="11.5703125" style="1" customWidth="1"/>
    <col min="28" max="28" width="8.140625" style="1" customWidth="1"/>
    <col min="29" max="29" width="17.7109375" style="1" customWidth="1"/>
    <col min="30" max="30" width="9.140625" style="1" customWidth="1"/>
    <col min="31" max="31" width="7.7109375" style="1" customWidth="1"/>
    <col min="32" max="32" width="10.140625" style="1" customWidth="1"/>
    <col min="33" max="33" width="11.42578125" style="1" customWidth="1"/>
    <col min="34" max="34" width="8.140625" style="1" customWidth="1"/>
    <col min="35" max="35" width="7.7109375" style="1" customWidth="1"/>
    <col min="36" max="36" width="7.42578125" style="1" customWidth="1"/>
    <col min="37" max="37" width="10.140625" style="1" customWidth="1"/>
    <col min="38" max="38" width="12.7109375" style="1" customWidth="1"/>
    <col min="39" max="39" width="9.7109375" style="1" customWidth="1"/>
    <col min="40" max="45" width="10.140625" style="1" customWidth="1"/>
    <col min="46" max="47" width="12.42578125" style="1" customWidth="1"/>
    <col min="48" max="48" width="10.140625" style="1" customWidth="1"/>
    <col min="49" max="49" width="2.42578125" style="1" customWidth="1"/>
    <col min="50" max="55" width="0" style="1" hidden="1" customWidth="1"/>
    <col min="56" max="57" width="9.140625" style="1" customWidth="1"/>
    <col min="58" max="16384" width="9.140625" style="1" hidden="1"/>
  </cols>
  <sheetData>
    <row r="1" spans="1:48" s="2" customFormat="1" ht="18" x14ac:dyDescent="0.55000000000000004">
      <c r="A1" s="108" t="str">
        <f>Model_Name</f>
        <v>Cost Allocation Model</v>
      </c>
      <c r="B1" s="109"/>
      <c r="C1" s="110"/>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row>
    <row r="2" spans="1:48" s="3" customFormat="1" x14ac:dyDescent="0.4">
      <c r="A2" s="112">
        <f ca="1">MATCH(B2,Contents!$D$8:$D$21,0)</f>
        <v>4</v>
      </c>
      <c r="B2" s="113" t="str">
        <f ca="1">PROPER(MID(CELL("filename", A1), FIND("]", CELL("filename", A1))+1, 100))</f>
        <v>Allocators</v>
      </c>
      <c r="C2" s="107"/>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row>
    <row r="3" spans="1:48" s="3" customFormat="1" x14ac:dyDescent="0.4">
      <c r="A3" s="167">
        <f>SUM(A7:A15,A17:A68,A70:A95)</f>
        <v>0</v>
      </c>
      <c r="B3" s="168" t="s">
        <v>234</v>
      </c>
      <c r="C3" s="107"/>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row>
    <row r="4" spans="1:48" s="3" customFormat="1" x14ac:dyDescent="0.4">
      <c r="A4" s="115"/>
      <c r="B4" s="116"/>
      <c r="C4" s="107"/>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row>
    <row r="5" spans="1:48" x14ac:dyDescent="0.4">
      <c r="A5" s="4"/>
      <c r="B5" s="47" t="s">
        <v>23</v>
      </c>
      <c r="C5" s="5"/>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row>
    <row r="6" spans="1:48" x14ac:dyDescent="0.4">
      <c r="A6" s="6">
        <f ca="1">MAX($A$1:A5)+Subsection</f>
        <v>4.01</v>
      </c>
      <c r="B6" s="6" t="s">
        <v>66</v>
      </c>
      <c r="C6" s="7"/>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55"/>
      <c r="AP6" s="55"/>
      <c r="AQ6" s="55"/>
      <c r="AR6" s="55"/>
      <c r="AS6" s="55"/>
      <c r="AT6" s="55"/>
      <c r="AU6" s="55"/>
      <c r="AV6" s="55"/>
    </row>
    <row r="7" spans="1:48" ht="13.5" thickBot="1" x14ac:dyDescent="0.45">
      <c r="A7" s="9"/>
      <c r="C7" s="13"/>
      <c r="D7" s="50"/>
    </row>
    <row r="8" spans="1:48" s="14" customFormat="1" ht="47.25" x14ac:dyDescent="0.4">
      <c r="A8" s="11"/>
      <c r="B8" s="12" t="s">
        <v>67</v>
      </c>
      <c r="C8" s="13"/>
      <c r="E8" s="233" t="s">
        <v>68</v>
      </c>
      <c r="F8" s="234"/>
      <c r="G8" s="234"/>
      <c r="H8" s="234"/>
      <c r="I8" s="234"/>
      <c r="J8" s="234"/>
      <c r="K8" s="234"/>
      <c r="L8" s="234"/>
      <c r="M8" s="234"/>
      <c r="N8" s="234"/>
      <c r="O8" s="234"/>
      <c r="P8" s="234"/>
      <c r="Q8" s="234"/>
      <c r="R8" s="235"/>
      <c r="S8" s="233" t="s">
        <v>69</v>
      </c>
      <c r="T8" s="234"/>
      <c r="U8" s="234"/>
      <c r="V8" s="234"/>
      <c r="W8" s="234"/>
      <c r="X8" s="234"/>
      <c r="Y8" s="234"/>
      <c r="Z8" s="235"/>
      <c r="AA8" s="233" t="s">
        <v>70</v>
      </c>
      <c r="AB8" s="234"/>
      <c r="AC8" s="234"/>
      <c r="AD8" s="234"/>
      <c r="AE8" s="234"/>
      <c r="AF8" s="234"/>
      <c r="AG8" s="234"/>
      <c r="AH8" s="234"/>
      <c r="AI8" s="234"/>
      <c r="AJ8" s="235"/>
      <c r="AK8" s="233" t="s">
        <v>71</v>
      </c>
      <c r="AL8" s="234"/>
      <c r="AM8" s="234"/>
      <c r="AN8" s="236"/>
      <c r="AO8" s="213" t="s">
        <v>72</v>
      </c>
      <c r="AP8" s="214"/>
      <c r="AQ8" s="214"/>
      <c r="AR8" s="214"/>
      <c r="AS8" s="215"/>
      <c r="AT8" s="57" t="s">
        <v>73</v>
      </c>
      <c r="AU8" s="57" t="s">
        <v>74</v>
      </c>
      <c r="AV8" s="1"/>
    </row>
    <row r="9" spans="1:48" s="18" customFormat="1" ht="28.5" customHeight="1" x14ac:dyDescent="0.4">
      <c r="A9" s="15"/>
      <c r="B9" s="51" t="s">
        <v>75</v>
      </c>
      <c r="C9" s="16"/>
      <c r="D9" s="17"/>
      <c r="E9" s="227" t="s">
        <v>76</v>
      </c>
      <c r="F9" s="216"/>
      <c r="G9" s="216"/>
      <c r="H9" s="216"/>
      <c r="I9" s="216"/>
      <c r="J9" s="237" t="s">
        <v>77</v>
      </c>
      <c r="K9" s="216" t="s">
        <v>78</v>
      </c>
      <c r="L9" s="216" t="s">
        <v>79</v>
      </c>
      <c r="M9" s="216" t="s">
        <v>80</v>
      </c>
      <c r="N9" s="216" t="s">
        <v>81</v>
      </c>
      <c r="O9" s="216"/>
      <c r="P9" s="216" t="s">
        <v>82</v>
      </c>
      <c r="Q9" s="216"/>
      <c r="R9" s="226"/>
      <c r="S9" s="227" t="s">
        <v>83</v>
      </c>
      <c r="T9" s="216"/>
      <c r="U9" s="216" t="s">
        <v>84</v>
      </c>
      <c r="V9" s="216"/>
      <c r="W9" s="223" t="s">
        <v>85</v>
      </c>
      <c r="X9" s="224"/>
      <c r="Y9" s="224"/>
      <c r="Z9" s="225"/>
      <c r="AA9" s="227" t="s">
        <v>86</v>
      </c>
      <c r="AB9" s="216"/>
      <c r="AC9" s="216"/>
      <c r="AD9" s="216"/>
      <c r="AE9" s="210" t="s">
        <v>87</v>
      </c>
      <c r="AF9" s="216" t="s">
        <v>88</v>
      </c>
      <c r="AG9" s="216"/>
      <c r="AH9" s="216" t="s">
        <v>89</v>
      </c>
      <c r="AI9" s="216"/>
      <c r="AJ9" s="226"/>
      <c r="AK9" s="209" t="s">
        <v>90</v>
      </c>
      <c r="AL9" s="210" t="s">
        <v>91</v>
      </c>
      <c r="AM9" s="216" t="s">
        <v>92</v>
      </c>
      <c r="AN9" s="223"/>
      <c r="AO9" s="129"/>
      <c r="AP9" s="126"/>
      <c r="AQ9" s="126"/>
      <c r="AR9" s="126"/>
      <c r="AS9" s="130"/>
      <c r="AT9" s="220" t="s">
        <v>93</v>
      </c>
      <c r="AU9" s="220" t="s">
        <v>93</v>
      </c>
      <c r="AV9" s="1"/>
    </row>
    <row r="10" spans="1:48" s="18" customFormat="1" ht="14.25" x14ac:dyDescent="0.4">
      <c r="A10" s="15"/>
      <c r="B10" s="51"/>
      <c r="C10" s="19"/>
      <c r="D10" s="20"/>
      <c r="E10" s="240" t="s">
        <v>94</v>
      </c>
      <c r="F10" s="251" t="s">
        <v>95</v>
      </c>
      <c r="G10" s="218" t="s">
        <v>96</v>
      </c>
      <c r="H10" s="251" t="s">
        <v>97</v>
      </c>
      <c r="I10" s="251" t="s">
        <v>98</v>
      </c>
      <c r="J10" s="238"/>
      <c r="K10" s="216"/>
      <c r="L10" s="216"/>
      <c r="M10" s="216"/>
      <c r="N10" s="218" t="s">
        <v>99</v>
      </c>
      <c r="O10" s="218" t="s">
        <v>100</v>
      </c>
      <c r="P10" s="251" t="s">
        <v>94</v>
      </c>
      <c r="Q10" s="251" t="s">
        <v>95</v>
      </c>
      <c r="R10" s="252" t="s">
        <v>101</v>
      </c>
      <c r="S10" s="242" t="s">
        <v>102</v>
      </c>
      <c r="T10" s="218" t="s">
        <v>103</v>
      </c>
      <c r="U10" s="218" t="s">
        <v>104</v>
      </c>
      <c r="V10" s="218" t="s">
        <v>105</v>
      </c>
      <c r="W10" s="251" t="s">
        <v>106</v>
      </c>
      <c r="X10" s="251" t="s">
        <v>107</v>
      </c>
      <c r="Y10" s="251" t="s">
        <v>108</v>
      </c>
      <c r="Z10" s="252" t="s">
        <v>109</v>
      </c>
      <c r="AA10" s="230" t="s">
        <v>110</v>
      </c>
      <c r="AB10" s="231"/>
      <c r="AC10" s="231"/>
      <c r="AD10" s="231" t="s">
        <v>111</v>
      </c>
      <c r="AE10" s="218" t="s">
        <v>112</v>
      </c>
      <c r="AF10" s="218" t="s">
        <v>113</v>
      </c>
      <c r="AG10" s="218" t="s">
        <v>114</v>
      </c>
      <c r="AH10" s="218" t="s">
        <v>115</v>
      </c>
      <c r="AI10" s="218" t="s">
        <v>116</v>
      </c>
      <c r="AJ10" s="228" t="s">
        <v>117</v>
      </c>
      <c r="AK10" s="242" t="s">
        <v>118</v>
      </c>
      <c r="AL10" s="218" t="s">
        <v>91</v>
      </c>
      <c r="AM10" s="218" t="s">
        <v>119</v>
      </c>
      <c r="AN10" s="254" t="s">
        <v>120</v>
      </c>
      <c r="AO10" s="131"/>
      <c r="AP10" s="127"/>
      <c r="AQ10" s="127"/>
      <c r="AR10" s="127"/>
      <c r="AS10" s="132"/>
      <c r="AT10" s="221"/>
      <c r="AU10" s="221"/>
      <c r="AV10" s="1"/>
    </row>
    <row r="11" spans="1:48" ht="39.75" thickBot="1" x14ac:dyDescent="0.45">
      <c r="A11" s="21"/>
      <c r="B11" s="51"/>
      <c r="E11" s="241"/>
      <c r="F11" s="250"/>
      <c r="G11" s="250"/>
      <c r="H11" s="250"/>
      <c r="I11" s="250"/>
      <c r="J11" s="239"/>
      <c r="K11" s="217"/>
      <c r="L11" s="217"/>
      <c r="M11" s="217"/>
      <c r="N11" s="219"/>
      <c r="O11" s="219"/>
      <c r="P11" s="250"/>
      <c r="Q11" s="250"/>
      <c r="R11" s="253"/>
      <c r="S11" s="243"/>
      <c r="T11" s="219"/>
      <c r="U11" s="219"/>
      <c r="V11" s="219"/>
      <c r="W11" s="250"/>
      <c r="X11" s="250"/>
      <c r="Y11" s="250"/>
      <c r="Z11" s="253"/>
      <c r="AA11" s="207" t="s">
        <v>121</v>
      </c>
      <c r="AB11" s="208" t="s">
        <v>122</v>
      </c>
      <c r="AC11" s="208" t="s">
        <v>123</v>
      </c>
      <c r="AD11" s="232"/>
      <c r="AE11" s="219"/>
      <c r="AF11" s="219"/>
      <c r="AG11" s="219"/>
      <c r="AH11" s="219"/>
      <c r="AI11" s="219"/>
      <c r="AJ11" s="229"/>
      <c r="AK11" s="243"/>
      <c r="AL11" s="219"/>
      <c r="AM11" s="219"/>
      <c r="AN11" s="255"/>
      <c r="AO11" s="133"/>
      <c r="AP11" s="128"/>
      <c r="AQ11" s="128"/>
      <c r="AR11" s="128"/>
      <c r="AS11" s="134"/>
      <c r="AT11" s="222"/>
      <c r="AU11" s="222"/>
    </row>
    <row r="12" spans="1:48" ht="21.4" hidden="1" outlineLevel="1" thickBot="1" x14ac:dyDescent="0.45">
      <c r="B12" t="s">
        <v>124</v>
      </c>
      <c r="E12" s="244" t="s">
        <v>125</v>
      </c>
      <c r="F12" s="245"/>
      <c r="G12" s="245"/>
      <c r="H12" s="245"/>
      <c r="I12" s="246"/>
      <c r="J12" s="244" t="s">
        <v>126</v>
      </c>
      <c r="K12" s="245"/>
      <c r="L12" s="245"/>
      <c r="M12" s="246"/>
      <c r="N12" s="244" t="s">
        <v>127</v>
      </c>
      <c r="O12" s="246"/>
      <c r="P12" s="247" t="s">
        <v>125</v>
      </c>
      <c r="Q12" s="248"/>
      <c r="R12" s="249"/>
      <c r="S12" s="244" t="s">
        <v>128</v>
      </c>
      <c r="T12" s="245"/>
      <c r="U12" s="245"/>
      <c r="V12" s="245"/>
      <c r="W12" s="245"/>
      <c r="X12" s="245"/>
      <c r="Y12" s="245"/>
      <c r="Z12" s="246"/>
      <c r="AA12" s="244" t="s">
        <v>129</v>
      </c>
      <c r="AB12" s="245"/>
      <c r="AC12" s="245"/>
      <c r="AD12" s="246"/>
      <c r="AE12" s="48" t="s">
        <v>127</v>
      </c>
      <c r="AF12" s="244" t="s">
        <v>129</v>
      </c>
      <c r="AG12" s="246"/>
      <c r="AH12" s="48" t="s">
        <v>130</v>
      </c>
      <c r="AI12" s="244" t="s">
        <v>131</v>
      </c>
      <c r="AJ12" s="246"/>
      <c r="AK12" s="48" t="s">
        <v>132</v>
      </c>
      <c r="AL12" s="48" t="s">
        <v>133</v>
      </c>
      <c r="AM12" s="244" t="s">
        <v>132</v>
      </c>
      <c r="AN12" s="245"/>
      <c r="AO12" s="135"/>
      <c r="AP12" s="136"/>
      <c r="AQ12" s="136"/>
      <c r="AR12" s="136"/>
      <c r="AS12" s="137"/>
      <c r="AT12" s="58" t="s">
        <v>134</v>
      </c>
      <c r="AU12" s="58" t="s">
        <v>134</v>
      </c>
      <c r="AV12" s="56"/>
    </row>
    <row r="13" spans="1:48" s="23" customFormat="1" hidden="1" outlineLevel="1" x14ac:dyDescent="0.4">
      <c r="C13" s="24"/>
      <c r="D13" s="25"/>
    </row>
    <row r="14" spans="1:48" hidden="1" outlineLevel="1" x14ac:dyDescent="0.4">
      <c r="B14" s="1" t="s">
        <v>135</v>
      </c>
      <c r="D14" s="9"/>
      <c r="E14" s="49">
        <f t="shared" ref="E14:AN14" si="0">D14+1</f>
        <v>1</v>
      </c>
      <c r="F14" s="49">
        <f t="shared" si="0"/>
        <v>2</v>
      </c>
      <c r="G14" s="49">
        <f t="shared" si="0"/>
        <v>3</v>
      </c>
      <c r="H14" s="49">
        <f t="shared" si="0"/>
        <v>4</v>
      </c>
      <c r="I14" s="49">
        <f t="shared" si="0"/>
        <v>5</v>
      </c>
      <c r="J14" s="49">
        <f t="shared" si="0"/>
        <v>6</v>
      </c>
      <c r="K14" s="49">
        <f t="shared" si="0"/>
        <v>7</v>
      </c>
      <c r="L14" s="49">
        <f t="shared" si="0"/>
        <v>8</v>
      </c>
      <c r="M14" s="49">
        <f t="shared" si="0"/>
        <v>9</v>
      </c>
      <c r="N14" s="49">
        <f t="shared" si="0"/>
        <v>10</v>
      </c>
      <c r="O14" s="49">
        <f t="shared" si="0"/>
        <v>11</v>
      </c>
      <c r="P14" s="49">
        <f t="shared" si="0"/>
        <v>12</v>
      </c>
      <c r="Q14" s="49">
        <f t="shared" si="0"/>
        <v>13</v>
      </c>
      <c r="R14" s="49">
        <f t="shared" si="0"/>
        <v>14</v>
      </c>
      <c r="S14" s="49">
        <f t="shared" si="0"/>
        <v>15</v>
      </c>
      <c r="T14" s="49">
        <f t="shared" si="0"/>
        <v>16</v>
      </c>
      <c r="U14" s="49">
        <f t="shared" si="0"/>
        <v>17</v>
      </c>
      <c r="V14" s="49">
        <f t="shared" si="0"/>
        <v>18</v>
      </c>
      <c r="W14" s="49">
        <f t="shared" si="0"/>
        <v>19</v>
      </c>
      <c r="X14" s="49">
        <f t="shared" si="0"/>
        <v>20</v>
      </c>
      <c r="Y14" s="49">
        <f t="shared" si="0"/>
        <v>21</v>
      </c>
      <c r="Z14" s="49">
        <f t="shared" si="0"/>
        <v>22</v>
      </c>
      <c r="AA14" s="49">
        <f t="shared" si="0"/>
        <v>23</v>
      </c>
      <c r="AB14" s="49">
        <f t="shared" si="0"/>
        <v>24</v>
      </c>
      <c r="AC14" s="49">
        <f t="shared" si="0"/>
        <v>25</v>
      </c>
      <c r="AD14" s="49">
        <f t="shared" si="0"/>
        <v>26</v>
      </c>
      <c r="AE14" s="49">
        <f t="shared" si="0"/>
        <v>27</v>
      </c>
      <c r="AF14" s="49">
        <f t="shared" si="0"/>
        <v>28</v>
      </c>
      <c r="AG14" s="49">
        <f t="shared" si="0"/>
        <v>29</v>
      </c>
      <c r="AH14" s="49">
        <f t="shared" si="0"/>
        <v>30</v>
      </c>
      <c r="AI14" s="49">
        <f t="shared" si="0"/>
        <v>31</v>
      </c>
      <c r="AJ14" s="49">
        <f t="shared" si="0"/>
        <v>32</v>
      </c>
      <c r="AK14" s="49">
        <f t="shared" si="0"/>
        <v>33</v>
      </c>
      <c r="AL14" s="49">
        <f t="shared" si="0"/>
        <v>34</v>
      </c>
      <c r="AM14" s="49">
        <f t="shared" si="0"/>
        <v>35</v>
      </c>
      <c r="AN14" s="49">
        <f t="shared" si="0"/>
        <v>36</v>
      </c>
      <c r="AO14" s="49">
        <f t="shared" ref="AO14" si="1">AN14+1</f>
        <v>37</v>
      </c>
      <c r="AP14" s="49">
        <f t="shared" ref="AP14" si="2">AO14+1</f>
        <v>38</v>
      </c>
      <c r="AQ14" s="49">
        <f t="shared" ref="AQ14" si="3">AP14+1</f>
        <v>39</v>
      </c>
      <c r="AR14" s="49">
        <f t="shared" ref="AR14" si="4">AQ14+1</f>
        <v>40</v>
      </c>
      <c r="AS14" s="49">
        <f t="shared" ref="AS14" si="5">AR14+1</f>
        <v>41</v>
      </c>
      <c r="AT14" s="49">
        <f t="shared" ref="AT14" si="6">AS14+1</f>
        <v>42</v>
      </c>
      <c r="AU14" s="49">
        <f t="shared" ref="AU14" si="7">AS14+1</f>
        <v>42</v>
      </c>
      <c r="AV14" s="49"/>
    </row>
    <row r="15" spans="1:48" collapsed="1" x14ac:dyDescent="0.4">
      <c r="D15" s="9"/>
    </row>
    <row r="16" spans="1:48" x14ac:dyDescent="0.4">
      <c r="A16" s="6">
        <f ca="1">MAX($A$1:A15)+Subsection</f>
        <v>4.0199999999999996</v>
      </c>
      <c r="B16" s="6" t="s">
        <v>136</v>
      </c>
      <c r="C16" s="7"/>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55"/>
    </row>
    <row r="17" spans="1:48" x14ac:dyDescent="0.4">
      <c r="A17" s="29"/>
      <c r="C17" s="211"/>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row>
    <row r="18" spans="1:48" outlineLevel="1" x14ac:dyDescent="0.4">
      <c r="A18" s="29"/>
      <c r="B18" s="54" t="s">
        <v>137</v>
      </c>
      <c r="C18" s="211"/>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row>
    <row r="19" spans="1:48" outlineLevel="1" x14ac:dyDescent="0.4">
      <c r="A19" s="29"/>
      <c r="B19" s="30"/>
      <c r="C19" s="211"/>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row>
    <row r="20" spans="1:48" outlineLevel="1" x14ac:dyDescent="0.4">
      <c r="A20" s="29"/>
      <c r="B20" s="52" t="s">
        <v>138</v>
      </c>
      <c r="C20" s="211"/>
      <c r="D20" s="60" t="s">
        <v>139</v>
      </c>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row>
    <row r="21" spans="1:48" outlineLevel="1" x14ac:dyDescent="0.4">
      <c r="A21" s="29"/>
      <c r="B21" s="53" t="s">
        <v>140</v>
      </c>
      <c r="C21" s="26" t="s">
        <v>141</v>
      </c>
      <c r="D21" s="78">
        <v>1</v>
      </c>
      <c r="E21" s="22" t="s">
        <v>142</v>
      </c>
      <c r="F21" s="22" t="s">
        <v>142</v>
      </c>
      <c r="G21" s="22" t="s">
        <v>142</v>
      </c>
      <c r="H21" s="22" t="s">
        <v>142</v>
      </c>
      <c r="I21" s="22" t="s">
        <v>142</v>
      </c>
      <c r="J21" s="22" t="s">
        <v>142</v>
      </c>
      <c r="K21" s="22" t="s">
        <v>142</v>
      </c>
      <c r="L21" s="22" t="s">
        <v>142</v>
      </c>
      <c r="M21" s="22" t="s">
        <v>142</v>
      </c>
      <c r="N21" s="22" t="s">
        <v>142</v>
      </c>
      <c r="O21" s="22" t="s">
        <v>142</v>
      </c>
      <c r="P21" s="22" t="s">
        <v>142</v>
      </c>
      <c r="Q21" s="22" t="s">
        <v>142</v>
      </c>
      <c r="R21" s="22" t="s">
        <v>142</v>
      </c>
      <c r="S21" s="22" t="s">
        <v>142</v>
      </c>
      <c r="T21" s="22" t="s">
        <v>142</v>
      </c>
      <c r="U21" s="22" t="s">
        <v>142</v>
      </c>
      <c r="V21" s="22" t="s">
        <v>142</v>
      </c>
      <c r="W21" s="22" t="s">
        <v>142</v>
      </c>
      <c r="X21" s="22" t="s">
        <v>142</v>
      </c>
      <c r="Y21" s="22" t="s">
        <v>142</v>
      </c>
      <c r="Z21" s="22" t="s">
        <v>142</v>
      </c>
      <c r="AA21" s="22" t="s">
        <v>142</v>
      </c>
      <c r="AB21" s="22" t="s">
        <v>142</v>
      </c>
      <c r="AC21" s="22" t="s">
        <v>142</v>
      </c>
      <c r="AD21" s="22" t="s">
        <v>142</v>
      </c>
      <c r="AE21" s="22" t="s">
        <v>142</v>
      </c>
      <c r="AF21" s="22" t="s">
        <v>142</v>
      </c>
      <c r="AG21" s="22" t="s">
        <v>142</v>
      </c>
      <c r="AH21" s="22" t="s">
        <v>142</v>
      </c>
      <c r="AI21" s="22" t="s">
        <v>142</v>
      </c>
      <c r="AJ21" s="22" t="s">
        <v>142</v>
      </c>
      <c r="AK21" s="22" t="s">
        <v>142</v>
      </c>
      <c r="AL21" s="22" t="s">
        <v>142</v>
      </c>
      <c r="AM21" s="22" t="s">
        <v>142</v>
      </c>
      <c r="AN21" s="22" t="s">
        <v>142</v>
      </c>
      <c r="AO21" s="22" t="s">
        <v>142</v>
      </c>
      <c r="AP21" s="22" t="s">
        <v>142</v>
      </c>
      <c r="AQ21" s="22" t="s">
        <v>142</v>
      </c>
      <c r="AR21" s="22" t="s">
        <v>142</v>
      </c>
      <c r="AS21" s="22" t="s">
        <v>142</v>
      </c>
      <c r="AT21" s="22" t="s">
        <v>143</v>
      </c>
      <c r="AU21" s="22" t="s">
        <v>143</v>
      </c>
      <c r="AV21" s="27"/>
    </row>
    <row r="22" spans="1:48" outlineLevel="1" x14ac:dyDescent="0.4">
      <c r="A22" s="29"/>
      <c r="B22" s="53" t="s">
        <v>144</v>
      </c>
      <c r="C22" s="26" t="s">
        <v>141</v>
      </c>
      <c r="D22" s="26">
        <f>MAX($D21:D$21)+1</f>
        <v>2</v>
      </c>
      <c r="E22" s="22" t="s">
        <v>142</v>
      </c>
      <c r="F22" s="22" t="s">
        <v>142</v>
      </c>
      <c r="G22" s="22" t="s">
        <v>142</v>
      </c>
      <c r="H22" s="22" t="s">
        <v>142</v>
      </c>
      <c r="I22" s="22" t="s">
        <v>142</v>
      </c>
      <c r="J22" s="22" t="s">
        <v>142</v>
      </c>
      <c r="K22" s="22" t="s">
        <v>142</v>
      </c>
      <c r="L22" s="22" t="s">
        <v>142</v>
      </c>
      <c r="M22" s="22" t="s">
        <v>142</v>
      </c>
      <c r="N22" s="22" t="s">
        <v>142</v>
      </c>
      <c r="O22" s="22" t="s">
        <v>142</v>
      </c>
      <c r="P22" s="22" t="s">
        <v>142</v>
      </c>
      <c r="Q22" s="22" t="s">
        <v>142</v>
      </c>
      <c r="R22" s="22" t="s">
        <v>142</v>
      </c>
      <c r="S22" s="22" t="s">
        <v>142</v>
      </c>
      <c r="T22" s="22" t="s">
        <v>142</v>
      </c>
      <c r="U22" s="22" t="s">
        <v>142</v>
      </c>
      <c r="V22" s="22" t="s">
        <v>142</v>
      </c>
      <c r="W22" s="22" t="s">
        <v>142</v>
      </c>
      <c r="X22" s="22" t="s">
        <v>142</v>
      </c>
      <c r="Y22" s="22" t="s">
        <v>142</v>
      </c>
      <c r="Z22" s="22" t="s">
        <v>142</v>
      </c>
      <c r="AA22" s="22" t="s">
        <v>142</v>
      </c>
      <c r="AB22" s="22" t="s">
        <v>142</v>
      </c>
      <c r="AC22" s="22" t="s">
        <v>142</v>
      </c>
      <c r="AD22" s="22" t="s">
        <v>142</v>
      </c>
      <c r="AE22" s="22" t="s">
        <v>142</v>
      </c>
      <c r="AF22" s="22" t="s">
        <v>142</v>
      </c>
      <c r="AG22" s="22" t="s">
        <v>142</v>
      </c>
      <c r="AH22" s="22" t="s">
        <v>142</v>
      </c>
      <c r="AI22" s="22" t="s">
        <v>142</v>
      </c>
      <c r="AJ22" s="22" t="s">
        <v>142</v>
      </c>
      <c r="AK22" s="22" t="s">
        <v>142</v>
      </c>
      <c r="AL22" s="22" t="s">
        <v>142</v>
      </c>
      <c r="AM22" s="22" t="s">
        <v>142</v>
      </c>
      <c r="AN22" s="22" t="s">
        <v>142</v>
      </c>
      <c r="AO22" s="22"/>
      <c r="AP22" s="22"/>
      <c r="AQ22" s="22"/>
      <c r="AR22" s="22"/>
      <c r="AS22" s="22"/>
      <c r="AT22" s="22" t="s">
        <v>143</v>
      </c>
      <c r="AU22" s="22" t="s">
        <v>143</v>
      </c>
      <c r="AV22" s="27"/>
    </row>
    <row r="23" spans="1:48" outlineLevel="1" x14ac:dyDescent="0.4">
      <c r="A23" s="29"/>
      <c r="B23" s="53" t="s">
        <v>145</v>
      </c>
      <c r="C23" s="211"/>
      <c r="D23" s="78"/>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row>
    <row r="24" spans="1:48" outlineLevel="1" x14ac:dyDescent="0.4">
      <c r="A24" s="29"/>
      <c r="B24" s="59" t="s">
        <v>146</v>
      </c>
      <c r="C24" s="26" t="s">
        <v>141</v>
      </c>
      <c r="D24" s="26">
        <f>MAX($D$21:D23)+1</f>
        <v>3</v>
      </c>
      <c r="E24" s="22" t="s">
        <v>142</v>
      </c>
      <c r="F24" s="22" t="s">
        <v>142</v>
      </c>
      <c r="G24" s="22" t="s">
        <v>142</v>
      </c>
      <c r="H24" s="22" t="s">
        <v>142</v>
      </c>
      <c r="I24" s="22" t="s">
        <v>142</v>
      </c>
      <c r="J24" s="22" t="s">
        <v>142</v>
      </c>
      <c r="K24" s="22" t="s">
        <v>142</v>
      </c>
      <c r="L24" s="22" t="s">
        <v>142</v>
      </c>
      <c r="M24" s="22" t="s">
        <v>142</v>
      </c>
      <c r="N24" s="22" t="s">
        <v>142</v>
      </c>
      <c r="O24" s="22" t="s">
        <v>142</v>
      </c>
      <c r="P24" s="22" t="s">
        <v>142</v>
      </c>
      <c r="Q24" s="22" t="s">
        <v>142</v>
      </c>
      <c r="R24" s="22" t="s">
        <v>142</v>
      </c>
      <c r="S24" s="22" t="s">
        <v>142</v>
      </c>
      <c r="T24" s="22" t="s">
        <v>142</v>
      </c>
      <c r="U24" s="22" t="s">
        <v>142</v>
      </c>
      <c r="V24" s="22" t="s">
        <v>142</v>
      </c>
      <c r="W24" s="22" t="s">
        <v>142</v>
      </c>
      <c r="X24" s="22" t="s">
        <v>142</v>
      </c>
      <c r="Y24" s="22" t="s">
        <v>142</v>
      </c>
      <c r="Z24" s="22" t="s">
        <v>142</v>
      </c>
      <c r="AA24" s="22" t="s">
        <v>142</v>
      </c>
      <c r="AB24" s="22" t="s">
        <v>142</v>
      </c>
      <c r="AC24" s="22" t="s">
        <v>142</v>
      </c>
      <c r="AD24" s="22" t="s">
        <v>142</v>
      </c>
      <c r="AE24" s="22" t="s">
        <v>142</v>
      </c>
      <c r="AF24" s="22" t="s">
        <v>142</v>
      </c>
      <c r="AG24" s="22" t="s">
        <v>142</v>
      </c>
      <c r="AH24" s="22" t="s">
        <v>142</v>
      </c>
      <c r="AI24" s="22" t="s">
        <v>142</v>
      </c>
      <c r="AJ24" s="22" t="s">
        <v>142</v>
      </c>
      <c r="AK24" s="22" t="s">
        <v>142</v>
      </c>
      <c r="AL24" s="22" t="s">
        <v>142</v>
      </c>
      <c r="AM24" s="22" t="s">
        <v>142</v>
      </c>
      <c r="AN24" s="22" t="s">
        <v>142</v>
      </c>
      <c r="AO24" s="22"/>
      <c r="AP24" s="22"/>
      <c r="AQ24" s="22"/>
      <c r="AR24" s="22"/>
      <c r="AS24" s="22"/>
      <c r="AT24" s="22" t="s">
        <v>143</v>
      </c>
      <c r="AU24" s="22" t="s">
        <v>143</v>
      </c>
      <c r="AV24" s="27"/>
    </row>
    <row r="25" spans="1:48" outlineLevel="1" x14ac:dyDescent="0.4">
      <c r="A25" s="29"/>
      <c r="B25" s="59" t="s">
        <v>147</v>
      </c>
      <c r="C25" s="26" t="s">
        <v>141</v>
      </c>
      <c r="D25" s="26">
        <f>MAX($D$21:D24)+1</f>
        <v>4</v>
      </c>
      <c r="E25" s="22" t="s">
        <v>143</v>
      </c>
      <c r="F25" s="22" t="s">
        <v>143</v>
      </c>
      <c r="G25" s="22" t="s">
        <v>143</v>
      </c>
      <c r="H25" s="22" t="s">
        <v>143</v>
      </c>
      <c r="I25" s="22" t="s">
        <v>143</v>
      </c>
      <c r="J25" s="22" t="s">
        <v>143</v>
      </c>
      <c r="K25" s="22" t="s">
        <v>143</v>
      </c>
      <c r="L25" s="22" t="s">
        <v>143</v>
      </c>
      <c r="M25" s="22" t="s">
        <v>143</v>
      </c>
      <c r="N25" s="22" t="s">
        <v>143</v>
      </c>
      <c r="O25" s="22" t="s">
        <v>143</v>
      </c>
      <c r="P25" s="22" t="s">
        <v>143</v>
      </c>
      <c r="Q25" s="22" t="s">
        <v>143</v>
      </c>
      <c r="R25" s="22" t="s">
        <v>143</v>
      </c>
      <c r="S25" s="22" t="s">
        <v>143</v>
      </c>
      <c r="T25" s="22" t="s">
        <v>143</v>
      </c>
      <c r="U25" s="22" t="s">
        <v>143</v>
      </c>
      <c r="V25" s="22" t="s">
        <v>143</v>
      </c>
      <c r="W25" s="22" t="s">
        <v>143</v>
      </c>
      <c r="X25" s="22" t="s">
        <v>143</v>
      </c>
      <c r="Y25" s="22" t="s">
        <v>143</v>
      </c>
      <c r="Z25" s="22" t="s">
        <v>143</v>
      </c>
      <c r="AA25" s="22" t="s">
        <v>143</v>
      </c>
      <c r="AB25" s="22" t="s">
        <v>143</v>
      </c>
      <c r="AC25" s="22" t="s">
        <v>143</v>
      </c>
      <c r="AD25" s="22" t="s">
        <v>143</v>
      </c>
      <c r="AE25" s="22" t="s">
        <v>143</v>
      </c>
      <c r="AF25" s="22" t="s">
        <v>143</v>
      </c>
      <c r="AG25" s="22" t="s">
        <v>143</v>
      </c>
      <c r="AH25" s="22" t="s">
        <v>143</v>
      </c>
      <c r="AI25" s="22" t="s">
        <v>143</v>
      </c>
      <c r="AJ25" s="22" t="s">
        <v>143</v>
      </c>
      <c r="AK25" s="22" t="s">
        <v>143</v>
      </c>
      <c r="AL25" s="22" t="s">
        <v>143</v>
      </c>
      <c r="AM25" s="22" t="s">
        <v>143</v>
      </c>
      <c r="AN25" s="22" t="s">
        <v>143</v>
      </c>
      <c r="AO25" s="22"/>
      <c r="AP25" s="22"/>
      <c r="AQ25" s="22"/>
      <c r="AR25" s="22"/>
      <c r="AS25" s="22"/>
      <c r="AT25" s="22" t="s">
        <v>143</v>
      </c>
      <c r="AU25" s="22" t="s">
        <v>142</v>
      </c>
      <c r="AV25" s="27"/>
    </row>
    <row r="26" spans="1:48" outlineLevel="1" x14ac:dyDescent="0.4">
      <c r="A26" s="29"/>
      <c r="B26" s="59" t="s">
        <v>148</v>
      </c>
      <c r="C26" s="26" t="s">
        <v>141</v>
      </c>
      <c r="D26" s="26">
        <f>MAX($D$21:D25)+1</f>
        <v>5</v>
      </c>
      <c r="E26" s="22" t="s">
        <v>142</v>
      </c>
      <c r="F26" s="22" t="s">
        <v>142</v>
      </c>
      <c r="G26" s="22" t="s">
        <v>142</v>
      </c>
      <c r="H26" s="22" t="s">
        <v>142</v>
      </c>
      <c r="I26" s="22" t="s">
        <v>142</v>
      </c>
      <c r="J26" s="22" t="s">
        <v>142</v>
      </c>
      <c r="K26" s="22" t="s">
        <v>142</v>
      </c>
      <c r="L26" s="22" t="s">
        <v>142</v>
      </c>
      <c r="M26" s="22" t="s">
        <v>142</v>
      </c>
      <c r="N26" s="22" t="s">
        <v>142</v>
      </c>
      <c r="O26" s="22" t="s">
        <v>142</v>
      </c>
      <c r="P26" s="22" t="s">
        <v>142</v>
      </c>
      <c r="Q26" s="22" t="s">
        <v>142</v>
      </c>
      <c r="R26" s="22" t="s">
        <v>142</v>
      </c>
      <c r="S26" s="22" t="s">
        <v>142</v>
      </c>
      <c r="T26" s="22" t="s">
        <v>142</v>
      </c>
      <c r="U26" s="22" t="s">
        <v>142</v>
      </c>
      <c r="V26" s="22" t="s">
        <v>142</v>
      </c>
      <c r="W26" s="22" t="s">
        <v>142</v>
      </c>
      <c r="X26" s="22" t="s">
        <v>142</v>
      </c>
      <c r="Y26" s="22" t="s">
        <v>142</v>
      </c>
      <c r="Z26" s="22" t="s">
        <v>142</v>
      </c>
      <c r="AA26" s="22" t="s">
        <v>142</v>
      </c>
      <c r="AB26" s="22" t="s">
        <v>142</v>
      </c>
      <c r="AC26" s="22" t="s">
        <v>142</v>
      </c>
      <c r="AD26" s="22" t="s">
        <v>142</v>
      </c>
      <c r="AE26" s="22" t="s">
        <v>142</v>
      </c>
      <c r="AF26" s="22" t="s">
        <v>142</v>
      </c>
      <c r="AG26" s="22" t="s">
        <v>142</v>
      </c>
      <c r="AH26" s="22" t="s">
        <v>142</v>
      </c>
      <c r="AI26" s="22" t="s">
        <v>142</v>
      </c>
      <c r="AJ26" s="22" t="s">
        <v>142</v>
      </c>
      <c r="AK26" s="22" t="s">
        <v>142</v>
      </c>
      <c r="AL26" s="22" t="s">
        <v>142</v>
      </c>
      <c r="AM26" s="22" t="s">
        <v>142</v>
      </c>
      <c r="AN26" s="22" t="s">
        <v>142</v>
      </c>
      <c r="AO26" s="22"/>
      <c r="AP26" s="22"/>
      <c r="AQ26" s="22"/>
      <c r="AR26" s="22"/>
      <c r="AS26" s="22"/>
      <c r="AT26" s="22" t="s">
        <v>142</v>
      </c>
      <c r="AU26" s="22" t="s">
        <v>142</v>
      </c>
      <c r="AV26" s="27"/>
    </row>
    <row r="27" spans="1:48" outlineLevel="1" x14ac:dyDescent="0.4">
      <c r="A27" s="29"/>
      <c r="B27" s="53" t="s">
        <v>149</v>
      </c>
      <c r="C27" s="211"/>
      <c r="D27" s="78"/>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row>
    <row r="28" spans="1:48" outlineLevel="1" x14ac:dyDescent="0.4">
      <c r="A28" s="29"/>
      <c r="B28" s="59" t="s">
        <v>146</v>
      </c>
      <c r="C28" s="26" t="s">
        <v>141</v>
      </c>
      <c r="D28" s="26">
        <f>MAX($D$21:D27)+1</f>
        <v>6</v>
      </c>
      <c r="E28" s="22" t="s">
        <v>142</v>
      </c>
      <c r="F28" s="22" t="s">
        <v>142</v>
      </c>
      <c r="G28" s="22" t="s">
        <v>142</v>
      </c>
      <c r="H28" s="22" t="s">
        <v>142</v>
      </c>
      <c r="I28" s="22" t="s">
        <v>142</v>
      </c>
      <c r="J28" s="22" t="s">
        <v>142</v>
      </c>
      <c r="K28" s="22" t="s">
        <v>142</v>
      </c>
      <c r="L28" s="22" t="s">
        <v>142</v>
      </c>
      <c r="M28" s="22" t="s">
        <v>142</v>
      </c>
      <c r="N28" s="22" t="s">
        <v>142</v>
      </c>
      <c r="O28" s="22" t="s">
        <v>142</v>
      </c>
      <c r="P28" s="22" t="s">
        <v>142</v>
      </c>
      <c r="Q28" s="22" t="s">
        <v>142</v>
      </c>
      <c r="R28" s="22" t="s">
        <v>142</v>
      </c>
      <c r="S28" s="22" t="s">
        <v>143</v>
      </c>
      <c r="T28" s="22" t="s">
        <v>143</v>
      </c>
      <c r="U28" s="22" t="s">
        <v>143</v>
      </c>
      <c r="V28" s="22" t="s">
        <v>143</v>
      </c>
      <c r="W28" s="22" t="s">
        <v>143</v>
      </c>
      <c r="X28" s="22" t="s">
        <v>143</v>
      </c>
      <c r="Y28" s="22" t="s">
        <v>143</v>
      </c>
      <c r="Z28" s="22" t="s">
        <v>143</v>
      </c>
      <c r="AA28" s="22" t="s">
        <v>143</v>
      </c>
      <c r="AB28" s="22" t="s">
        <v>143</v>
      </c>
      <c r="AC28" s="22" t="s">
        <v>143</v>
      </c>
      <c r="AD28" s="22" t="s">
        <v>143</v>
      </c>
      <c r="AE28" s="22" t="s">
        <v>142</v>
      </c>
      <c r="AF28" s="22" t="s">
        <v>142</v>
      </c>
      <c r="AG28" s="22" t="s">
        <v>142</v>
      </c>
      <c r="AH28" s="22" t="s">
        <v>142</v>
      </c>
      <c r="AI28" s="22" t="s">
        <v>142</v>
      </c>
      <c r="AJ28" s="22" t="s">
        <v>142</v>
      </c>
      <c r="AK28" s="22" t="s">
        <v>143</v>
      </c>
      <c r="AL28" s="22" t="s">
        <v>143</v>
      </c>
      <c r="AM28" s="22" t="s">
        <v>143</v>
      </c>
      <c r="AN28" s="22" t="s">
        <v>143</v>
      </c>
      <c r="AO28" s="22"/>
      <c r="AP28" s="22"/>
      <c r="AQ28" s="22"/>
      <c r="AR28" s="22"/>
      <c r="AS28" s="22"/>
      <c r="AT28" s="22" t="s">
        <v>143</v>
      </c>
      <c r="AU28" s="22" t="s">
        <v>143</v>
      </c>
      <c r="AV28" s="27"/>
    </row>
    <row r="29" spans="1:48" outlineLevel="1" x14ac:dyDescent="0.4">
      <c r="A29" s="29"/>
      <c r="B29" s="59" t="s">
        <v>147</v>
      </c>
      <c r="C29" s="26" t="s">
        <v>141</v>
      </c>
      <c r="D29" s="26">
        <f>MAX($D$21:D28)+1</f>
        <v>7</v>
      </c>
      <c r="E29" s="22" t="s">
        <v>143</v>
      </c>
      <c r="F29" s="22" t="s">
        <v>143</v>
      </c>
      <c r="G29" s="22" t="s">
        <v>143</v>
      </c>
      <c r="H29" s="22" t="s">
        <v>143</v>
      </c>
      <c r="I29" s="22" t="s">
        <v>143</v>
      </c>
      <c r="J29" s="22" t="s">
        <v>143</v>
      </c>
      <c r="K29" s="22" t="s">
        <v>143</v>
      </c>
      <c r="L29" s="22" t="s">
        <v>143</v>
      </c>
      <c r="M29" s="22" t="s">
        <v>143</v>
      </c>
      <c r="N29" s="22" t="s">
        <v>143</v>
      </c>
      <c r="O29" s="22" t="s">
        <v>143</v>
      </c>
      <c r="P29" s="22" t="s">
        <v>143</v>
      </c>
      <c r="Q29" s="22" t="s">
        <v>143</v>
      </c>
      <c r="R29" s="22" t="s">
        <v>143</v>
      </c>
      <c r="S29" s="22" t="s">
        <v>143</v>
      </c>
      <c r="T29" s="22" t="s">
        <v>143</v>
      </c>
      <c r="U29" s="22" t="s">
        <v>143</v>
      </c>
      <c r="V29" s="22" t="s">
        <v>143</v>
      </c>
      <c r="W29" s="22" t="s">
        <v>143</v>
      </c>
      <c r="X29" s="22" t="s">
        <v>143</v>
      </c>
      <c r="Y29" s="22" t="s">
        <v>143</v>
      </c>
      <c r="Z29" s="22" t="s">
        <v>143</v>
      </c>
      <c r="AA29" s="22" t="s">
        <v>143</v>
      </c>
      <c r="AB29" s="22" t="s">
        <v>143</v>
      </c>
      <c r="AC29" s="22" t="s">
        <v>143</v>
      </c>
      <c r="AD29" s="22" t="s">
        <v>143</v>
      </c>
      <c r="AE29" s="22" t="s">
        <v>143</v>
      </c>
      <c r="AF29" s="22" t="s">
        <v>143</v>
      </c>
      <c r="AG29" s="22" t="s">
        <v>143</v>
      </c>
      <c r="AH29" s="22" t="s">
        <v>143</v>
      </c>
      <c r="AI29" s="22" t="s">
        <v>143</v>
      </c>
      <c r="AJ29" s="22" t="s">
        <v>143</v>
      </c>
      <c r="AK29" s="22" t="s">
        <v>143</v>
      </c>
      <c r="AL29" s="22" t="s">
        <v>143</v>
      </c>
      <c r="AM29" s="22" t="s">
        <v>143</v>
      </c>
      <c r="AN29" s="22" t="s">
        <v>143</v>
      </c>
      <c r="AO29" s="22"/>
      <c r="AP29" s="22"/>
      <c r="AQ29" s="22"/>
      <c r="AR29" s="22"/>
      <c r="AS29" s="22"/>
      <c r="AT29" s="22" t="s">
        <v>143</v>
      </c>
      <c r="AU29" s="22" t="s">
        <v>142</v>
      </c>
      <c r="AV29" s="27"/>
    </row>
    <row r="30" spans="1:48" outlineLevel="1" x14ac:dyDescent="0.4">
      <c r="A30" s="29"/>
      <c r="B30" s="59" t="s">
        <v>148</v>
      </c>
      <c r="C30" s="26" t="s">
        <v>141</v>
      </c>
      <c r="D30" s="26">
        <f>MAX($D$21:D29)+1</f>
        <v>8</v>
      </c>
      <c r="E30" s="22" t="s">
        <v>142</v>
      </c>
      <c r="F30" s="22" t="s">
        <v>142</v>
      </c>
      <c r="G30" s="22" t="s">
        <v>142</v>
      </c>
      <c r="H30" s="22" t="s">
        <v>142</v>
      </c>
      <c r="I30" s="22" t="s">
        <v>142</v>
      </c>
      <c r="J30" s="22" t="s">
        <v>142</v>
      </c>
      <c r="K30" s="22" t="s">
        <v>142</v>
      </c>
      <c r="L30" s="22" t="s">
        <v>142</v>
      </c>
      <c r="M30" s="22" t="s">
        <v>142</v>
      </c>
      <c r="N30" s="22" t="s">
        <v>142</v>
      </c>
      <c r="O30" s="22" t="s">
        <v>142</v>
      </c>
      <c r="P30" s="22" t="s">
        <v>142</v>
      </c>
      <c r="Q30" s="22" t="s">
        <v>142</v>
      </c>
      <c r="R30" s="22" t="s">
        <v>142</v>
      </c>
      <c r="S30" s="22" t="s">
        <v>143</v>
      </c>
      <c r="T30" s="22" t="s">
        <v>143</v>
      </c>
      <c r="U30" s="22" t="s">
        <v>143</v>
      </c>
      <c r="V30" s="22" t="s">
        <v>143</v>
      </c>
      <c r="W30" s="22" t="s">
        <v>143</v>
      </c>
      <c r="X30" s="22" t="s">
        <v>143</v>
      </c>
      <c r="Y30" s="22" t="s">
        <v>143</v>
      </c>
      <c r="Z30" s="22" t="s">
        <v>143</v>
      </c>
      <c r="AA30" s="22" t="s">
        <v>143</v>
      </c>
      <c r="AB30" s="22" t="s">
        <v>143</v>
      </c>
      <c r="AC30" s="22" t="s">
        <v>143</v>
      </c>
      <c r="AD30" s="22" t="s">
        <v>143</v>
      </c>
      <c r="AE30" s="22" t="s">
        <v>142</v>
      </c>
      <c r="AF30" s="22" t="s">
        <v>142</v>
      </c>
      <c r="AG30" s="22" t="s">
        <v>142</v>
      </c>
      <c r="AH30" s="22" t="s">
        <v>142</v>
      </c>
      <c r="AI30" s="22" t="s">
        <v>142</v>
      </c>
      <c r="AJ30" s="22" t="s">
        <v>142</v>
      </c>
      <c r="AK30" s="22" t="s">
        <v>143</v>
      </c>
      <c r="AL30" s="22" t="s">
        <v>143</v>
      </c>
      <c r="AM30" s="22" t="s">
        <v>143</v>
      </c>
      <c r="AN30" s="22" t="s">
        <v>143</v>
      </c>
      <c r="AO30" s="22"/>
      <c r="AP30" s="22"/>
      <c r="AQ30" s="22"/>
      <c r="AR30" s="22"/>
      <c r="AS30" s="22"/>
      <c r="AT30" s="22" t="s">
        <v>142</v>
      </c>
      <c r="AU30" s="22" t="s">
        <v>142</v>
      </c>
      <c r="AV30" s="27"/>
    </row>
    <row r="31" spans="1:48" outlineLevel="1" x14ac:dyDescent="0.4">
      <c r="A31" s="29"/>
      <c r="B31" s="53" t="s">
        <v>150</v>
      </c>
      <c r="C31" s="211"/>
      <c r="D31" s="78"/>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row>
    <row r="32" spans="1:48" outlineLevel="1" x14ac:dyDescent="0.4">
      <c r="A32" s="29"/>
      <c r="B32" s="59" t="s">
        <v>146</v>
      </c>
      <c r="C32" s="26" t="s">
        <v>141</v>
      </c>
      <c r="D32" s="26">
        <f>MAX($D$21:D31)+1</f>
        <v>9</v>
      </c>
      <c r="E32" s="22" t="s">
        <v>142</v>
      </c>
      <c r="F32" s="22" t="s">
        <v>142</v>
      </c>
      <c r="G32" s="22" t="s">
        <v>142</v>
      </c>
      <c r="H32" s="22" t="s">
        <v>142</v>
      </c>
      <c r="I32" s="22" t="s">
        <v>142</v>
      </c>
      <c r="J32" s="22" t="s">
        <v>142</v>
      </c>
      <c r="K32" s="22" t="s">
        <v>142</v>
      </c>
      <c r="L32" s="22" t="s">
        <v>142</v>
      </c>
      <c r="M32" s="22" t="s">
        <v>142</v>
      </c>
      <c r="N32" s="22" t="s">
        <v>142</v>
      </c>
      <c r="O32" s="22" t="s">
        <v>142</v>
      </c>
      <c r="P32" s="22" t="s">
        <v>142</v>
      </c>
      <c r="Q32" s="22" t="s">
        <v>142</v>
      </c>
      <c r="R32" s="22" t="s">
        <v>142</v>
      </c>
      <c r="S32" s="22" t="s">
        <v>142</v>
      </c>
      <c r="T32" s="22" t="s">
        <v>142</v>
      </c>
      <c r="U32" s="22" t="s">
        <v>142</v>
      </c>
      <c r="V32" s="22" t="s">
        <v>142</v>
      </c>
      <c r="W32" s="22" t="s">
        <v>142</v>
      </c>
      <c r="X32" s="22" t="s">
        <v>142</v>
      </c>
      <c r="Y32" s="22" t="s">
        <v>142</v>
      </c>
      <c r="Z32" s="22" t="s">
        <v>142</v>
      </c>
      <c r="AA32" s="22" t="s">
        <v>142</v>
      </c>
      <c r="AB32" s="22" t="s">
        <v>142</v>
      </c>
      <c r="AC32" s="22" t="s">
        <v>142</v>
      </c>
      <c r="AD32" s="22" t="s">
        <v>142</v>
      </c>
      <c r="AE32" s="22" t="s">
        <v>142</v>
      </c>
      <c r="AF32" s="22" t="s">
        <v>142</v>
      </c>
      <c r="AG32" s="22" t="s">
        <v>142</v>
      </c>
      <c r="AH32" s="22" t="s">
        <v>142</v>
      </c>
      <c r="AI32" s="22" t="s">
        <v>142</v>
      </c>
      <c r="AJ32" s="22" t="s">
        <v>142</v>
      </c>
      <c r="AK32" s="22" t="s">
        <v>142</v>
      </c>
      <c r="AL32" s="22" t="s">
        <v>142</v>
      </c>
      <c r="AM32" s="22" t="s">
        <v>142</v>
      </c>
      <c r="AN32" s="22" t="s">
        <v>142</v>
      </c>
      <c r="AO32" s="22"/>
      <c r="AP32" s="22"/>
      <c r="AQ32" s="22"/>
      <c r="AR32" s="22"/>
      <c r="AS32" s="22"/>
      <c r="AT32" s="22" t="s">
        <v>143</v>
      </c>
      <c r="AU32" s="22" t="s">
        <v>143</v>
      </c>
      <c r="AV32" s="27"/>
    </row>
    <row r="33" spans="1:48" outlineLevel="1" x14ac:dyDescent="0.4">
      <c r="A33" s="29"/>
      <c r="B33" s="59" t="s">
        <v>147</v>
      </c>
      <c r="C33" s="26" t="s">
        <v>141</v>
      </c>
      <c r="D33" s="26">
        <f>MAX($D$21:D32)+1</f>
        <v>10</v>
      </c>
      <c r="E33" s="22" t="s">
        <v>143</v>
      </c>
      <c r="F33" s="22" t="s">
        <v>143</v>
      </c>
      <c r="G33" s="22" t="s">
        <v>143</v>
      </c>
      <c r="H33" s="22" t="s">
        <v>143</v>
      </c>
      <c r="I33" s="22" t="s">
        <v>143</v>
      </c>
      <c r="J33" s="22" t="s">
        <v>143</v>
      </c>
      <c r="K33" s="22" t="s">
        <v>143</v>
      </c>
      <c r="L33" s="22" t="s">
        <v>143</v>
      </c>
      <c r="M33" s="22" t="s">
        <v>143</v>
      </c>
      <c r="N33" s="22" t="s">
        <v>143</v>
      </c>
      <c r="O33" s="22" t="s">
        <v>143</v>
      </c>
      <c r="P33" s="22" t="s">
        <v>143</v>
      </c>
      <c r="Q33" s="22" t="s">
        <v>143</v>
      </c>
      <c r="R33" s="22" t="s">
        <v>143</v>
      </c>
      <c r="S33" s="22" t="s">
        <v>143</v>
      </c>
      <c r="T33" s="22" t="s">
        <v>143</v>
      </c>
      <c r="U33" s="22" t="s">
        <v>143</v>
      </c>
      <c r="V33" s="22" t="s">
        <v>143</v>
      </c>
      <c r="W33" s="22" t="s">
        <v>143</v>
      </c>
      <c r="X33" s="22" t="s">
        <v>143</v>
      </c>
      <c r="Y33" s="22" t="s">
        <v>143</v>
      </c>
      <c r="Z33" s="22" t="s">
        <v>143</v>
      </c>
      <c r="AA33" s="22" t="s">
        <v>143</v>
      </c>
      <c r="AB33" s="22" t="s">
        <v>143</v>
      </c>
      <c r="AC33" s="22" t="s">
        <v>143</v>
      </c>
      <c r="AD33" s="22" t="s">
        <v>143</v>
      </c>
      <c r="AE33" s="22" t="s">
        <v>143</v>
      </c>
      <c r="AF33" s="22" t="s">
        <v>143</v>
      </c>
      <c r="AG33" s="22" t="s">
        <v>143</v>
      </c>
      <c r="AH33" s="22" t="s">
        <v>143</v>
      </c>
      <c r="AI33" s="22" t="s">
        <v>143</v>
      </c>
      <c r="AJ33" s="22" t="s">
        <v>143</v>
      </c>
      <c r="AK33" s="22" t="s">
        <v>143</v>
      </c>
      <c r="AL33" s="22" t="s">
        <v>143</v>
      </c>
      <c r="AM33" s="22" t="s">
        <v>143</v>
      </c>
      <c r="AN33" s="22" t="s">
        <v>143</v>
      </c>
      <c r="AO33" s="22"/>
      <c r="AP33" s="22"/>
      <c r="AQ33" s="22"/>
      <c r="AR33" s="22"/>
      <c r="AS33" s="22"/>
      <c r="AT33" s="22" t="s">
        <v>143</v>
      </c>
      <c r="AU33" s="22" t="s">
        <v>142</v>
      </c>
      <c r="AV33" s="27"/>
    </row>
    <row r="34" spans="1:48" outlineLevel="1" x14ac:dyDescent="0.4">
      <c r="A34" s="29"/>
      <c r="B34" s="59" t="s">
        <v>151</v>
      </c>
      <c r="C34" s="26" t="s">
        <v>141</v>
      </c>
      <c r="D34" s="26">
        <f>MAX($D$21:D33)+1</f>
        <v>11</v>
      </c>
      <c r="E34" s="22" t="s">
        <v>142</v>
      </c>
      <c r="F34" s="22" t="s">
        <v>142</v>
      </c>
      <c r="G34" s="22" t="s">
        <v>142</v>
      </c>
      <c r="H34" s="22" t="s">
        <v>142</v>
      </c>
      <c r="I34" s="22" t="s">
        <v>142</v>
      </c>
      <c r="J34" s="22" t="s">
        <v>142</v>
      </c>
      <c r="K34" s="22" t="s">
        <v>142</v>
      </c>
      <c r="L34" s="22" t="s">
        <v>142</v>
      </c>
      <c r="M34" s="22" t="s">
        <v>142</v>
      </c>
      <c r="N34" s="22" t="s">
        <v>142</v>
      </c>
      <c r="O34" s="22" t="s">
        <v>142</v>
      </c>
      <c r="P34" s="22" t="s">
        <v>142</v>
      </c>
      <c r="Q34" s="22" t="s">
        <v>142</v>
      </c>
      <c r="R34" s="22" t="s">
        <v>142</v>
      </c>
      <c r="S34" s="22" t="s">
        <v>142</v>
      </c>
      <c r="T34" s="22" t="s">
        <v>142</v>
      </c>
      <c r="U34" s="22" t="s">
        <v>142</v>
      </c>
      <c r="V34" s="22" t="s">
        <v>142</v>
      </c>
      <c r="W34" s="22" t="s">
        <v>142</v>
      </c>
      <c r="X34" s="22" t="s">
        <v>142</v>
      </c>
      <c r="Y34" s="22" t="s">
        <v>142</v>
      </c>
      <c r="Z34" s="22" t="s">
        <v>142</v>
      </c>
      <c r="AA34" s="22" t="s">
        <v>142</v>
      </c>
      <c r="AB34" s="22" t="s">
        <v>142</v>
      </c>
      <c r="AC34" s="22" t="s">
        <v>142</v>
      </c>
      <c r="AD34" s="22" t="s">
        <v>142</v>
      </c>
      <c r="AE34" s="22" t="s">
        <v>142</v>
      </c>
      <c r="AF34" s="22" t="s">
        <v>142</v>
      </c>
      <c r="AG34" s="22" t="s">
        <v>142</v>
      </c>
      <c r="AH34" s="22" t="s">
        <v>142</v>
      </c>
      <c r="AI34" s="22" t="s">
        <v>142</v>
      </c>
      <c r="AJ34" s="22" t="s">
        <v>142</v>
      </c>
      <c r="AK34" s="22" t="s">
        <v>142</v>
      </c>
      <c r="AL34" s="22" t="s">
        <v>142</v>
      </c>
      <c r="AM34" s="22" t="s">
        <v>142</v>
      </c>
      <c r="AN34" s="22" t="s">
        <v>142</v>
      </c>
      <c r="AO34" s="22"/>
      <c r="AP34" s="22"/>
      <c r="AQ34" s="22"/>
      <c r="AR34" s="22"/>
      <c r="AS34" s="22"/>
      <c r="AT34" s="22" t="s">
        <v>142</v>
      </c>
      <c r="AU34" s="22" t="s">
        <v>142</v>
      </c>
      <c r="AV34" s="27"/>
    </row>
    <row r="35" spans="1:48" outlineLevel="1" x14ac:dyDescent="0.4">
      <c r="A35" s="29"/>
      <c r="B35" s="59" t="s">
        <v>152</v>
      </c>
      <c r="C35" s="26" t="s">
        <v>141</v>
      </c>
      <c r="D35" s="26">
        <f>MAX($D$21:D34)+1</f>
        <v>12</v>
      </c>
      <c r="E35" s="22" t="s">
        <v>142</v>
      </c>
      <c r="F35" s="22" t="s">
        <v>142</v>
      </c>
      <c r="G35" s="22" t="s">
        <v>142</v>
      </c>
      <c r="H35" s="22" t="s">
        <v>142</v>
      </c>
      <c r="I35" s="22" t="s">
        <v>142</v>
      </c>
      <c r="J35" s="22" t="s">
        <v>142</v>
      </c>
      <c r="K35" s="22" t="s">
        <v>142</v>
      </c>
      <c r="L35" s="22" t="s">
        <v>142</v>
      </c>
      <c r="M35" s="22" t="s">
        <v>142</v>
      </c>
      <c r="N35" s="22" t="s">
        <v>142</v>
      </c>
      <c r="O35" s="22" t="s">
        <v>142</v>
      </c>
      <c r="P35" s="22" t="s">
        <v>142</v>
      </c>
      <c r="Q35" s="22" t="s">
        <v>142</v>
      </c>
      <c r="R35" s="22" t="s">
        <v>142</v>
      </c>
      <c r="S35" s="22" t="s">
        <v>143</v>
      </c>
      <c r="T35" s="22" t="s">
        <v>143</v>
      </c>
      <c r="U35" s="22" t="s">
        <v>143</v>
      </c>
      <c r="V35" s="22" t="s">
        <v>143</v>
      </c>
      <c r="W35" s="22" t="s">
        <v>143</v>
      </c>
      <c r="X35" s="22" t="s">
        <v>143</v>
      </c>
      <c r="Y35" s="22" t="s">
        <v>143</v>
      </c>
      <c r="Z35" s="22" t="s">
        <v>143</v>
      </c>
      <c r="AA35" s="22" t="s">
        <v>143</v>
      </c>
      <c r="AB35" s="22" t="s">
        <v>143</v>
      </c>
      <c r="AC35" s="22" t="s">
        <v>143</v>
      </c>
      <c r="AD35" s="22" t="s">
        <v>143</v>
      </c>
      <c r="AE35" s="22" t="s">
        <v>142</v>
      </c>
      <c r="AF35" s="22" t="s">
        <v>142</v>
      </c>
      <c r="AG35" s="22" t="s">
        <v>142</v>
      </c>
      <c r="AH35" s="22" t="s">
        <v>142</v>
      </c>
      <c r="AI35" s="22" t="s">
        <v>142</v>
      </c>
      <c r="AJ35" s="22" t="s">
        <v>142</v>
      </c>
      <c r="AK35" s="22" t="s">
        <v>143</v>
      </c>
      <c r="AL35" s="22" t="s">
        <v>143</v>
      </c>
      <c r="AM35" s="22" t="s">
        <v>143</v>
      </c>
      <c r="AN35" s="22" t="s">
        <v>143</v>
      </c>
      <c r="AO35" s="22"/>
      <c r="AP35" s="22"/>
      <c r="AQ35" s="22"/>
      <c r="AR35" s="22"/>
      <c r="AS35" s="22"/>
      <c r="AT35" s="22" t="s">
        <v>142</v>
      </c>
      <c r="AU35" s="22" t="s">
        <v>142</v>
      </c>
      <c r="AV35" s="27"/>
    </row>
    <row r="36" spans="1:48" outlineLevel="1" x14ac:dyDescent="0.4">
      <c r="A36" s="29"/>
      <c r="B36" s="59" t="s">
        <v>153</v>
      </c>
      <c r="C36" s="26" t="s">
        <v>141</v>
      </c>
      <c r="D36" s="26">
        <f>MAX($D$21:D35)+1</f>
        <v>13</v>
      </c>
      <c r="E36" s="22" t="s">
        <v>142</v>
      </c>
      <c r="F36" s="22" t="s">
        <v>142</v>
      </c>
      <c r="G36" s="22" t="s">
        <v>142</v>
      </c>
      <c r="H36" s="22" t="s">
        <v>142</v>
      </c>
      <c r="I36" s="22" t="s">
        <v>142</v>
      </c>
      <c r="J36" s="22" t="s">
        <v>142</v>
      </c>
      <c r="K36" s="22" t="s">
        <v>142</v>
      </c>
      <c r="L36" s="22" t="s">
        <v>142</v>
      </c>
      <c r="M36" s="22" t="s">
        <v>142</v>
      </c>
      <c r="N36" s="22" t="s">
        <v>142</v>
      </c>
      <c r="O36" s="22" t="s">
        <v>142</v>
      </c>
      <c r="P36" s="22" t="s">
        <v>142</v>
      </c>
      <c r="Q36" s="22" t="s">
        <v>142</v>
      </c>
      <c r="R36" s="22" t="s">
        <v>142</v>
      </c>
      <c r="S36" s="22" t="s">
        <v>143</v>
      </c>
      <c r="T36" s="22" t="s">
        <v>143</v>
      </c>
      <c r="U36" s="22" t="s">
        <v>143</v>
      </c>
      <c r="V36" s="22" t="s">
        <v>143</v>
      </c>
      <c r="W36" s="22" t="s">
        <v>143</v>
      </c>
      <c r="X36" s="22" t="s">
        <v>143</v>
      </c>
      <c r="Y36" s="22" t="s">
        <v>143</v>
      </c>
      <c r="Z36" s="22" t="s">
        <v>143</v>
      </c>
      <c r="AA36" s="22" t="s">
        <v>143</v>
      </c>
      <c r="AB36" s="22" t="s">
        <v>143</v>
      </c>
      <c r="AC36" s="22" t="s">
        <v>143</v>
      </c>
      <c r="AD36" s="22" t="s">
        <v>143</v>
      </c>
      <c r="AE36" s="22" t="s">
        <v>142</v>
      </c>
      <c r="AF36" s="22" t="s">
        <v>142</v>
      </c>
      <c r="AG36" s="22" t="s">
        <v>142</v>
      </c>
      <c r="AH36" s="22" t="s">
        <v>142</v>
      </c>
      <c r="AI36" s="22" t="s">
        <v>142</v>
      </c>
      <c r="AJ36" s="22" t="s">
        <v>142</v>
      </c>
      <c r="AK36" s="22" t="s">
        <v>143</v>
      </c>
      <c r="AL36" s="22" t="s">
        <v>143</v>
      </c>
      <c r="AM36" s="22" t="s">
        <v>143</v>
      </c>
      <c r="AN36" s="22" t="s">
        <v>143</v>
      </c>
      <c r="AO36" s="22"/>
      <c r="AP36" s="22"/>
      <c r="AQ36" s="22"/>
      <c r="AR36" s="22"/>
      <c r="AS36" s="22"/>
      <c r="AT36" s="22" t="s">
        <v>142</v>
      </c>
      <c r="AU36" s="22" t="s">
        <v>142</v>
      </c>
      <c r="AV36" s="27"/>
    </row>
    <row r="37" spans="1:48" outlineLevel="1" x14ac:dyDescent="0.4">
      <c r="A37" s="29"/>
      <c r="B37" s="53" t="s">
        <v>154</v>
      </c>
      <c r="C37" s="211"/>
      <c r="D37" s="78"/>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row>
    <row r="38" spans="1:48" outlineLevel="1" x14ac:dyDescent="0.4">
      <c r="A38" s="29"/>
      <c r="B38" s="59" t="s">
        <v>146</v>
      </c>
      <c r="C38" s="26" t="s">
        <v>141</v>
      </c>
      <c r="D38" s="26">
        <f>MAX($D$21:D37)+1</f>
        <v>14</v>
      </c>
      <c r="E38" s="22" t="s">
        <v>142</v>
      </c>
      <c r="F38" s="22" t="s">
        <v>142</v>
      </c>
      <c r="G38" s="22" t="s">
        <v>142</v>
      </c>
      <c r="H38" s="22" t="s">
        <v>142</v>
      </c>
      <c r="I38" s="22" t="s">
        <v>142</v>
      </c>
      <c r="J38" s="22" t="s">
        <v>142</v>
      </c>
      <c r="K38" s="22" t="s">
        <v>142</v>
      </c>
      <c r="L38" s="22" t="s">
        <v>142</v>
      </c>
      <c r="M38" s="22" t="s">
        <v>142</v>
      </c>
      <c r="N38" s="22" t="s">
        <v>142</v>
      </c>
      <c r="O38" s="22" t="s">
        <v>142</v>
      </c>
      <c r="P38" s="22" t="s">
        <v>142</v>
      </c>
      <c r="Q38" s="22" t="s">
        <v>142</v>
      </c>
      <c r="R38" s="22" t="s">
        <v>142</v>
      </c>
      <c r="S38" s="22" t="s">
        <v>142</v>
      </c>
      <c r="T38" s="22" t="s">
        <v>142</v>
      </c>
      <c r="U38" s="22" t="s">
        <v>142</v>
      </c>
      <c r="V38" s="22" t="s">
        <v>142</v>
      </c>
      <c r="W38" s="22" t="s">
        <v>142</v>
      </c>
      <c r="X38" s="22" t="s">
        <v>142</v>
      </c>
      <c r="Y38" s="22" t="s">
        <v>142</v>
      </c>
      <c r="Z38" s="22" t="s">
        <v>142</v>
      </c>
      <c r="AA38" s="22" t="s">
        <v>142</v>
      </c>
      <c r="AB38" s="22" t="s">
        <v>142</v>
      </c>
      <c r="AC38" s="22" t="s">
        <v>142</v>
      </c>
      <c r="AD38" s="22" t="s">
        <v>142</v>
      </c>
      <c r="AE38" s="22" t="s">
        <v>142</v>
      </c>
      <c r="AF38" s="22" t="s">
        <v>142</v>
      </c>
      <c r="AG38" s="22" t="s">
        <v>142</v>
      </c>
      <c r="AH38" s="22" t="s">
        <v>142</v>
      </c>
      <c r="AI38" s="22" t="s">
        <v>142</v>
      </c>
      <c r="AJ38" s="22" t="s">
        <v>142</v>
      </c>
      <c r="AK38" s="22" t="s">
        <v>142</v>
      </c>
      <c r="AL38" s="22" t="s">
        <v>142</v>
      </c>
      <c r="AM38" s="22" t="s">
        <v>142</v>
      </c>
      <c r="AN38" s="22" t="s">
        <v>142</v>
      </c>
      <c r="AO38" s="22"/>
      <c r="AP38" s="22"/>
      <c r="AQ38" s="22"/>
      <c r="AR38" s="22"/>
      <c r="AS38" s="22"/>
      <c r="AT38" s="22" t="s">
        <v>143</v>
      </c>
      <c r="AU38" s="22" t="s">
        <v>143</v>
      </c>
      <c r="AV38" s="27"/>
    </row>
    <row r="39" spans="1:48" outlineLevel="1" x14ac:dyDescent="0.4">
      <c r="A39" s="29"/>
      <c r="B39" s="59" t="s">
        <v>147</v>
      </c>
      <c r="C39" s="26" t="s">
        <v>141</v>
      </c>
      <c r="D39" s="26">
        <f>MAX($D$21:D38)+1</f>
        <v>15</v>
      </c>
      <c r="E39" s="22" t="s">
        <v>143</v>
      </c>
      <c r="F39" s="22" t="s">
        <v>143</v>
      </c>
      <c r="G39" s="22" t="s">
        <v>143</v>
      </c>
      <c r="H39" s="22" t="s">
        <v>143</v>
      </c>
      <c r="I39" s="22" t="s">
        <v>143</v>
      </c>
      <c r="J39" s="22" t="s">
        <v>143</v>
      </c>
      <c r="K39" s="22" t="s">
        <v>143</v>
      </c>
      <c r="L39" s="22" t="s">
        <v>143</v>
      </c>
      <c r="M39" s="22" t="s">
        <v>143</v>
      </c>
      <c r="N39" s="22" t="s">
        <v>143</v>
      </c>
      <c r="O39" s="22" t="s">
        <v>143</v>
      </c>
      <c r="P39" s="22" t="s">
        <v>143</v>
      </c>
      <c r="Q39" s="22" t="s">
        <v>143</v>
      </c>
      <c r="R39" s="22" t="s">
        <v>143</v>
      </c>
      <c r="S39" s="22" t="s">
        <v>143</v>
      </c>
      <c r="T39" s="22" t="s">
        <v>143</v>
      </c>
      <c r="U39" s="22" t="s">
        <v>143</v>
      </c>
      <c r="V39" s="22" t="s">
        <v>143</v>
      </c>
      <c r="W39" s="22" t="s">
        <v>143</v>
      </c>
      <c r="X39" s="22" t="s">
        <v>143</v>
      </c>
      <c r="Y39" s="22" t="s">
        <v>143</v>
      </c>
      <c r="Z39" s="22" t="s">
        <v>143</v>
      </c>
      <c r="AA39" s="22" t="s">
        <v>143</v>
      </c>
      <c r="AB39" s="22" t="s">
        <v>143</v>
      </c>
      <c r="AC39" s="22" t="s">
        <v>143</v>
      </c>
      <c r="AD39" s="22" t="s">
        <v>143</v>
      </c>
      <c r="AE39" s="22" t="s">
        <v>143</v>
      </c>
      <c r="AF39" s="22" t="s">
        <v>143</v>
      </c>
      <c r="AG39" s="22" t="s">
        <v>143</v>
      </c>
      <c r="AH39" s="22" t="s">
        <v>143</v>
      </c>
      <c r="AI39" s="22" t="s">
        <v>143</v>
      </c>
      <c r="AJ39" s="22" t="s">
        <v>143</v>
      </c>
      <c r="AK39" s="22" t="s">
        <v>143</v>
      </c>
      <c r="AL39" s="22" t="s">
        <v>143</v>
      </c>
      <c r="AM39" s="22" t="s">
        <v>143</v>
      </c>
      <c r="AN39" s="22" t="s">
        <v>143</v>
      </c>
      <c r="AO39" s="22"/>
      <c r="AP39" s="22"/>
      <c r="AQ39" s="22"/>
      <c r="AR39" s="22"/>
      <c r="AS39" s="22"/>
      <c r="AT39" s="22" t="s">
        <v>143</v>
      </c>
      <c r="AU39" s="22" t="s">
        <v>142</v>
      </c>
      <c r="AV39" s="27"/>
    </row>
    <row r="40" spans="1:48" outlineLevel="1" x14ac:dyDescent="0.4">
      <c r="A40" s="29"/>
      <c r="B40" s="59" t="s">
        <v>148</v>
      </c>
      <c r="C40" s="26" t="s">
        <v>141</v>
      </c>
      <c r="D40" s="26">
        <f>MAX($D$21:D39)+1</f>
        <v>16</v>
      </c>
      <c r="E40" s="22" t="s">
        <v>142</v>
      </c>
      <c r="F40" s="22" t="s">
        <v>142</v>
      </c>
      <c r="G40" s="22" t="s">
        <v>142</v>
      </c>
      <c r="H40" s="22" t="s">
        <v>142</v>
      </c>
      <c r="I40" s="22" t="s">
        <v>142</v>
      </c>
      <c r="J40" s="22" t="s">
        <v>142</v>
      </c>
      <c r="K40" s="22" t="s">
        <v>142</v>
      </c>
      <c r="L40" s="22" t="s">
        <v>142</v>
      </c>
      <c r="M40" s="22" t="s">
        <v>142</v>
      </c>
      <c r="N40" s="22" t="s">
        <v>142</v>
      </c>
      <c r="O40" s="22" t="s">
        <v>142</v>
      </c>
      <c r="P40" s="22" t="s">
        <v>142</v>
      </c>
      <c r="Q40" s="22" t="s">
        <v>142</v>
      </c>
      <c r="R40" s="22" t="s">
        <v>142</v>
      </c>
      <c r="S40" s="22" t="s">
        <v>142</v>
      </c>
      <c r="T40" s="22" t="s">
        <v>142</v>
      </c>
      <c r="U40" s="22" t="s">
        <v>142</v>
      </c>
      <c r="V40" s="22" t="s">
        <v>142</v>
      </c>
      <c r="W40" s="22" t="s">
        <v>142</v>
      </c>
      <c r="X40" s="22" t="s">
        <v>142</v>
      </c>
      <c r="Y40" s="22" t="s">
        <v>142</v>
      </c>
      <c r="Z40" s="22" t="s">
        <v>142</v>
      </c>
      <c r="AA40" s="22" t="s">
        <v>142</v>
      </c>
      <c r="AB40" s="22" t="s">
        <v>142</v>
      </c>
      <c r="AC40" s="22" t="s">
        <v>142</v>
      </c>
      <c r="AD40" s="22" t="s">
        <v>142</v>
      </c>
      <c r="AE40" s="22" t="s">
        <v>142</v>
      </c>
      <c r="AF40" s="22" t="s">
        <v>142</v>
      </c>
      <c r="AG40" s="22" t="s">
        <v>142</v>
      </c>
      <c r="AH40" s="22" t="s">
        <v>142</v>
      </c>
      <c r="AI40" s="22" t="s">
        <v>142</v>
      </c>
      <c r="AJ40" s="22" t="s">
        <v>142</v>
      </c>
      <c r="AK40" s="22" t="s">
        <v>142</v>
      </c>
      <c r="AL40" s="22" t="s">
        <v>142</v>
      </c>
      <c r="AM40" s="22" t="s">
        <v>142</v>
      </c>
      <c r="AN40" s="22" t="s">
        <v>142</v>
      </c>
      <c r="AO40" s="22"/>
      <c r="AP40" s="22"/>
      <c r="AQ40" s="22"/>
      <c r="AR40" s="22"/>
      <c r="AS40" s="22"/>
      <c r="AT40" s="22" t="s">
        <v>142</v>
      </c>
      <c r="AU40" s="22" t="s">
        <v>142</v>
      </c>
      <c r="AV40" s="27"/>
    </row>
    <row r="41" spans="1:48" outlineLevel="1" x14ac:dyDescent="0.4">
      <c r="A41" s="29"/>
      <c r="B41" s="53" t="s">
        <v>155</v>
      </c>
      <c r="C41" s="211"/>
      <c r="D41" s="78"/>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row>
    <row r="42" spans="1:48" outlineLevel="1" x14ac:dyDescent="0.4">
      <c r="A42" s="29"/>
      <c r="B42" s="59" t="s">
        <v>146</v>
      </c>
      <c r="C42" s="26" t="s">
        <v>141</v>
      </c>
      <c r="D42" s="26">
        <f>MAX($D$21:D41)+1</f>
        <v>17</v>
      </c>
      <c r="E42" s="22" t="s">
        <v>142</v>
      </c>
      <c r="F42" s="22" t="s">
        <v>142</v>
      </c>
      <c r="G42" s="22" t="s">
        <v>142</v>
      </c>
      <c r="H42" s="22" t="s">
        <v>142</v>
      </c>
      <c r="I42" s="22" t="s">
        <v>142</v>
      </c>
      <c r="J42" s="22" t="s">
        <v>142</v>
      </c>
      <c r="K42" s="22" t="s">
        <v>142</v>
      </c>
      <c r="L42" s="22" t="s">
        <v>142</v>
      </c>
      <c r="M42" s="22" t="s">
        <v>142</v>
      </c>
      <c r="N42" s="22" t="s">
        <v>142</v>
      </c>
      <c r="O42" s="22" t="s">
        <v>142</v>
      </c>
      <c r="P42" s="22" t="s">
        <v>142</v>
      </c>
      <c r="Q42" s="22" t="s">
        <v>142</v>
      </c>
      <c r="R42" s="22" t="s">
        <v>142</v>
      </c>
      <c r="S42" s="22" t="s">
        <v>142</v>
      </c>
      <c r="T42" s="22" t="s">
        <v>142</v>
      </c>
      <c r="U42" s="22" t="s">
        <v>142</v>
      </c>
      <c r="V42" s="22" t="s">
        <v>142</v>
      </c>
      <c r="W42" s="22" t="s">
        <v>142</v>
      </c>
      <c r="X42" s="22" t="s">
        <v>142</v>
      </c>
      <c r="Y42" s="22" t="s">
        <v>142</v>
      </c>
      <c r="Z42" s="22" t="s">
        <v>142</v>
      </c>
      <c r="AA42" s="22" t="s">
        <v>142</v>
      </c>
      <c r="AB42" s="22" t="s">
        <v>142</v>
      </c>
      <c r="AC42" s="22" t="s">
        <v>142</v>
      </c>
      <c r="AD42" s="22" t="s">
        <v>142</v>
      </c>
      <c r="AE42" s="22" t="s">
        <v>142</v>
      </c>
      <c r="AF42" s="22" t="s">
        <v>142</v>
      </c>
      <c r="AG42" s="22" t="s">
        <v>142</v>
      </c>
      <c r="AH42" s="22" t="s">
        <v>142</v>
      </c>
      <c r="AI42" s="22" t="s">
        <v>142</v>
      </c>
      <c r="AJ42" s="22" t="s">
        <v>142</v>
      </c>
      <c r="AK42" s="22" t="s">
        <v>142</v>
      </c>
      <c r="AL42" s="22" t="s">
        <v>142</v>
      </c>
      <c r="AM42" s="22" t="s">
        <v>142</v>
      </c>
      <c r="AN42" s="22" t="s">
        <v>142</v>
      </c>
      <c r="AO42" s="22"/>
      <c r="AP42" s="22"/>
      <c r="AQ42" s="22"/>
      <c r="AR42" s="22"/>
      <c r="AS42" s="22"/>
      <c r="AT42" s="22" t="s">
        <v>143</v>
      </c>
      <c r="AU42" s="22" t="s">
        <v>143</v>
      </c>
      <c r="AV42" s="27"/>
    </row>
    <row r="43" spans="1:48" outlineLevel="1" x14ac:dyDescent="0.4">
      <c r="A43" s="29"/>
      <c r="B43" s="59" t="s">
        <v>147</v>
      </c>
      <c r="C43" s="26" t="s">
        <v>141</v>
      </c>
      <c r="D43" s="26">
        <f>MAX($D$21:D42)+1</f>
        <v>18</v>
      </c>
      <c r="E43" s="22" t="s">
        <v>143</v>
      </c>
      <c r="F43" s="22" t="s">
        <v>143</v>
      </c>
      <c r="G43" s="22" t="s">
        <v>143</v>
      </c>
      <c r="H43" s="22" t="s">
        <v>143</v>
      </c>
      <c r="I43" s="22" t="s">
        <v>143</v>
      </c>
      <c r="J43" s="22" t="s">
        <v>143</v>
      </c>
      <c r="K43" s="22" t="s">
        <v>143</v>
      </c>
      <c r="L43" s="22" t="s">
        <v>143</v>
      </c>
      <c r="M43" s="22" t="s">
        <v>143</v>
      </c>
      <c r="N43" s="22" t="s">
        <v>143</v>
      </c>
      <c r="O43" s="22" t="s">
        <v>143</v>
      </c>
      <c r="P43" s="22" t="s">
        <v>143</v>
      </c>
      <c r="Q43" s="22" t="s">
        <v>143</v>
      </c>
      <c r="R43" s="22" t="s">
        <v>143</v>
      </c>
      <c r="S43" s="22" t="s">
        <v>143</v>
      </c>
      <c r="T43" s="22" t="s">
        <v>143</v>
      </c>
      <c r="U43" s="22" t="s">
        <v>143</v>
      </c>
      <c r="V43" s="22" t="s">
        <v>143</v>
      </c>
      <c r="W43" s="22" t="s">
        <v>143</v>
      </c>
      <c r="X43" s="22" t="s">
        <v>143</v>
      </c>
      <c r="Y43" s="22" t="s">
        <v>143</v>
      </c>
      <c r="Z43" s="22" t="s">
        <v>143</v>
      </c>
      <c r="AA43" s="22" t="s">
        <v>143</v>
      </c>
      <c r="AB43" s="22" t="s">
        <v>143</v>
      </c>
      <c r="AC43" s="22" t="s">
        <v>143</v>
      </c>
      <c r="AD43" s="22" t="s">
        <v>143</v>
      </c>
      <c r="AE43" s="22" t="s">
        <v>143</v>
      </c>
      <c r="AF43" s="22" t="s">
        <v>143</v>
      </c>
      <c r="AG43" s="22" t="s">
        <v>143</v>
      </c>
      <c r="AH43" s="22" t="s">
        <v>143</v>
      </c>
      <c r="AI43" s="22" t="s">
        <v>143</v>
      </c>
      <c r="AJ43" s="22" t="s">
        <v>143</v>
      </c>
      <c r="AK43" s="22" t="s">
        <v>143</v>
      </c>
      <c r="AL43" s="22" t="s">
        <v>143</v>
      </c>
      <c r="AM43" s="22" t="s">
        <v>143</v>
      </c>
      <c r="AN43" s="22" t="s">
        <v>143</v>
      </c>
      <c r="AO43" s="22"/>
      <c r="AP43" s="22"/>
      <c r="AQ43" s="22"/>
      <c r="AR43" s="22"/>
      <c r="AS43" s="22"/>
      <c r="AT43" s="22" t="s">
        <v>143</v>
      </c>
      <c r="AU43" s="22" t="s">
        <v>142</v>
      </c>
      <c r="AV43" s="27"/>
    </row>
    <row r="44" spans="1:48" outlineLevel="1" x14ac:dyDescent="0.4">
      <c r="A44" s="29"/>
      <c r="B44" s="59" t="s">
        <v>148</v>
      </c>
      <c r="C44" s="26" t="s">
        <v>141</v>
      </c>
      <c r="D44" s="26">
        <f>MAX($D$21:D43)+1</f>
        <v>19</v>
      </c>
      <c r="E44" s="22" t="s">
        <v>142</v>
      </c>
      <c r="F44" s="22" t="s">
        <v>142</v>
      </c>
      <c r="G44" s="22" t="s">
        <v>142</v>
      </c>
      <c r="H44" s="22" t="s">
        <v>142</v>
      </c>
      <c r="I44" s="22" t="s">
        <v>142</v>
      </c>
      <c r="J44" s="22" t="s">
        <v>142</v>
      </c>
      <c r="K44" s="22" t="s">
        <v>142</v>
      </c>
      <c r="L44" s="22" t="s">
        <v>142</v>
      </c>
      <c r="M44" s="22" t="s">
        <v>142</v>
      </c>
      <c r="N44" s="22" t="s">
        <v>142</v>
      </c>
      <c r="O44" s="22" t="s">
        <v>142</v>
      </c>
      <c r="P44" s="22" t="s">
        <v>142</v>
      </c>
      <c r="Q44" s="22" t="s">
        <v>142</v>
      </c>
      <c r="R44" s="22" t="s">
        <v>142</v>
      </c>
      <c r="S44" s="22" t="s">
        <v>142</v>
      </c>
      <c r="T44" s="22" t="s">
        <v>142</v>
      </c>
      <c r="U44" s="22" t="s">
        <v>142</v>
      </c>
      <c r="V44" s="22" t="s">
        <v>142</v>
      </c>
      <c r="W44" s="22" t="s">
        <v>142</v>
      </c>
      <c r="X44" s="22" t="s">
        <v>142</v>
      </c>
      <c r="Y44" s="22" t="s">
        <v>142</v>
      </c>
      <c r="Z44" s="22" t="s">
        <v>142</v>
      </c>
      <c r="AA44" s="22" t="s">
        <v>142</v>
      </c>
      <c r="AB44" s="22" t="s">
        <v>142</v>
      </c>
      <c r="AC44" s="22" t="s">
        <v>142</v>
      </c>
      <c r="AD44" s="22" t="s">
        <v>142</v>
      </c>
      <c r="AE44" s="22" t="s">
        <v>142</v>
      </c>
      <c r="AF44" s="22" t="s">
        <v>142</v>
      </c>
      <c r="AG44" s="22" t="s">
        <v>142</v>
      </c>
      <c r="AH44" s="22" t="s">
        <v>142</v>
      </c>
      <c r="AI44" s="22" t="s">
        <v>142</v>
      </c>
      <c r="AJ44" s="22" t="s">
        <v>142</v>
      </c>
      <c r="AK44" s="22" t="s">
        <v>142</v>
      </c>
      <c r="AL44" s="22" t="s">
        <v>142</v>
      </c>
      <c r="AM44" s="22" t="s">
        <v>142</v>
      </c>
      <c r="AN44" s="22" t="s">
        <v>142</v>
      </c>
      <c r="AO44" s="22"/>
      <c r="AP44" s="22"/>
      <c r="AQ44" s="22"/>
      <c r="AR44" s="22"/>
      <c r="AS44" s="22"/>
      <c r="AT44" s="22" t="s">
        <v>142</v>
      </c>
      <c r="AU44" s="22" t="s">
        <v>142</v>
      </c>
      <c r="AV44" s="27"/>
    </row>
    <row r="45" spans="1:48" outlineLevel="1" x14ac:dyDescent="0.4">
      <c r="A45" s="29"/>
      <c r="B45" s="53" t="s">
        <v>156</v>
      </c>
      <c r="C45" s="211"/>
      <c r="D45" s="78"/>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row>
    <row r="46" spans="1:48" outlineLevel="1" x14ac:dyDescent="0.4">
      <c r="A46" s="29"/>
      <c r="B46" s="59" t="s">
        <v>157</v>
      </c>
      <c r="C46" s="26" t="s">
        <v>141</v>
      </c>
      <c r="D46" s="26">
        <f>MAX($D$21:D45)+1</f>
        <v>20</v>
      </c>
      <c r="E46" s="22" t="s">
        <v>142</v>
      </c>
      <c r="F46" s="22" t="s">
        <v>142</v>
      </c>
      <c r="G46" s="22" t="s">
        <v>142</v>
      </c>
      <c r="H46" s="22" t="s">
        <v>142</v>
      </c>
      <c r="I46" s="22" t="s">
        <v>142</v>
      </c>
      <c r="J46" s="22" t="s">
        <v>142</v>
      </c>
      <c r="K46" s="22" t="s">
        <v>142</v>
      </c>
      <c r="L46" s="22" t="s">
        <v>142</v>
      </c>
      <c r="M46" s="22" t="s">
        <v>142</v>
      </c>
      <c r="N46" s="22" t="s">
        <v>142</v>
      </c>
      <c r="O46" s="22" t="s">
        <v>142</v>
      </c>
      <c r="P46" s="22" t="s">
        <v>142</v>
      </c>
      <c r="Q46" s="22" t="s">
        <v>142</v>
      </c>
      <c r="R46" s="22" t="s">
        <v>142</v>
      </c>
      <c r="S46" s="22" t="s">
        <v>142</v>
      </c>
      <c r="T46" s="22" t="s">
        <v>142</v>
      </c>
      <c r="U46" s="22" t="s">
        <v>142</v>
      </c>
      <c r="V46" s="22" t="s">
        <v>142</v>
      </c>
      <c r="W46" s="22" t="s">
        <v>142</v>
      </c>
      <c r="X46" s="22" t="s">
        <v>142</v>
      </c>
      <c r="Y46" s="22" t="s">
        <v>142</v>
      </c>
      <c r="Z46" s="22" t="s">
        <v>142</v>
      </c>
      <c r="AA46" s="22" t="s">
        <v>142</v>
      </c>
      <c r="AB46" s="22" t="s">
        <v>142</v>
      </c>
      <c r="AC46" s="22" t="s">
        <v>142</v>
      </c>
      <c r="AD46" s="22" t="s">
        <v>142</v>
      </c>
      <c r="AE46" s="22" t="s">
        <v>142</v>
      </c>
      <c r="AF46" s="22" t="s">
        <v>142</v>
      </c>
      <c r="AG46" s="22" t="s">
        <v>142</v>
      </c>
      <c r="AH46" s="22" t="s">
        <v>142</v>
      </c>
      <c r="AI46" s="22" t="s">
        <v>142</v>
      </c>
      <c r="AJ46" s="22" t="s">
        <v>142</v>
      </c>
      <c r="AK46" s="22" t="s">
        <v>142</v>
      </c>
      <c r="AL46" s="22" t="s">
        <v>142</v>
      </c>
      <c r="AM46" s="22" t="s">
        <v>142</v>
      </c>
      <c r="AN46" s="22" t="s">
        <v>142</v>
      </c>
      <c r="AO46" s="22"/>
      <c r="AP46" s="22"/>
      <c r="AQ46" s="22"/>
      <c r="AR46" s="22"/>
      <c r="AS46" s="22"/>
      <c r="AT46" s="22" t="s">
        <v>143</v>
      </c>
      <c r="AU46" s="22" t="s">
        <v>143</v>
      </c>
      <c r="AV46" s="27"/>
    </row>
    <row r="47" spans="1:48" outlineLevel="1" x14ac:dyDescent="0.4">
      <c r="A47" s="29"/>
      <c r="B47" s="59" t="s">
        <v>147</v>
      </c>
      <c r="C47" s="26" t="s">
        <v>141</v>
      </c>
      <c r="D47" s="26">
        <f>MAX($D$21:D46)+1</f>
        <v>21</v>
      </c>
      <c r="E47" s="22" t="s">
        <v>143</v>
      </c>
      <c r="F47" s="22" t="s">
        <v>143</v>
      </c>
      <c r="G47" s="22" t="s">
        <v>143</v>
      </c>
      <c r="H47" s="22" t="s">
        <v>143</v>
      </c>
      <c r="I47" s="22" t="s">
        <v>143</v>
      </c>
      <c r="J47" s="22" t="s">
        <v>143</v>
      </c>
      <c r="K47" s="22" t="s">
        <v>143</v>
      </c>
      <c r="L47" s="22" t="s">
        <v>143</v>
      </c>
      <c r="M47" s="22" t="s">
        <v>143</v>
      </c>
      <c r="N47" s="22" t="s">
        <v>143</v>
      </c>
      <c r="O47" s="22" t="s">
        <v>143</v>
      </c>
      <c r="P47" s="22" t="s">
        <v>143</v>
      </c>
      <c r="Q47" s="22" t="s">
        <v>143</v>
      </c>
      <c r="R47" s="22" t="s">
        <v>143</v>
      </c>
      <c r="S47" s="22" t="s">
        <v>143</v>
      </c>
      <c r="T47" s="22" t="s">
        <v>143</v>
      </c>
      <c r="U47" s="22" t="s">
        <v>143</v>
      </c>
      <c r="V47" s="22" t="s">
        <v>143</v>
      </c>
      <c r="W47" s="22" t="s">
        <v>143</v>
      </c>
      <c r="X47" s="22" t="s">
        <v>143</v>
      </c>
      <c r="Y47" s="22" t="s">
        <v>143</v>
      </c>
      <c r="Z47" s="22" t="s">
        <v>143</v>
      </c>
      <c r="AA47" s="22" t="s">
        <v>143</v>
      </c>
      <c r="AB47" s="22" t="s">
        <v>143</v>
      </c>
      <c r="AC47" s="22" t="s">
        <v>143</v>
      </c>
      <c r="AD47" s="22" t="s">
        <v>143</v>
      </c>
      <c r="AE47" s="22" t="s">
        <v>143</v>
      </c>
      <c r="AF47" s="22" t="s">
        <v>143</v>
      </c>
      <c r="AG47" s="22" t="s">
        <v>143</v>
      </c>
      <c r="AH47" s="22" t="s">
        <v>143</v>
      </c>
      <c r="AI47" s="22" t="s">
        <v>143</v>
      </c>
      <c r="AJ47" s="22" t="s">
        <v>143</v>
      </c>
      <c r="AK47" s="22" t="s">
        <v>143</v>
      </c>
      <c r="AL47" s="22" t="s">
        <v>143</v>
      </c>
      <c r="AM47" s="22" t="s">
        <v>143</v>
      </c>
      <c r="AN47" s="22" t="s">
        <v>143</v>
      </c>
      <c r="AO47" s="22"/>
      <c r="AP47" s="22"/>
      <c r="AQ47" s="22"/>
      <c r="AR47" s="22"/>
      <c r="AS47" s="22"/>
      <c r="AT47" s="22" t="s">
        <v>143</v>
      </c>
      <c r="AU47" s="22" t="s">
        <v>142</v>
      </c>
      <c r="AV47" s="27"/>
    </row>
    <row r="48" spans="1:48" outlineLevel="1" x14ac:dyDescent="0.4">
      <c r="A48" s="29"/>
      <c r="B48" s="59" t="s">
        <v>158</v>
      </c>
      <c r="C48" s="26" t="s">
        <v>141</v>
      </c>
      <c r="D48" s="26">
        <f>MAX($D$21:D47)+1</f>
        <v>22</v>
      </c>
      <c r="E48" s="22" t="s">
        <v>142</v>
      </c>
      <c r="F48" s="22" t="s">
        <v>142</v>
      </c>
      <c r="G48" s="22" t="s">
        <v>142</v>
      </c>
      <c r="H48" s="22" t="s">
        <v>142</v>
      </c>
      <c r="I48" s="22" t="s">
        <v>142</v>
      </c>
      <c r="J48" s="22" t="s">
        <v>142</v>
      </c>
      <c r="K48" s="22" t="s">
        <v>142</v>
      </c>
      <c r="L48" s="22" t="s">
        <v>142</v>
      </c>
      <c r="M48" s="22" t="s">
        <v>142</v>
      </c>
      <c r="N48" s="22" t="s">
        <v>142</v>
      </c>
      <c r="O48" s="22" t="s">
        <v>142</v>
      </c>
      <c r="P48" s="22" t="s">
        <v>142</v>
      </c>
      <c r="Q48" s="22" t="s">
        <v>142</v>
      </c>
      <c r="R48" s="22" t="s">
        <v>142</v>
      </c>
      <c r="S48" s="22" t="s">
        <v>142</v>
      </c>
      <c r="T48" s="22" t="s">
        <v>142</v>
      </c>
      <c r="U48" s="22" t="s">
        <v>142</v>
      </c>
      <c r="V48" s="22" t="s">
        <v>142</v>
      </c>
      <c r="W48" s="22" t="s">
        <v>142</v>
      </c>
      <c r="X48" s="22" t="s">
        <v>142</v>
      </c>
      <c r="Y48" s="22" t="s">
        <v>142</v>
      </c>
      <c r="Z48" s="22" t="s">
        <v>142</v>
      </c>
      <c r="AA48" s="22" t="s">
        <v>142</v>
      </c>
      <c r="AB48" s="22" t="s">
        <v>142</v>
      </c>
      <c r="AC48" s="22" t="s">
        <v>142</v>
      </c>
      <c r="AD48" s="22" t="s">
        <v>142</v>
      </c>
      <c r="AE48" s="22" t="s">
        <v>142</v>
      </c>
      <c r="AF48" s="22" t="s">
        <v>142</v>
      </c>
      <c r="AG48" s="22" t="s">
        <v>142</v>
      </c>
      <c r="AH48" s="22" t="s">
        <v>142</v>
      </c>
      <c r="AI48" s="22" t="s">
        <v>142</v>
      </c>
      <c r="AJ48" s="22" t="s">
        <v>142</v>
      </c>
      <c r="AK48" s="22" t="s">
        <v>142</v>
      </c>
      <c r="AL48" s="22" t="s">
        <v>142</v>
      </c>
      <c r="AM48" s="22" t="s">
        <v>142</v>
      </c>
      <c r="AN48" s="22" t="s">
        <v>142</v>
      </c>
      <c r="AO48" s="22"/>
      <c r="AP48" s="22"/>
      <c r="AQ48" s="22"/>
      <c r="AR48" s="22"/>
      <c r="AS48" s="22"/>
      <c r="AT48" s="22" t="s">
        <v>142</v>
      </c>
      <c r="AU48" s="22" t="s">
        <v>142</v>
      </c>
      <c r="AV48" s="27"/>
    </row>
    <row r="49" spans="1:48" outlineLevel="1" x14ac:dyDescent="0.4">
      <c r="A49" s="29"/>
      <c r="B49" s="59" t="s">
        <v>159</v>
      </c>
      <c r="C49" s="26" t="s">
        <v>141</v>
      </c>
      <c r="D49" s="26">
        <f>MAX($D$21:D48)+1</f>
        <v>23</v>
      </c>
      <c r="E49" s="22" t="s">
        <v>143</v>
      </c>
      <c r="F49" s="22" t="s">
        <v>143</v>
      </c>
      <c r="G49" s="22" t="s">
        <v>143</v>
      </c>
      <c r="H49" s="22" t="s">
        <v>143</v>
      </c>
      <c r="I49" s="22" t="s">
        <v>143</v>
      </c>
      <c r="J49" s="22" t="s">
        <v>143</v>
      </c>
      <c r="K49" s="22" t="s">
        <v>143</v>
      </c>
      <c r="L49" s="22" t="s">
        <v>143</v>
      </c>
      <c r="M49" s="22" t="s">
        <v>143</v>
      </c>
      <c r="N49" s="22" t="s">
        <v>143</v>
      </c>
      <c r="O49" s="22" t="s">
        <v>143</v>
      </c>
      <c r="P49" s="22" t="s">
        <v>143</v>
      </c>
      <c r="Q49" s="22" t="s">
        <v>143</v>
      </c>
      <c r="R49" s="22" t="s">
        <v>143</v>
      </c>
      <c r="S49" s="22" t="s">
        <v>142</v>
      </c>
      <c r="T49" s="22" t="s">
        <v>142</v>
      </c>
      <c r="U49" s="22" t="s">
        <v>142</v>
      </c>
      <c r="V49" s="22" t="s">
        <v>142</v>
      </c>
      <c r="W49" s="22" t="s">
        <v>142</v>
      </c>
      <c r="X49" s="22" t="s">
        <v>142</v>
      </c>
      <c r="Y49" s="22" t="s">
        <v>142</v>
      </c>
      <c r="Z49" s="22" t="s">
        <v>142</v>
      </c>
      <c r="AA49" s="22" t="s">
        <v>142</v>
      </c>
      <c r="AB49" s="22" t="s">
        <v>142</v>
      </c>
      <c r="AC49" s="22" t="s">
        <v>142</v>
      </c>
      <c r="AD49" s="22" t="s">
        <v>142</v>
      </c>
      <c r="AE49" s="22" t="s">
        <v>143</v>
      </c>
      <c r="AF49" s="22" t="s">
        <v>143</v>
      </c>
      <c r="AG49" s="22" t="s">
        <v>143</v>
      </c>
      <c r="AH49" s="22" t="s">
        <v>143</v>
      </c>
      <c r="AI49" s="22" t="s">
        <v>143</v>
      </c>
      <c r="AJ49" s="22" t="s">
        <v>143</v>
      </c>
      <c r="AK49" s="22" t="s">
        <v>143</v>
      </c>
      <c r="AL49" s="22" t="s">
        <v>143</v>
      </c>
      <c r="AM49" s="22" t="s">
        <v>143</v>
      </c>
      <c r="AN49" s="22" t="s">
        <v>143</v>
      </c>
      <c r="AO49" s="22"/>
      <c r="AP49" s="22"/>
      <c r="AQ49" s="22"/>
      <c r="AR49" s="22"/>
      <c r="AS49" s="22"/>
      <c r="AT49" s="22" t="s">
        <v>143</v>
      </c>
      <c r="AU49" s="22" t="s">
        <v>143</v>
      </c>
      <c r="AV49" s="27"/>
    </row>
    <row r="50" spans="1:48" outlineLevel="1" x14ac:dyDescent="0.4">
      <c r="A50" s="29"/>
      <c r="B50" s="59" t="s">
        <v>153</v>
      </c>
      <c r="C50" s="26" t="s">
        <v>141</v>
      </c>
      <c r="D50" s="26">
        <f>MAX($D$21:D49)+1</f>
        <v>24</v>
      </c>
      <c r="E50" s="22" t="s">
        <v>142</v>
      </c>
      <c r="F50" s="22" t="s">
        <v>142</v>
      </c>
      <c r="G50" s="22" t="s">
        <v>142</v>
      </c>
      <c r="H50" s="22" t="s">
        <v>142</v>
      </c>
      <c r="I50" s="22" t="s">
        <v>142</v>
      </c>
      <c r="J50" s="22" t="s">
        <v>142</v>
      </c>
      <c r="K50" s="22" t="s">
        <v>142</v>
      </c>
      <c r="L50" s="22" t="s">
        <v>142</v>
      </c>
      <c r="M50" s="22" t="s">
        <v>142</v>
      </c>
      <c r="N50" s="22" t="s">
        <v>142</v>
      </c>
      <c r="O50" s="22" t="s">
        <v>142</v>
      </c>
      <c r="P50" s="22" t="s">
        <v>142</v>
      </c>
      <c r="Q50" s="22" t="s">
        <v>142</v>
      </c>
      <c r="R50" s="22" t="s">
        <v>142</v>
      </c>
      <c r="S50" s="22" t="s">
        <v>143</v>
      </c>
      <c r="T50" s="22" t="s">
        <v>143</v>
      </c>
      <c r="U50" s="22" t="s">
        <v>143</v>
      </c>
      <c r="V50" s="22" t="s">
        <v>143</v>
      </c>
      <c r="W50" s="22" t="s">
        <v>143</v>
      </c>
      <c r="X50" s="22" t="s">
        <v>143</v>
      </c>
      <c r="Y50" s="22" t="s">
        <v>143</v>
      </c>
      <c r="Z50" s="22" t="s">
        <v>143</v>
      </c>
      <c r="AA50" s="22" t="s">
        <v>143</v>
      </c>
      <c r="AB50" s="22" t="s">
        <v>143</v>
      </c>
      <c r="AC50" s="22" t="s">
        <v>143</v>
      </c>
      <c r="AD50" s="22" t="s">
        <v>143</v>
      </c>
      <c r="AE50" s="22" t="s">
        <v>142</v>
      </c>
      <c r="AF50" s="22" t="s">
        <v>142</v>
      </c>
      <c r="AG50" s="22" t="s">
        <v>142</v>
      </c>
      <c r="AH50" s="22" t="s">
        <v>142</v>
      </c>
      <c r="AI50" s="22" t="s">
        <v>142</v>
      </c>
      <c r="AJ50" s="22" t="s">
        <v>142</v>
      </c>
      <c r="AK50" s="22" t="s">
        <v>143</v>
      </c>
      <c r="AL50" s="22" t="s">
        <v>143</v>
      </c>
      <c r="AM50" s="22" t="s">
        <v>143</v>
      </c>
      <c r="AN50" s="22" t="s">
        <v>143</v>
      </c>
      <c r="AO50" s="22"/>
      <c r="AP50" s="22"/>
      <c r="AQ50" s="22"/>
      <c r="AR50" s="22"/>
      <c r="AS50" s="22"/>
      <c r="AT50" s="22" t="s">
        <v>142</v>
      </c>
      <c r="AU50" s="22" t="s">
        <v>142</v>
      </c>
      <c r="AV50" s="27"/>
    </row>
    <row r="51" spans="1:48" outlineLevel="1" x14ac:dyDescent="0.4">
      <c r="A51" s="29"/>
      <c r="B51" s="53" t="s">
        <v>160</v>
      </c>
      <c r="C51" s="211"/>
      <c r="D51" s="78"/>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row>
    <row r="52" spans="1:48" outlineLevel="1" x14ac:dyDescent="0.4">
      <c r="A52" s="29"/>
      <c r="B52" s="59" t="s">
        <v>146</v>
      </c>
      <c r="C52" s="26" t="s">
        <v>141</v>
      </c>
      <c r="D52" s="26">
        <f>MAX($D$21:D51)+1</f>
        <v>25</v>
      </c>
      <c r="E52" s="22" t="s">
        <v>142</v>
      </c>
      <c r="F52" s="22" t="s">
        <v>142</v>
      </c>
      <c r="G52" s="22" t="s">
        <v>142</v>
      </c>
      <c r="H52" s="22" t="s">
        <v>142</v>
      </c>
      <c r="I52" s="22" t="s">
        <v>142</v>
      </c>
      <c r="J52" s="22" t="s">
        <v>142</v>
      </c>
      <c r="K52" s="22" t="s">
        <v>142</v>
      </c>
      <c r="L52" s="22" t="s">
        <v>142</v>
      </c>
      <c r="M52" s="22" t="s">
        <v>142</v>
      </c>
      <c r="N52" s="22" t="s">
        <v>142</v>
      </c>
      <c r="O52" s="22" t="s">
        <v>142</v>
      </c>
      <c r="P52" s="22" t="s">
        <v>142</v>
      </c>
      <c r="Q52" s="22" t="s">
        <v>142</v>
      </c>
      <c r="R52" s="22" t="s">
        <v>142</v>
      </c>
      <c r="S52" s="22" t="s">
        <v>142</v>
      </c>
      <c r="T52" s="22" t="s">
        <v>142</v>
      </c>
      <c r="U52" s="22" t="s">
        <v>142</v>
      </c>
      <c r="V52" s="22" t="s">
        <v>142</v>
      </c>
      <c r="W52" s="22" t="s">
        <v>142</v>
      </c>
      <c r="X52" s="22" t="s">
        <v>142</v>
      </c>
      <c r="Y52" s="22" t="s">
        <v>142</v>
      </c>
      <c r="Z52" s="22" t="s">
        <v>142</v>
      </c>
      <c r="AA52" s="22" t="s">
        <v>142</v>
      </c>
      <c r="AB52" s="22" t="s">
        <v>142</v>
      </c>
      <c r="AC52" s="22" t="s">
        <v>142</v>
      </c>
      <c r="AD52" s="22" t="s">
        <v>142</v>
      </c>
      <c r="AE52" s="22" t="s">
        <v>142</v>
      </c>
      <c r="AF52" s="22" t="s">
        <v>142</v>
      </c>
      <c r="AG52" s="22" t="s">
        <v>142</v>
      </c>
      <c r="AH52" s="22" t="s">
        <v>142</v>
      </c>
      <c r="AI52" s="22" t="s">
        <v>142</v>
      </c>
      <c r="AJ52" s="22" t="s">
        <v>142</v>
      </c>
      <c r="AK52" s="22" t="s">
        <v>142</v>
      </c>
      <c r="AL52" s="22" t="s">
        <v>142</v>
      </c>
      <c r="AM52" s="22" t="s">
        <v>142</v>
      </c>
      <c r="AN52" s="22" t="s">
        <v>142</v>
      </c>
      <c r="AO52" s="22"/>
      <c r="AP52" s="22"/>
      <c r="AQ52" s="22"/>
      <c r="AR52" s="22"/>
      <c r="AS52" s="22"/>
      <c r="AT52" s="22" t="s">
        <v>143</v>
      </c>
      <c r="AU52" s="22" t="s">
        <v>143</v>
      </c>
      <c r="AV52" s="27"/>
    </row>
    <row r="53" spans="1:48" outlineLevel="1" x14ac:dyDescent="0.4">
      <c r="A53" s="29"/>
      <c r="B53" s="59" t="s">
        <v>147</v>
      </c>
      <c r="C53" s="26" t="s">
        <v>141</v>
      </c>
      <c r="D53" s="26">
        <f>MAX($D$21:D52)+1</f>
        <v>26</v>
      </c>
      <c r="E53" s="22" t="s">
        <v>143</v>
      </c>
      <c r="F53" s="22" t="s">
        <v>143</v>
      </c>
      <c r="G53" s="22" t="s">
        <v>143</v>
      </c>
      <c r="H53" s="22" t="s">
        <v>143</v>
      </c>
      <c r="I53" s="22" t="s">
        <v>143</v>
      </c>
      <c r="J53" s="22" t="s">
        <v>143</v>
      </c>
      <c r="K53" s="22" t="s">
        <v>143</v>
      </c>
      <c r="L53" s="22" t="s">
        <v>143</v>
      </c>
      <c r="M53" s="22" t="s">
        <v>143</v>
      </c>
      <c r="N53" s="22" t="s">
        <v>143</v>
      </c>
      <c r="O53" s="22" t="s">
        <v>143</v>
      </c>
      <c r="P53" s="22" t="s">
        <v>143</v>
      </c>
      <c r="Q53" s="22" t="s">
        <v>143</v>
      </c>
      <c r="R53" s="22" t="s">
        <v>143</v>
      </c>
      <c r="S53" s="22" t="s">
        <v>143</v>
      </c>
      <c r="T53" s="22" t="s">
        <v>143</v>
      </c>
      <c r="U53" s="22" t="s">
        <v>143</v>
      </c>
      <c r="V53" s="22" t="s">
        <v>143</v>
      </c>
      <c r="W53" s="22" t="s">
        <v>143</v>
      </c>
      <c r="X53" s="22" t="s">
        <v>143</v>
      </c>
      <c r="Y53" s="22" t="s">
        <v>143</v>
      </c>
      <c r="Z53" s="22" t="s">
        <v>143</v>
      </c>
      <c r="AA53" s="22" t="s">
        <v>143</v>
      </c>
      <c r="AB53" s="22" t="s">
        <v>143</v>
      </c>
      <c r="AC53" s="22" t="s">
        <v>143</v>
      </c>
      <c r="AD53" s="22" t="s">
        <v>143</v>
      </c>
      <c r="AE53" s="22" t="s">
        <v>143</v>
      </c>
      <c r="AF53" s="22" t="s">
        <v>143</v>
      </c>
      <c r="AG53" s="22" t="s">
        <v>143</v>
      </c>
      <c r="AH53" s="22" t="s">
        <v>143</v>
      </c>
      <c r="AI53" s="22" t="s">
        <v>143</v>
      </c>
      <c r="AJ53" s="22" t="s">
        <v>143</v>
      </c>
      <c r="AK53" s="22" t="s">
        <v>143</v>
      </c>
      <c r="AL53" s="22" t="s">
        <v>143</v>
      </c>
      <c r="AM53" s="22" t="s">
        <v>143</v>
      </c>
      <c r="AN53" s="22" t="s">
        <v>143</v>
      </c>
      <c r="AO53" s="22"/>
      <c r="AP53" s="22"/>
      <c r="AQ53" s="22"/>
      <c r="AR53" s="22"/>
      <c r="AS53" s="22"/>
      <c r="AT53" s="22" t="s">
        <v>143</v>
      </c>
      <c r="AU53" s="22" t="s">
        <v>142</v>
      </c>
      <c r="AV53" s="27"/>
    </row>
    <row r="54" spans="1:48" outlineLevel="1" x14ac:dyDescent="0.4">
      <c r="A54" s="29"/>
      <c r="B54" s="59" t="s">
        <v>148</v>
      </c>
      <c r="C54" s="26" t="s">
        <v>141</v>
      </c>
      <c r="D54" s="26">
        <f>MAX($D$21:D53)+1</f>
        <v>27</v>
      </c>
      <c r="E54" s="22" t="s">
        <v>142</v>
      </c>
      <c r="F54" s="22" t="s">
        <v>142</v>
      </c>
      <c r="G54" s="22" t="s">
        <v>142</v>
      </c>
      <c r="H54" s="22" t="s">
        <v>142</v>
      </c>
      <c r="I54" s="22" t="s">
        <v>142</v>
      </c>
      <c r="J54" s="22" t="s">
        <v>142</v>
      </c>
      <c r="K54" s="22" t="s">
        <v>142</v>
      </c>
      <c r="L54" s="22" t="s">
        <v>142</v>
      </c>
      <c r="M54" s="22" t="s">
        <v>142</v>
      </c>
      <c r="N54" s="22" t="s">
        <v>142</v>
      </c>
      <c r="O54" s="22" t="s">
        <v>142</v>
      </c>
      <c r="P54" s="22" t="s">
        <v>142</v>
      </c>
      <c r="Q54" s="22" t="s">
        <v>142</v>
      </c>
      <c r="R54" s="22" t="s">
        <v>142</v>
      </c>
      <c r="S54" s="22" t="s">
        <v>142</v>
      </c>
      <c r="T54" s="22" t="s">
        <v>142</v>
      </c>
      <c r="U54" s="22" t="s">
        <v>142</v>
      </c>
      <c r="V54" s="22" t="s">
        <v>142</v>
      </c>
      <c r="W54" s="22" t="s">
        <v>142</v>
      </c>
      <c r="X54" s="22" t="s">
        <v>142</v>
      </c>
      <c r="Y54" s="22" t="s">
        <v>142</v>
      </c>
      <c r="Z54" s="22" t="s">
        <v>142</v>
      </c>
      <c r="AA54" s="22" t="s">
        <v>142</v>
      </c>
      <c r="AB54" s="22" t="s">
        <v>142</v>
      </c>
      <c r="AC54" s="22" t="s">
        <v>142</v>
      </c>
      <c r="AD54" s="22" t="s">
        <v>142</v>
      </c>
      <c r="AE54" s="22" t="s">
        <v>142</v>
      </c>
      <c r="AF54" s="22" t="s">
        <v>142</v>
      </c>
      <c r="AG54" s="22" t="s">
        <v>142</v>
      </c>
      <c r="AH54" s="22" t="s">
        <v>142</v>
      </c>
      <c r="AI54" s="22" t="s">
        <v>142</v>
      </c>
      <c r="AJ54" s="22" t="s">
        <v>142</v>
      </c>
      <c r="AK54" s="22" t="s">
        <v>142</v>
      </c>
      <c r="AL54" s="22" t="s">
        <v>142</v>
      </c>
      <c r="AM54" s="22" t="s">
        <v>142</v>
      </c>
      <c r="AN54" s="22" t="s">
        <v>142</v>
      </c>
      <c r="AO54" s="22"/>
      <c r="AP54" s="22"/>
      <c r="AQ54" s="22"/>
      <c r="AR54" s="22"/>
      <c r="AS54" s="22"/>
      <c r="AT54" s="22" t="s">
        <v>142</v>
      </c>
      <c r="AU54" s="22" t="s">
        <v>142</v>
      </c>
      <c r="AV54" s="27"/>
    </row>
    <row r="55" spans="1:48" outlineLevel="1" x14ac:dyDescent="0.4">
      <c r="A55" s="29"/>
      <c r="B55" s="53" t="s">
        <v>161</v>
      </c>
      <c r="C55" s="211"/>
      <c r="D55" s="78"/>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row>
    <row r="56" spans="1:48" outlineLevel="1" x14ac:dyDescent="0.4">
      <c r="A56" s="29"/>
      <c r="B56" s="59" t="s">
        <v>162</v>
      </c>
      <c r="C56" s="26" t="s">
        <v>141</v>
      </c>
      <c r="D56" s="26">
        <f>MAX($D$21:D55)+1</f>
        <v>28</v>
      </c>
      <c r="E56" s="22" t="s">
        <v>142</v>
      </c>
      <c r="F56" s="22" t="s">
        <v>142</v>
      </c>
      <c r="G56" s="22" t="s">
        <v>142</v>
      </c>
      <c r="H56" s="22" t="s">
        <v>142</v>
      </c>
      <c r="I56" s="22" t="s">
        <v>142</v>
      </c>
      <c r="J56" s="22" t="s">
        <v>142</v>
      </c>
      <c r="K56" s="22" t="s">
        <v>142</v>
      </c>
      <c r="L56" s="22" t="s">
        <v>142</v>
      </c>
      <c r="M56" s="22" t="s">
        <v>142</v>
      </c>
      <c r="N56" s="22" t="s">
        <v>142</v>
      </c>
      <c r="O56" s="22" t="s">
        <v>142</v>
      </c>
      <c r="P56" s="22" t="s">
        <v>142</v>
      </c>
      <c r="Q56" s="22" t="s">
        <v>142</v>
      </c>
      <c r="R56" s="22" t="s">
        <v>142</v>
      </c>
      <c r="S56" s="22" t="s">
        <v>142</v>
      </c>
      <c r="T56" s="22" t="s">
        <v>142</v>
      </c>
      <c r="U56" s="22" t="s">
        <v>142</v>
      </c>
      <c r="V56" s="22" t="s">
        <v>142</v>
      </c>
      <c r="W56" s="22" t="s">
        <v>142</v>
      </c>
      <c r="X56" s="22" t="s">
        <v>142</v>
      </c>
      <c r="Y56" s="22" t="s">
        <v>142</v>
      </c>
      <c r="Z56" s="22" t="s">
        <v>142</v>
      </c>
      <c r="AA56" s="22" t="s">
        <v>142</v>
      </c>
      <c r="AB56" s="22" t="s">
        <v>142</v>
      </c>
      <c r="AC56" s="22" t="s">
        <v>142</v>
      </c>
      <c r="AD56" s="22" t="s">
        <v>142</v>
      </c>
      <c r="AE56" s="22" t="s">
        <v>142</v>
      </c>
      <c r="AF56" s="22" t="s">
        <v>142</v>
      </c>
      <c r="AG56" s="22" t="s">
        <v>142</v>
      </c>
      <c r="AH56" s="22" t="s">
        <v>142</v>
      </c>
      <c r="AI56" s="22" t="s">
        <v>142</v>
      </c>
      <c r="AJ56" s="22" t="s">
        <v>142</v>
      </c>
      <c r="AK56" s="22" t="s">
        <v>142</v>
      </c>
      <c r="AL56" s="22" t="s">
        <v>142</v>
      </c>
      <c r="AM56" s="22" t="s">
        <v>142</v>
      </c>
      <c r="AN56" s="22" t="s">
        <v>142</v>
      </c>
      <c r="AO56" s="22"/>
      <c r="AP56" s="22"/>
      <c r="AQ56" s="22"/>
      <c r="AR56" s="22"/>
      <c r="AS56" s="22"/>
      <c r="AT56" s="22" t="s">
        <v>143</v>
      </c>
      <c r="AU56" s="22" t="s">
        <v>143</v>
      </c>
      <c r="AV56" s="27"/>
    </row>
    <row r="57" spans="1:48" outlineLevel="1" x14ac:dyDescent="0.4">
      <c r="A57" s="29"/>
      <c r="B57" s="59" t="s">
        <v>147</v>
      </c>
      <c r="C57" s="26" t="s">
        <v>141</v>
      </c>
      <c r="D57" s="26">
        <f>MAX($D$21:D56)+1</f>
        <v>29</v>
      </c>
      <c r="E57" s="22" t="s">
        <v>143</v>
      </c>
      <c r="F57" s="22" t="s">
        <v>143</v>
      </c>
      <c r="G57" s="22" t="s">
        <v>143</v>
      </c>
      <c r="H57" s="22" t="s">
        <v>143</v>
      </c>
      <c r="I57" s="22" t="s">
        <v>143</v>
      </c>
      <c r="J57" s="22" t="s">
        <v>143</v>
      </c>
      <c r="K57" s="22" t="s">
        <v>143</v>
      </c>
      <c r="L57" s="22" t="s">
        <v>143</v>
      </c>
      <c r="M57" s="22" t="s">
        <v>143</v>
      </c>
      <c r="N57" s="22" t="s">
        <v>143</v>
      </c>
      <c r="O57" s="22" t="s">
        <v>143</v>
      </c>
      <c r="P57" s="22" t="s">
        <v>143</v>
      </c>
      <c r="Q57" s="22" t="s">
        <v>143</v>
      </c>
      <c r="R57" s="22" t="s">
        <v>143</v>
      </c>
      <c r="S57" s="22" t="s">
        <v>143</v>
      </c>
      <c r="T57" s="22" t="s">
        <v>143</v>
      </c>
      <c r="U57" s="22" t="s">
        <v>143</v>
      </c>
      <c r="V57" s="22" t="s">
        <v>143</v>
      </c>
      <c r="W57" s="22" t="s">
        <v>143</v>
      </c>
      <c r="X57" s="22" t="s">
        <v>143</v>
      </c>
      <c r="Y57" s="22" t="s">
        <v>143</v>
      </c>
      <c r="Z57" s="22" t="s">
        <v>143</v>
      </c>
      <c r="AA57" s="22" t="s">
        <v>143</v>
      </c>
      <c r="AB57" s="22" t="s">
        <v>143</v>
      </c>
      <c r="AC57" s="22" t="s">
        <v>143</v>
      </c>
      <c r="AD57" s="22" t="s">
        <v>143</v>
      </c>
      <c r="AE57" s="22" t="s">
        <v>143</v>
      </c>
      <c r="AF57" s="22" t="s">
        <v>143</v>
      </c>
      <c r="AG57" s="22" t="s">
        <v>143</v>
      </c>
      <c r="AH57" s="22" t="s">
        <v>143</v>
      </c>
      <c r="AI57" s="22" t="s">
        <v>143</v>
      </c>
      <c r="AJ57" s="22" t="s">
        <v>143</v>
      </c>
      <c r="AK57" s="22" t="s">
        <v>143</v>
      </c>
      <c r="AL57" s="22" t="s">
        <v>143</v>
      </c>
      <c r="AM57" s="22" t="s">
        <v>143</v>
      </c>
      <c r="AN57" s="22" t="s">
        <v>143</v>
      </c>
      <c r="AO57" s="22"/>
      <c r="AP57" s="22"/>
      <c r="AQ57" s="22"/>
      <c r="AR57" s="22"/>
      <c r="AS57" s="22"/>
      <c r="AT57" s="22" t="s">
        <v>143</v>
      </c>
      <c r="AU57" s="22" t="s">
        <v>142</v>
      </c>
      <c r="AV57" s="27"/>
    </row>
    <row r="58" spans="1:48" outlineLevel="1" x14ac:dyDescent="0.4">
      <c r="A58" s="29"/>
      <c r="B58" s="59" t="s">
        <v>151</v>
      </c>
      <c r="C58" s="26" t="s">
        <v>141</v>
      </c>
      <c r="D58" s="26">
        <f>MAX($D$21:D57)+1</f>
        <v>30</v>
      </c>
      <c r="E58" s="22" t="s">
        <v>142</v>
      </c>
      <c r="F58" s="22" t="s">
        <v>142</v>
      </c>
      <c r="G58" s="22" t="s">
        <v>142</v>
      </c>
      <c r="H58" s="22" t="s">
        <v>142</v>
      </c>
      <c r="I58" s="22" t="s">
        <v>142</v>
      </c>
      <c r="J58" s="22" t="s">
        <v>142</v>
      </c>
      <c r="K58" s="22" t="s">
        <v>142</v>
      </c>
      <c r="L58" s="22" t="s">
        <v>142</v>
      </c>
      <c r="M58" s="22" t="s">
        <v>142</v>
      </c>
      <c r="N58" s="22" t="s">
        <v>142</v>
      </c>
      <c r="O58" s="22" t="s">
        <v>142</v>
      </c>
      <c r="P58" s="22" t="s">
        <v>142</v>
      </c>
      <c r="Q58" s="22" t="s">
        <v>142</v>
      </c>
      <c r="R58" s="22" t="s">
        <v>142</v>
      </c>
      <c r="S58" s="22" t="s">
        <v>142</v>
      </c>
      <c r="T58" s="22" t="s">
        <v>142</v>
      </c>
      <c r="U58" s="22" t="s">
        <v>142</v>
      </c>
      <c r="V58" s="22" t="s">
        <v>142</v>
      </c>
      <c r="W58" s="22" t="s">
        <v>142</v>
      </c>
      <c r="X58" s="22" t="s">
        <v>142</v>
      </c>
      <c r="Y58" s="22" t="s">
        <v>142</v>
      </c>
      <c r="Z58" s="22" t="s">
        <v>142</v>
      </c>
      <c r="AA58" s="22" t="s">
        <v>142</v>
      </c>
      <c r="AB58" s="22" t="s">
        <v>142</v>
      </c>
      <c r="AC58" s="22" t="s">
        <v>142</v>
      </c>
      <c r="AD58" s="22" t="s">
        <v>142</v>
      </c>
      <c r="AE58" s="22" t="s">
        <v>142</v>
      </c>
      <c r="AF58" s="22" t="s">
        <v>142</v>
      </c>
      <c r="AG58" s="22" t="s">
        <v>142</v>
      </c>
      <c r="AH58" s="22" t="s">
        <v>142</v>
      </c>
      <c r="AI58" s="22" t="s">
        <v>142</v>
      </c>
      <c r="AJ58" s="22" t="s">
        <v>142</v>
      </c>
      <c r="AK58" s="22" t="s">
        <v>142</v>
      </c>
      <c r="AL58" s="22" t="s">
        <v>142</v>
      </c>
      <c r="AM58" s="22" t="s">
        <v>142</v>
      </c>
      <c r="AN58" s="22" t="s">
        <v>142</v>
      </c>
      <c r="AO58" s="22"/>
      <c r="AP58" s="22"/>
      <c r="AQ58" s="22"/>
      <c r="AR58" s="22"/>
      <c r="AS58" s="22"/>
      <c r="AT58" s="22" t="s">
        <v>142</v>
      </c>
      <c r="AU58" s="22" t="s">
        <v>142</v>
      </c>
      <c r="AV58" s="27"/>
    </row>
    <row r="59" spans="1:48" outlineLevel="1" x14ac:dyDescent="0.4">
      <c r="A59" s="29"/>
      <c r="B59" s="59" t="s">
        <v>163</v>
      </c>
      <c r="C59" s="26" t="s">
        <v>141</v>
      </c>
      <c r="D59" s="26">
        <f>MAX($D$21:D58)+1</f>
        <v>31</v>
      </c>
      <c r="E59" s="22" t="s">
        <v>143</v>
      </c>
      <c r="F59" s="22" t="s">
        <v>143</v>
      </c>
      <c r="G59" s="22" t="s">
        <v>143</v>
      </c>
      <c r="H59" s="22" t="s">
        <v>143</v>
      </c>
      <c r="I59" s="22" t="s">
        <v>143</v>
      </c>
      <c r="J59" s="22" t="s">
        <v>143</v>
      </c>
      <c r="K59" s="22" t="s">
        <v>143</v>
      </c>
      <c r="L59" s="22" t="s">
        <v>143</v>
      </c>
      <c r="M59" s="22" t="s">
        <v>143</v>
      </c>
      <c r="N59" s="22" t="s">
        <v>143</v>
      </c>
      <c r="O59" s="22" t="s">
        <v>143</v>
      </c>
      <c r="P59" s="22" t="s">
        <v>143</v>
      </c>
      <c r="Q59" s="22" t="s">
        <v>143</v>
      </c>
      <c r="R59" s="22" t="s">
        <v>143</v>
      </c>
      <c r="S59" s="22" t="s">
        <v>142</v>
      </c>
      <c r="T59" s="22" t="s">
        <v>142</v>
      </c>
      <c r="U59" s="22" t="s">
        <v>142</v>
      </c>
      <c r="V59" s="22" t="s">
        <v>142</v>
      </c>
      <c r="W59" s="22" t="s">
        <v>142</v>
      </c>
      <c r="X59" s="22" t="s">
        <v>142</v>
      </c>
      <c r="Y59" s="22" t="s">
        <v>142</v>
      </c>
      <c r="Z59" s="22" t="s">
        <v>142</v>
      </c>
      <c r="AA59" s="22" t="s">
        <v>142</v>
      </c>
      <c r="AB59" s="22" t="s">
        <v>142</v>
      </c>
      <c r="AC59" s="22" t="s">
        <v>142</v>
      </c>
      <c r="AD59" s="22" t="s">
        <v>142</v>
      </c>
      <c r="AE59" s="22" t="s">
        <v>143</v>
      </c>
      <c r="AF59" s="22" t="s">
        <v>143</v>
      </c>
      <c r="AG59" s="22" t="s">
        <v>143</v>
      </c>
      <c r="AH59" s="22" t="s">
        <v>143</v>
      </c>
      <c r="AI59" s="22" t="s">
        <v>143</v>
      </c>
      <c r="AJ59" s="22" t="s">
        <v>143</v>
      </c>
      <c r="AK59" s="22" t="s">
        <v>143</v>
      </c>
      <c r="AL59" s="22" t="s">
        <v>143</v>
      </c>
      <c r="AM59" s="22" t="s">
        <v>143</v>
      </c>
      <c r="AN59" s="22" t="s">
        <v>143</v>
      </c>
      <c r="AO59" s="22"/>
      <c r="AP59" s="22"/>
      <c r="AQ59" s="22"/>
      <c r="AR59" s="22"/>
      <c r="AS59" s="22"/>
      <c r="AT59" s="22" t="s">
        <v>143</v>
      </c>
      <c r="AU59" s="22" t="s">
        <v>143</v>
      </c>
      <c r="AV59" s="27"/>
    </row>
    <row r="60" spans="1:48" outlineLevel="1" x14ac:dyDescent="0.4">
      <c r="A60" s="29"/>
      <c r="B60" s="59" t="s">
        <v>159</v>
      </c>
      <c r="C60" s="26" t="s">
        <v>141</v>
      </c>
      <c r="D60" s="26">
        <f>MAX($D$21:D59)+1</f>
        <v>32</v>
      </c>
      <c r="E60" s="22" t="s">
        <v>143</v>
      </c>
      <c r="F60" s="22" t="s">
        <v>143</v>
      </c>
      <c r="G60" s="22" t="s">
        <v>143</v>
      </c>
      <c r="H60" s="22" t="s">
        <v>143</v>
      </c>
      <c r="I60" s="22" t="s">
        <v>143</v>
      </c>
      <c r="J60" s="22" t="s">
        <v>143</v>
      </c>
      <c r="K60" s="22" t="s">
        <v>143</v>
      </c>
      <c r="L60" s="22" t="s">
        <v>143</v>
      </c>
      <c r="M60" s="22" t="s">
        <v>143</v>
      </c>
      <c r="N60" s="22" t="s">
        <v>143</v>
      </c>
      <c r="O60" s="22" t="s">
        <v>143</v>
      </c>
      <c r="P60" s="22" t="s">
        <v>143</v>
      </c>
      <c r="Q60" s="22" t="s">
        <v>143</v>
      </c>
      <c r="R60" s="22" t="s">
        <v>143</v>
      </c>
      <c r="S60" s="22" t="s">
        <v>142</v>
      </c>
      <c r="T60" s="22" t="s">
        <v>142</v>
      </c>
      <c r="U60" s="22" t="s">
        <v>142</v>
      </c>
      <c r="V60" s="22" t="s">
        <v>142</v>
      </c>
      <c r="W60" s="22" t="s">
        <v>142</v>
      </c>
      <c r="X60" s="22" t="s">
        <v>142</v>
      </c>
      <c r="Y60" s="22" t="s">
        <v>142</v>
      </c>
      <c r="Z60" s="22" t="s">
        <v>142</v>
      </c>
      <c r="AA60" s="22" t="s">
        <v>142</v>
      </c>
      <c r="AB60" s="22" t="s">
        <v>142</v>
      </c>
      <c r="AC60" s="22" t="s">
        <v>142</v>
      </c>
      <c r="AD60" s="22" t="s">
        <v>142</v>
      </c>
      <c r="AE60" s="22" t="s">
        <v>143</v>
      </c>
      <c r="AF60" s="22" t="s">
        <v>143</v>
      </c>
      <c r="AG60" s="22" t="s">
        <v>143</v>
      </c>
      <c r="AH60" s="22" t="s">
        <v>143</v>
      </c>
      <c r="AI60" s="22" t="s">
        <v>143</v>
      </c>
      <c r="AJ60" s="22" t="s">
        <v>143</v>
      </c>
      <c r="AK60" s="22" t="s">
        <v>143</v>
      </c>
      <c r="AL60" s="22" t="s">
        <v>143</v>
      </c>
      <c r="AM60" s="22" t="s">
        <v>143</v>
      </c>
      <c r="AN60" s="22" t="s">
        <v>143</v>
      </c>
      <c r="AO60" s="22"/>
      <c r="AP60" s="22"/>
      <c r="AQ60" s="22"/>
      <c r="AR60" s="22"/>
      <c r="AS60" s="22"/>
      <c r="AT60" s="22" t="s">
        <v>143</v>
      </c>
      <c r="AU60" s="22" t="s">
        <v>143</v>
      </c>
      <c r="AV60" s="27"/>
    </row>
    <row r="61" spans="1:48" outlineLevel="1" x14ac:dyDescent="0.4">
      <c r="A61" s="29"/>
      <c r="B61" s="59" t="s">
        <v>152</v>
      </c>
      <c r="C61" s="26" t="s">
        <v>141</v>
      </c>
      <c r="D61" s="26">
        <f>MAX($D$21:D60)+1</f>
        <v>33</v>
      </c>
      <c r="E61" s="22" t="s">
        <v>142</v>
      </c>
      <c r="F61" s="22" t="s">
        <v>142</v>
      </c>
      <c r="G61" s="22" t="s">
        <v>142</v>
      </c>
      <c r="H61" s="22" t="s">
        <v>142</v>
      </c>
      <c r="I61" s="22" t="s">
        <v>142</v>
      </c>
      <c r="J61" s="22" t="s">
        <v>142</v>
      </c>
      <c r="K61" s="22" t="s">
        <v>142</v>
      </c>
      <c r="L61" s="22" t="s">
        <v>142</v>
      </c>
      <c r="M61" s="22" t="s">
        <v>142</v>
      </c>
      <c r="N61" s="22" t="s">
        <v>142</v>
      </c>
      <c r="O61" s="22" t="s">
        <v>142</v>
      </c>
      <c r="P61" s="22" t="s">
        <v>142</v>
      </c>
      <c r="Q61" s="22" t="s">
        <v>142</v>
      </c>
      <c r="R61" s="22" t="s">
        <v>142</v>
      </c>
      <c r="S61" s="22" t="s">
        <v>143</v>
      </c>
      <c r="T61" s="22" t="s">
        <v>143</v>
      </c>
      <c r="U61" s="22" t="s">
        <v>143</v>
      </c>
      <c r="V61" s="22" t="s">
        <v>143</v>
      </c>
      <c r="W61" s="22" t="s">
        <v>143</v>
      </c>
      <c r="X61" s="22" t="s">
        <v>143</v>
      </c>
      <c r="Y61" s="22" t="s">
        <v>143</v>
      </c>
      <c r="Z61" s="22" t="s">
        <v>143</v>
      </c>
      <c r="AA61" s="22" t="s">
        <v>143</v>
      </c>
      <c r="AB61" s="22" t="s">
        <v>143</v>
      </c>
      <c r="AC61" s="22" t="s">
        <v>143</v>
      </c>
      <c r="AD61" s="22" t="s">
        <v>143</v>
      </c>
      <c r="AE61" s="22" t="s">
        <v>142</v>
      </c>
      <c r="AF61" s="22" t="s">
        <v>142</v>
      </c>
      <c r="AG61" s="22" t="s">
        <v>142</v>
      </c>
      <c r="AH61" s="22" t="s">
        <v>142</v>
      </c>
      <c r="AI61" s="22" t="s">
        <v>142</v>
      </c>
      <c r="AJ61" s="22" t="s">
        <v>142</v>
      </c>
      <c r="AK61" s="22" t="s">
        <v>143</v>
      </c>
      <c r="AL61" s="22" t="s">
        <v>143</v>
      </c>
      <c r="AM61" s="22" t="s">
        <v>143</v>
      </c>
      <c r="AN61" s="22" t="s">
        <v>143</v>
      </c>
      <c r="AO61" s="22"/>
      <c r="AP61" s="22"/>
      <c r="AQ61" s="22"/>
      <c r="AR61" s="22"/>
      <c r="AS61" s="22"/>
      <c r="AT61" s="22" t="s">
        <v>142</v>
      </c>
      <c r="AU61" s="22" t="s">
        <v>142</v>
      </c>
      <c r="AV61" s="27"/>
    </row>
    <row r="62" spans="1:48" outlineLevel="1" x14ac:dyDescent="0.4">
      <c r="A62" s="29"/>
      <c r="B62" s="59" t="s">
        <v>153</v>
      </c>
      <c r="C62" s="26" t="s">
        <v>141</v>
      </c>
      <c r="D62" s="26">
        <f>MAX($D$21:D61)+1</f>
        <v>34</v>
      </c>
      <c r="E62" s="22" t="s">
        <v>142</v>
      </c>
      <c r="F62" s="22" t="s">
        <v>142</v>
      </c>
      <c r="G62" s="22" t="s">
        <v>142</v>
      </c>
      <c r="H62" s="22" t="s">
        <v>142</v>
      </c>
      <c r="I62" s="22" t="s">
        <v>142</v>
      </c>
      <c r="J62" s="22" t="s">
        <v>142</v>
      </c>
      <c r="K62" s="22" t="s">
        <v>142</v>
      </c>
      <c r="L62" s="22" t="s">
        <v>142</v>
      </c>
      <c r="M62" s="22" t="s">
        <v>142</v>
      </c>
      <c r="N62" s="22" t="s">
        <v>142</v>
      </c>
      <c r="O62" s="22" t="s">
        <v>142</v>
      </c>
      <c r="P62" s="22" t="s">
        <v>142</v>
      </c>
      <c r="Q62" s="22" t="s">
        <v>142</v>
      </c>
      <c r="R62" s="22" t="s">
        <v>142</v>
      </c>
      <c r="S62" s="22" t="s">
        <v>143</v>
      </c>
      <c r="T62" s="22" t="s">
        <v>143</v>
      </c>
      <c r="U62" s="22" t="s">
        <v>143</v>
      </c>
      <c r="V62" s="22" t="s">
        <v>143</v>
      </c>
      <c r="W62" s="22" t="s">
        <v>143</v>
      </c>
      <c r="X62" s="22" t="s">
        <v>143</v>
      </c>
      <c r="Y62" s="22" t="s">
        <v>143</v>
      </c>
      <c r="Z62" s="22" t="s">
        <v>143</v>
      </c>
      <c r="AA62" s="22" t="s">
        <v>143</v>
      </c>
      <c r="AB62" s="22" t="s">
        <v>143</v>
      </c>
      <c r="AC62" s="22" t="s">
        <v>143</v>
      </c>
      <c r="AD62" s="22" t="s">
        <v>143</v>
      </c>
      <c r="AE62" s="22" t="s">
        <v>142</v>
      </c>
      <c r="AF62" s="22" t="s">
        <v>142</v>
      </c>
      <c r="AG62" s="22" t="s">
        <v>142</v>
      </c>
      <c r="AH62" s="22" t="s">
        <v>142</v>
      </c>
      <c r="AI62" s="22" t="s">
        <v>142</v>
      </c>
      <c r="AJ62" s="22" t="s">
        <v>142</v>
      </c>
      <c r="AK62" s="22" t="s">
        <v>143</v>
      </c>
      <c r="AL62" s="22" t="s">
        <v>143</v>
      </c>
      <c r="AM62" s="22" t="s">
        <v>143</v>
      </c>
      <c r="AN62" s="22" t="s">
        <v>143</v>
      </c>
      <c r="AO62" s="22"/>
      <c r="AP62" s="22"/>
      <c r="AQ62" s="22"/>
      <c r="AR62" s="22"/>
      <c r="AS62" s="22"/>
      <c r="AT62" s="22" t="s">
        <v>142</v>
      </c>
      <c r="AU62" s="22" t="s">
        <v>142</v>
      </c>
      <c r="AV62" s="27"/>
    </row>
    <row r="63" spans="1:48" outlineLevel="1" x14ac:dyDescent="0.4">
      <c r="A63" s="29"/>
      <c r="B63" s="53" t="s">
        <v>164</v>
      </c>
      <c r="C63" s="211"/>
      <c r="D63" s="78"/>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row>
    <row r="64" spans="1:48" outlineLevel="1" x14ac:dyDescent="0.4">
      <c r="A64" s="29"/>
      <c r="B64" s="59" t="s">
        <v>146</v>
      </c>
      <c r="C64" s="26" t="s">
        <v>141</v>
      </c>
      <c r="D64" s="26">
        <f>MAX($D$21:D63)+1</f>
        <v>35</v>
      </c>
      <c r="E64" s="22" t="s">
        <v>142</v>
      </c>
      <c r="F64" s="22" t="s">
        <v>142</v>
      </c>
      <c r="G64" s="22" t="s">
        <v>142</v>
      </c>
      <c r="H64" s="22" t="s">
        <v>142</v>
      </c>
      <c r="I64" s="22" t="s">
        <v>142</v>
      </c>
      <c r="J64" s="22" t="s">
        <v>142</v>
      </c>
      <c r="K64" s="22" t="s">
        <v>142</v>
      </c>
      <c r="L64" s="22" t="s">
        <v>142</v>
      </c>
      <c r="M64" s="22" t="s">
        <v>142</v>
      </c>
      <c r="N64" s="22" t="s">
        <v>142</v>
      </c>
      <c r="O64" s="22" t="s">
        <v>142</v>
      </c>
      <c r="P64" s="22" t="s">
        <v>142</v>
      </c>
      <c r="Q64" s="22" t="s">
        <v>142</v>
      </c>
      <c r="R64" s="22" t="s">
        <v>142</v>
      </c>
      <c r="S64" s="22" t="s">
        <v>142</v>
      </c>
      <c r="T64" s="22" t="s">
        <v>142</v>
      </c>
      <c r="U64" s="22" t="s">
        <v>142</v>
      </c>
      <c r="V64" s="22" t="s">
        <v>142</v>
      </c>
      <c r="W64" s="22" t="s">
        <v>142</v>
      </c>
      <c r="X64" s="22" t="s">
        <v>142</v>
      </c>
      <c r="Y64" s="22" t="s">
        <v>142</v>
      </c>
      <c r="Z64" s="22" t="s">
        <v>142</v>
      </c>
      <c r="AA64" s="22" t="s">
        <v>142</v>
      </c>
      <c r="AB64" s="22" t="s">
        <v>142</v>
      </c>
      <c r="AC64" s="22" t="s">
        <v>142</v>
      </c>
      <c r="AD64" s="22" t="s">
        <v>142</v>
      </c>
      <c r="AE64" s="22" t="s">
        <v>142</v>
      </c>
      <c r="AF64" s="22" t="s">
        <v>142</v>
      </c>
      <c r="AG64" s="22" t="s">
        <v>142</v>
      </c>
      <c r="AH64" s="22" t="s">
        <v>142</v>
      </c>
      <c r="AI64" s="22" t="s">
        <v>142</v>
      </c>
      <c r="AJ64" s="22" t="s">
        <v>142</v>
      </c>
      <c r="AK64" s="22" t="s">
        <v>142</v>
      </c>
      <c r="AL64" s="22" t="s">
        <v>142</v>
      </c>
      <c r="AM64" s="22" t="s">
        <v>142</v>
      </c>
      <c r="AN64" s="22" t="s">
        <v>142</v>
      </c>
      <c r="AO64" s="22"/>
      <c r="AP64" s="22"/>
      <c r="AQ64" s="22"/>
      <c r="AR64" s="22"/>
      <c r="AS64" s="22"/>
      <c r="AT64" s="22" t="s">
        <v>143</v>
      </c>
      <c r="AU64" s="22" t="s">
        <v>143</v>
      </c>
      <c r="AV64" s="27"/>
    </row>
    <row r="65" spans="1:48" outlineLevel="1" x14ac:dyDescent="0.4">
      <c r="A65" s="29"/>
      <c r="B65" s="59" t="s">
        <v>147</v>
      </c>
      <c r="C65" s="26" t="s">
        <v>141</v>
      </c>
      <c r="D65" s="26">
        <f>MAX($D$21:D64)+1</f>
        <v>36</v>
      </c>
      <c r="E65" s="22" t="s">
        <v>143</v>
      </c>
      <c r="F65" s="22" t="s">
        <v>143</v>
      </c>
      <c r="G65" s="22" t="s">
        <v>143</v>
      </c>
      <c r="H65" s="22" t="s">
        <v>143</v>
      </c>
      <c r="I65" s="22" t="s">
        <v>143</v>
      </c>
      <c r="J65" s="22" t="s">
        <v>143</v>
      </c>
      <c r="K65" s="22" t="s">
        <v>143</v>
      </c>
      <c r="L65" s="22" t="s">
        <v>143</v>
      </c>
      <c r="M65" s="22" t="s">
        <v>143</v>
      </c>
      <c r="N65" s="22" t="s">
        <v>143</v>
      </c>
      <c r="O65" s="22" t="s">
        <v>143</v>
      </c>
      <c r="P65" s="22" t="s">
        <v>143</v>
      </c>
      <c r="Q65" s="22" t="s">
        <v>143</v>
      </c>
      <c r="R65" s="22" t="s">
        <v>143</v>
      </c>
      <c r="S65" s="22" t="s">
        <v>143</v>
      </c>
      <c r="T65" s="22" t="s">
        <v>143</v>
      </c>
      <c r="U65" s="22" t="s">
        <v>143</v>
      </c>
      <c r="V65" s="22" t="s">
        <v>143</v>
      </c>
      <c r="W65" s="22" t="s">
        <v>143</v>
      </c>
      <c r="X65" s="22" t="s">
        <v>143</v>
      </c>
      <c r="Y65" s="22" t="s">
        <v>143</v>
      </c>
      <c r="Z65" s="22" t="s">
        <v>143</v>
      </c>
      <c r="AA65" s="22" t="s">
        <v>143</v>
      </c>
      <c r="AB65" s="22" t="s">
        <v>143</v>
      </c>
      <c r="AC65" s="22" t="s">
        <v>143</v>
      </c>
      <c r="AD65" s="22" t="s">
        <v>143</v>
      </c>
      <c r="AE65" s="22" t="s">
        <v>143</v>
      </c>
      <c r="AF65" s="22" t="s">
        <v>143</v>
      </c>
      <c r="AG65" s="22" t="s">
        <v>143</v>
      </c>
      <c r="AH65" s="22" t="s">
        <v>143</v>
      </c>
      <c r="AI65" s="22" t="s">
        <v>143</v>
      </c>
      <c r="AJ65" s="22" t="s">
        <v>143</v>
      </c>
      <c r="AK65" s="22" t="s">
        <v>143</v>
      </c>
      <c r="AL65" s="22" t="s">
        <v>143</v>
      </c>
      <c r="AM65" s="22" t="s">
        <v>143</v>
      </c>
      <c r="AN65" s="22" t="s">
        <v>143</v>
      </c>
      <c r="AO65" s="22"/>
      <c r="AP65" s="22"/>
      <c r="AQ65" s="22"/>
      <c r="AR65" s="22"/>
      <c r="AS65" s="22"/>
      <c r="AT65" s="22" t="s">
        <v>143</v>
      </c>
      <c r="AU65" s="22" t="s">
        <v>142</v>
      </c>
      <c r="AV65" s="27"/>
    </row>
    <row r="66" spans="1:48" outlineLevel="1" x14ac:dyDescent="0.4">
      <c r="A66" s="29"/>
      <c r="B66" s="59" t="s">
        <v>158</v>
      </c>
      <c r="C66" s="26" t="s">
        <v>141</v>
      </c>
      <c r="D66" s="26">
        <f>MAX($D$21:D65)+1</f>
        <v>37</v>
      </c>
      <c r="E66" s="22" t="s">
        <v>142</v>
      </c>
      <c r="F66" s="22" t="s">
        <v>142</v>
      </c>
      <c r="G66" s="22" t="s">
        <v>142</v>
      </c>
      <c r="H66" s="22" t="s">
        <v>142</v>
      </c>
      <c r="I66" s="22" t="s">
        <v>142</v>
      </c>
      <c r="J66" s="22" t="s">
        <v>142</v>
      </c>
      <c r="K66" s="22" t="s">
        <v>142</v>
      </c>
      <c r="L66" s="22" t="s">
        <v>142</v>
      </c>
      <c r="M66" s="22" t="s">
        <v>142</v>
      </c>
      <c r="N66" s="22" t="s">
        <v>142</v>
      </c>
      <c r="O66" s="22" t="s">
        <v>142</v>
      </c>
      <c r="P66" s="22" t="s">
        <v>142</v>
      </c>
      <c r="Q66" s="22" t="s">
        <v>142</v>
      </c>
      <c r="R66" s="22" t="s">
        <v>142</v>
      </c>
      <c r="S66" s="22" t="s">
        <v>142</v>
      </c>
      <c r="T66" s="22" t="s">
        <v>142</v>
      </c>
      <c r="U66" s="22" t="s">
        <v>142</v>
      </c>
      <c r="V66" s="22" t="s">
        <v>142</v>
      </c>
      <c r="W66" s="22" t="s">
        <v>142</v>
      </c>
      <c r="X66" s="22" t="s">
        <v>142</v>
      </c>
      <c r="Y66" s="22" t="s">
        <v>142</v>
      </c>
      <c r="Z66" s="22" t="s">
        <v>142</v>
      </c>
      <c r="AA66" s="22" t="s">
        <v>142</v>
      </c>
      <c r="AB66" s="22" t="s">
        <v>142</v>
      </c>
      <c r="AC66" s="22" t="s">
        <v>142</v>
      </c>
      <c r="AD66" s="22" t="s">
        <v>142</v>
      </c>
      <c r="AE66" s="22" t="s">
        <v>142</v>
      </c>
      <c r="AF66" s="22" t="s">
        <v>142</v>
      </c>
      <c r="AG66" s="22" t="s">
        <v>142</v>
      </c>
      <c r="AH66" s="22" t="s">
        <v>142</v>
      </c>
      <c r="AI66" s="22" t="s">
        <v>142</v>
      </c>
      <c r="AJ66" s="22" t="s">
        <v>142</v>
      </c>
      <c r="AK66" s="22" t="s">
        <v>142</v>
      </c>
      <c r="AL66" s="22" t="s">
        <v>142</v>
      </c>
      <c r="AM66" s="22" t="s">
        <v>142</v>
      </c>
      <c r="AN66" s="22" t="s">
        <v>142</v>
      </c>
      <c r="AO66" s="22"/>
      <c r="AP66" s="22"/>
      <c r="AQ66" s="22"/>
      <c r="AR66" s="22"/>
      <c r="AS66" s="22"/>
      <c r="AT66" s="22" t="s">
        <v>142</v>
      </c>
      <c r="AU66" s="22" t="s">
        <v>142</v>
      </c>
      <c r="AV66" s="27"/>
    </row>
    <row r="67" spans="1:48" outlineLevel="1" x14ac:dyDescent="0.4">
      <c r="A67" s="29"/>
      <c r="B67" s="59" t="s">
        <v>153</v>
      </c>
      <c r="C67" s="26" t="s">
        <v>141</v>
      </c>
      <c r="D67" s="26">
        <f>MAX($D$21:D66)+1</f>
        <v>38</v>
      </c>
      <c r="E67" s="22" t="s">
        <v>142</v>
      </c>
      <c r="F67" s="22" t="s">
        <v>142</v>
      </c>
      <c r="G67" s="22" t="s">
        <v>142</v>
      </c>
      <c r="H67" s="22" t="s">
        <v>142</v>
      </c>
      <c r="I67" s="22" t="s">
        <v>142</v>
      </c>
      <c r="J67" s="22" t="s">
        <v>142</v>
      </c>
      <c r="K67" s="22" t="s">
        <v>142</v>
      </c>
      <c r="L67" s="22" t="s">
        <v>142</v>
      </c>
      <c r="M67" s="22" t="s">
        <v>142</v>
      </c>
      <c r="N67" s="22" t="s">
        <v>142</v>
      </c>
      <c r="O67" s="22" t="s">
        <v>142</v>
      </c>
      <c r="P67" s="22" t="s">
        <v>142</v>
      </c>
      <c r="Q67" s="22" t="s">
        <v>142</v>
      </c>
      <c r="R67" s="22" t="s">
        <v>142</v>
      </c>
      <c r="S67" s="22" t="s">
        <v>143</v>
      </c>
      <c r="T67" s="22" t="s">
        <v>143</v>
      </c>
      <c r="U67" s="22" t="s">
        <v>143</v>
      </c>
      <c r="V67" s="22" t="s">
        <v>143</v>
      </c>
      <c r="W67" s="22" t="s">
        <v>143</v>
      </c>
      <c r="X67" s="22" t="s">
        <v>143</v>
      </c>
      <c r="Y67" s="22" t="s">
        <v>143</v>
      </c>
      <c r="Z67" s="22" t="s">
        <v>143</v>
      </c>
      <c r="AA67" s="22" t="s">
        <v>143</v>
      </c>
      <c r="AB67" s="22" t="s">
        <v>143</v>
      </c>
      <c r="AC67" s="22" t="s">
        <v>143</v>
      </c>
      <c r="AD67" s="22" t="s">
        <v>143</v>
      </c>
      <c r="AE67" s="22" t="s">
        <v>142</v>
      </c>
      <c r="AF67" s="22" t="s">
        <v>142</v>
      </c>
      <c r="AG67" s="22" t="s">
        <v>142</v>
      </c>
      <c r="AH67" s="22" t="s">
        <v>142</v>
      </c>
      <c r="AI67" s="22" t="s">
        <v>142</v>
      </c>
      <c r="AJ67" s="22" t="s">
        <v>142</v>
      </c>
      <c r="AK67" s="22" t="s">
        <v>143</v>
      </c>
      <c r="AL67" s="22" t="s">
        <v>143</v>
      </c>
      <c r="AM67" s="22" t="s">
        <v>143</v>
      </c>
      <c r="AN67" s="22" t="s">
        <v>143</v>
      </c>
      <c r="AO67" s="22"/>
      <c r="AP67" s="22"/>
      <c r="AQ67" s="22"/>
      <c r="AR67" s="22"/>
      <c r="AS67" s="22"/>
      <c r="AT67" s="22" t="s">
        <v>142</v>
      </c>
      <c r="AU67" s="22" t="s">
        <v>142</v>
      </c>
      <c r="AV67" s="27"/>
    </row>
    <row r="68" spans="1:48" outlineLevel="1" x14ac:dyDescent="0.4">
      <c r="A68" s="29"/>
      <c r="B68" s="30"/>
      <c r="C68" s="211"/>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row>
    <row r="69" spans="1:48" x14ac:dyDescent="0.4">
      <c r="A69" s="6">
        <f ca="1">MAX($A$1:A68)+Subsection</f>
        <v>4.0299999999999994</v>
      </c>
      <c r="B69" s="6" t="s">
        <v>165</v>
      </c>
      <c r="C69" s="7"/>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55"/>
      <c r="AP69" s="55"/>
      <c r="AQ69" s="55"/>
      <c r="AR69" s="55"/>
      <c r="AS69" s="55"/>
      <c r="AT69" s="55"/>
      <c r="AU69" s="55"/>
      <c r="AV69" s="55"/>
    </row>
    <row r="70" spans="1:48" x14ac:dyDescent="0.4">
      <c r="A70" s="29"/>
      <c r="C70" s="211"/>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row>
    <row r="71" spans="1:48" outlineLevel="1" x14ac:dyDescent="0.4">
      <c r="A71" s="29"/>
      <c r="B71" s="54" t="s">
        <v>166</v>
      </c>
      <c r="C71" s="211"/>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row>
    <row r="72" spans="1:48" outlineLevel="1" x14ac:dyDescent="0.4">
      <c r="A72" s="29"/>
      <c r="B72" s="30"/>
      <c r="C72" s="211"/>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row>
    <row r="73" spans="1:48" outlineLevel="1" x14ac:dyDescent="0.4">
      <c r="A73" s="29"/>
      <c r="B73" s="52" t="s">
        <v>167</v>
      </c>
      <c r="C73" s="211"/>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row>
    <row r="74" spans="1:48" outlineLevel="1" x14ac:dyDescent="0.4">
      <c r="A74" s="29"/>
      <c r="B74" s="30"/>
      <c r="C74" s="211"/>
      <c r="D74" s="60" t="s">
        <v>168</v>
      </c>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row>
    <row r="75" spans="1:48" outlineLevel="1" x14ac:dyDescent="0.4">
      <c r="A75" s="29"/>
      <c r="B75" s="53" t="s">
        <v>169</v>
      </c>
      <c r="C75" s="26" t="s">
        <v>141</v>
      </c>
      <c r="D75" s="78">
        <v>1</v>
      </c>
      <c r="E75" s="22"/>
      <c r="F75" s="22"/>
      <c r="G75" s="22"/>
      <c r="H75" s="22"/>
      <c r="I75" s="22"/>
      <c r="J75" s="22"/>
      <c r="K75" s="22"/>
      <c r="L75" s="22"/>
      <c r="M75" s="22"/>
      <c r="N75" s="22"/>
      <c r="O75" s="22"/>
      <c r="P75" s="22"/>
      <c r="Q75" s="22"/>
      <c r="R75" s="22"/>
      <c r="S75" s="22" t="s">
        <v>142</v>
      </c>
      <c r="T75" s="22"/>
      <c r="U75" s="22" t="s">
        <v>142</v>
      </c>
      <c r="V75" s="22"/>
      <c r="W75" s="22" t="s">
        <v>142</v>
      </c>
      <c r="X75" s="22" t="s">
        <v>142</v>
      </c>
      <c r="Y75" s="22" t="s">
        <v>142</v>
      </c>
      <c r="Z75" s="22" t="s">
        <v>142</v>
      </c>
      <c r="AA75" s="22"/>
      <c r="AB75" s="22"/>
      <c r="AC75" s="22"/>
      <c r="AD75" s="22"/>
      <c r="AE75" s="22"/>
      <c r="AF75" s="22"/>
      <c r="AG75" s="22"/>
      <c r="AH75" s="22"/>
      <c r="AI75" s="22"/>
      <c r="AJ75" s="22"/>
      <c r="AK75" s="22"/>
      <c r="AL75" s="22"/>
      <c r="AM75" s="22"/>
      <c r="AN75" s="22"/>
      <c r="AO75" s="22"/>
      <c r="AP75" s="22"/>
      <c r="AQ75" s="22"/>
      <c r="AR75" s="22"/>
      <c r="AS75" s="22"/>
      <c r="AT75" s="22" t="s">
        <v>143</v>
      </c>
      <c r="AU75" s="22" t="s">
        <v>142</v>
      </c>
      <c r="AV75" s="27"/>
    </row>
    <row r="76" spans="1:48" outlineLevel="1" x14ac:dyDescent="0.4">
      <c r="A76" s="29"/>
      <c r="B76" s="53" t="s">
        <v>170</v>
      </c>
      <c r="C76" s="26" t="s">
        <v>141</v>
      </c>
      <c r="D76" s="26">
        <f>MAX($D$75:D75)+1</f>
        <v>2</v>
      </c>
      <c r="E76" s="22"/>
      <c r="F76" s="22"/>
      <c r="G76" s="22"/>
      <c r="H76" s="22"/>
      <c r="I76" s="22"/>
      <c r="J76" s="22"/>
      <c r="K76" s="22"/>
      <c r="L76" s="22"/>
      <c r="M76" s="22"/>
      <c r="N76" s="22"/>
      <c r="O76" s="22"/>
      <c r="P76" s="22"/>
      <c r="Q76" s="22"/>
      <c r="R76" s="22"/>
      <c r="S76" s="22" t="s">
        <v>142</v>
      </c>
      <c r="T76" s="22"/>
      <c r="U76" s="22" t="s">
        <v>142</v>
      </c>
      <c r="V76" s="22"/>
      <c r="W76" s="22" t="s">
        <v>142</v>
      </c>
      <c r="X76" s="22" t="s">
        <v>142</v>
      </c>
      <c r="Y76" s="22" t="s">
        <v>142</v>
      </c>
      <c r="Z76" s="22" t="s">
        <v>142</v>
      </c>
      <c r="AA76" s="22"/>
      <c r="AB76" s="22"/>
      <c r="AC76" s="22"/>
      <c r="AD76" s="22"/>
      <c r="AE76" s="22"/>
      <c r="AF76" s="22"/>
      <c r="AG76" s="22"/>
      <c r="AH76" s="22"/>
      <c r="AI76" s="22"/>
      <c r="AJ76" s="22"/>
      <c r="AK76" s="22"/>
      <c r="AL76" s="22"/>
      <c r="AM76" s="22"/>
      <c r="AN76" s="22"/>
      <c r="AO76" s="22"/>
      <c r="AP76" s="22"/>
      <c r="AQ76" s="22"/>
      <c r="AR76" s="22"/>
      <c r="AS76" s="22"/>
      <c r="AT76" s="22" t="s">
        <v>143</v>
      </c>
      <c r="AU76" s="22" t="s">
        <v>142</v>
      </c>
      <c r="AV76" s="27"/>
    </row>
    <row r="77" spans="1:48" outlineLevel="1" x14ac:dyDescent="0.4">
      <c r="A77" s="29"/>
      <c r="B77" s="53" t="s">
        <v>171</v>
      </c>
      <c r="C77" s="26" t="s">
        <v>141</v>
      </c>
      <c r="D77" s="26">
        <f>MAX($D$75:D76)+1</f>
        <v>3</v>
      </c>
      <c r="E77" s="22"/>
      <c r="F77" s="22"/>
      <c r="G77" s="22"/>
      <c r="H77" s="22"/>
      <c r="I77" s="22"/>
      <c r="J77" s="22"/>
      <c r="K77" s="22"/>
      <c r="L77" s="22"/>
      <c r="M77" s="22"/>
      <c r="N77" s="22"/>
      <c r="O77" s="22"/>
      <c r="P77" s="22"/>
      <c r="Q77" s="22"/>
      <c r="R77" s="22"/>
      <c r="S77" s="22"/>
      <c r="T77" s="22" t="s">
        <v>142</v>
      </c>
      <c r="U77" s="22"/>
      <c r="V77" s="22" t="s">
        <v>142</v>
      </c>
      <c r="W77" s="22" t="s">
        <v>142</v>
      </c>
      <c r="X77" s="22" t="s">
        <v>142</v>
      </c>
      <c r="Y77" s="22" t="s">
        <v>142</v>
      </c>
      <c r="Z77" s="22" t="s">
        <v>142</v>
      </c>
      <c r="AA77" s="22"/>
      <c r="AB77" s="22"/>
      <c r="AC77" s="22"/>
      <c r="AD77" s="22"/>
      <c r="AE77" s="22"/>
      <c r="AF77" s="22"/>
      <c r="AG77" s="22"/>
      <c r="AH77" s="22"/>
      <c r="AI77" s="22"/>
      <c r="AJ77" s="22"/>
      <c r="AK77" s="22"/>
      <c r="AL77" s="22"/>
      <c r="AM77" s="22"/>
      <c r="AN77" s="22"/>
      <c r="AO77" s="22"/>
      <c r="AP77" s="22"/>
      <c r="AQ77" s="22"/>
      <c r="AR77" s="22"/>
      <c r="AS77" s="22"/>
      <c r="AT77" s="22" t="s">
        <v>143</v>
      </c>
      <c r="AU77" s="22" t="s">
        <v>142</v>
      </c>
      <c r="AV77" s="27"/>
    </row>
    <row r="78" spans="1:48" outlineLevel="1" x14ac:dyDescent="0.4">
      <c r="A78" s="29"/>
      <c r="B78" s="53" t="s">
        <v>172</v>
      </c>
      <c r="C78" s="26" t="s">
        <v>141</v>
      </c>
      <c r="D78" s="26">
        <f>MAX($D$75:D77)+1</f>
        <v>4</v>
      </c>
      <c r="E78" s="22"/>
      <c r="F78" s="22"/>
      <c r="G78" s="22"/>
      <c r="H78" s="22"/>
      <c r="I78" s="22"/>
      <c r="J78" s="22"/>
      <c r="K78" s="22"/>
      <c r="L78" s="22"/>
      <c r="M78" s="22"/>
      <c r="N78" s="22"/>
      <c r="O78" s="22"/>
      <c r="P78" s="22"/>
      <c r="Q78" s="22"/>
      <c r="R78" s="22"/>
      <c r="S78" s="22"/>
      <c r="T78" s="22" t="s">
        <v>142</v>
      </c>
      <c r="U78" s="22"/>
      <c r="V78" s="22" t="s">
        <v>142</v>
      </c>
      <c r="W78" s="22" t="s">
        <v>142</v>
      </c>
      <c r="X78" s="22" t="s">
        <v>142</v>
      </c>
      <c r="Y78" s="22" t="s">
        <v>142</v>
      </c>
      <c r="Z78" s="22" t="s">
        <v>142</v>
      </c>
      <c r="AA78" s="22"/>
      <c r="AB78" s="22"/>
      <c r="AC78" s="22"/>
      <c r="AD78" s="22"/>
      <c r="AE78" s="22"/>
      <c r="AF78" s="22"/>
      <c r="AG78" s="22"/>
      <c r="AH78" s="22"/>
      <c r="AI78" s="22"/>
      <c r="AJ78" s="22"/>
      <c r="AK78" s="22"/>
      <c r="AL78" s="22"/>
      <c r="AM78" s="22"/>
      <c r="AN78" s="22"/>
      <c r="AO78" s="22"/>
      <c r="AP78" s="22"/>
      <c r="AQ78" s="22"/>
      <c r="AR78" s="22"/>
      <c r="AS78" s="22"/>
      <c r="AT78" s="22" t="s">
        <v>143</v>
      </c>
      <c r="AU78" s="22" t="s">
        <v>142</v>
      </c>
      <c r="AV78" s="27"/>
    </row>
    <row r="79" spans="1:48" outlineLevel="1" x14ac:dyDescent="0.4">
      <c r="A79" s="29"/>
      <c r="B79" s="53" t="s">
        <v>173</v>
      </c>
      <c r="C79" s="26" t="s">
        <v>141</v>
      </c>
      <c r="D79" s="26">
        <f>MAX($D$75:D78)+1</f>
        <v>5</v>
      </c>
      <c r="E79" s="22"/>
      <c r="F79" s="22"/>
      <c r="G79" s="22"/>
      <c r="H79" s="22"/>
      <c r="I79" s="22"/>
      <c r="J79" s="22"/>
      <c r="K79" s="22"/>
      <c r="L79" s="22"/>
      <c r="M79" s="22"/>
      <c r="N79" s="22"/>
      <c r="O79" s="22"/>
      <c r="P79" s="22"/>
      <c r="Q79" s="22"/>
      <c r="R79" s="22"/>
      <c r="S79" s="22" t="s">
        <v>142</v>
      </c>
      <c r="T79" s="22" t="s">
        <v>142</v>
      </c>
      <c r="U79" s="22" t="s">
        <v>142</v>
      </c>
      <c r="V79" s="22" t="s">
        <v>142</v>
      </c>
      <c r="W79" s="22" t="s">
        <v>142</v>
      </c>
      <c r="X79" s="22" t="s">
        <v>142</v>
      </c>
      <c r="Y79" s="22" t="s">
        <v>142</v>
      </c>
      <c r="Z79" s="22" t="s">
        <v>142</v>
      </c>
      <c r="AA79" s="22"/>
      <c r="AB79" s="22"/>
      <c r="AC79" s="22"/>
      <c r="AD79" s="22"/>
      <c r="AE79" s="22"/>
      <c r="AF79" s="22"/>
      <c r="AG79" s="22"/>
      <c r="AH79" s="22"/>
      <c r="AI79" s="22"/>
      <c r="AJ79" s="22"/>
      <c r="AK79" s="22"/>
      <c r="AL79" s="22"/>
      <c r="AM79" s="22"/>
      <c r="AN79" s="22"/>
      <c r="AO79" s="22"/>
      <c r="AP79" s="22"/>
      <c r="AQ79" s="22"/>
      <c r="AR79" s="22"/>
      <c r="AS79" s="22"/>
      <c r="AT79" s="22" t="s">
        <v>143</v>
      </c>
      <c r="AU79" s="22" t="s">
        <v>142</v>
      </c>
      <c r="AV79" s="27"/>
    </row>
    <row r="80" spans="1:48" outlineLevel="1" x14ac:dyDescent="0.4">
      <c r="A80" s="29"/>
      <c r="B80" s="53" t="s">
        <v>174</v>
      </c>
      <c r="C80" s="26" t="s">
        <v>141</v>
      </c>
      <c r="D80" s="26">
        <f>MAX($D$75:D79)+1</f>
        <v>6</v>
      </c>
      <c r="E80" s="22"/>
      <c r="F80" s="22"/>
      <c r="G80" s="22"/>
      <c r="H80" s="22"/>
      <c r="I80" s="22"/>
      <c r="J80" s="22"/>
      <c r="K80" s="22"/>
      <c r="L80" s="22"/>
      <c r="M80" s="22"/>
      <c r="N80" s="22"/>
      <c r="O80" s="22"/>
      <c r="P80" s="22"/>
      <c r="Q80" s="22"/>
      <c r="R80" s="22"/>
      <c r="S80" s="22" t="s">
        <v>142</v>
      </c>
      <c r="T80" s="22" t="s">
        <v>142</v>
      </c>
      <c r="U80" s="22" t="s">
        <v>142</v>
      </c>
      <c r="V80" s="22" t="s">
        <v>142</v>
      </c>
      <c r="W80" s="22" t="s">
        <v>142</v>
      </c>
      <c r="X80" s="22" t="s">
        <v>142</v>
      </c>
      <c r="Y80" s="22" t="s">
        <v>142</v>
      </c>
      <c r="Z80" s="22" t="s">
        <v>142</v>
      </c>
      <c r="AA80" s="22"/>
      <c r="AB80" s="22"/>
      <c r="AC80" s="22"/>
      <c r="AD80" s="22"/>
      <c r="AE80" s="22"/>
      <c r="AF80" s="22"/>
      <c r="AG80" s="22"/>
      <c r="AH80" s="22"/>
      <c r="AI80" s="22"/>
      <c r="AJ80" s="22"/>
      <c r="AK80" s="22"/>
      <c r="AL80" s="22"/>
      <c r="AM80" s="22"/>
      <c r="AN80" s="22"/>
      <c r="AO80" s="22"/>
      <c r="AP80" s="22"/>
      <c r="AQ80" s="22"/>
      <c r="AR80" s="22"/>
      <c r="AS80" s="22"/>
      <c r="AT80" s="22" t="s">
        <v>143</v>
      </c>
      <c r="AU80" s="22" t="s">
        <v>142</v>
      </c>
      <c r="AV80" s="27"/>
    </row>
    <row r="81" spans="1:48" outlineLevel="1" x14ac:dyDescent="0.4">
      <c r="A81" s="29"/>
      <c r="B81" s="53" t="s">
        <v>175</v>
      </c>
      <c r="C81" s="26" t="s">
        <v>141</v>
      </c>
      <c r="D81" s="26">
        <f>MAX($D$75:D80)+1</f>
        <v>7</v>
      </c>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t="s">
        <v>142</v>
      </c>
      <c r="AF81" s="22"/>
      <c r="AG81" s="22"/>
      <c r="AH81" s="22" t="s">
        <v>142</v>
      </c>
      <c r="AI81" s="22" t="s">
        <v>142</v>
      </c>
      <c r="AJ81" s="22" t="s">
        <v>142</v>
      </c>
      <c r="AK81" s="22"/>
      <c r="AL81" s="22"/>
      <c r="AM81" s="22"/>
      <c r="AN81" s="22"/>
      <c r="AO81" s="22"/>
      <c r="AP81" s="22"/>
      <c r="AQ81" s="22"/>
      <c r="AR81" s="22"/>
      <c r="AS81" s="22"/>
      <c r="AT81" s="22" t="s">
        <v>143</v>
      </c>
      <c r="AU81" s="22" t="s">
        <v>142</v>
      </c>
      <c r="AV81" s="27"/>
    </row>
    <row r="82" spans="1:48" outlineLevel="1" x14ac:dyDescent="0.4">
      <c r="A82" s="29"/>
      <c r="B82" s="53" t="s">
        <v>176</v>
      </c>
      <c r="C82" s="26" t="s">
        <v>141</v>
      </c>
      <c r="D82" s="26">
        <f>MAX($D$75:D81)+1</f>
        <v>8</v>
      </c>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t="s">
        <v>142</v>
      </c>
      <c r="AF82" s="22"/>
      <c r="AG82" s="22"/>
      <c r="AH82" s="22" t="s">
        <v>142</v>
      </c>
      <c r="AI82" s="22" t="s">
        <v>142</v>
      </c>
      <c r="AJ82" s="22" t="s">
        <v>142</v>
      </c>
      <c r="AK82" s="22"/>
      <c r="AL82" s="22"/>
      <c r="AM82" s="22"/>
      <c r="AN82" s="22"/>
      <c r="AO82" s="22"/>
      <c r="AP82" s="22"/>
      <c r="AQ82" s="22"/>
      <c r="AR82" s="22"/>
      <c r="AS82" s="22"/>
      <c r="AT82" s="22" t="s">
        <v>143</v>
      </c>
      <c r="AU82" s="22" t="s">
        <v>142</v>
      </c>
      <c r="AV82" s="27"/>
    </row>
    <row r="83" spans="1:48" outlineLevel="1" x14ac:dyDescent="0.4">
      <c r="A83" s="29"/>
      <c r="B83" s="53" t="s">
        <v>177</v>
      </c>
      <c r="C83" s="26" t="s">
        <v>141</v>
      </c>
      <c r="D83" s="26">
        <f>MAX($D$75:D82)+1</f>
        <v>9</v>
      </c>
      <c r="E83" s="22" t="s">
        <v>142</v>
      </c>
      <c r="F83" s="22" t="s">
        <v>142</v>
      </c>
      <c r="G83" s="22" t="s">
        <v>142</v>
      </c>
      <c r="H83" s="22" t="s">
        <v>142</v>
      </c>
      <c r="I83" s="22" t="s">
        <v>142</v>
      </c>
      <c r="J83" s="22" t="s">
        <v>142</v>
      </c>
      <c r="K83" s="22" t="s">
        <v>142</v>
      </c>
      <c r="L83" s="22" t="s">
        <v>142</v>
      </c>
      <c r="M83" s="22" t="s">
        <v>142</v>
      </c>
      <c r="N83" s="22" t="s">
        <v>142</v>
      </c>
      <c r="O83" s="22" t="s">
        <v>142</v>
      </c>
      <c r="P83" s="22" t="s">
        <v>142</v>
      </c>
      <c r="Q83" s="22" t="s">
        <v>142</v>
      </c>
      <c r="R83" s="22" t="s">
        <v>142</v>
      </c>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t="s">
        <v>143</v>
      </c>
      <c r="AU83" s="22" t="s">
        <v>142</v>
      </c>
      <c r="AV83" s="27"/>
    </row>
    <row r="84" spans="1:48" outlineLevel="1" x14ac:dyDescent="0.4">
      <c r="A84" s="29"/>
      <c r="B84" s="53" t="s">
        <v>178</v>
      </c>
      <c r="C84" s="26" t="s">
        <v>141</v>
      </c>
      <c r="D84" s="26">
        <f>MAX($D$75:D83)+1</f>
        <v>10</v>
      </c>
      <c r="E84" s="22" t="s">
        <v>142</v>
      </c>
      <c r="F84" s="22" t="s">
        <v>142</v>
      </c>
      <c r="G84" s="22" t="s">
        <v>142</v>
      </c>
      <c r="H84" s="22" t="s">
        <v>142</v>
      </c>
      <c r="I84" s="22" t="s">
        <v>142</v>
      </c>
      <c r="J84" s="22" t="s">
        <v>142</v>
      </c>
      <c r="K84" s="22" t="s">
        <v>142</v>
      </c>
      <c r="L84" s="22" t="s">
        <v>142</v>
      </c>
      <c r="M84" s="22" t="s">
        <v>142</v>
      </c>
      <c r="N84" s="22" t="s">
        <v>142</v>
      </c>
      <c r="O84" s="22" t="s">
        <v>142</v>
      </c>
      <c r="P84" s="22" t="s">
        <v>142</v>
      </c>
      <c r="Q84" s="22" t="s">
        <v>142</v>
      </c>
      <c r="R84" s="22" t="s">
        <v>142</v>
      </c>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t="s">
        <v>143</v>
      </c>
      <c r="AU84" s="22" t="s">
        <v>142</v>
      </c>
      <c r="AV84" s="27"/>
    </row>
    <row r="85" spans="1:48" outlineLevel="1" x14ac:dyDescent="0.4">
      <c r="A85" s="29"/>
      <c r="B85" s="53" t="s">
        <v>179</v>
      </c>
      <c r="C85" s="26" t="s">
        <v>141</v>
      </c>
      <c r="D85" s="26">
        <f>MAX($D$75:D84)+1</f>
        <v>11</v>
      </c>
      <c r="E85" s="22" t="s">
        <v>142</v>
      </c>
      <c r="F85" s="22" t="s">
        <v>142</v>
      </c>
      <c r="G85" s="22" t="s">
        <v>142</v>
      </c>
      <c r="H85" s="22" t="s">
        <v>142</v>
      </c>
      <c r="I85" s="22" t="s">
        <v>142</v>
      </c>
      <c r="J85" s="22" t="s">
        <v>142</v>
      </c>
      <c r="K85" s="22" t="s">
        <v>142</v>
      </c>
      <c r="L85" s="22" t="s">
        <v>142</v>
      </c>
      <c r="M85" s="22" t="s">
        <v>142</v>
      </c>
      <c r="N85" s="22" t="s">
        <v>142</v>
      </c>
      <c r="O85" s="22" t="s">
        <v>142</v>
      </c>
      <c r="P85" s="22" t="s">
        <v>142</v>
      </c>
      <c r="Q85" s="22" t="s">
        <v>142</v>
      </c>
      <c r="R85" s="22" t="s">
        <v>142</v>
      </c>
      <c r="S85" s="22" t="s">
        <v>142</v>
      </c>
      <c r="T85" s="22" t="s">
        <v>142</v>
      </c>
      <c r="U85" s="22" t="s">
        <v>142</v>
      </c>
      <c r="V85" s="22" t="s">
        <v>142</v>
      </c>
      <c r="W85" s="22" t="s">
        <v>142</v>
      </c>
      <c r="X85" s="22" t="s">
        <v>142</v>
      </c>
      <c r="Y85" s="22" t="s">
        <v>142</v>
      </c>
      <c r="Z85" s="22" t="s">
        <v>142</v>
      </c>
      <c r="AA85" s="22" t="s">
        <v>142</v>
      </c>
      <c r="AB85" s="22" t="s">
        <v>142</v>
      </c>
      <c r="AC85" s="22" t="s">
        <v>142</v>
      </c>
      <c r="AD85" s="22" t="s">
        <v>142</v>
      </c>
      <c r="AE85" s="22" t="s">
        <v>142</v>
      </c>
      <c r="AF85" s="22" t="s">
        <v>142</v>
      </c>
      <c r="AG85" s="22" t="s">
        <v>142</v>
      </c>
      <c r="AH85" s="22" t="s">
        <v>142</v>
      </c>
      <c r="AI85" s="22" t="s">
        <v>142</v>
      </c>
      <c r="AJ85" s="22" t="s">
        <v>142</v>
      </c>
      <c r="AK85" s="22" t="s">
        <v>142</v>
      </c>
      <c r="AL85" s="22" t="s">
        <v>142</v>
      </c>
      <c r="AM85" s="22" t="s">
        <v>142</v>
      </c>
      <c r="AN85" s="22" t="s">
        <v>142</v>
      </c>
      <c r="AO85" s="22"/>
      <c r="AP85" s="22"/>
      <c r="AQ85" s="22"/>
      <c r="AR85" s="22"/>
      <c r="AS85" s="22"/>
      <c r="AT85" s="22" t="s">
        <v>143</v>
      </c>
      <c r="AU85" s="22" t="s">
        <v>142</v>
      </c>
      <c r="AV85" s="27"/>
    </row>
    <row r="86" spans="1:48" outlineLevel="1" x14ac:dyDescent="0.4">
      <c r="A86" s="29"/>
      <c r="B86" s="53" t="s">
        <v>180</v>
      </c>
      <c r="C86" s="26" t="s">
        <v>141</v>
      </c>
      <c r="D86" s="26">
        <f>MAX($D$75:D85)+1</f>
        <v>12</v>
      </c>
      <c r="E86" s="22" t="s">
        <v>142</v>
      </c>
      <c r="F86" s="22" t="s">
        <v>142</v>
      </c>
      <c r="G86" s="22" t="s">
        <v>142</v>
      </c>
      <c r="H86" s="22" t="s">
        <v>142</v>
      </c>
      <c r="I86" s="22" t="s">
        <v>142</v>
      </c>
      <c r="J86" s="22" t="s">
        <v>142</v>
      </c>
      <c r="K86" s="22" t="s">
        <v>142</v>
      </c>
      <c r="L86" s="22" t="s">
        <v>142</v>
      </c>
      <c r="M86" s="22" t="s">
        <v>142</v>
      </c>
      <c r="N86" s="22" t="s">
        <v>142</v>
      </c>
      <c r="O86" s="22" t="s">
        <v>142</v>
      </c>
      <c r="P86" s="22" t="s">
        <v>142</v>
      </c>
      <c r="Q86" s="22" t="s">
        <v>142</v>
      </c>
      <c r="R86" s="22" t="s">
        <v>142</v>
      </c>
      <c r="S86" s="22"/>
      <c r="T86" s="22"/>
      <c r="U86" s="22"/>
      <c r="V86" s="22"/>
      <c r="W86" s="22"/>
      <c r="X86" s="22"/>
      <c r="Y86" s="22"/>
      <c r="Z86" s="22"/>
      <c r="AA86" s="22"/>
      <c r="AB86" s="22"/>
      <c r="AC86" s="22"/>
      <c r="AD86" s="22"/>
      <c r="AE86" s="22" t="s">
        <v>142</v>
      </c>
      <c r="AF86" s="22" t="s">
        <v>142</v>
      </c>
      <c r="AG86" s="22" t="s">
        <v>142</v>
      </c>
      <c r="AH86" s="22" t="s">
        <v>142</v>
      </c>
      <c r="AI86" s="22" t="s">
        <v>142</v>
      </c>
      <c r="AJ86" s="22" t="s">
        <v>142</v>
      </c>
      <c r="AK86" s="22"/>
      <c r="AL86" s="22"/>
      <c r="AM86" s="22"/>
      <c r="AN86" s="22"/>
      <c r="AO86" s="22"/>
      <c r="AP86" s="22"/>
      <c r="AQ86" s="22"/>
      <c r="AR86" s="22"/>
      <c r="AS86" s="22"/>
      <c r="AT86" s="22" t="s">
        <v>143</v>
      </c>
      <c r="AU86" s="22" t="s">
        <v>142</v>
      </c>
      <c r="AV86" s="27"/>
    </row>
    <row r="87" spans="1:48" outlineLevel="1" x14ac:dyDescent="0.4">
      <c r="A87" s="29"/>
      <c r="B87" s="53" t="s">
        <v>181</v>
      </c>
      <c r="C87" s="26" t="s">
        <v>141</v>
      </c>
      <c r="D87" s="26">
        <f>MAX($D$75:D86)+1</f>
        <v>13</v>
      </c>
      <c r="E87" s="22" t="s">
        <v>142</v>
      </c>
      <c r="F87" s="22" t="s">
        <v>142</v>
      </c>
      <c r="G87" s="22" t="s">
        <v>142</v>
      </c>
      <c r="H87" s="22" t="s">
        <v>142</v>
      </c>
      <c r="I87" s="22" t="s">
        <v>142</v>
      </c>
      <c r="J87" s="22" t="s">
        <v>142</v>
      </c>
      <c r="K87" s="22" t="s">
        <v>142</v>
      </c>
      <c r="L87" s="22" t="s">
        <v>142</v>
      </c>
      <c r="M87" s="22" t="s">
        <v>142</v>
      </c>
      <c r="N87" s="22" t="s">
        <v>142</v>
      </c>
      <c r="O87" s="22" t="s">
        <v>142</v>
      </c>
      <c r="P87" s="22" t="s">
        <v>142</v>
      </c>
      <c r="Q87" s="22" t="s">
        <v>142</v>
      </c>
      <c r="R87" s="22" t="s">
        <v>142</v>
      </c>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t="s">
        <v>143</v>
      </c>
      <c r="AU87" s="22" t="s">
        <v>142</v>
      </c>
      <c r="AV87" s="27"/>
    </row>
    <row r="88" spans="1:48" outlineLevel="1" x14ac:dyDescent="0.4">
      <c r="A88" s="29"/>
      <c r="B88" s="53" t="s">
        <v>182</v>
      </c>
      <c r="C88" s="26" t="s">
        <v>141</v>
      </c>
      <c r="D88" s="26">
        <f>MAX($D$75:D87)+1</f>
        <v>14</v>
      </c>
      <c r="E88" s="22" t="s">
        <v>142</v>
      </c>
      <c r="F88" s="22" t="s">
        <v>142</v>
      </c>
      <c r="G88" s="22" t="s">
        <v>142</v>
      </c>
      <c r="H88" s="22" t="s">
        <v>142</v>
      </c>
      <c r="I88" s="22" t="s">
        <v>142</v>
      </c>
      <c r="J88" s="22" t="s">
        <v>142</v>
      </c>
      <c r="K88" s="22" t="s">
        <v>142</v>
      </c>
      <c r="L88" s="22" t="s">
        <v>142</v>
      </c>
      <c r="M88" s="22" t="s">
        <v>142</v>
      </c>
      <c r="N88" s="22" t="s">
        <v>142</v>
      </c>
      <c r="O88" s="22" t="s">
        <v>142</v>
      </c>
      <c r="P88" s="22" t="s">
        <v>142</v>
      </c>
      <c r="Q88" s="22" t="s">
        <v>142</v>
      </c>
      <c r="R88" s="22" t="s">
        <v>142</v>
      </c>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t="s">
        <v>143</v>
      </c>
      <c r="AU88" s="22" t="s">
        <v>142</v>
      </c>
      <c r="AV88" s="27"/>
    </row>
    <row r="89" spans="1:48" outlineLevel="1" x14ac:dyDescent="0.4">
      <c r="A89" s="29"/>
      <c r="B89" s="53" t="s">
        <v>183</v>
      </c>
      <c r="C89" s="26" t="s">
        <v>141</v>
      </c>
      <c r="D89" s="26">
        <f>MAX($D$75:D88)+1</f>
        <v>15</v>
      </c>
      <c r="E89" s="22" t="s">
        <v>142</v>
      </c>
      <c r="F89" s="22" t="s">
        <v>142</v>
      </c>
      <c r="G89" s="22" t="s">
        <v>142</v>
      </c>
      <c r="H89" s="22" t="s">
        <v>142</v>
      </c>
      <c r="I89" s="22" t="s">
        <v>142</v>
      </c>
      <c r="J89" s="22" t="s">
        <v>142</v>
      </c>
      <c r="K89" s="22" t="s">
        <v>142</v>
      </c>
      <c r="L89" s="22" t="s">
        <v>142</v>
      </c>
      <c r="M89" s="22" t="s">
        <v>142</v>
      </c>
      <c r="N89" s="22" t="s">
        <v>142</v>
      </c>
      <c r="O89" s="22" t="s">
        <v>142</v>
      </c>
      <c r="P89" s="22" t="s">
        <v>142</v>
      </c>
      <c r="Q89" s="22" t="s">
        <v>142</v>
      </c>
      <c r="R89" s="22" t="s">
        <v>142</v>
      </c>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t="s">
        <v>143</v>
      </c>
      <c r="AU89" s="22" t="s">
        <v>142</v>
      </c>
      <c r="AV89" s="27"/>
    </row>
    <row r="90" spans="1:48" outlineLevel="1" x14ac:dyDescent="0.4">
      <c r="A90" s="29"/>
      <c r="B90" s="53" t="s">
        <v>184</v>
      </c>
      <c r="C90" s="26" t="s">
        <v>141</v>
      </c>
      <c r="D90" s="26">
        <f>MAX($D$75:D89)+1</f>
        <v>16</v>
      </c>
      <c r="E90" s="22"/>
      <c r="F90" s="22"/>
      <c r="G90" s="22"/>
      <c r="H90" s="22"/>
      <c r="I90" s="22"/>
      <c r="J90" s="22"/>
      <c r="K90" s="22"/>
      <c r="L90" s="22"/>
      <c r="M90" s="22"/>
      <c r="N90" s="22"/>
      <c r="O90" s="22"/>
      <c r="P90" s="22"/>
      <c r="Q90" s="22"/>
      <c r="R90" s="22"/>
      <c r="S90" s="22" t="s">
        <v>142</v>
      </c>
      <c r="T90" s="22" t="s">
        <v>142</v>
      </c>
      <c r="U90" s="22" t="s">
        <v>142</v>
      </c>
      <c r="V90" s="22" t="s">
        <v>142</v>
      </c>
      <c r="W90" s="22" t="s">
        <v>142</v>
      </c>
      <c r="X90" s="22" t="s">
        <v>142</v>
      </c>
      <c r="Y90" s="22" t="s">
        <v>142</v>
      </c>
      <c r="Z90" s="22" t="s">
        <v>142</v>
      </c>
      <c r="AA90" s="22"/>
      <c r="AB90" s="22"/>
      <c r="AC90" s="22"/>
      <c r="AD90" s="22"/>
      <c r="AE90" s="22"/>
      <c r="AF90" s="22"/>
      <c r="AG90" s="22"/>
      <c r="AH90" s="22"/>
      <c r="AI90" s="22"/>
      <c r="AJ90" s="22"/>
      <c r="AK90" s="22"/>
      <c r="AL90" s="22"/>
      <c r="AM90" s="22"/>
      <c r="AN90" s="22"/>
      <c r="AO90" s="22"/>
      <c r="AP90" s="22"/>
      <c r="AQ90" s="22"/>
      <c r="AR90" s="22"/>
      <c r="AS90" s="22"/>
      <c r="AT90" s="22" t="s">
        <v>143</v>
      </c>
      <c r="AU90" s="22" t="s">
        <v>142</v>
      </c>
      <c r="AV90" s="27"/>
    </row>
    <row r="91" spans="1:48" outlineLevel="1" x14ac:dyDescent="0.4">
      <c r="A91" s="29"/>
      <c r="B91" s="53" t="s">
        <v>185</v>
      </c>
      <c r="C91" s="26" t="s">
        <v>141</v>
      </c>
      <c r="D91" s="26">
        <f>MAX($D$75:D90)+1</f>
        <v>17</v>
      </c>
      <c r="E91" s="22" t="s">
        <v>142</v>
      </c>
      <c r="F91" s="22" t="s">
        <v>142</v>
      </c>
      <c r="G91" s="22" t="s">
        <v>142</v>
      </c>
      <c r="H91" s="22" t="s">
        <v>142</v>
      </c>
      <c r="I91" s="22" t="s">
        <v>142</v>
      </c>
      <c r="J91" s="22" t="s">
        <v>142</v>
      </c>
      <c r="K91" s="22" t="s">
        <v>142</v>
      </c>
      <c r="L91" s="22" t="s">
        <v>142</v>
      </c>
      <c r="M91" s="22" t="s">
        <v>142</v>
      </c>
      <c r="N91" s="22" t="s">
        <v>142</v>
      </c>
      <c r="O91" s="22" t="s">
        <v>142</v>
      </c>
      <c r="P91" s="22" t="s">
        <v>142</v>
      </c>
      <c r="Q91" s="22" t="s">
        <v>142</v>
      </c>
      <c r="R91" s="22" t="s">
        <v>142</v>
      </c>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t="s">
        <v>143</v>
      </c>
      <c r="AU91" s="22" t="s">
        <v>142</v>
      </c>
      <c r="AV91" s="27"/>
    </row>
    <row r="92" spans="1:48" outlineLevel="1" x14ac:dyDescent="0.4">
      <c r="A92" s="29"/>
      <c r="B92" s="53" t="s">
        <v>186</v>
      </c>
      <c r="C92" s="26" t="s">
        <v>141</v>
      </c>
      <c r="D92" s="26">
        <f>MAX($D$75:D91)+1</f>
        <v>18</v>
      </c>
      <c r="E92" s="22" t="s">
        <v>142</v>
      </c>
      <c r="F92" s="22" t="s">
        <v>142</v>
      </c>
      <c r="G92" s="22" t="s">
        <v>142</v>
      </c>
      <c r="H92" s="22" t="s">
        <v>142</v>
      </c>
      <c r="I92" s="22" t="s">
        <v>142</v>
      </c>
      <c r="J92" s="22" t="s">
        <v>142</v>
      </c>
      <c r="K92" s="22" t="s">
        <v>142</v>
      </c>
      <c r="L92" s="22" t="s">
        <v>142</v>
      </c>
      <c r="M92" s="22" t="s">
        <v>142</v>
      </c>
      <c r="N92" s="22" t="s">
        <v>142</v>
      </c>
      <c r="O92" s="22" t="s">
        <v>142</v>
      </c>
      <c r="P92" s="22" t="s">
        <v>142</v>
      </c>
      <c r="Q92" s="22" t="s">
        <v>142</v>
      </c>
      <c r="R92" s="22" t="s">
        <v>142</v>
      </c>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t="s">
        <v>143</v>
      </c>
      <c r="AU92" s="22" t="s">
        <v>142</v>
      </c>
      <c r="AV92" s="27"/>
    </row>
    <row r="93" spans="1:48" outlineLevel="1" x14ac:dyDescent="0.4">
      <c r="A93" s="29"/>
      <c r="B93" s="53" t="s">
        <v>187</v>
      </c>
      <c r="C93" s="26" t="s">
        <v>141</v>
      </c>
      <c r="D93" s="26">
        <f>MAX($D$75:D92)+1</f>
        <v>19</v>
      </c>
      <c r="E93" s="22" t="s">
        <v>142</v>
      </c>
      <c r="F93" s="22" t="s">
        <v>142</v>
      </c>
      <c r="G93" s="22" t="s">
        <v>142</v>
      </c>
      <c r="H93" s="22" t="s">
        <v>142</v>
      </c>
      <c r="I93" s="22" t="s">
        <v>142</v>
      </c>
      <c r="J93" s="22" t="s">
        <v>142</v>
      </c>
      <c r="K93" s="22" t="s">
        <v>142</v>
      </c>
      <c r="L93" s="22" t="s">
        <v>142</v>
      </c>
      <c r="M93" s="22" t="s">
        <v>142</v>
      </c>
      <c r="N93" s="22" t="s">
        <v>142</v>
      </c>
      <c r="O93" s="22" t="s">
        <v>142</v>
      </c>
      <c r="P93" s="22" t="s">
        <v>142</v>
      </c>
      <c r="Q93" s="22" t="s">
        <v>142</v>
      </c>
      <c r="R93" s="22" t="s">
        <v>142</v>
      </c>
      <c r="S93" s="22" t="s">
        <v>142</v>
      </c>
      <c r="T93" s="22" t="s">
        <v>142</v>
      </c>
      <c r="U93" s="22" t="s">
        <v>142</v>
      </c>
      <c r="V93" s="22" t="s">
        <v>142</v>
      </c>
      <c r="W93" s="22" t="s">
        <v>142</v>
      </c>
      <c r="X93" s="22" t="s">
        <v>142</v>
      </c>
      <c r="Y93" s="22" t="s">
        <v>142</v>
      </c>
      <c r="Z93" s="22" t="s">
        <v>142</v>
      </c>
      <c r="AA93" s="22" t="s">
        <v>142</v>
      </c>
      <c r="AB93" s="22" t="s">
        <v>142</v>
      </c>
      <c r="AC93" s="22" t="s">
        <v>142</v>
      </c>
      <c r="AD93" s="22" t="s">
        <v>142</v>
      </c>
      <c r="AE93" s="22" t="s">
        <v>142</v>
      </c>
      <c r="AF93" s="22" t="s">
        <v>142</v>
      </c>
      <c r="AG93" s="22" t="s">
        <v>142</v>
      </c>
      <c r="AH93" s="22" t="s">
        <v>142</v>
      </c>
      <c r="AI93" s="22" t="s">
        <v>142</v>
      </c>
      <c r="AJ93" s="22" t="s">
        <v>142</v>
      </c>
      <c r="AK93" s="22"/>
      <c r="AL93" s="22"/>
      <c r="AM93" s="22"/>
      <c r="AN93" s="22"/>
      <c r="AO93" s="22"/>
      <c r="AP93" s="22"/>
      <c r="AQ93" s="22"/>
      <c r="AR93" s="22"/>
      <c r="AS93" s="22"/>
      <c r="AT93" s="22" t="s">
        <v>143</v>
      </c>
      <c r="AU93" s="22" t="s">
        <v>142</v>
      </c>
      <c r="AV93" s="27"/>
    </row>
    <row r="94" spans="1:48" outlineLevel="1" x14ac:dyDescent="0.4">
      <c r="A94" s="29"/>
      <c r="B94" s="53" t="s">
        <v>188</v>
      </c>
      <c r="C94" s="26" t="s">
        <v>141</v>
      </c>
      <c r="D94" s="26">
        <f>MAX($D$75:D93)+1</f>
        <v>20</v>
      </c>
      <c r="E94" s="125" t="s">
        <v>142</v>
      </c>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t="s">
        <v>143</v>
      </c>
      <c r="AU94" s="22" t="s">
        <v>142</v>
      </c>
      <c r="AV94" s="27"/>
    </row>
    <row r="95" spans="1:48" outlineLevel="1" x14ac:dyDescent="0.4">
      <c r="A95" s="29"/>
      <c r="B95" s="53"/>
      <c r="C95" s="211"/>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row>
    <row r="96" spans="1:48" x14ac:dyDescent="0.4">
      <c r="A96" s="31" t="s">
        <v>22</v>
      </c>
      <c r="B96" s="32"/>
      <c r="C96" s="33"/>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row>
  </sheetData>
  <sheetProtection formatCells="0" formatColumns="0" formatRows="0" insertColumns="0" insertRows="0" insertHyperlinks="0" deleteColumns="0" deleteRows="0" sort="0" autoFilter="0" pivotTables="0"/>
  <dataConsolidate link="1"/>
  <mergeCells count="60">
    <mergeCell ref="AF12:AG12"/>
    <mergeCell ref="AI12:AJ12"/>
    <mergeCell ref="AM12:AN12"/>
    <mergeCell ref="Q10:Q11"/>
    <mergeCell ref="AK10:AK11"/>
    <mergeCell ref="AL10:AL11"/>
    <mergeCell ref="AM10:AM11"/>
    <mergeCell ref="AN10:AN11"/>
    <mergeCell ref="R10:R11"/>
    <mergeCell ref="AF10:AF11"/>
    <mergeCell ref="AG10:AG11"/>
    <mergeCell ref="AH10:AH11"/>
    <mergeCell ref="AI10:AI11"/>
    <mergeCell ref="T10:T11"/>
    <mergeCell ref="U10:U11"/>
    <mergeCell ref="X10:X11"/>
    <mergeCell ref="AA12:AD12"/>
    <mergeCell ref="AE10:AE11"/>
    <mergeCell ref="AA9:AD9"/>
    <mergeCell ref="E12:I12"/>
    <mergeCell ref="J12:M12"/>
    <mergeCell ref="N12:O12"/>
    <mergeCell ref="P12:R12"/>
    <mergeCell ref="S12:Z12"/>
    <mergeCell ref="G10:G11"/>
    <mergeCell ref="F10:F11"/>
    <mergeCell ref="W10:W11"/>
    <mergeCell ref="P10:P11"/>
    <mergeCell ref="I10:I11"/>
    <mergeCell ref="H10:H11"/>
    <mergeCell ref="Y10:Y11"/>
    <mergeCell ref="Z10:Z11"/>
    <mergeCell ref="S10:S11"/>
    <mergeCell ref="AF9:AG9"/>
    <mergeCell ref="AH9:AJ9"/>
    <mergeCell ref="AM9:AN9"/>
    <mergeCell ref="N10:N11"/>
    <mergeCell ref="O10:O11"/>
    <mergeCell ref="N9:O9"/>
    <mergeCell ref="E9:I9"/>
    <mergeCell ref="J9:J11"/>
    <mergeCell ref="K9:K11"/>
    <mergeCell ref="L9:L11"/>
    <mergeCell ref="E10:E11"/>
    <mergeCell ref="AO8:AS8"/>
    <mergeCell ref="M9:M11"/>
    <mergeCell ref="V10:V11"/>
    <mergeCell ref="AU9:AU11"/>
    <mergeCell ref="U9:V9"/>
    <mergeCell ref="W9:Z9"/>
    <mergeCell ref="P9:R9"/>
    <mergeCell ref="S9:T9"/>
    <mergeCell ref="AJ10:AJ11"/>
    <mergeCell ref="AT9:AT11"/>
    <mergeCell ref="AA10:AC10"/>
    <mergeCell ref="AD10:AD11"/>
    <mergeCell ref="E8:R8"/>
    <mergeCell ref="S8:Z8"/>
    <mergeCell ref="AA8:AJ8"/>
    <mergeCell ref="AK8:AN8"/>
  </mergeCells>
  <conditionalFormatting sqref="B3">
    <cfRule type="expression" dxfId="107" priority="1">
      <formula>$B$3="The model contains one or more errors"</formula>
    </cfRule>
  </conditionalFormatting>
  <dataValidations count="1">
    <dataValidation type="list" allowBlank="1" showInputMessage="1" showErrorMessage="1" sqref="E64:AU67 E75:AU94 E24:AU26 E42:AU44 E28:AU30 E32:AU36 E38:AU40 E46:AU50 E52:AU54 E56:AU62 E21:AU22">
      <formula1>"Yes,No"</formula1>
    </dataValidation>
  </dataValidations>
  <hyperlinks>
    <hyperlink ref="B5" location="Contents!A1" display="[To Contents]"/>
  </hyperlinks>
  <pageMargins left="0.39370078740157483" right="0.39370078740157483" top="0.39370078740157483" bottom="0.39370078740157483" header="0.39370078740157483" footer="0.39370078740157483"/>
  <pageSetup paperSize="8" scale="10"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F81BD"/>
    <pageSetUpPr fitToPage="1"/>
  </sheetPr>
  <dimension ref="A1:BE187"/>
  <sheetViews>
    <sheetView showGridLines="0" zoomScale="90" zoomScaleNormal="90" zoomScaleSheetLayoutView="100" zoomScalePageLayoutView="90" workbookViewId="0">
      <pane xSplit="6" ySplit="5" topLeftCell="G6" activePane="bottomRight" state="frozen"/>
      <selection activeCell="BF1" sqref="BF1:XFD1048576"/>
      <selection pane="topRight" activeCell="BF1" sqref="BF1:XFD1048576"/>
      <selection pane="bottomLeft" activeCell="BF1" sqref="BF1:XFD1048576"/>
      <selection pane="bottomRight" activeCell="G6" sqref="G6"/>
    </sheetView>
  </sheetViews>
  <sheetFormatPr defaultColWidth="0" defaultRowHeight="13.15" outlineLevelRow="1" x14ac:dyDescent="0.4"/>
  <cols>
    <col min="1" max="1" width="5.7109375" style="1" customWidth="1"/>
    <col min="2" max="2" width="22.140625" style="1" customWidth="1"/>
    <col min="3" max="3" width="22" style="1" customWidth="1"/>
    <col min="4" max="4" width="14.140625" style="1" customWidth="1"/>
    <col min="5" max="5" width="10.42578125" style="1" customWidth="1"/>
    <col min="6" max="6" width="13.7109375" style="10" customWidth="1"/>
    <col min="7" max="7" width="12.7109375" style="10" customWidth="1"/>
    <col min="8" max="8" width="10" style="10" customWidth="1"/>
    <col min="9" max="9" width="12.5703125" style="10" customWidth="1"/>
    <col min="10" max="11" width="9" style="10" customWidth="1"/>
    <col min="12" max="12" width="22.7109375" style="10" bestFit="1" customWidth="1"/>
    <col min="13" max="56" width="7.7109375" style="1" customWidth="1"/>
    <col min="57" max="57" width="11.42578125" style="1" customWidth="1"/>
    <col min="58" max="16384" width="9.140625" style="1" hidden="1"/>
  </cols>
  <sheetData>
    <row r="1" spans="1:57" s="2" customFormat="1" ht="18" x14ac:dyDescent="0.55000000000000004">
      <c r="A1" s="108" t="str">
        <f>Model_Name</f>
        <v>Cost Allocation Model</v>
      </c>
      <c r="B1" s="109"/>
      <c r="C1" s="109"/>
      <c r="D1" s="109"/>
      <c r="E1" s="109"/>
      <c r="F1" s="110"/>
      <c r="G1" s="110"/>
      <c r="H1" s="110"/>
      <c r="I1" s="110"/>
      <c r="J1" s="110"/>
      <c r="K1" s="110"/>
      <c r="L1" s="110"/>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row>
    <row r="2" spans="1:57" s="3" customFormat="1" x14ac:dyDescent="0.4">
      <c r="A2" s="112">
        <f ca="1">MATCH(B2,Contents!$D$8:$D$21,0)</f>
        <v>6</v>
      </c>
      <c r="B2" s="113" t="str">
        <f ca="1">PROPER(MID(CELL("filename", A1), FIND("]", CELL("filename", A1))+1, 100))</f>
        <v>Mapping</v>
      </c>
      <c r="C2" s="113"/>
      <c r="D2" s="113"/>
      <c r="E2" s="113"/>
      <c r="F2" s="107"/>
      <c r="G2" s="107"/>
      <c r="H2" s="107"/>
      <c r="I2" s="107"/>
      <c r="J2" s="107"/>
      <c r="K2" s="107"/>
      <c r="L2" s="107"/>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row>
    <row r="3" spans="1:57" s="3" customFormat="1" x14ac:dyDescent="0.4">
      <c r="A3" s="167">
        <f>SUM(A7:A107,A109:A186)</f>
        <v>0</v>
      </c>
      <c r="B3" s="168" t="s">
        <v>234</v>
      </c>
      <c r="C3" s="116"/>
      <c r="D3" s="116"/>
      <c r="E3" s="116"/>
      <c r="F3" s="107"/>
      <c r="G3" s="107"/>
      <c r="H3" s="107"/>
      <c r="I3" s="107"/>
      <c r="J3" s="107"/>
      <c r="K3" s="107"/>
      <c r="L3" s="107"/>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row>
    <row r="4" spans="1:57" s="3" customFormat="1" x14ac:dyDescent="0.4">
      <c r="A4" s="115"/>
      <c r="B4" s="116"/>
      <c r="C4" s="116"/>
      <c r="D4" s="116"/>
      <c r="E4" s="116"/>
      <c r="F4" s="107"/>
      <c r="G4" s="107"/>
      <c r="H4" s="107"/>
      <c r="I4" s="107"/>
      <c r="J4" s="107"/>
      <c r="K4" s="107"/>
      <c r="L4" s="107"/>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row>
    <row r="5" spans="1:57" x14ac:dyDescent="0.4">
      <c r="A5" s="4"/>
      <c r="B5" s="47" t="s">
        <v>23</v>
      </c>
      <c r="C5" s="47"/>
      <c r="D5" s="47"/>
      <c r="E5" s="47"/>
      <c r="F5" s="5"/>
      <c r="G5" s="5"/>
      <c r="H5" s="5"/>
      <c r="I5" s="5"/>
      <c r="J5" s="5"/>
      <c r="K5" s="5"/>
      <c r="L5" s="5"/>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row>
    <row r="6" spans="1:57" x14ac:dyDescent="0.4">
      <c r="A6" s="6">
        <f ca="1">MAX($A$1:A5)+Subsection</f>
        <v>6.01</v>
      </c>
      <c r="B6" s="6" t="s">
        <v>204</v>
      </c>
      <c r="C6" s="6"/>
      <c r="D6" s="6"/>
      <c r="E6" s="6"/>
      <c r="F6" s="7"/>
      <c r="G6" s="7"/>
      <c r="H6" s="7"/>
      <c r="I6" s="7"/>
      <c r="J6" s="7"/>
      <c r="K6" s="7"/>
      <c r="L6" s="7"/>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row>
    <row r="7" spans="1:57" x14ac:dyDescent="0.4">
      <c r="A7" s="9"/>
      <c r="B7" s="30"/>
      <c r="C7" s="30"/>
      <c r="D7" s="30"/>
      <c r="E7" s="30"/>
      <c r="F7" s="211"/>
      <c r="G7" s="211"/>
      <c r="H7" s="211"/>
      <c r="I7" s="211"/>
      <c r="J7" s="211"/>
      <c r="K7" s="211"/>
      <c r="L7" s="211"/>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9"/>
    </row>
    <row r="8" spans="1:57" outlineLevel="1" x14ac:dyDescent="0.4">
      <c r="A8" s="9"/>
      <c r="B8" s="76" t="s">
        <v>205</v>
      </c>
      <c r="C8" s="30"/>
      <c r="D8" s="30"/>
      <c r="E8" s="30"/>
      <c r="F8" s="211"/>
      <c r="G8" s="211"/>
      <c r="H8" s="211"/>
      <c r="I8" s="211"/>
      <c r="J8" s="211"/>
      <c r="K8" s="211"/>
      <c r="L8" s="211"/>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9"/>
    </row>
    <row r="9" spans="1:57" outlineLevel="1" x14ac:dyDescent="0.4">
      <c r="A9" s="9"/>
      <c r="B9" s="30"/>
      <c r="C9" s="30"/>
      <c r="D9" s="30"/>
      <c r="E9" s="30"/>
      <c r="F9" s="211"/>
      <c r="G9" s="211"/>
      <c r="H9" s="211"/>
      <c r="I9" s="211"/>
      <c r="J9" s="211"/>
      <c r="K9" s="211"/>
      <c r="L9" s="211"/>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9"/>
    </row>
    <row r="10" spans="1:57" outlineLevel="1" x14ac:dyDescent="0.4">
      <c r="A10" s="139"/>
      <c r="B10" s="140" t="s">
        <v>206</v>
      </c>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row>
    <row r="11" spans="1:57" outlineLevel="1" x14ac:dyDescent="0.4">
      <c r="F11" s="211"/>
      <c r="G11" s="211"/>
      <c r="H11" s="211"/>
      <c r="I11" s="211"/>
      <c r="J11" s="211"/>
      <c r="K11" s="211"/>
      <c r="L11" s="211"/>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54"/>
    </row>
    <row r="12" spans="1:57" outlineLevel="1" x14ac:dyDescent="0.4">
      <c r="A12" s="9"/>
      <c r="B12" s="76" t="s">
        <v>207</v>
      </c>
      <c r="C12" s="30"/>
      <c r="D12" s="30"/>
      <c r="E12" s="30"/>
      <c r="F12" s="211"/>
      <c r="G12" s="211"/>
      <c r="H12" s="211"/>
      <c r="I12" s="211"/>
      <c r="J12" s="211"/>
      <c r="K12" s="211"/>
      <c r="L12" s="211"/>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9"/>
    </row>
    <row r="13" spans="1:57" outlineLevel="1" x14ac:dyDescent="0.4">
      <c r="A13" s="9"/>
      <c r="B13" s="76"/>
      <c r="C13" s="30"/>
      <c r="D13" s="30"/>
      <c r="E13" s="30"/>
      <c r="F13" s="211"/>
      <c r="G13" s="211"/>
      <c r="H13" s="211"/>
      <c r="I13" s="211"/>
      <c r="J13" s="211"/>
      <c r="K13" s="211"/>
      <c r="L13" s="211"/>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9"/>
    </row>
    <row r="14" spans="1:57" ht="26.25" outlineLevel="1" x14ac:dyDescent="0.4">
      <c r="B14" s="76"/>
      <c r="C14" s="76"/>
      <c r="D14" s="76"/>
      <c r="E14" s="76"/>
      <c r="F14" s="211"/>
      <c r="G14" s="211"/>
      <c r="H14" s="256" t="s">
        <v>208</v>
      </c>
      <c r="I14" s="256"/>
      <c r="J14" s="256"/>
      <c r="K14" s="211"/>
      <c r="L14" s="211"/>
      <c r="N14" s="73" t="s">
        <v>209</v>
      </c>
      <c r="O14" s="256" t="s">
        <v>210</v>
      </c>
      <c r="P14" s="256"/>
      <c r="Q14" s="256"/>
      <c r="R14" s="160"/>
      <c r="S14" s="142"/>
      <c r="T14" s="142"/>
      <c r="U14" s="160"/>
      <c r="V14" s="160"/>
      <c r="W14" s="160"/>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54"/>
    </row>
    <row r="15" spans="1:57" ht="27.75" customHeight="1" outlineLevel="1" thickBot="1" x14ac:dyDescent="0.45">
      <c r="F15" s="60"/>
      <c r="G15" s="211"/>
      <c r="H15" s="85" t="s">
        <v>211</v>
      </c>
      <c r="I15" s="85" t="s">
        <v>212</v>
      </c>
      <c r="J15" s="85" t="s">
        <v>148</v>
      </c>
      <c r="K15" s="211"/>
      <c r="L15" s="79" t="s">
        <v>213</v>
      </c>
      <c r="M15" s="73" t="s">
        <v>214</v>
      </c>
      <c r="N15" s="159">
        <v>1</v>
      </c>
      <c r="O15" s="159">
        <f t="shared" ref="O15:AV15" si="0">N15+1</f>
        <v>2</v>
      </c>
      <c r="P15" s="159">
        <f t="shared" si="0"/>
        <v>3</v>
      </c>
      <c r="Q15" s="159">
        <f t="shared" si="0"/>
        <v>4</v>
      </c>
      <c r="R15" s="159">
        <f t="shared" si="0"/>
        <v>5</v>
      </c>
      <c r="S15" s="159">
        <f t="shared" si="0"/>
        <v>6</v>
      </c>
      <c r="T15" s="159">
        <f t="shared" si="0"/>
        <v>7</v>
      </c>
      <c r="U15" s="159">
        <f t="shared" si="0"/>
        <v>8</v>
      </c>
      <c r="V15" s="159">
        <f t="shared" si="0"/>
        <v>9</v>
      </c>
      <c r="W15" s="159">
        <f t="shared" si="0"/>
        <v>10</v>
      </c>
      <c r="X15" s="159">
        <f t="shared" si="0"/>
        <v>11</v>
      </c>
      <c r="Y15" s="159">
        <f t="shared" si="0"/>
        <v>12</v>
      </c>
      <c r="Z15" s="159">
        <f t="shared" si="0"/>
        <v>13</v>
      </c>
      <c r="AA15" s="159">
        <f t="shared" si="0"/>
        <v>14</v>
      </c>
      <c r="AB15" s="159">
        <f t="shared" si="0"/>
        <v>15</v>
      </c>
      <c r="AC15" s="159">
        <f t="shared" si="0"/>
        <v>16</v>
      </c>
      <c r="AD15" s="159">
        <f t="shared" si="0"/>
        <v>17</v>
      </c>
      <c r="AE15" s="159">
        <f t="shared" si="0"/>
        <v>18</v>
      </c>
      <c r="AF15" s="159">
        <f t="shared" si="0"/>
        <v>19</v>
      </c>
      <c r="AG15" s="159">
        <f t="shared" si="0"/>
        <v>20</v>
      </c>
      <c r="AH15" s="159">
        <f t="shared" si="0"/>
        <v>21</v>
      </c>
      <c r="AI15" s="159">
        <f t="shared" si="0"/>
        <v>22</v>
      </c>
      <c r="AJ15" s="159">
        <f t="shared" si="0"/>
        <v>23</v>
      </c>
      <c r="AK15" s="159">
        <f t="shared" si="0"/>
        <v>24</v>
      </c>
      <c r="AL15" s="159">
        <f t="shared" si="0"/>
        <v>25</v>
      </c>
      <c r="AM15" s="159">
        <f t="shared" si="0"/>
        <v>26</v>
      </c>
      <c r="AN15" s="159">
        <f t="shared" si="0"/>
        <v>27</v>
      </c>
      <c r="AO15" s="159">
        <f t="shared" si="0"/>
        <v>28</v>
      </c>
      <c r="AP15" s="159">
        <f t="shared" si="0"/>
        <v>29</v>
      </c>
      <c r="AQ15" s="159">
        <f t="shared" si="0"/>
        <v>30</v>
      </c>
      <c r="AR15" s="159">
        <f t="shared" si="0"/>
        <v>31</v>
      </c>
      <c r="AS15" s="159">
        <f t="shared" si="0"/>
        <v>32</v>
      </c>
      <c r="AT15" s="159">
        <f t="shared" si="0"/>
        <v>33</v>
      </c>
      <c r="AU15" s="159">
        <f t="shared" si="0"/>
        <v>34</v>
      </c>
      <c r="AV15" s="159">
        <f t="shared" si="0"/>
        <v>35</v>
      </c>
      <c r="AW15" s="159">
        <f t="shared" ref="AW15" si="1">AV15+1</f>
        <v>36</v>
      </c>
      <c r="AX15" s="159">
        <f t="shared" ref="AX15" si="2">AW15+1</f>
        <v>37</v>
      </c>
      <c r="AY15" s="159">
        <f t="shared" ref="AY15" si="3">AX15+1</f>
        <v>38</v>
      </c>
      <c r="AZ15" s="159">
        <f t="shared" ref="AZ15" si="4">AY15+1</f>
        <v>39</v>
      </c>
      <c r="BA15" s="159">
        <f t="shared" ref="BA15" si="5">AZ15+1</f>
        <v>40</v>
      </c>
      <c r="BB15" s="159">
        <f t="shared" ref="BB15" si="6">BA15+1</f>
        <v>41</v>
      </c>
      <c r="BC15" s="159">
        <f t="shared" ref="BC15" si="7">BB15+1</f>
        <v>42</v>
      </c>
      <c r="BD15" s="159">
        <f t="shared" ref="BD15" si="8">BC15+1</f>
        <v>43</v>
      </c>
      <c r="BE15" s="54"/>
    </row>
    <row r="16" spans="1:57" outlineLevel="1" x14ac:dyDescent="0.4">
      <c r="B16" s="52" t="s">
        <v>140</v>
      </c>
      <c r="C16" s="83"/>
      <c r="D16" s="84"/>
      <c r="E16" s="9"/>
      <c r="F16" s="26"/>
      <c r="G16" s="105">
        <f>IF(COUNTIF(H16:J16,TRUE)=1,0,1)</f>
        <v>0</v>
      </c>
      <c r="H16" s="80" t="b">
        <f t="shared" ref="H16:H53" si="9">AND(OR(N16:BC16),NOT(BD16))</f>
        <v>1</v>
      </c>
      <c r="I16" s="80" t="b">
        <f t="shared" ref="I16:I53" si="10">AND(BD16,NOT(OR(N16:BC16)))</f>
        <v>0</v>
      </c>
      <c r="J16" s="80" t="b">
        <f>NOT(OR(H16:I16))</f>
        <v>0</v>
      </c>
      <c r="K16" s="104"/>
      <c r="L16" s="80" t="str">
        <f t="shared" ref="L16:L53" si="11">IF(H16,$H$15,IF(I16,$I$15,$J$15))</f>
        <v>Dedicated Prescribed</v>
      </c>
      <c r="M16" s="82">
        <v>1</v>
      </c>
      <c r="N16" s="143" t="b">
        <f>IF(VLOOKUP($M16,Allocators!$D$21:$AU$67,N$15+1,FALSE)="Yes",TRUE,FALSE)</f>
        <v>1</v>
      </c>
      <c r="O16" s="144" t="b">
        <f>IF(VLOOKUP($M16,Allocators!$D$21:$AU$67,O$15+1,FALSE)="Yes",TRUE,FALSE)</f>
        <v>1</v>
      </c>
      <c r="P16" s="144" t="b">
        <f>IF(VLOOKUP($M16,Allocators!$D$21:$AU$67,P$15+1,FALSE)="Yes",TRUE,FALSE)</f>
        <v>1</v>
      </c>
      <c r="Q16" s="144" t="b">
        <f>IF(VLOOKUP($M16,Allocators!$D$21:$AU$67,Q$15+1,FALSE)="Yes",TRUE,FALSE)</f>
        <v>1</v>
      </c>
      <c r="R16" s="144" t="b">
        <f>IF(VLOOKUP($M16,Allocators!$D$21:$AU$67,R$15+1,FALSE)="Yes",TRUE,FALSE)</f>
        <v>1</v>
      </c>
      <c r="S16" s="144" t="b">
        <f>IF(VLOOKUP($M16,Allocators!$D$21:$AU$67,S$15+1,FALSE)="Yes",TRUE,FALSE)</f>
        <v>1</v>
      </c>
      <c r="T16" s="144" t="b">
        <f>IF(VLOOKUP($M16,Allocators!$D$21:$AU$67,T$15+1,FALSE)="Yes",TRUE,FALSE)</f>
        <v>1</v>
      </c>
      <c r="U16" s="144" t="b">
        <f>IF(VLOOKUP($M16,Allocators!$D$21:$AU$67,U$15+1,FALSE)="Yes",TRUE,FALSE)</f>
        <v>1</v>
      </c>
      <c r="V16" s="144" t="b">
        <f>IF(VLOOKUP($M16,Allocators!$D$21:$AU$67,V$15+1,FALSE)="Yes",TRUE,FALSE)</f>
        <v>1</v>
      </c>
      <c r="W16" s="144" t="b">
        <f>IF(VLOOKUP($M16,Allocators!$D$21:$AU$67,W$15+1,FALSE)="Yes",TRUE,FALSE)</f>
        <v>1</v>
      </c>
      <c r="X16" s="144" t="b">
        <f>IF(VLOOKUP($M16,Allocators!$D$21:$AU$67,X$15+1,FALSE)="Yes",TRUE,FALSE)</f>
        <v>1</v>
      </c>
      <c r="Y16" s="144" t="b">
        <f>IF(VLOOKUP($M16,Allocators!$D$21:$AU$67,Y$15+1,FALSE)="Yes",TRUE,FALSE)</f>
        <v>1</v>
      </c>
      <c r="Z16" s="144" t="b">
        <f>IF(VLOOKUP($M16,Allocators!$D$21:$AU$67,Z$15+1,FALSE)="Yes",TRUE,FALSE)</f>
        <v>1</v>
      </c>
      <c r="AA16" s="144" t="b">
        <f>IF(VLOOKUP($M16,Allocators!$D$21:$AU$67,AA$15+1,FALSE)="Yes",TRUE,FALSE)</f>
        <v>1</v>
      </c>
      <c r="AB16" s="144" t="b">
        <f>IF(VLOOKUP($M16,Allocators!$D$21:$AU$67,AB$15+1,FALSE)="Yes",TRUE,FALSE)</f>
        <v>1</v>
      </c>
      <c r="AC16" s="144" t="b">
        <f>IF(VLOOKUP($M16,Allocators!$D$21:$AU$67,AC$15+1,FALSE)="Yes",TRUE,FALSE)</f>
        <v>1</v>
      </c>
      <c r="AD16" s="144" t="b">
        <f>IF(VLOOKUP($M16,Allocators!$D$21:$AU$67,AD$15+1,FALSE)="Yes",TRUE,FALSE)</f>
        <v>1</v>
      </c>
      <c r="AE16" s="144" t="b">
        <f>IF(VLOOKUP($M16,Allocators!$D$21:$AU$67,AE$15+1,FALSE)="Yes",TRUE,FALSE)</f>
        <v>1</v>
      </c>
      <c r="AF16" s="144" t="b">
        <f>IF(VLOOKUP($M16,Allocators!$D$21:$AU$67,AF$15+1,FALSE)="Yes",TRUE,FALSE)</f>
        <v>1</v>
      </c>
      <c r="AG16" s="144" t="b">
        <f>IF(VLOOKUP($M16,Allocators!$D$21:$AU$67,AG$15+1,FALSE)="Yes",TRUE,FALSE)</f>
        <v>1</v>
      </c>
      <c r="AH16" s="144" t="b">
        <f>IF(VLOOKUP($M16,Allocators!$D$21:$AU$67,AH$15+1,FALSE)="Yes",TRUE,FALSE)</f>
        <v>1</v>
      </c>
      <c r="AI16" s="144" t="b">
        <f>IF(VLOOKUP($M16,Allocators!$D$21:$AU$67,AI$15+1,FALSE)="Yes",TRUE,FALSE)</f>
        <v>1</v>
      </c>
      <c r="AJ16" s="144" t="b">
        <f>IF(VLOOKUP($M16,Allocators!$D$21:$AU$67,AJ$15+1,FALSE)="Yes",TRUE,FALSE)</f>
        <v>1</v>
      </c>
      <c r="AK16" s="144" t="b">
        <f>IF(VLOOKUP($M16,Allocators!$D$21:$AU$67,AK$15+1,FALSE)="Yes",TRUE,FALSE)</f>
        <v>1</v>
      </c>
      <c r="AL16" s="144" t="b">
        <f>IF(VLOOKUP($M16,Allocators!$D$21:$AU$67,AL$15+1,FALSE)="Yes",TRUE,FALSE)</f>
        <v>1</v>
      </c>
      <c r="AM16" s="144" t="b">
        <f>IF(VLOOKUP($M16,Allocators!$D$21:$AU$67,AM$15+1,FALSE)="Yes",TRUE,FALSE)</f>
        <v>1</v>
      </c>
      <c r="AN16" s="144" t="b">
        <f>IF(VLOOKUP($M16,Allocators!$D$21:$AU$67,AN$15+1,FALSE)="Yes",TRUE,FALSE)</f>
        <v>1</v>
      </c>
      <c r="AO16" s="144" t="b">
        <f>IF(VLOOKUP($M16,Allocators!$D$21:$AU$67,AO$15+1,FALSE)="Yes",TRUE,FALSE)</f>
        <v>1</v>
      </c>
      <c r="AP16" s="144" t="b">
        <f>IF(VLOOKUP($M16,Allocators!$D$21:$AU$67,AP$15+1,FALSE)="Yes",TRUE,FALSE)</f>
        <v>1</v>
      </c>
      <c r="AQ16" s="144" t="b">
        <f>IF(VLOOKUP($M16,Allocators!$D$21:$AU$67,AQ$15+1,FALSE)="Yes",TRUE,FALSE)</f>
        <v>1</v>
      </c>
      <c r="AR16" s="144" t="b">
        <f>IF(VLOOKUP($M16,Allocators!$D$21:$AU$67,AR$15+1,FALSE)="Yes",TRUE,FALSE)</f>
        <v>1</v>
      </c>
      <c r="AS16" s="144" t="b">
        <f>IF(VLOOKUP($M16,Allocators!$D$21:$AU$67,AS$15+1,FALSE)="Yes",TRUE,FALSE)</f>
        <v>1</v>
      </c>
      <c r="AT16" s="144" t="b">
        <f>IF(VLOOKUP($M16,Allocators!$D$21:$AU$67,AT$15+1,FALSE)="Yes",TRUE,FALSE)</f>
        <v>1</v>
      </c>
      <c r="AU16" s="144" t="b">
        <f>IF(VLOOKUP($M16,Allocators!$D$21:$AU$67,AU$15+1,FALSE)="Yes",TRUE,FALSE)</f>
        <v>1</v>
      </c>
      <c r="AV16" s="144" t="b">
        <f>IF(VLOOKUP($M16,Allocators!$D$21:$AU$67,AV$15+1,FALSE)="Yes",TRUE,FALSE)</f>
        <v>1</v>
      </c>
      <c r="AW16" s="144" t="b">
        <f>IF(VLOOKUP($M16,Allocators!$D$21:$AU$67,AW$15+1,FALSE)="Yes",TRUE,FALSE)</f>
        <v>1</v>
      </c>
      <c r="AX16" s="144" t="b">
        <f>IF(VLOOKUP($M16,Allocators!$D$21:$AU$67,AX$15+1,FALSE)="Yes",TRUE,FALSE)</f>
        <v>1</v>
      </c>
      <c r="AY16" s="144" t="b">
        <f>IF(VLOOKUP($M16,Allocators!$D$21:$AU$67,AY$15+1,FALSE)="Yes",TRUE,FALSE)</f>
        <v>1</v>
      </c>
      <c r="AZ16" s="144" t="b">
        <f>IF(VLOOKUP($M16,Allocators!$D$21:$AU$67,AZ$15+1,FALSE)="Yes",TRUE,FALSE)</f>
        <v>1</v>
      </c>
      <c r="BA16" s="144" t="b">
        <f>IF(VLOOKUP($M16,Allocators!$D$21:$AU$67,BA$15+1,FALSE)="Yes",TRUE,FALSE)</f>
        <v>1</v>
      </c>
      <c r="BB16" s="144" t="b">
        <f>IF(VLOOKUP($M16,Allocators!$D$21:$AU$67,BB$15+1,FALSE)="Yes",TRUE,FALSE)</f>
        <v>1</v>
      </c>
      <c r="BC16" s="144" t="b">
        <f>IF(VLOOKUP($M16,Allocators!$D$21:$AU$67,BC$15+1,FALSE)="Yes",TRUE,FALSE)</f>
        <v>0</v>
      </c>
      <c r="BD16" s="145" t="b">
        <f>IF(VLOOKUP($M16,Allocators!$D$21:$AU$67,BD$15+1,FALSE)="Yes",TRUE,FALSE)</f>
        <v>0</v>
      </c>
      <c r="BE16" s="54"/>
    </row>
    <row r="17" spans="2:57" outlineLevel="1" x14ac:dyDescent="0.4">
      <c r="B17" s="52" t="s">
        <v>144</v>
      </c>
      <c r="C17" s="83"/>
      <c r="D17" s="84"/>
      <c r="E17" s="9"/>
      <c r="F17" s="26"/>
      <c r="G17" s="105">
        <f t="shared" ref="G17:G53" si="12">IF(COUNTIF(H17:J17,TRUE)=1,0,1)</f>
        <v>0</v>
      </c>
      <c r="H17" s="80" t="b">
        <f t="shared" si="9"/>
        <v>1</v>
      </c>
      <c r="I17" s="80" t="b">
        <f t="shared" si="10"/>
        <v>0</v>
      </c>
      <c r="J17" s="80" t="b">
        <f t="shared" ref="J17:J53" si="13">NOT(OR(H17:I17))</f>
        <v>0</v>
      </c>
      <c r="K17" s="211"/>
      <c r="L17" s="80" t="str">
        <f t="shared" si="11"/>
        <v>Dedicated Prescribed</v>
      </c>
      <c r="M17" s="82">
        <v>2</v>
      </c>
      <c r="N17" s="146" t="b">
        <f>IF(VLOOKUP($M17,Allocators!$D$21:$AU$67,N$15+1,FALSE)="Yes",TRUE,FALSE)</f>
        <v>1</v>
      </c>
      <c r="O17" s="77" t="b">
        <f>IF(VLOOKUP($M17,Allocators!$D$21:$AU$67,O$15+1,FALSE)="Yes",TRUE,FALSE)</f>
        <v>1</v>
      </c>
      <c r="P17" s="77" t="b">
        <f>IF(VLOOKUP($M17,Allocators!$D$21:$AU$67,P$15+1,FALSE)="Yes",TRUE,FALSE)</f>
        <v>1</v>
      </c>
      <c r="Q17" s="77" t="b">
        <f>IF(VLOOKUP($M17,Allocators!$D$21:$AU$67,Q$15+1,FALSE)="Yes",TRUE,FALSE)</f>
        <v>1</v>
      </c>
      <c r="R17" s="77" t="b">
        <f>IF(VLOOKUP($M17,Allocators!$D$21:$AU$67,R$15+1,FALSE)="Yes",TRUE,FALSE)</f>
        <v>1</v>
      </c>
      <c r="S17" s="77" t="b">
        <f>IF(VLOOKUP($M17,Allocators!$D$21:$AU$67,S$15+1,FALSE)="Yes",TRUE,FALSE)</f>
        <v>1</v>
      </c>
      <c r="T17" s="77" t="b">
        <f>IF(VLOOKUP($M17,Allocators!$D$21:$AU$67,T$15+1,FALSE)="Yes",TRUE,FALSE)</f>
        <v>1</v>
      </c>
      <c r="U17" s="77" t="b">
        <f>IF(VLOOKUP($M17,Allocators!$D$21:$AU$67,U$15+1,FALSE)="Yes",TRUE,FALSE)</f>
        <v>1</v>
      </c>
      <c r="V17" s="77" t="b">
        <f>IF(VLOOKUP($M17,Allocators!$D$21:$AU$67,V$15+1,FALSE)="Yes",TRUE,FALSE)</f>
        <v>1</v>
      </c>
      <c r="W17" s="77" t="b">
        <f>IF(VLOOKUP($M17,Allocators!$D$21:$AU$67,W$15+1,FALSE)="Yes",TRUE,FALSE)</f>
        <v>1</v>
      </c>
      <c r="X17" s="77" t="b">
        <f>IF(VLOOKUP($M17,Allocators!$D$21:$AU$67,X$15+1,FALSE)="Yes",TRUE,FALSE)</f>
        <v>1</v>
      </c>
      <c r="Y17" s="77" t="b">
        <f>IF(VLOOKUP($M17,Allocators!$D$21:$AU$67,Y$15+1,FALSE)="Yes",TRUE,FALSE)</f>
        <v>1</v>
      </c>
      <c r="Z17" s="77" t="b">
        <f>IF(VLOOKUP($M17,Allocators!$D$21:$AU$67,Z$15+1,FALSE)="Yes",TRUE,FALSE)</f>
        <v>1</v>
      </c>
      <c r="AA17" s="77" t="b">
        <f>IF(VLOOKUP($M17,Allocators!$D$21:$AU$67,AA$15+1,FALSE)="Yes",TRUE,FALSE)</f>
        <v>1</v>
      </c>
      <c r="AB17" s="77" t="b">
        <f>IF(VLOOKUP($M17,Allocators!$D$21:$AU$67,AB$15+1,FALSE)="Yes",TRUE,FALSE)</f>
        <v>1</v>
      </c>
      <c r="AC17" s="77" t="b">
        <f>IF(VLOOKUP($M17,Allocators!$D$21:$AU$67,AC$15+1,FALSE)="Yes",TRUE,FALSE)</f>
        <v>1</v>
      </c>
      <c r="AD17" s="77" t="b">
        <f>IF(VLOOKUP($M17,Allocators!$D$21:$AU$67,AD$15+1,FALSE)="Yes",TRUE,FALSE)</f>
        <v>1</v>
      </c>
      <c r="AE17" s="77" t="b">
        <f>IF(VLOOKUP($M17,Allocators!$D$21:$AU$67,AE$15+1,FALSE)="Yes",TRUE,FALSE)</f>
        <v>1</v>
      </c>
      <c r="AF17" s="77" t="b">
        <f>IF(VLOOKUP($M17,Allocators!$D$21:$AU$67,AF$15+1,FALSE)="Yes",TRUE,FALSE)</f>
        <v>1</v>
      </c>
      <c r="AG17" s="77" t="b">
        <f>IF(VLOOKUP($M17,Allocators!$D$21:$AU$67,AG$15+1,FALSE)="Yes",TRUE,FALSE)</f>
        <v>1</v>
      </c>
      <c r="AH17" s="77" t="b">
        <f>IF(VLOOKUP($M17,Allocators!$D$21:$AU$67,AH$15+1,FALSE)="Yes",TRUE,FALSE)</f>
        <v>1</v>
      </c>
      <c r="AI17" s="77" t="b">
        <f>IF(VLOOKUP($M17,Allocators!$D$21:$AU$67,AI$15+1,FALSE)="Yes",TRUE,FALSE)</f>
        <v>1</v>
      </c>
      <c r="AJ17" s="77" t="b">
        <f>IF(VLOOKUP($M17,Allocators!$D$21:$AU$67,AJ$15+1,FALSE)="Yes",TRUE,FALSE)</f>
        <v>1</v>
      </c>
      <c r="AK17" s="77" t="b">
        <f>IF(VLOOKUP($M17,Allocators!$D$21:$AU$67,AK$15+1,FALSE)="Yes",TRUE,FALSE)</f>
        <v>1</v>
      </c>
      <c r="AL17" s="77" t="b">
        <f>IF(VLOOKUP($M17,Allocators!$D$21:$AU$67,AL$15+1,FALSE)="Yes",TRUE,FALSE)</f>
        <v>1</v>
      </c>
      <c r="AM17" s="77" t="b">
        <f>IF(VLOOKUP($M17,Allocators!$D$21:$AU$67,AM$15+1,FALSE)="Yes",TRUE,FALSE)</f>
        <v>1</v>
      </c>
      <c r="AN17" s="77" t="b">
        <f>IF(VLOOKUP($M17,Allocators!$D$21:$AU$67,AN$15+1,FALSE)="Yes",TRUE,FALSE)</f>
        <v>1</v>
      </c>
      <c r="AO17" s="77" t="b">
        <f>IF(VLOOKUP($M17,Allocators!$D$21:$AU$67,AO$15+1,FALSE)="Yes",TRUE,FALSE)</f>
        <v>1</v>
      </c>
      <c r="AP17" s="77" t="b">
        <f>IF(VLOOKUP($M17,Allocators!$D$21:$AU$67,AP$15+1,FALSE)="Yes",TRUE,FALSE)</f>
        <v>1</v>
      </c>
      <c r="AQ17" s="77" t="b">
        <f>IF(VLOOKUP($M17,Allocators!$D$21:$AU$67,AQ$15+1,FALSE)="Yes",TRUE,FALSE)</f>
        <v>1</v>
      </c>
      <c r="AR17" s="77" t="b">
        <f>IF(VLOOKUP($M17,Allocators!$D$21:$AU$67,AR$15+1,FALSE)="Yes",TRUE,FALSE)</f>
        <v>1</v>
      </c>
      <c r="AS17" s="77" t="b">
        <f>IF(VLOOKUP($M17,Allocators!$D$21:$AU$67,AS$15+1,FALSE)="Yes",TRUE,FALSE)</f>
        <v>1</v>
      </c>
      <c r="AT17" s="77" t="b">
        <f>IF(VLOOKUP($M17,Allocators!$D$21:$AU$67,AT$15+1,FALSE)="Yes",TRUE,FALSE)</f>
        <v>1</v>
      </c>
      <c r="AU17" s="77" t="b">
        <f>IF(VLOOKUP($M17,Allocators!$D$21:$AU$67,AU$15+1,FALSE)="Yes",TRUE,FALSE)</f>
        <v>1</v>
      </c>
      <c r="AV17" s="77" t="b">
        <f>IF(VLOOKUP($M17,Allocators!$D$21:$AU$67,AV$15+1,FALSE)="Yes",TRUE,FALSE)</f>
        <v>1</v>
      </c>
      <c r="AW17" s="77" t="b">
        <f>IF(VLOOKUP($M17,Allocators!$D$21:$AU$67,AW$15+1,FALSE)="Yes",TRUE,FALSE)</f>
        <v>1</v>
      </c>
      <c r="AX17" s="77" t="b">
        <f>IF(VLOOKUP($M17,Allocators!$D$21:$AU$67,AX$15+1,FALSE)="Yes",TRUE,FALSE)</f>
        <v>0</v>
      </c>
      <c r="AY17" s="77" t="b">
        <f>IF(VLOOKUP($M17,Allocators!$D$21:$AU$67,AY$15+1,FALSE)="Yes",TRUE,FALSE)</f>
        <v>0</v>
      </c>
      <c r="AZ17" s="77" t="b">
        <f>IF(VLOOKUP($M17,Allocators!$D$21:$AU$67,AZ$15+1,FALSE)="Yes",TRUE,FALSE)</f>
        <v>0</v>
      </c>
      <c r="BA17" s="77" t="b">
        <f>IF(VLOOKUP($M17,Allocators!$D$21:$AU$67,BA$15+1,FALSE)="Yes",TRUE,FALSE)</f>
        <v>0</v>
      </c>
      <c r="BB17" s="77" t="b">
        <f>IF(VLOOKUP($M17,Allocators!$D$21:$AU$67,BB$15+1,FALSE)="Yes",TRUE,FALSE)</f>
        <v>0</v>
      </c>
      <c r="BC17" s="77" t="b">
        <f>IF(VLOOKUP($M17,Allocators!$D$21:$AU$67,BC$15+1,FALSE)="Yes",TRUE,FALSE)</f>
        <v>0</v>
      </c>
      <c r="BD17" s="147" t="b">
        <f>IF(VLOOKUP($M17,Allocators!$D$21:$AU$67,BD$15+1,FALSE)="Yes",TRUE,FALSE)</f>
        <v>0</v>
      </c>
      <c r="BE17" s="54"/>
    </row>
    <row r="18" spans="2:57" outlineLevel="1" x14ac:dyDescent="0.4">
      <c r="B18" s="52" t="s">
        <v>145</v>
      </c>
      <c r="C18" s="84" t="s">
        <v>146</v>
      </c>
      <c r="D18" s="84"/>
      <c r="E18" s="9"/>
      <c r="F18" s="26"/>
      <c r="G18" s="105">
        <f t="shared" si="12"/>
        <v>0</v>
      </c>
      <c r="H18" s="80" t="b">
        <f t="shared" si="9"/>
        <v>1</v>
      </c>
      <c r="I18" s="80" t="b">
        <f t="shared" si="10"/>
        <v>0</v>
      </c>
      <c r="J18" s="80" t="b">
        <f t="shared" si="13"/>
        <v>0</v>
      </c>
      <c r="K18" s="211"/>
      <c r="L18" s="80" t="str">
        <f t="shared" si="11"/>
        <v>Dedicated Prescribed</v>
      </c>
      <c r="M18" s="82">
        <v>3</v>
      </c>
      <c r="N18" s="146" t="b">
        <f>IF(VLOOKUP($M18,Allocators!$D$21:$AU$67,N$15+1,FALSE)="Yes",TRUE,FALSE)</f>
        <v>1</v>
      </c>
      <c r="O18" s="77" t="b">
        <f>IF(VLOOKUP($M18,Allocators!$D$21:$AU$67,O$15+1,FALSE)="Yes",TRUE,FALSE)</f>
        <v>1</v>
      </c>
      <c r="P18" s="77" t="b">
        <f>IF(VLOOKUP($M18,Allocators!$D$21:$AU$67,P$15+1,FALSE)="Yes",TRUE,FALSE)</f>
        <v>1</v>
      </c>
      <c r="Q18" s="77" t="b">
        <f>IF(VLOOKUP($M18,Allocators!$D$21:$AU$67,Q$15+1,FALSE)="Yes",TRUE,FALSE)</f>
        <v>1</v>
      </c>
      <c r="R18" s="77" t="b">
        <f>IF(VLOOKUP($M18,Allocators!$D$21:$AU$67,R$15+1,FALSE)="Yes",TRUE,FALSE)</f>
        <v>1</v>
      </c>
      <c r="S18" s="77" t="b">
        <f>IF(VLOOKUP($M18,Allocators!$D$21:$AU$67,S$15+1,FALSE)="Yes",TRUE,FALSE)</f>
        <v>1</v>
      </c>
      <c r="T18" s="77" t="b">
        <f>IF(VLOOKUP($M18,Allocators!$D$21:$AU$67,T$15+1,FALSE)="Yes",TRUE,FALSE)</f>
        <v>1</v>
      </c>
      <c r="U18" s="77" t="b">
        <f>IF(VLOOKUP($M18,Allocators!$D$21:$AU$67,U$15+1,FALSE)="Yes",TRUE,FALSE)</f>
        <v>1</v>
      </c>
      <c r="V18" s="77" t="b">
        <f>IF(VLOOKUP($M18,Allocators!$D$21:$AU$67,V$15+1,FALSE)="Yes",TRUE,FALSE)</f>
        <v>1</v>
      </c>
      <c r="W18" s="77" t="b">
        <f>IF(VLOOKUP($M18,Allocators!$D$21:$AU$67,W$15+1,FALSE)="Yes",TRUE,FALSE)</f>
        <v>1</v>
      </c>
      <c r="X18" s="77" t="b">
        <f>IF(VLOOKUP($M18,Allocators!$D$21:$AU$67,X$15+1,FALSE)="Yes",TRUE,FALSE)</f>
        <v>1</v>
      </c>
      <c r="Y18" s="77" t="b">
        <f>IF(VLOOKUP($M18,Allocators!$D$21:$AU$67,Y$15+1,FALSE)="Yes",TRUE,FALSE)</f>
        <v>1</v>
      </c>
      <c r="Z18" s="77" t="b">
        <f>IF(VLOOKUP($M18,Allocators!$D$21:$AU$67,Z$15+1,FALSE)="Yes",TRUE,FALSE)</f>
        <v>1</v>
      </c>
      <c r="AA18" s="77" t="b">
        <f>IF(VLOOKUP($M18,Allocators!$D$21:$AU$67,AA$15+1,FALSE)="Yes",TRUE,FALSE)</f>
        <v>1</v>
      </c>
      <c r="AB18" s="77" t="b">
        <f>IF(VLOOKUP($M18,Allocators!$D$21:$AU$67,AB$15+1,FALSE)="Yes",TRUE,FALSE)</f>
        <v>1</v>
      </c>
      <c r="AC18" s="77" t="b">
        <f>IF(VLOOKUP($M18,Allocators!$D$21:$AU$67,AC$15+1,FALSE)="Yes",TRUE,FALSE)</f>
        <v>1</v>
      </c>
      <c r="AD18" s="77" t="b">
        <f>IF(VLOOKUP($M18,Allocators!$D$21:$AU$67,AD$15+1,FALSE)="Yes",TRUE,FALSE)</f>
        <v>1</v>
      </c>
      <c r="AE18" s="77" t="b">
        <f>IF(VLOOKUP($M18,Allocators!$D$21:$AU$67,AE$15+1,FALSE)="Yes",TRUE,FALSE)</f>
        <v>1</v>
      </c>
      <c r="AF18" s="77" t="b">
        <f>IF(VLOOKUP($M18,Allocators!$D$21:$AU$67,AF$15+1,FALSE)="Yes",TRUE,FALSE)</f>
        <v>1</v>
      </c>
      <c r="AG18" s="77" t="b">
        <f>IF(VLOOKUP($M18,Allocators!$D$21:$AU$67,AG$15+1,FALSE)="Yes",TRUE,FALSE)</f>
        <v>1</v>
      </c>
      <c r="AH18" s="77" t="b">
        <f>IF(VLOOKUP($M18,Allocators!$D$21:$AU$67,AH$15+1,FALSE)="Yes",TRUE,FALSE)</f>
        <v>1</v>
      </c>
      <c r="AI18" s="77" t="b">
        <f>IF(VLOOKUP($M18,Allocators!$D$21:$AU$67,AI$15+1,FALSE)="Yes",TRUE,FALSE)</f>
        <v>1</v>
      </c>
      <c r="AJ18" s="77" t="b">
        <f>IF(VLOOKUP($M18,Allocators!$D$21:$AU$67,AJ$15+1,FALSE)="Yes",TRUE,FALSE)</f>
        <v>1</v>
      </c>
      <c r="AK18" s="77" t="b">
        <f>IF(VLOOKUP($M18,Allocators!$D$21:$AU$67,AK$15+1,FALSE)="Yes",TRUE,FALSE)</f>
        <v>1</v>
      </c>
      <c r="AL18" s="77" t="b">
        <f>IF(VLOOKUP($M18,Allocators!$D$21:$AU$67,AL$15+1,FALSE)="Yes",TRUE,FALSE)</f>
        <v>1</v>
      </c>
      <c r="AM18" s="77" t="b">
        <f>IF(VLOOKUP($M18,Allocators!$D$21:$AU$67,AM$15+1,FALSE)="Yes",TRUE,FALSE)</f>
        <v>1</v>
      </c>
      <c r="AN18" s="77" t="b">
        <f>IF(VLOOKUP($M18,Allocators!$D$21:$AU$67,AN$15+1,FALSE)="Yes",TRUE,FALSE)</f>
        <v>1</v>
      </c>
      <c r="AO18" s="77" t="b">
        <f>IF(VLOOKUP($M18,Allocators!$D$21:$AU$67,AO$15+1,FALSE)="Yes",TRUE,FALSE)</f>
        <v>1</v>
      </c>
      <c r="AP18" s="77" t="b">
        <f>IF(VLOOKUP($M18,Allocators!$D$21:$AU$67,AP$15+1,FALSE)="Yes",TRUE,FALSE)</f>
        <v>1</v>
      </c>
      <c r="AQ18" s="77" t="b">
        <f>IF(VLOOKUP($M18,Allocators!$D$21:$AU$67,AQ$15+1,FALSE)="Yes",TRUE,FALSE)</f>
        <v>1</v>
      </c>
      <c r="AR18" s="77" t="b">
        <f>IF(VLOOKUP($M18,Allocators!$D$21:$AU$67,AR$15+1,FALSE)="Yes",TRUE,FALSE)</f>
        <v>1</v>
      </c>
      <c r="AS18" s="77" t="b">
        <f>IF(VLOOKUP($M18,Allocators!$D$21:$AU$67,AS$15+1,FALSE)="Yes",TRUE,FALSE)</f>
        <v>1</v>
      </c>
      <c r="AT18" s="77" t="b">
        <f>IF(VLOOKUP($M18,Allocators!$D$21:$AU$67,AT$15+1,FALSE)="Yes",TRUE,FALSE)</f>
        <v>1</v>
      </c>
      <c r="AU18" s="77" t="b">
        <f>IF(VLOOKUP($M18,Allocators!$D$21:$AU$67,AU$15+1,FALSE)="Yes",TRUE,FALSE)</f>
        <v>1</v>
      </c>
      <c r="AV18" s="77" t="b">
        <f>IF(VLOOKUP($M18,Allocators!$D$21:$AU$67,AV$15+1,FALSE)="Yes",TRUE,FALSE)</f>
        <v>1</v>
      </c>
      <c r="AW18" s="77" t="b">
        <f>IF(VLOOKUP($M18,Allocators!$D$21:$AU$67,AW$15+1,FALSE)="Yes",TRUE,FALSE)</f>
        <v>1</v>
      </c>
      <c r="AX18" s="77" t="b">
        <f>IF(VLOOKUP($M18,Allocators!$D$21:$AU$67,AX$15+1,FALSE)="Yes",TRUE,FALSE)</f>
        <v>0</v>
      </c>
      <c r="AY18" s="77" t="b">
        <f>IF(VLOOKUP($M18,Allocators!$D$21:$AU$67,AY$15+1,FALSE)="Yes",TRUE,FALSE)</f>
        <v>0</v>
      </c>
      <c r="AZ18" s="77" t="b">
        <f>IF(VLOOKUP($M18,Allocators!$D$21:$AU$67,AZ$15+1,FALSE)="Yes",TRUE,FALSE)</f>
        <v>0</v>
      </c>
      <c r="BA18" s="77" t="b">
        <f>IF(VLOOKUP($M18,Allocators!$D$21:$AU$67,BA$15+1,FALSE)="Yes",TRUE,FALSE)</f>
        <v>0</v>
      </c>
      <c r="BB18" s="77" t="b">
        <f>IF(VLOOKUP($M18,Allocators!$D$21:$AU$67,BB$15+1,FALSE)="Yes",TRUE,FALSE)</f>
        <v>0</v>
      </c>
      <c r="BC18" s="77" t="b">
        <f>IF(VLOOKUP($M18,Allocators!$D$21:$AU$67,BC$15+1,FALSE)="Yes",TRUE,FALSE)</f>
        <v>0</v>
      </c>
      <c r="BD18" s="147" t="b">
        <f>IF(VLOOKUP($M18,Allocators!$D$21:$AU$67,BD$15+1,FALSE)="Yes",TRUE,FALSE)</f>
        <v>0</v>
      </c>
      <c r="BE18" s="54"/>
    </row>
    <row r="19" spans="2:57" outlineLevel="1" x14ac:dyDescent="0.4">
      <c r="B19" s="52" t="s">
        <v>145</v>
      </c>
      <c r="C19" s="84" t="s">
        <v>147</v>
      </c>
      <c r="D19" s="84"/>
      <c r="E19" s="9"/>
      <c r="F19" s="26"/>
      <c r="G19" s="105">
        <f t="shared" si="12"/>
        <v>0</v>
      </c>
      <c r="H19" s="80" t="b">
        <f t="shared" si="9"/>
        <v>0</v>
      </c>
      <c r="I19" s="80" t="b">
        <f t="shared" si="10"/>
        <v>1</v>
      </c>
      <c r="J19" s="80" t="b">
        <f t="shared" si="13"/>
        <v>0</v>
      </c>
      <c r="K19" s="211"/>
      <c r="L19" s="80" t="str">
        <f t="shared" si="11"/>
        <v>Dedicated Non-prescribed</v>
      </c>
      <c r="M19" s="82">
        <v>4</v>
      </c>
      <c r="N19" s="146" t="b">
        <f>IF(VLOOKUP($M19,Allocators!$D$21:$AU$67,N$15+1,FALSE)="Yes",TRUE,FALSE)</f>
        <v>0</v>
      </c>
      <c r="O19" s="77" t="b">
        <f>IF(VLOOKUP($M19,Allocators!$D$21:$AU$67,O$15+1,FALSE)="Yes",TRUE,FALSE)</f>
        <v>0</v>
      </c>
      <c r="P19" s="77" t="b">
        <f>IF(VLOOKUP($M19,Allocators!$D$21:$AU$67,P$15+1,FALSE)="Yes",TRUE,FALSE)</f>
        <v>0</v>
      </c>
      <c r="Q19" s="77" t="b">
        <f>IF(VLOOKUP($M19,Allocators!$D$21:$AU$67,Q$15+1,FALSE)="Yes",TRUE,FALSE)</f>
        <v>0</v>
      </c>
      <c r="R19" s="77" t="b">
        <f>IF(VLOOKUP($M19,Allocators!$D$21:$AU$67,R$15+1,FALSE)="Yes",TRUE,FALSE)</f>
        <v>0</v>
      </c>
      <c r="S19" s="77" t="b">
        <f>IF(VLOOKUP($M19,Allocators!$D$21:$AU$67,S$15+1,FALSE)="Yes",TRUE,FALSE)</f>
        <v>0</v>
      </c>
      <c r="T19" s="77" t="b">
        <f>IF(VLOOKUP($M19,Allocators!$D$21:$AU$67,T$15+1,FALSE)="Yes",TRUE,FALSE)</f>
        <v>0</v>
      </c>
      <c r="U19" s="77" t="b">
        <f>IF(VLOOKUP($M19,Allocators!$D$21:$AU$67,U$15+1,FALSE)="Yes",TRUE,FALSE)</f>
        <v>0</v>
      </c>
      <c r="V19" s="77" t="b">
        <f>IF(VLOOKUP($M19,Allocators!$D$21:$AU$67,V$15+1,FALSE)="Yes",TRUE,FALSE)</f>
        <v>0</v>
      </c>
      <c r="W19" s="77" t="b">
        <f>IF(VLOOKUP($M19,Allocators!$D$21:$AU$67,W$15+1,FALSE)="Yes",TRUE,FALSE)</f>
        <v>0</v>
      </c>
      <c r="X19" s="77" t="b">
        <f>IF(VLOOKUP($M19,Allocators!$D$21:$AU$67,X$15+1,FALSE)="Yes",TRUE,FALSE)</f>
        <v>0</v>
      </c>
      <c r="Y19" s="77" t="b">
        <f>IF(VLOOKUP($M19,Allocators!$D$21:$AU$67,Y$15+1,FALSE)="Yes",TRUE,FALSE)</f>
        <v>0</v>
      </c>
      <c r="Z19" s="77" t="b">
        <f>IF(VLOOKUP($M19,Allocators!$D$21:$AU$67,Z$15+1,FALSE)="Yes",TRUE,FALSE)</f>
        <v>0</v>
      </c>
      <c r="AA19" s="77" t="b">
        <f>IF(VLOOKUP($M19,Allocators!$D$21:$AU$67,AA$15+1,FALSE)="Yes",TRUE,FALSE)</f>
        <v>0</v>
      </c>
      <c r="AB19" s="77" t="b">
        <f>IF(VLOOKUP($M19,Allocators!$D$21:$AU$67,AB$15+1,FALSE)="Yes",TRUE,FALSE)</f>
        <v>0</v>
      </c>
      <c r="AC19" s="77" t="b">
        <f>IF(VLOOKUP($M19,Allocators!$D$21:$AU$67,AC$15+1,FALSE)="Yes",TRUE,FALSE)</f>
        <v>0</v>
      </c>
      <c r="AD19" s="77" t="b">
        <f>IF(VLOOKUP($M19,Allocators!$D$21:$AU$67,AD$15+1,FALSE)="Yes",TRUE,FALSE)</f>
        <v>0</v>
      </c>
      <c r="AE19" s="77" t="b">
        <f>IF(VLOOKUP($M19,Allocators!$D$21:$AU$67,AE$15+1,FALSE)="Yes",TRUE,FALSE)</f>
        <v>0</v>
      </c>
      <c r="AF19" s="77" t="b">
        <f>IF(VLOOKUP($M19,Allocators!$D$21:$AU$67,AF$15+1,FALSE)="Yes",TRUE,FALSE)</f>
        <v>0</v>
      </c>
      <c r="AG19" s="77" t="b">
        <f>IF(VLOOKUP($M19,Allocators!$D$21:$AU$67,AG$15+1,FALSE)="Yes",TRUE,FALSE)</f>
        <v>0</v>
      </c>
      <c r="AH19" s="77" t="b">
        <f>IF(VLOOKUP($M19,Allocators!$D$21:$AU$67,AH$15+1,FALSE)="Yes",TRUE,FALSE)</f>
        <v>0</v>
      </c>
      <c r="AI19" s="77" t="b">
        <f>IF(VLOOKUP($M19,Allocators!$D$21:$AU$67,AI$15+1,FALSE)="Yes",TRUE,FALSE)</f>
        <v>0</v>
      </c>
      <c r="AJ19" s="77" t="b">
        <f>IF(VLOOKUP($M19,Allocators!$D$21:$AU$67,AJ$15+1,FALSE)="Yes",TRUE,FALSE)</f>
        <v>0</v>
      </c>
      <c r="AK19" s="77" t="b">
        <f>IF(VLOOKUP($M19,Allocators!$D$21:$AU$67,AK$15+1,FALSE)="Yes",TRUE,FALSE)</f>
        <v>0</v>
      </c>
      <c r="AL19" s="77" t="b">
        <f>IF(VLOOKUP($M19,Allocators!$D$21:$AU$67,AL$15+1,FALSE)="Yes",TRUE,FALSE)</f>
        <v>0</v>
      </c>
      <c r="AM19" s="77" t="b">
        <f>IF(VLOOKUP($M19,Allocators!$D$21:$AU$67,AM$15+1,FALSE)="Yes",TRUE,FALSE)</f>
        <v>0</v>
      </c>
      <c r="AN19" s="77" t="b">
        <f>IF(VLOOKUP($M19,Allocators!$D$21:$AU$67,AN$15+1,FALSE)="Yes",TRUE,FALSE)</f>
        <v>0</v>
      </c>
      <c r="AO19" s="77" t="b">
        <f>IF(VLOOKUP($M19,Allocators!$D$21:$AU$67,AO$15+1,FALSE)="Yes",TRUE,FALSE)</f>
        <v>0</v>
      </c>
      <c r="AP19" s="77" t="b">
        <f>IF(VLOOKUP($M19,Allocators!$D$21:$AU$67,AP$15+1,FALSE)="Yes",TRUE,FALSE)</f>
        <v>0</v>
      </c>
      <c r="AQ19" s="77" t="b">
        <f>IF(VLOOKUP($M19,Allocators!$D$21:$AU$67,AQ$15+1,FALSE)="Yes",TRUE,FALSE)</f>
        <v>0</v>
      </c>
      <c r="AR19" s="77" t="b">
        <f>IF(VLOOKUP($M19,Allocators!$D$21:$AU$67,AR$15+1,FALSE)="Yes",TRUE,FALSE)</f>
        <v>0</v>
      </c>
      <c r="AS19" s="77" t="b">
        <f>IF(VLOOKUP($M19,Allocators!$D$21:$AU$67,AS$15+1,FALSE)="Yes",TRUE,FALSE)</f>
        <v>0</v>
      </c>
      <c r="AT19" s="77" t="b">
        <f>IF(VLOOKUP($M19,Allocators!$D$21:$AU$67,AT$15+1,FALSE)="Yes",TRUE,FALSE)</f>
        <v>0</v>
      </c>
      <c r="AU19" s="77" t="b">
        <f>IF(VLOOKUP($M19,Allocators!$D$21:$AU$67,AU$15+1,FALSE)="Yes",TRUE,FALSE)</f>
        <v>0</v>
      </c>
      <c r="AV19" s="77" t="b">
        <f>IF(VLOOKUP($M19,Allocators!$D$21:$AU$67,AV$15+1,FALSE)="Yes",TRUE,FALSE)</f>
        <v>0</v>
      </c>
      <c r="AW19" s="77" t="b">
        <f>IF(VLOOKUP($M19,Allocators!$D$21:$AU$67,AW$15+1,FALSE)="Yes",TRUE,FALSE)</f>
        <v>0</v>
      </c>
      <c r="AX19" s="77" t="b">
        <f>IF(VLOOKUP($M19,Allocators!$D$21:$AU$67,AX$15+1,FALSE)="Yes",TRUE,FALSE)</f>
        <v>0</v>
      </c>
      <c r="AY19" s="77" t="b">
        <f>IF(VLOOKUP($M19,Allocators!$D$21:$AU$67,AY$15+1,FALSE)="Yes",TRUE,FALSE)</f>
        <v>0</v>
      </c>
      <c r="AZ19" s="77" t="b">
        <f>IF(VLOOKUP($M19,Allocators!$D$21:$AU$67,AZ$15+1,FALSE)="Yes",TRUE,FALSE)</f>
        <v>0</v>
      </c>
      <c r="BA19" s="77" t="b">
        <f>IF(VLOOKUP($M19,Allocators!$D$21:$AU$67,BA$15+1,FALSE)="Yes",TRUE,FALSE)</f>
        <v>0</v>
      </c>
      <c r="BB19" s="77" t="b">
        <f>IF(VLOOKUP($M19,Allocators!$D$21:$AU$67,BB$15+1,FALSE)="Yes",TRUE,FALSE)</f>
        <v>0</v>
      </c>
      <c r="BC19" s="77" t="b">
        <f>IF(VLOOKUP($M19,Allocators!$D$21:$AU$67,BC$15+1,FALSE)="Yes",TRUE,FALSE)</f>
        <v>0</v>
      </c>
      <c r="BD19" s="147" t="b">
        <f>IF(VLOOKUP($M19,Allocators!$D$21:$AU$67,BD$15+1,FALSE)="Yes",TRUE,FALSE)</f>
        <v>1</v>
      </c>
    </row>
    <row r="20" spans="2:57" outlineLevel="1" x14ac:dyDescent="0.4">
      <c r="B20" s="52" t="s">
        <v>145</v>
      </c>
      <c r="C20" s="84" t="s">
        <v>148</v>
      </c>
      <c r="D20" s="84"/>
      <c r="E20" s="9"/>
      <c r="F20" s="26"/>
      <c r="G20" s="105">
        <f t="shared" si="12"/>
        <v>0</v>
      </c>
      <c r="H20" s="80" t="b">
        <f t="shared" si="9"/>
        <v>0</v>
      </c>
      <c r="I20" s="80" t="b">
        <f t="shared" si="10"/>
        <v>0</v>
      </c>
      <c r="J20" s="80" t="b">
        <f t="shared" si="13"/>
        <v>1</v>
      </c>
      <c r="K20" s="211"/>
      <c r="L20" s="80" t="str">
        <f t="shared" si="11"/>
        <v>Shared</v>
      </c>
      <c r="M20" s="82">
        <v>5</v>
      </c>
      <c r="N20" s="146" t="b">
        <f>IF(VLOOKUP($M20,Allocators!$D$21:$AU$67,N$15+1,FALSE)="Yes",TRUE,FALSE)</f>
        <v>1</v>
      </c>
      <c r="O20" s="77" t="b">
        <f>IF(VLOOKUP($M20,Allocators!$D$21:$AU$67,O$15+1,FALSE)="Yes",TRUE,FALSE)</f>
        <v>1</v>
      </c>
      <c r="P20" s="77" t="b">
        <f>IF(VLOOKUP($M20,Allocators!$D$21:$AU$67,P$15+1,FALSE)="Yes",TRUE,FALSE)</f>
        <v>1</v>
      </c>
      <c r="Q20" s="77" t="b">
        <f>IF(VLOOKUP($M20,Allocators!$D$21:$AU$67,Q$15+1,FALSE)="Yes",TRUE,FALSE)</f>
        <v>1</v>
      </c>
      <c r="R20" s="77" t="b">
        <f>IF(VLOOKUP($M20,Allocators!$D$21:$AU$67,R$15+1,FALSE)="Yes",TRUE,FALSE)</f>
        <v>1</v>
      </c>
      <c r="S20" s="77" t="b">
        <f>IF(VLOOKUP($M20,Allocators!$D$21:$AU$67,S$15+1,FALSE)="Yes",TRUE,FALSE)</f>
        <v>1</v>
      </c>
      <c r="T20" s="77" t="b">
        <f>IF(VLOOKUP($M20,Allocators!$D$21:$AU$67,T$15+1,FALSE)="Yes",TRUE,FALSE)</f>
        <v>1</v>
      </c>
      <c r="U20" s="77" t="b">
        <f>IF(VLOOKUP($M20,Allocators!$D$21:$AU$67,U$15+1,FALSE)="Yes",TRUE,FALSE)</f>
        <v>1</v>
      </c>
      <c r="V20" s="77" t="b">
        <f>IF(VLOOKUP($M20,Allocators!$D$21:$AU$67,V$15+1,FALSE)="Yes",TRUE,FALSE)</f>
        <v>1</v>
      </c>
      <c r="W20" s="77" t="b">
        <f>IF(VLOOKUP($M20,Allocators!$D$21:$AU$67,W$15+1,FALSE)="Yes",TRUE,FALSE)</f>
        <v>1</v>
      </c>
      <c r="X20" s="77" t="b">
        <f>IF(VLOOKUP($M20,Allocators!$D$21:$AU$67,X$15+1,FALSE)="Yes",TRUE,FALSE)</f>
        <v>1</v>
      </c>
      <c r="Y20" s="77" t="b">
        <f>IF(VLOOKUP($M20,Allocators!$D$21:$AU$67,Y$15+1,FALSE)="Yes",TRUE,FALSE)</f>
        <v>1</v>
      </c>
      <c r="Z20" s="77" t="b">
        <f>IF(VLOOKUP($M20,Allocators!$D$21:$AU$67,Z$15+1,FALSE)="Yes",TRUE,FALSE)</f>
        <v>1</v>
      </c>
      <c r="AA20" s="77" t="b">
        <f>IF(VLOOKUP($M20,Allocators!$D$21:$AU$67,AA$15+1,FALSE)="Yes",TRUE,FALSE)</f>
        <v>1</v>
      </c>
      <c r="AB20" s="77" t="b">
        <f>IF(VLOOKUP($M20,Allocators!$D$21:$AU$67,AB$15+1,FALSE)="Yes",TRUE,FALSE)</f>
        <v>1</v>
      </c>
      <c r="AC20" s="77" t="b">
        <f>IF(VLOOKUP($M20,Allocators!$D$21:$AU$67,AC$15+1,FALSE)="Yes",TRUE,FALSE)</f>
        <v>1</v>
      </c>
      <c r="AD20" s="77" t="b">
        <f>IF(VLOOKUP($M20,Allocators!$D$21:$AU$67,AD$15+1,FALSE)="Yes",TRUE,FALSE)</f>
        <v>1</v>
      </c>
      <c r="AE20" s="77" t="b">
        <f>IF(VLOOKUP($M20,Allocators!$D$21:$AU$67,AE$15+1,FALSE)="Yes",TRUE,FALSE)</f>
        <v>1</v>
      </c>
      <c r="AF20" s="77" t="b">
        <f>IF(VLOOKUP($M20,Allocators!$D$21:$AU$67,AF$15+1,FALSE)="Yes",TRUE,FALSE)</f>
        <v>1</v>
      </c>
      <c r="AG20" s="77" t="b">
        <f>IF(VLOOKUP($M20,Allocators!$D$21:$AU$67,AG$15+1,FALSE)="Yes",TRUE,FALSE)</f>
        <v>1</v>
      </c>
      <c r="AH20" s="77" t="b">
        <f>IF(VLOOKUP($M20,Allocators!$D$21:$AU$67,AH$15+1,FALSE)="Yes",TRUE,FALSE)</f>
        <v>1</v>
      </c>
      <c r="AI20" s="77" t="b">
        <f>IF(VLOOKUP($M20,Allocators!$D$21:$AU$67,AI$15+1,FALSE)="Yes",TRUE,FALSE)</f>
        <v>1</v>
      </c>
      <c r="AJ20" s="77" t="b">
        <f>IF(VLOOKUP($M20,Allocators!$D$21:$AU$67,AJ$15+1,FALSE)="Yes",TRUE,FALSE)</f>
        <v>1</v>
      </c>
      <c r="AK20" s="77" t="b">
        <f>IF(VLOOKUP($M20,Allocators!$D$21:$AU$67,AK$15+1,FALSE)="Yes",TRUE,FALSE)</f>
        <v>1</v>
      </c>
      <c r="AL20" s="77" t="b">
        <f>IF(VLOOKUP($M20,Allocators!$D$21:$AU$67,AL$15+1,FALSE)="Yes",TRUE,FALSE)</f>
        <v>1</v>
      </c>
      <c r="AM20" s="77" t="b">
        <f>IF(VLOOKUP($M20,Allocators!$D$21:$AU$67,AM$15+1,FALSE)="Yes",TRUE,FALSE)</f>
        <v>1</v>
      </c>
      <c r="AN20" s="77" t="b">
        <f>IF(VLOOKUP($M20,Allocators!$D$21:$AU$67,AN$15+1,FALSE)="Yes",TRUE,FALSE)</f>
        <v>1</v>
      </c>
      <c r="AO20" s="77" t="b">
        <f>IF(VLOOKUP($M20,Allocators!$D$21:$AU$67,AO$15+1,FALSE)="Yes",TRUE,FALSE)</f>
        <v>1</v>
      </c>
      <c r="AP20" s="77" t="b">
        <f>IF(VLOOKUP($M20,Allocators!$D$21:$AU$67,AP$15+1,FALSE)="Yes",TRUE,FALSE)</f>
        <v>1</v>
      </c>
      <c r="AQ20" s="77" t="b">
        <f>IF(VLOOKUP($M20,Allocators!$D$21:$AU$67,AQ$15+1,FALSE)="Yes",TRUE,FALSE)</f>
        <v>1</v>
      </c>
      <c r="AR20" s="77" t="b">
        <f>IF(VLOOKUP($M20,Allocators!$D$21:$AU$67,AR$15+1,FALSE)="Yes",TRUE,FALSE)</f>
        <v>1</v>
      </c>
      <c r="AS20" s="77" t="b">
        <f>IF(VLOOKUP($M20,Allocators!$D$21:$AU$67,AS$15+1,FALSE)="Yes",TRUE,FALSE)</f>
        <v>1</v>
      </c>
      <c r="AT20" s="77" t="b">
        <f>IF(VLOOKUP($M20,Allocators!$D$21:$AU$67,AT$15+1,FALSE)="Yes",TRUE,FALSE)</f>
        <v>1</v>
      </c>
      <c r="AU20" s="77" t="b">
        <f>IF(VLOOKUP($M20,Allocators!$D$21:$AU$67,AU$15+1,FALSE)="Yes",TRUE,FALSE)</f>
        <v>1</v>
      </c>
      <c r="AV20" s="77" t="b">
        <f>IF(VLOOKUP($M20,Allocators!$D$21:$AU$67,AV$15+1,FALSE)="Yes",TRUE,FALSE)</f>
        <v>1</v>
      </c>
      <c r="AW20" s="77" t="b">
        <f>IF(VLOOKUP($M20,Allocators!$D$21:$AU$67,AW$15+1,FALSE)="Yes",TRUE,FALSE)</f>
        <v>1</v>
      </c>
      <c r="AX20" s="77" t="b">
        <f>IF(VLOOKUP($M20,Allocators!$D$21:$AU$67,AX$15+1,FALSE)="Yes",TRUE,FALSE)</f>
        <v>0</v>
      </c>
      <c r="AY20" s="77" t="b">
        <f>IF(VLOOKUP($M20,Allocators!$D$21:$AU$67,AY$15+1,FALSE)="Yes",TRUE,FALSE)</f>
        <v>0</v>
      </c>
      <c r="AZ20" s="77" t="b">
        <f>IF(VLOOKUP($M20,Allocators!$D$21:$AU$67,AZ$15+1,FALSE)="Yes",TRUE,FALSE)</f>
        <v>0</v>
      </c>
      <c r="BA20" s="77" t="b">
        <f>IF(VLOOKUP($M20,Allocators!$D$21:$AU$67,BA$15+1,FALSE)="Yes",TRUE,FALSE)</f>
        <v>0</v>
      </c>
      <c r="BB20" s="77" t="b">
        <f>IF(VLOOKUP($M20,Allocators!$D$21:$AU$67,BB$15+1,FALSE)="Yes",TRUE,FALSE)</f>
        <v>0</v>
      </c>
      <c r="BC20" s="77" t="b">
        <f>IF(VLOOKUP($M20,Allocators!$D$21:$AU$67,BC$15+1,FALSE)="Yes",TRUE,FALSE)</f>
        <v>1</v>
      </c>
      <c r="BD20" s="147" t="b">
        <f>IF(VLOOKUP($M20,Allocators!$D$21:$AU$67,BD$15+1,FALSE)="Yes",TRUE,FALSE)</f>
        <v>1</v>
      </c>
      <c r="BE20" s="52"/>
    </row>
    <row r="21" spans="2:57" outlineLevel="1" x14ac:dyDescent="0.4">
      <c r="B21" s="52" t="s">
        <v>149</v>
      </c>
      <c r="C21" s="84" t="s">
        <v>146</v>
      </c>
      <c r="D21" s="9"/>
      <c r="E21" s="71"/>
      <c r="F21" s="26"/>
      <c r="G21" s="105">
        <f t="shared" si="12"/>
        <v>0</v>
      </c>
      <c r="H21" s="80" t="b">
        <f t="shared" si="9"/>
        <v>1</v>
      </c>
      <c r="I21" s="80" t="b">
        <f t="shared" si="10"/>
        <v>0</v>
      </c>
      <c r="J21" s="80" t="b">
        <f t="shared" si="13"/>
        <v>0</v>
      </c>
      <c r="K21" s="211"/>
      <c r="L21" s="80" t="str">
        <f t="shared" si="11"/>
        <v>Dedicated Prescribed</v>
      </c>
      <c r="M21" s="82">
        <v>6</v>
      </c>
      <c r="N21" s="146" t="b">
        <f>IF(VLOOKUP($M21,Allocators!$D$21:$AU$67,N$15+1,FALSE)="Yes",TRUE,FALSE)</f>
        <v>1</v>
      </c>
      <c r="O21" s="77" t="b">
        <f>IF(VLOOKUP($M21,Allocators!$D$21:$AU$67,O$15+1,FALSE)="Yes",TRUE,FALSE)</f>
        <v>1</v>
      </c>
      <c r="P21" s="77" t="b">
        <f>IF(VLOOKUP($M21,Allocators!$D$21:$AU$67,P$15+1,FALSE)="Yes",TRUE,FALSE)</f>
        <v>1</v>
      </c>
      <c r="Q21" s="77" t="b">
        <f>IF(VLOOKUP($M21,Allocators!$D$21:$AU$67,Q$15+1,FALSE)="Yes",TRUE,FALSE)</f>
        <v>1</v>
      </c>
      <c r="R21" s="77" t="b">
        <f>IF(VLOOKUP($M21,Allocators!$D$21:$AU$67,R$15+1,FALSE)="Yes",TRUE,FALSE)</f>
        <v>1</v>
      </c>
      <c r="S21" s="77" t="b">
        <f>IF(VLOOKUP($M21,Allocators!$D$21:$AU$67,S$15+1,FALSE)="Yes",TRUE,FALSE)</f>
        <v>1</v>
      </c>
      <c r="T21" s="77" t="b">
        <f>IF(VLOOKUP($M21,Allocators!$D$21:$AU$67,T$15+1,FALSE)="Yes",TRUE,FALSE)</f>
        <v>1</v>
      </c>
      <c r="U21" s="77" t="b">
        <f>IF(VLOOKUP($M21,Allocators!$D$21:$AU$67,U$15+1,FALSE)="Yes",TRUE,FALSE)</f>
        <v>1</v>
      </c>
      <c r="V21" s="77" t="b">
        <f>IF(VLOOKUP($M21,Allocators!$D$21:$AU$67,V$15+1,FALSE)="Yes",TRUE,FALSE)</f>
        <v>1</v>
      </c>
      <c r="W21" s="77" t="b">
        <f>IF(VLOOKUP($M21,Allocators!$D$21:$AU$67,W$15+1,FALSE)="Yes",TRUE,FALSE)</f>
        <v>1</v>
      </c>
      <c r="X21" s="77" t="b">
        <f>IF(VLOOKUP($M21,Allocators!$D$21:$AU$67,X$15+1,FALSE)="Yes",TRUE,FALSE)</f>
        <v>1</v>
      </c>
      <c r="Y21" s="77" t="b">
        <f>IF(VLOOKUP($M21,Allocators!$D$21:$AU$67,Y$15+1,FALSE)="Yes",TRUE,FALSE)</f>
        <v>1</v>
      </c>
      <c r="Z21" s="77" t="b">
        <f>IF(VLOOKUP($M21,Allocators!$D$21:$AU$67,Z$15+1,FALSE)="Yes",TRUE,FALSE)</f>
        <v>1</v>
      </c>
      <c r="AA21" s="77" t="b">
        <f>IF(VLOOKUP($M21,Allocators!$D$21:$AU$67,AA$15+1,FALSE)="Yes",TRUE,FALSE)</f>
        <v>1</v>
      </c>
      <c r="AB21" s="77" t="b">
        <f>IF(VLOOKUP($M21,Allocators!$D$21:$AU$67,AB$15+1,FALSE)="Yes",TRUE,FALSE)</f>
        <v>0</v>
      </c>
      <c r="AC21" s="77" t="b">
        <f>IF(VLOOKUP($M21,Allocators!$D$21:$AU$67,AC$15+1,FALSE)="Yes",TRUE,FALSE)</f>
        <v>0</v>
      </c>
      <c r="AD21" s="77" t="b">
        <f>IF(VLOOKUP($M21,Allocators!$D$21:$AU$67,AD$15+1,FALSE)="Yes",TRUE,FALSE)</f>
        <v>0</v>
      </c>
      <c r="AE21" s="77" t="b">
        <f>IF(VLOOKUP($M21,Allocators!$D$21:$AU$67,AE$15+1,FALSE)="Yes",TRUE,FALSE)</f>
        <v>0</v>
      </c>
      <c r="AF21" s="77" t="b">
        <f>IF(VLOOKUP($M21,Allocators!$D$21:$AU$67,AF$15+1,FALSE)="Yes",TRUE,FALSE)</f>
        <v>0</v>
      </c>
      <c r="AG21" s="77" t="b">
        <f>IF(VLOOKUP($M21,Allocators!$D$21:$AU$67,AG$15+1,FALSE)="Yes",TRUE,FALSE)</f>
        <v>0</v>
      </c>
      <c r="AH21" s="77" t="b">
        <f>IF(VLOOKUP($M21,Allocators!$D$21:$AU$67,AH$15+1,FALSE)="Yes",TRUE,FALSE)</f>
        <v>0</v>
      </c>
      <c r="AI21" s="77" t="b">
        <f>IF(VLOOKUP($M21,Allocators!$D$21:$AU$67,AI$15+1,FALSE)="Yes",TRUE,FALSE)</f>
        <v>0</v>
      </c>
      <c r="AJ21" s="77" t="b">
        <f>IF(VLOOKUP($M21,Allocators!$D$21:$AU$67,AJ$15+1,FALSE)="Yes",TRUE,FALSE)</f>
        <v>0</v>
      </c>
      <c r="AK21" s="77" t="b">
        <f>IF(VLOOKUP($M21,Allocators!$D$21:$AU$67,AK$15+1,FALSE)="Yes",TRUE,FALSE)</f>
        <v>0</v>
      </c>
      <c r="AL21" s="77" t="b">
        <f>IF(VLOOKUP($M21,Allocators!$D$21:$AU$67,AL$15+1,FALSE)="Yes",TRUE,FALSE)</f>
        <v>0</v>
      </c>
      <c r="AM21" s="77" t="b">
        <f>IF(VLOOKUP($M21,Allocators!$D$21:$AU$67,AM$15+1,FALSE)="Yes",TRUE,FALSE)</f>
        <v>0</v>
      </c>
      <c r="AN21" s="77" t="b">
        <f>IF(VLOOKUP($M21,Allocators!$D$21:$AU$67,AN$15+1,FALSE)="Yes",TRUE,FALSE)</f>
        <v>1</v>
      </c>
      <c r="AO21" s="77" t="b">
        <f>IF(VLOOKUP($M21,Allocators!$D$21:$AU$67,AO$15+1,FALSE)="Yes",TRUE,FALSE)</f>
        <v>1</v>
      </c>
      <c r="AP21" s="77" t="b">
        <f>IF(VLOOKUP($M21,Allocators!$D$21:$AU$67,AP$15+1,FALSE)="Yes",TRUE,FALSE)</f>
        <v>1</v>
      </c>
      <c r="AQ21" s="77" t="b">
        <f>IF(VLOOKUP($M21,Allocators!$D$21:$AU$67,AQ$15+1,FALSE)="Yes",TRUE,FALSE)</f>
        <v>1</v>
      </c>
      <c r="AR21" s="77" t="b">
        <f>IF(VLOOKUP($M21,Allocators!$D$21:$AU$67,AR$15+1,FALSE)="Yes",TRUE,FALSE)</f>
        <v>1</v>
      </c>
      <c r="AS21" s="77" t="b">
        <f>IF(VLOOKUP($M21,Allocators!$D$21:$AU$67,AS$15+1,FALSE)="Yes",TRUE,FALSE)</f>
        <v>1</v>
      </c>
      <c r="AT21" s="77" t="b">
        <f>IF(VLOOKUP($M21,Allocators!$D$21:$AU$67,AT$15+1,FALSE)="Yes",TRUE,FALSE)</f>
        <v>0</v>
      </c>
      <c r="AU21" s="77" t="b">
        <f>IF(VLOOKUP($M21,Allocators!$D$21:$AU$67,AU$15+1,FALSE)="Yes",TRUE,FALSE)</f>
        <v>0</v>
      </c>
      <c r="AV21" s="77" t="b">
        <f>IF(VLOOKUP($M21,Allocators!$D$21:$AU$67,AV$15+1,FALSE)="Yes",TRUE,FALSE)</f>
        <v>0</v>
      </c>
      <c r="AW21" s="77" t="b">
        <f>IF(VLOOKUP($M21,Allocators!$D$21:$AU$67,AW$15+1,FALSE)="Yes",TRUE,FALSE)</f>
        <v>0</v>
      </c>
      <c r="AX21" s="77" t="b">
        <f>IF(VLOOKUP($M21,Allocators!$D$21:$AU$67,AX$15+1,FALSE)="Yes",TRUE,FALSE)</f>
        <v>0</v>
      </c>
      <c r="AY21" s="77" t="b">
        <f>IF(VLOOKUP($M21,Allocators!$D$21:$AU$67,AY$15+1,FALSE)="Yes",TRUE,FALSE)</f>
        <v>0</v>
      </c>
      <c r="AZ21" s="77" t="b">
        <f>IF(VLOOKUP($M21,Allocators!$D$21:$AU$67,AZ$15+1,FALSE)="Yes",TRUE,FALSE)</f>
        <v>0</v>
      </c>
      <c r="BA21" s="77" t="b">
        <f>IF(VLOOKUP($M21,Allocators!$D$21:$AU$67,BA$15+1,FALSE)="Yes",TRUE,FALSE)</f>
        <v>0</v>
      </c>
      <c r="BB21" s="77" t="b">
        <f>IF(VLOOKUP($M21,Allocators!$D$21:$AU$67,BB$15+1,FALSE)="Yes",TRUE,FALSE)</f>
        <v>0</v>
      </c>
      <c r="BC21" s="77" t="b">
        <f>IF(VLOOKUP($M21,Allocators!$D$21:$AU$67,BC$15+1,FALSE)="Yes",TRUE,FALSE)</f>
        <v>0</v>
      </c>
      <c r="BD21" s="147" t="b">
        <f>IF(VLOOKUP($M21,Allocators!$D$21:$AU$67,BD$15+1,FALSE)="Yes",TRUE,FALSE)</f>
        <v>0</v>
      </c>
      <c r="BE21" s="53"/>
    </row>
    <row r="22" spans="2:57" outlineLevel="1" x14ac:dyDescent="0.4">
      <c r="B22" s="52" t="s">
        <v>149</v>
      </c>
      <c r="C22" s="84" t="s">
        <v>147</v>
      </c>
      <c r="D22" s="9"/>
      <c r="E22" s="71"/>
      <c r="F22" s="26"/>
      <c r="G22" s="105">
        <f t="shared" si="12"/>
        <v>0</v>
      </c>
      <c r="H22" s="80" t="b">
        <f t="shared" si="9"/>
        <v>0</v>
      </c>
      <c r="I22" s="80" t="b">
        <f t="shared" si="10"/>
        <v>1</v>
      </c>
      <c r="J22" s="80" t="b">
        <f t="shared" si="13"/>
        <v>0</v>
      </c>
      <c r="K22" s="211"/>
      <c r="L22" s="80" t="str">
        <f t="shared" si="11"/>
        <v>Dedicated Non-prescribed</v>
      </c>
      <c r="M22" s="82">
        <v>7</v>
      </c>
      <c r="N22" s="146" t="b">
        <f>IF(VLOOKUP($M22,Allocators!$D$21:$AU$67,N$15+1,FALSE)="Yes",TRUE,FALSE)</f>
        <v>0</v>
      </c>
      <c r="O22" s="77" t="b">
        <f>IF(VLOOKUP($M22,Allocators!$D$21:$AU$67,O$15+1,FALSE)="Yes",TRUE,FALSE)</f>
        <v>0</v>
      </c>
      <c r="P22" s="77" t="b">
        <f>IF(VLOOKUP($M22,Allocators!$D$21:$AU$67,P$15+1,FALSE)="Yes",TRUE,FALSE)</f>
        <v>0</v>
      </c>
      <c r="Q22" s="77" t="b">
        <f>IF(VLOOKUP($M22,Allocators!$D$21:$AU$67,Q$15+1,FALSE)="Yes",TRUE,FALSE)</f>
        <v>0</v>
      </c>
      <c r="R22" s="77" t="b">
        <f>IF(VLOOKUP($M22,Allocators!$D$21:$AU$67,R$15+1,FALSE)="Yes",TRUE,FALSE)</f>
        <v>0</v>
      </c>
      <c r="S22" s="77" t="b">
        <f>IF(VLOOKUP($M22,Allocators!$D$21:$AU$67,S$15+1,FALSE)="Yes",TRUE,FALSE)</f>
        <v>0</v>
      </c>
      <c r="T22" s="77" t="b">
        <f>IF(VLOOKUP($M22,Allocators!$D$21:$AU$67,T$15+1,FALSE)="Yes",TRUE,FALSE)</f>
        <v>0</v>
      </c>
      <c r="U22" s="77" t="b">
        <f>IF(VLOOKUP($M22,Allocators!$D$21:$AU$67,U$15+1,FALSE)="Yes",TRUE,FALSE)</f>
        <v>0</v>
      </c>
      <c r="V22" s="77" t="b">
        <f>IF(VLOOKUP($M22,Allocators!$D$21:$AU$67,V$15+1,FALSE)="Yes",TRUE,FALSE)</f>
        <v>0</v>
      </c>
      <c r="W22" s="77" t="b">
        <f>IF(VLOOKUP($M22,Allocators!$D$21:$AU$67,W$15+1,FALSE)="Yes",TRUE,FALSE)</f>
        <v>0</v>
      </c>
      <c r="X22" s="77" t="b">
        <f>IF(VLOOKUP($M22,Allocators!$D$21:$AU$67,X$15+1,FALSE)="Yes",TRUE,FALSE)</f>
        <v>0</v>
      </c>
      <c r="Y22" s="77" t="b">
        <f>IF(VLOOKUP($M22,Allocators!$D$21:$AU$67,Y$15+1,FALSE)="Yes",TRUE,FALSE)</f>
        <v>0</v>
      </c>
      <c r="Z22" s="77" t="b">
        <f>IF(VLOOKUP($M22,Allocators!$D$21:$AU$67,Z$15+1,FALSE)="Yes",TRUE,FALSE)</f>
        <v>0</v>
      </c>
      <c r="AA22" s="77" t="b">
        <f>IF(VLOOKUP($M22,Allocators!$D$21:$AU$67,AA$15+1,FALSE)="Yes",TRUE,FALSE)</f>
        <v>0</v>
      </c>
      <c r="AB22" s="77" t="b">
        <f>IF(VLOOKUP($M22,Allocators!$D$21:$AU$67,AB$15+1,FALSE)="Yes",TRUE,FALSE)</f>
        <v>0</v>
      </c>
      <c r="AC22" s="77" t="b">
        <f>IF(VLOOKUP($M22,Allocators!$D$21:$AU$67,AC$15+1,FALSE)="Yes",TRUE,FALSE)</f>
        <v>0</v>
      </c>
      <c r="AD22" s="77" t="b">
        <f>IF(VLOOKUP($M22,Allocators!$D$21:$AU$67,AD$15+1,FALSE)="Yes",TRUE,FALSE)</f>
        <v>0</v>
      </c>
      <c r="AE22" s="77" t="b">
        <f>IF(VLOOKUP($M22,Allocators!$D$21:$AU$67,AE$15+1,FALSE)="Yes",TRUE,FALSE)</f>
        <v>0</v>
      </c>
      <c r="AF22" s="77" t="b">
        <f>IF(VLOOKUP($M22,Allocators!$D$21:$AU$67,AF$15+1,FALSE)="Yes",TRUE,FALSE)</f>
        <v>0</v>
      </c>
      <c r="AG22" s="77" t="b">
        <f>IF(VLOOKUP($M22,Allocators!$D$21:$AU$67,AG$15+1,FALSE)="Yes",TRUE,FALSE)</f>
        <v>0</v>
      </c>
      <c r="AH22" s="77" t="b">
        <f>IF(VLOOKUP($M22,Allocators!$D$21:$AU$67,AH$15+1,FALSE)="Yes",TRUE,FALSE)</f>
        <v>0</v>
      </c>
      <c r="AI22" s="77" t="b">
        <f>IF(VLOOKUP($M22,Allocators!$D$21:$AU$67,AI$15+1,FALSE)="Yes",TRUE,FALSE)</f>
        <v>0</v>
      </c>
      <c r="AJ22" s="77" t="b">
        <f>IF(VLOOKUP($M22,Allocators!$D$21:$AU$67,AJ$15+1,FALSE)="Yes",TRUE,FALSE)</f>
        <v>0</v>
      </c>
      <c r="AK22" s="77" t="b">
        <f>IF(VLOOKUP($M22,Allocators!$D$21:$AU$67,AK$15+1,FALSE)="Yes",TRUE,FALSE)</f>
        <v>0</v>
      </c>
      <c r="AL22" s="77" t="b">
        <f>IF(VLOOKUP($M22,Allocators!$D$21:$AU$67,AL$15+1,FALSE)="Yes",TRUE,FALSE)</f>
        <v>0</v>
      </c>
      <c r="AM22" s="77" t="b">
        <f>IF(VLOOKUP($M22,Allocators!$D$21:$AU$67,AM$15+1,FALSE)="Yes",TRUE,FALSE)</f>
        <v>0</v>
      </c>
      <c r="AN22" s="77" t="b">
        <f>IF(VLOOKUP($M22,Allocators!$D$21:$AU$67,AN$15+1,FALSE)="Yes",TRUE,FALSE)</f>
        <v>0</v>
      </c>
      <c r="AO22" s="77" t="b">
        <f>IF(VLOOKUP($M22,Allocators!$D$21:$AU$67,AO$15+1,FALSE)="Yes",TRUE,FALSE)</f>
        <v>0</v>
      </c>
      <c r="AP22" s="77" t="b">
        <f>IF(VLOOKUP($M22,Allocators!$D$21:$AU$67,AP$15+1,FALSE)="Yes",TRUE,FALSE)</f>
        <v>0</v>
      </c>
      <c r="AQ22" s="77" t="b">
        <f>IF(VLOOKUP($M22,Allocators!$D$21:$AU$67,AQ$15+1,FALSE)="Yes",TRUE,FALSE)</f>
        <v>0</v>
      </c>
      <c r="AR22" s="77" t="b">
        <f>IF(VLOOKUP($M22,Allocators!$D$21:$AU$67,AR$15+1,FALSE)="Yes",TRUE,FALSE)</f>
        <v>0</v>
      </c>
      <c r="AS22" s="77" t="b">
        <f>IF(VLOOKUP($M22,Allocators!$D$21:$AU$67,AS$15+1,FALSE)="Yes",TRUE,FALSE)</f>
        <v>0</v>
      </c>
      <c r="AT22" s="77" t="b">
        <f>IF(VLOOKUP($M22,Allocators!$D$21:$AU$67,AT$15+1,FALSE)="Yes",TRUE,FALSE)</f>
        <v>0</v>
      </c>
      <c r="AU22" s="77" t="b">
        <f>IF(VLOOKUP($M22,Allocators!$D$21:$AU$67,AU$15+1,FALSE)="Yes",TRUE,FALSE)</f>
        <v>0</v>
      </c>
      <c r="AV22" s="77" t="b">
        <f>IF(VLOOKUP($M22,Allocators!$D$21:$AU$67,AV$15+1,FALSE)="Yes",TRUE,FALSE)</f>
        <v>0</v>
      </c>
      <c r="AW22" s="77" t="b">
        <f>IF(VLOOKUP($M22,Allocators!$D$21:$AU$67,AW$15+1,FALSE)="Yes",TRUE,FALSE)</f>
        <v>0</v>
      </c>
      <c r="AX22" s="77" t="b">
        <f>IF(VLOOKUP($M22,Allocators!$D$21:$AU$67,AX$15+1,FALSE)="Yes",TRUE,FALSE)</f>
        <v>0</v>
      </c>
      <c r="AY22" s="77" t="b">
        <f>IF(VLOOKUP($M22,Allocators!$D$21:$AU$67,AY$15+1,FALSE)="Yes",TRUE,FALSE)</f>
        <v>0</v>
      </c>
      <c r="AZ22" s="77" t="b">
        <f>IF(VLOOKUP($M22,Allocators!$D$21:$AU$67,AZ$15+1,FALSE)="Yes",TRUE,FALSE)</f>
        <v>0</v>
      </c>
      <c r="BA22" s="77" t="b">
        <f>IF(VLOOKUP($M22,Allocators!$D$21:$AU$67,BA$15+1,FALSE)="Yes",TRUE,FALSE)</f>
        <v>0</v>
      </c>
      <c r="BB22" s="77" t="b">
        <f>IF(VLOOKUP($M22,Allocators!$D$21:$AU$67,BB$15+1,FALSE)="Yes",TRUE,FALSE)</f>
        <v>0</v>
      </c>
      <c r="BC22" s="77" t="b">
        <f>IF(VLOOKUP($M22,Allocators!$D$21:$AU$67,BC$15+1,FALSE)="Yes",TRUE,FALSE)</f>
        <v>0</v>
      </c>
      <c r="BD22" s="147" t="b">
        <f>IF(VLOOKUP($M22,Allocators!$D$21:$AU$67,BD$15+1,FALSE)="Yes",TRUE,FALSE)</f>
        <v>1</v>
      </c>
      <c r="BE22" s="53"/>
    </row>
    <row r="23" spans="2:57" outlineLevel="1" x14ac:dyDescent="0.4">
      <c r="B23" s="52" t="s">
        <v>149</v>
      </c>
      <c r="C23" s="84" t="s">
        <v>148</v>
      </c>
      <c r="D23" s="9"/>
      <c r="E23" s="59"/>
      <c r="F23" s="26"/>
      <c r="G23" s="105">
        <f t="shared" si="12"/>
        <v>0</v>
      </c>
      <c r="H23" s="80" t="b">
        <f t="shared" si="9"/>
        <v>0</v>
      </c>
      <c r="I23" s="80" t="b">
        <f t="shared" si="10"/>
        <v>0</v>
      </c>
      <c r="J23" s="80" t="b">
        <f t="shared" si="13"/>
        <v>1</v>
      </c>
      <c r="K23" s="211"/>
      <c r="L23" s="80" t="str">
        <f t="shared" si="11"/>
        <v>Shared</v>
      </c>
      <c r="M23" s="82">
        <v>8</v>
      </c>
      <c r="N23" s="146" t="b">
        <f>IF(VLOOKUP($M23,Allocators!$D$21:$AU$67,N$15+1,FALSE)="Yes",TRUE,FALSE)</f>
        <v>1</v>
      </c>
      <c r="O23" s="77" t="b">
        <f>IF(VLOOKUP($M23,Allocators!$D$21:$AU$67,O$15+1,FALSE)="Yes",TRUE,FALSE)</f>
        <v>1</v>
      </c>
      <c r="P23" s="77" t="b">
        <f>IF(VLOOKUP($M23,Allocators!$D$21:$AU$67,P$15+1,FALSE)="Yes",TRUE,FALSE)</f>
        <v>1</v>
      </c>
      <c r="Q23" s="77" t="b">
        <f>IF(VLOOKUP($M23,Allocators!$D$21:$AU$67,Q$15+1,FALSE)="Yes",TRUE,FALSE)</f>
        <v>1</v>
      </c>
      <c r="R23" s="77" t="b">
        <f>IF(VLOOKUP($M23,Allocators!$D$21:$AU$67,R$15+1,FALSE)="Yes",TRUE,FALSE)</f>
        <v>1</v>
      </c>
      <c r="S23" s="77" t="b">
        <f>IF(VLOOKUP($M23,Allocators!$D$21:$AU$67,S$15+1,FALSE)="Yes",TRUE,FALSE)</f>
        <v>1</v>
      </c>
      <c r="T23" s="77" t="b">
        <f>IF(VLOOKUP($M23,Allocators!$D$21:$AU$67,T$15+1,FALSE)="Yes",TRUE,FALSE)</f>
        <v>1</v>
      </c>
      <c r="U23" s="77" t="b">
        <f>IF(VLOOKUP($M23,Allocators!$D$21:$AU$67,U$15+1,FALSE)="Yes",TRUE,FALSE)</f>
        <v>1</v>
      </c>
      <c r="V23" s="77" t="b">
        <f>IF(VLOOKUP($M23,Allocators!$D$21:$AU$67,V$15+1,FALSE)="Yes",TRUE,FALSE)</f>
        <v>1</v>
      </c>
      <c r="W23" s="77" t="b">
        <f>IF(VLOOKUP($M23,Allocators!$D$21:$AU$67,W$15+1,FALSE)="Yes",TRUE,FALSE)</f>
        <v>1</v>
      </c>
      <c r="X23" s="77" t="b">
        <f>IF(VLOOKUP($M23,Allocators!$D$21:$AU$67,X$15+1,FALSE)="Yes",TRUE,FALSE)</f>
        <v>1</v>
      </c>
      <c r="Y23" s="77" t="b">
        <f>IF(VLOOKUP($M23,Allocators!$D$21:$AU$67,Y$15+1,FALSE)="Yes",TRUE,FALSE)</f>
        <v>1</v>
      </c>
      <c r="Z23" s="77" t="b">
        <f>IF(VLOOKUP($M23,Allocators!$D$21:$AU$67,Z$15+1,FALSE)="Yes",TRUE,FALSE)</f>
        <v>1</v>
      </c>
      <c r="AA23" s="77" t="b">
        <f>IF(VLOOKUP($M23,Allocators!$D$21:$AU$67,AA$15+1,FALSE)="Yes",TRUE,FALSE)</f>
        <v>1</v>
      </c>
      <c r="AB23" s="77" t="b">
        <f>IF(VLOOKUP($M23,Allocators!$D$21:$AU$67,AB$15+1,FALSE)="Yes",TRUE,FALSE)</f>
        <v>0</v>
      </c>
      <c r="AC23" s="77" t="b">
        <f>IF(VLOOKUP($M23,Allocators!$D$21:$AU$67,AC$15+1,FALSE)="Yes",TRUE,FALSE)</f>
        <v>0</v>
      </c>
      <c r="AD23" s="77" t="b">
        <f>IF(VLOOKUP($M23,Allocators!$D$21:$AU$67,AD$15+1,FALSE)="Yes",TRUE,FALSE)</f>
        <v>0</v>
      </c>
      <c r="AE23" s="77" t="b">
        <f>IF(VLOOKUP($M23,Allocators!$D$21:$AU$67,AE$15+1,FALSE)="Yes",TRUE,FALSE)</f>
        <v>0</v>
      </c>
      <c r="AF23" s="77" t="b">
        <f>IF(VLOOKUP($M23,Allocators!$D$21:$AU$67,AF$15+1,FALSE)="Yes",TRUE,FALSE)</f>
        <v>0</v>
      </c>
      <c r="AG23" s="77" t="b">
        <f>IF(VLOOKUP($M23,Allocators!$D$21:$AU$67,AG$15+1,FALSE)="Yes",TRUE,FALSE)</f>
        <v>0</v>
      </c>
      <c r="AH23" s="77" t="b">
        <f>IF(VLOOKUP($M23,Allocators!$D$21:$AU$67,AH$15+1,FALSE)="Yes",TRUE,FALSE)</f>
        <v>0</v>
      </c>
      <c r="AI23" s="77" t="b">
        <f>IF(VLOOKUP($M23,Allocators!$D$21:$AU$67,AI$15+1,FALSE)="Yes",TRUE,FALSE)</f>
        <v>0</v>
      </c>
      <c r="AJ23" s="77" t="b">
        <f>IF(VLOOKUP($M23,Allocators!$D$21:$AU$67,AJ$15+1,FALSE)="Yes",TRUE,FALSE)</f>
        <v>0</v>
      </c>
      <c r="AK23" s="77" t="b">
        <f>IF(VLOOKUP($M23,Allocators!$D$21:$AU$67,AK$15+1,FALSE)="Yes",TRUE,FALSE)</f>
        <v>0</v>
      </c>
      <c r="AL23" s="77" t="b">
        <f>IF(VLOOKUP($M23,Allocators!$D$21:$AU$67,AL$15+1,FALSE)="Yes",TRUE,FALSE)</f>
        <v>0</v>
      </c>
      <c r="AM23" s="77" t="b">
        <f>IF(VLOOKUP($M23,Allocators!$D$21:$AU$67,AM$15+1,FALSE)="Yes",TRUE,FALSE)</f>
        <v>0</v>
      </c>
      <c r="AN23" s="77" t="b">
        <f>IF(VLOOKUP($M23,Allocators!$D$21:$AU$67,AN$15+1,FALSE)="Yes",TRUE,FALSE)</f>
        <v>1</v>
      </c>
      <c r="AO23" s="77" t="b">
        <f>IF(VLOOKUP($M23,Allocators!$D$21:$AU$67,AO$15+1,FALSE)="Yes",TRUE,FALSE)</f>
        <v>1</v>
      </c>
      <c r="AP23" s="77" t="b">
        <f>IF(VLOOKUP($M23,Allocators!$D$21:$AU$67,AP$15+1,FALSE)="Yes",TRUE,FALSE)</f>
        <v>1</v>
      </c>
      <c r="AQ23" s="77" t="b">
        <f>IF(VLOOKUP($M23,Allocators!$D$21:$AU$67,AQ$15+1,FALSE)="Yes",TRUE,FALSE)</f>
        <v>1</v>
      </c>
      <c r="AR23" s="77" t="b">
        <f>IF(VLOOKUP($M23,Allocators!$D$21:$AU$67,AR$15+1,FALSE)="Yes",TRUE,FALSE)</f>
        <v>1</v>
      </c>
      <c r="AS23" s="77" t="b">
        <f>IF(VLOOKUP($M23,Allocators!$D$21:$AU$67,AS$15+1,FALSE)="Yes",TRUE,FALSE)</f>
        <v>1</v>
      </c>
      <c r="AT23" s="77" t="b">
        <f>IF(VLOOKUP($M23,Allocators!$D$21:$AU$67,AT$15+1,FALSE)="Yes",TRUE,FALSE)</f>
        <v>0</v>
      </c>
      <c r="AU23" s="77" t="b">
        <f>IF(VLOOKUP($M23,Allocators!$D$21:$AU$67,AU$15+1,FALSE)="Yes",TRUE,FALSE)</f>
        <v>0</v>
      </c>
      <c r="AV23" s="77" t="b">
        <f>IF(VLOOKUP($M23,Allocators!$D$21:$AU$67,AV$15+1,FALSE)="Yes",TRUE,FALSE)</f>
        <v>0</v>
      </c>
      <c r="AW23" s="77" t="b">
        <f>IF(VLOOKUP($M23,Allocators!$D$21:$AU$67,AW$15+1,FALSE)="Yes",TRUE,FALSE)</f>
        <v>0</v>
      </c>
      <c r="AX23" s="77" t="b">
        <f>IF(VLOOKUP($M23,Allocators!$D$21:$AU$67,AX$15+1,FALSE)="Yes",TRUE,FALSE)</f>
        <v>0</v>
      </c>
      <c r="AY23" s="77" t="b">
        <f>IF(VLOOKUP($M23,Allocators!$D$21:$AU$67,AY$15+1,FALSE)="Yes",TRUE,FALSE)</f>
        <v>0</v>
      </c>
      <c r="AZ23" s="77" t="b">
        <f>IF(VLOOKUP($M23,Allocators!$D$21:$AU$67,AZ$15+1,FALSE)="Yes",TRUE,FALSE)</f>
        <v>0</v>
      </c>
      <c r="BA23" s="77" t="b">
        <f>IF(VLOOKUP($M23,Allocators!$D$21:$AU$67,BA$15+1,FALSE)="Yes",TRUE,FALSE)</f>
        <v>0</v>
      </c>
      <c r="BB23" s="77" t="b">
        <f>IF(VLOOKUP($M23,Allocators!$D$21:$AU$67,BB$15+1,FALSE)="Yes",TRUE,FALSE)</f>
        <v>0</v>
      </c>
      <c r="BC23" s="77" t="b">
        <f>IF(VLOOKUP($M23,Allocators!$D$21:$AU$67,BC$15+1,FALSE)="Yes",TRUE,FALSE)</f>
        <v>1</v>
      </c>
      <c r="BD23" s="147" t="b">
        <f>IF(VLOOKUP($M23,Allocators!$D$21:$AU$67,BD$15+1,FALSE)="Yes",TRUE,FALSE)</f>
        <v>1</v>
      </c>
      <c r="BE23" s="53"/>
    </row>
    <row r="24" spans="2:57" outlineLevel="1" x14ac:dyDescent="0.4">
      <c r="B24" s="52" t="s">
        <v>150</v>
      </c>
      <c r="C24" s="9" t="s">
        <v>146</v>
      </c>
      <c r="D24" s="9"/>
      <c r="E24" s="59"/>
      <c r="F24" s="26"/>
      <c r="G24" s="105">
        <f t="shared" si="12"/>
        <v>0</v>
      </c>
      <c r="H24" s="80" t="b">
        <f t="shared" si="9"/>
        <v>1</v>
      </c>
      <c r="I24" s="80" t="b">
        <f t="shared" si="10"/>
        <v>0</v>
      </c>
      <c r="J24" s="80" t="b">
        <f t="shared" si="13"/>
        <v>0</v>
      </c>
      <c r="K24" s="211"/>
      <c r="L24" s="80" t="str">
        <f t="shared" si="11"/>
        <v>Dedicated Prescribed</v>
      </c>
      <c r="M24" s="82">
        <v>9</v>
      </c>
      <c r="N24" s="146" t="b">
        <f>IF(VLOOKUP($M24,Allocators!$D$21:$AU$67,N$15+1,FALSE)="Yes",TRUE,FALSE)</f>
        <v>1</v>
      </c>
      <c r="O24" s="77" t="b">
        <f>IF(VLOOKUP($M24,Allocators!$D$21:$AU$67,O$15+1,FALSE)="Yes",TRUE,FALSE)</f>
        <v>1</v>
      </c>
      <c r="P24" s="77" t="b">
        <f>IF(VLOOKUP($M24,Allocators!$D$21:$AU$67,P$15+1,FALSE)="Yes",TRUE,FALSE)</f>
        <v>1</v>
      </c>
      <c r="Q24" s="77" t="b">
        <f>IF(VLOOKUP($M24,Allocators!$D$21:$AU$67,Q$15+1,FALSE)="Yes",TRUE,FALSE)</f>
        <v>1</v>
      </c>
      <c r="R24" s="77" t="b">
        <f>IF(VLOOKUP($M24,Allocators!$D$21:$AU$67,R$15+1,FALSE)="Yes",TRUE,FALSE)</f>
        <v>1</v>
      </c>
      <c r="S24" s="77" t="b">
        <f>IF(VLOOKUP($M24,Allocators!$D$21:$AU$67,S$15+1,FALSE)="Yes",TRUE,FALSE)</f>
        <v>1</v>
      </c>
      <c r="T24" s="77" t="b">
        <f>IF(VLOOKUP($M24,Allocators!$D$21:$AU$67,T$15+1,FALSE)="Yes",TRUE,FALSE)</f>
        <v>1</v>
      </c>
      <c r="U24" s="77" t="b">
        <f>IF(VLOOKUP($M24,Allocators!$D$21:$AU$67,U$15+1,FALSE)="Yes",TRUE,FALSE)</f>
        <v>1</v>
      </c>
      <c r="V24" s="77" t="b">
        <f>IF(VLOOKUP($M24,Allocators!$D$21:$AU$67,V$15+1,FALSE)="Yes",TRUE,FALSE)</f>
        <v>1</v>
      </c>
      <c r="W24" s="77" t="b">
        <f>IF(VLOOKUP($M24,Allocators!$D$21:$AU$67,W$15+1,FALSE)="Yes",TRUE,FALSE)</f>
        <v>1</v>
      </c>
      <c r="X24" s="77" t="b">
        <f>IF(VLOOKUP($M24,Allocators!$D$21:$AU$67,X$15+1,FALSE)="Yes",TRUE,FALSE)</f>
        <v>1</v>
      </c>
      <c r="Y24" s="77" t="b">
        <f>IF(VLOOKUP($M24,Allocators!$D$21:$AU$67,Y$15+1,FALSE)="Yes",TRUE,FALSE)</f>
        <v>1</v>
      </c>
      <c r="Z24" s="77" t="b">
        <f>IF(VLOOKUP($M24,Allocators!$D$21:$AU$67,Z$15+1,FALSE)="Yes",TRUE,FALSE)</f>
        <v>1</v>
      </c>
      <c r="AA24" s="77" t="b">
        <f>IF(VLOOKUP($M24,Allocators!$D$21:$AU$67,AA$15+1,FALSE)="Yes",TRUE,FALSE)</f>
        <v>1</v>
      </c>
      <c r="AB24" s="77" t="b">
        <f>IF(VLOOKUP($M24,Allocators!$D$21:$AU$67,AB$15+1,FALSE)="Yes",TRUE,FALSE)</f>
        <v>1</v>
      </c>
      <c r="AC24" s="77" t="b">
        <f>IF(VLOOKUP($M24,Allocators!$D$21:$AU$67,AC$15+1,FALSE)="Yes",TRUE,FALSE)</f>
        <v>1</v>
      </c>
      <c r="AD24" s="77" t="b">
        <f>IF(VLOOKUP($M24,Allocators!$D$21:$AU$67,AD$15+1,FALSE)="Yes",TRUE,FALSE)</f>
        <v>1</v>
      </c>
      <c r="AE24" s="77" t="b">
        <f>IF(VLOOKUP($M24,Allocators!$D$21:$AU$67,AE$15+1,FALSE)="Yes",TRUE,FALSE)</f>
        <v>1</v>
      </c>
      <c r="AF24" s="77" t="b">
        <f>IF(VLOOKUP($M24,Allocators!$D$21:$AU$67,AF$15+1,FALSE)="Yes",TRUE,FALSE)</f>
        <v>1</v>
      </c>
      <c r="AG24" s="77" t="b">
        <f>IF(VLOOKUP($M24,Allocators!$D$21:$AU$67,AG$15+1,FALSE)="Yes",TRUE,FALSE)</f>
        <v>1</v>
      </c>
      <c r="AH24" s="77" t="b">
        <f>IF(VLOOKUP($M24,Allocators!$D$21:$AU$67,AH$15+1,FALSE)="Yes",TRUE,FALSE)</f>
        <v>1</v>
      </c>
      <c r="AI24" s="77" t="b">
        <f>IF(VLOOKUP($M24,Allocators!$D$21:$AU$67,AI$15+1,FALSE)="Yes",TRUE,FALSE)</f>
        <v>1</v>
      </c>
      <c r="AJ24" s="77" t="b">
        <f>IF(VLOOKUP($M24,Allocators!$D$21:$AU$67,AJ$15+1,FALSE)="Yes",TRUE,FALSE)</f>
        <v>1</v>
      </c>
      <c r="AK24" s="77" t="b">
        <f>IF(VLOOKUP($M24,Allocators!$D$21:$AU$67,AK$15+1,FALSE)="Yes",TRUE,FALSE)</f>
        <v>1</v>
      </c>
      <c r="AL24" s="77" t="b">
        <f>IF(VLOOKUP($M24,Allocators!$D$21:$AU$67,AL$15+1,FALSE)="Yes",TRUE,FALSE)</f>
        <v>1</v>
      </c>
      <c r="AM24" s="77" t="b">
        <f>IF(VLOOKUP($M24,Allocators!$D$21:$AU$67,AM$15+1,FALSE)="Yes",TRUE,FALSE)</f>
        <v>1</v>
      </c>
      <c r="AN24" s="77" t="b">
        <f>IF(VLOOKUP($M24,Allocators!$D$21:$AU$67,AN$15+1,FALSE)="Yes",TRUE,FALSE)</f>
        <v>1</v>
      </c>
      <c r="AO24" s="77" t="b">
        <f>IF(VLOOKUP($M24,Allocators!$D$21:$AU$67,AO$15+1,FALSE)="Yes",TRUE,FALSE)</f>
        <v>1</v>
      </c>
      <c r="AP24" s="77" t="b">
        <f>IF(VLOOKUP($M24,Allocators!$D$21:$AU$67,AP$15+1,FALSE)="Yes",TRUE,FALSE)</f>
        <v>1</v>
      </c>
      <c r="AQ24" s="77" t="b">
        <f>IF(VLOOKUP($M24,Allocators!$D$21:$AU$67,AQ$15+1,FALSE)="Yes",TRUE,FALSE)</f>
        <v>1</v>
      </c>
      <c r="AR24" s="77" t="b">
        <f>IF(VLOOKUP($M24,Allocators!$D$21:$AU$67,AR$15+1,FALSE)="Yes",TRUE,FALSE)</f>
        <v>1</v>
      </c>
      <c r="AS24" s="77" t="b">
        <f>IF(VLOOKUP($M24,Allocators!$D$21:$AU$67,AS$15+1,FALSE)="Yes",TRUE,FALSE)</f>
        <v>1</v>
      </c>
      <c r="AT24" s="77" t="b">
        <f>IF(VLOOKUP($M24,Allocators!$D$21:$AU$67,AT$15+1,FALSE)="Yes",TRUE,FALSE)</f>
        <v>1</v>
      </c>
      <c r="AU24" s="77" t="b">
        <f>IF(VLOOKUP($M24,Allocators!$D$21:$AU$67,AU$15+1,FALSE)="Yes",TRUE,FALSE)</f>
        <v>1</v>
      </c>
      <c r="AV24" s="77" t="b">
        <f>IF(VLOOKUP($M24,Allocators!$D$21:$AU$67,AV$15+1,FALSE)="Yes",TRUE,FALSE)</f>
        <v>1</v>
      </c>
      <c r="AW24" s="77" t="b">
        <f>IF(VLOOKUP($M24,Allocators!$D$21:$AU$67,AW$15+1,FALSE)="Yes",TRUE,FALSE)</f>
        <v>1</v>
      </c>
      <c r="AX24" s="77" t="b">
        <f>IF(VLOOKUP($M24,Allocators!$D$21:$AU$67,AX$15+1,FALSE)="Yes",TRUE,FALSE)</f>
        <v>0</v>
      </c>
      <c r="AY24" s="77" t="b">
        <f>IF(VLOOKUP($M24,Allocators!$D$21:$AU$67,AY$15+1,FALSE)="Yes",TRUE,FALSE)</f>
        <v>0</v>
      </c>
      <c r="AZ24" s="77" t="b">
        <f>IF(VLOOKUP($M24,Allocators!$D$21:$AU$67,AZ$15+1,FALSE)="Yes",TRUE,FALSE)</f>
        <v>0</v>
      </c>
      <c r="BA24" s="77" t="b">
        <f>IF(VLOOKUP($M24,Allocators!$D$21:$AU$67,BA$15+1,FALSE)="Yes",TRUE,FALSE)</f>
        <v>0</v>
      </c>
      <c r="BB24" s="77" t="b">
        <f>IF(VLOOKUP($M24,Allocators!$D$21:$AU$67,BB$15+1,FALSE)="Yes",TRUE,FALSE)</f>
        <v>0</v>
      </c>
      <c r="BC24" s="77" t="b">
        <f>IF(VLOOKUP($M24,Allocators!$D$21:$AU$67,BC$15+1,FALSE)="Yes",TRUE,FALSE)</f>
        <v>0</v>
      </c>
      <c r="BD24" s="147" t="b">
        <f>IF(VLOOKUP($M24,Allocators!$D$21:$AU$67,BD$15+1,FALSE)="Yes",TRUE,FALSE)</f>
        <v>0</v>
      </c>
      <c r="BE24" s="53"/>
    </row>
    <row r="25" spans="2:57" outlineLevel="1" x14ac:dyDescent="0.4">
      <c r="B25" s="52" t="s">
        <v>150</v>
      </c>
      <c r="C25" s="9" t="s">
        <v>147</v>
      </c>
      <c r="D25" s="9"/>
      <c r="E25" s="59"/>
      <c r="F25" s="26"/>
      <c r="G25" s="105">
        <f t="shared" si="12"/>
        <v>0</v>
      </c>
      <c r="H25" s="80" t="b">
        <f t="shared" si="9"/>
        <v>0</v>
      </c>
      <c r="I25" s="80" t="b">
        <f t="shared" si="10"/>
        <v>1</v>
      </c>
      <c r="J25" s="80" t="b">
        <f t="shared" si="13"/>
        <v>0</v>
      </c>
      <c r="K25" s="211"/>
      <c r="L25" s="80" t="str">
        <f t="shared" si="11"/>
        <v>Dedicated Non-prescribed</v>
      </c>
      <c r="M25" s="82">
        <v>10</v>
      </c>
      <c r="N25" s="146" t="b">
        <f>IF(VLOOKUP($M25,Allocators!$D$21:$AU$67,N$15+1,FALSE)="Yes",TRUE,FALSE)</f>
        <v>0</v>
      </c>
      <c r="O25" s="77" t="b">
        <f>IF(VLOOKUP($M25,Allocators!$D$21:$AU$67,O$15+1,FALSE)="Yes",TRUE,FALSE)</f>
        <v>0</v>
      </c>
      <c r="P25" s="77" t="b">
        <f>IF(VLOOKUP($M25,Allocators!$D$21:$AU$67,P$15+1,FALSE)="Yes",TRUE,FALSE)</f>
        <v>0</v>
      </c>
      <c r="Q25" s="77" t="b">
        <f>IF(VLOOKUP($M25,Allocators!$D$21:$AU$67,Q$15+1,FALSE)="Yes",TRUE,FALSE)</f>
        <v>0</v>
      </c>
      <c r="R25" s="77" t="b">
        <f>IF(VLOOKUP($M25,Allocators!$D$21:$AU$67,R$15+1,FALSE)="Yes",TRUE,FALSE)</f>
        <v>0</v>
      </c>
      <c r="S25" s="77" t="b">
        <f>IF(VLOOKUP($M25,Allocators!$D$21:$AU$67,S$15+1,FALSE)="Yes",TRUE,FALSE)</f>
        <v>0</v>
      </c>
      <c r="T25" s="77" t="b">
        <f>IF(VLOOKUP($M25,Allocators!$D$21:$AU$67,T$15+1,FALSE)="Yes",TRUE,FALSE)</f>
        <v>0</v>
      </c>
      <c r="U25" s="77" t="b">
        <f>IF(VLOOKUP($M25,Allocators!$D$21:$AU$67,U$15+1,FALSE)="Yes",TRUE,FALSE)</f>
        <v>0</v>
      </c>
      <c r="V25" s="77" t="b">
        <f>IF(VLOOKUP($M25,Allocators!$D$21:$AU$67,V$15+1,FALSE)="Yes",TRUE,FALSE)</f>
        <v>0</v>
      </c>
      <c r="W25" s="77" t="b">
        <f>IF(VLOOKUP($M25,Allocators!$D$21:$AU$67,W$15+1,FALSE)="Yes",TRUE,FALSE)</f>
        <v>0</v>
      </c>
      <c r="X25" s="77" t="b">
        <f>IF(VLOOKUP($M25,Allocators!$D$21:$AU$67,X$15+1,FALSE)="Yes",TRUE,FALSE)</f>
        <v>0</v>
      </c>
      <c r="Y25" s="77" t="b">
        <f>IF(VLOOKUP($M25,Allocators!$D$21:$AU$67,Y$15+1,FALSE)="Yes",TRUE,FALSE)</f>
        <v>0</v>
      </c>
      <c r="Z25" s="77" t="b">
        <f>IF(VLOOKUP($M25,Allocators!$D$21:$AU$67,Z$15+1,FALSE)="Yes",TRUE,FALSE)</f>
        <v>0</v>
      </c>
      <c r="AA25" s="77" t="b">
        <f>IF(VLOOKUP($M25,Allocators!$D$21:$AU$67,AA$15+1,FALSE)="Yes",TRUE,FALSE)</f>
        <v>0</v>
      </c>
      <c r="AB25" s="77" t="b">
        <f>IF(VLOOKUP($M25,Allocators!$D$21:$AU$67,AB$15+1,FALSE)="Yes",TRUE,FALSE)</f>
        <v>0</v>
      </c>
      <c r="AC25" s="77" t="b">
        <f>IF(VLOOKUP($M25,Allocators!$D$21:$AU$67,AC$15+1,FALSE)="Yes",TRUE,FALSE)</f>
        <v>0</v>
      </c>
      <c r="AD25" s="77" t="b">
        <f>IF(VLOOKUP($M25,Allocators!$D$21:$AU$67,AD$15+1,FALSE)="Yes",TRUE,FALSE)</f>
        <v>0</v>
      </c>
      <c r="AE25" s="77" t="b">
        <f>IF(VLOOKUP($M25,Allocators!$D$21:$AU$67,AE$15+1,FALSE)="Yes",TRUE,FALSE)</f>
        <v>0</v>
      </c>
      <c r="AF25" s="77" t="b">
        <f>IF(VLOOKUP($M25,Allocators!$D$21:$AU$67,AF$15+1,FALSE)="Yes",TRUE,FALSE)</f>
        <v>0</v>
      </c>
      <c r="AG25" s="77" t="b">
        <f>IF(VLOOKUP($M25,Allocators!$D$21:$AU$67,AG$15+1,FALSE)="Yes",TRUE,FALSE)</f>
        <v>0</v>
      </c>
      <c r="AH25" s="77" t="b">
        <f>IF(VLOOKUP($M25,Allocators!$D$21:$AU$67,AH$15+1,FALSE)="Yes",TRUE,FALSE)</f>
        <v>0</v>
      </c>
      <c r="AI25" s="77" t="b">
        <f>IF(VLOOKUP($M25,Allocators!$D$21:$AU$67,AI$15+1,FALSE)="Yes",TRUE,FALSE)</f>
        <v>0</v>
      </c>
      <c r="AJ25" s="77" t="b">
        <f>IF(VLOOKUP($M25,Allocators!$D$21:$AU$67,AJ$15+1,FALSE)="Yes",TRUE,FALSE)</f>
        <v>0</v>
      </c>
      <c r="AK25" s="77" t="b">
        <f>IF(VLOOKUP($M25,Allocators!$D$21:$AU$67,AK$15+1,FALSE)="Yes",TRUE,FALSE)</f>
        <v>0</v>
      </c>
      <c r="AL25" s="77" t="b">
        <f>IF(VLOOKUP($M25,Allocators!$D$21:$AU$67,AL$15+1,FALSE)="Yes",TRUE,FALSE)</f>
        <v>0</v>
      </c>
      <c r="AM25" s="77" t="b">
        <f>IF(VLOOKUP($M25,Allocators!$D$21:$AU$67,AM$15+1,FALSE)="Yes",TRUE,FALSE)</f>
        <v>0</v>
      </c>
      <c r="AN25" s="77" t="b">
        <f>IF(VLOOKUP($M25,Allocators!$D$21:$AU$67,AN$15+1,FALSE)="Yes",TRUE,FALSE)</f>
        <v>0</v>
      </c>
      <c r="AO25" s="77" t="b">
        <f>IF(VLOOKUP($M25,Allocators!$D$21:$AU$67,AO$15+1,FALSE)="Yes",TRUE,FALSE)</f>
        <v>0</v>
      </c>
      <c r="AP25" s="77" t="b">
        <f>IF(VLOOKUP($M25,Allocators!$D$21:$AU$67,AP$15+1,FALSE)="Yes",TRUE,FALSE)</f>
        <v>0</v>
      </c>
      <c r="AQ25" s="77" t="b">
        <f>IF(VLOOKUP($M25,Allocators!$D$21:$AU$67,AQ$15+1,FALSE)="Yes",TRUE,FALSE)</f>
        <v>0</v>
      </c>
      <c r="AR25" s="77" t="b">
        <f>IF(VLOOKUP($M25,Allocators!$D$21:$AU$67,AR$15+1,FALSE)="Yes",TRUE,FALSE)</f>
        <v>0</v>
      </c>
      <c r="AS25" s="77" t="b">
        <f>IF(VLOOKUP($M25,Allocators!$D$21:$AU$67,AS$15+1,FALSE)="Yes",TRUE,FALSE)</f>
        <v>0</v>
      </c>
      <c r="AT25" s="77" t="b">
        <f>IF(VLOOKUP($M25,Allocators!$D$21:$AU$67,AT$15+1,FALSE)="Yes",TRUE,FALSE)</f>
        <v>0</v>
      </c>
      <c r="AU25" s="77" t="b">
        <f>IF(VLOOKUP($M25,Allocators!$D$21:$AU$67,AU$15+1,FALSE)="Yes",TRUE,FALSE)</f>
        <v>0</v>
      </c>
      <c r="AV25" s="77" t="b">
        <f>IF(VLOOKUP($M25,Allocators!$D$21:$AU$67,AV$15+1,FALSE)="Yes",TRUE,FALSE)</f>
        <v>0</v>
      </c>
      <c r="AW25" s="77" t="b">
        <f>IF(VLOOKUP($M25,Allocators!$D$21:$AU$67,AW$15+1,FALSE)="Yes",TRUE,FALSE)</f>
        <v>0</v>
      </c>
      <c r="AX25" s="77" t="b">
        <f>IF(VLOOKUP($M25,Allocators!$D$21:$AU$67,AX$15+1,FALSE)="Yes",TRUE,FALSE)</f>
        <v>0</v>
      </c>
      <c r="AY25" s="77" t="b">
        <f>IF(VLOOKUP($M25,Allocators!$D$21:$AU$67,AY$15+1,FALSE)="Yes",TRUE,FALSE)</f>
        <v>0</v>
      </c>
      <c r="AZ25" s="77" t="b">
        <f>IF(VLOOKUP($M25,Allocators!$D$21:$AU$67,AZ$15+1,FALSE)="Yes",TRUE,FALSE)</f>
        <v>0</v>
      </c>
      <c r="BA25" s="77" t="b">
        <f>IF(VLOOKUP($M25,Allocators!$D$21:$AU$67,BA$15+1,FALSE)="Yes",TRUE,FALSE)</f>
        <v>0</v>
      </c>
      <c r="BB25" s="77" t="b">
        <f>IF(VLOOKUP($M25,Allocators!$D$21:$AU$67,BB$15+1,FALSE)="Yes",TRUE,FALSE)</f>
        <v>0</v>
      </c>
      <c r="BC25" s="77" t="b">
        <f>IF(VLOOKUP($M25,Allocators!$D$21:$AU$67,BC$15+1,FALSE)="Yes",TRUE,FALSE)</f>
        <v>0</v>
      </c>
      <c r="BD25" s="147" t="b">
        <f>IF(VLOOKUP($M25,Allocators!$D$21:$AU$67,BD$15+1,FALSE)="Yes",TRUE,FALSE)</f>
        <v>1</v>
      </c>
      <c r="BE25" s="53"/>
    </row>
    <row r="26" spans="2:57" outlineLevel="1" x14ac:dyDescent="0.4">
      <c r="B26" s="52" t="s">
        <v>150</v>
      </c>
      <c r="C26" s="9" t="s">
        <v>151</v>
      </c>
      <c r="D26" s="9"/>
      <c r="E26" s="59"/>
      <c r="F26" s="26"/>
      <c r="G26" s="105">
        <f t="shared" si="12"/>
        <v>0</v>
      </c>
      <c r="H26" s="80" t="b">
        <f t="shared" si="9"/>
        <v>0</v>
      </c>
      <c r="I26" s="80" t="b">
        <f t="shared" si="10"/>
        <v>0</v>
      </c>
      <c r="J26" s="80" t="b">
        <f t="shared" si="13"/>
        <v>1</v>
      </c>
      <c r="K26" s="211"/>
      <c r="L26" s="80" t="str">
        <f t="shared" si="11"/>
        <v>Shared</v>
      </c>
      <c r="M26" s="82">
        <v>11</v>
      </c>
      <c r="N26" s="146" t="b">
        <f>IF(VLOOKUP($M26,Allocators!$D$21:$AU$67,N$15+1,FALSE)="Yes",TRUE,FALSE)</f>
        <v>1</v>
      </c>
      <c r="O26" s="77" t="b">
        <f>IF(VLOOKUP($M26,Allocators!$D$21:$AU$67,O$15+1,FALSE)="Yes",TRUE,FALSE)</f>
        <v>1</v>
      </c>
      <c r="P26" s="77" t="b">
        <f>IF(VLOOKUP($M26,Allocators!$D$21:$AU$67,P$15+1,FALSE)="Yes",TRUE,FALSE)</f>
        <v>1</v>
      </c>
      <c r="Q26" s="77" t="b">
        <f>IF(VLOOKUP($M26,Allocators!$D$21:$AU$67,Q$15+1,FALSE)="Yes",TRUE,FALSE)</f>
        <v>1</v>
      </c>
      <c r="R26" s="77" t="b">
        <f>IF(VLOOKUP($M26,Allocators!$D$21:$AU$67,R$15+1,FALSE)="Yes",TRUE,FALSE)</f>
        <v>1</v>
      </c>
      <c r="S26" s="77" t="b">
        <f>IF(VLOOKUP($M26,Allocators!$D$21:$AU$67,S$15+1,FALSE)="Yes",TRUE,FALSE)</f>
        <v>1</v>
      </c>
      <c r="T26" s="77" t="b">
        <f>IF(VLOOKUP($M26,Allocators!$D$21:$AU$67,T$15+1,FALSE)="Yes",TRUE,FALSE)</f>
        <v>1</v>
      </c>
      <c r="U26" s="77" t="b">
        <f>IF(VLOOKUP($M26,Allocators!$D$21:$AU$67,U$15+1,FALSE)="Yes",TRUE,FALSE)</f>
        <v>1</v>
      </c>
      <c r="V26" s="77" t="b">
        <f>IF(VLOOKUP($M26,Allocators!$D$21:$AU$67,V$15+1,FALSE)="Yes",TRUE,FALSE)</f>
        <v>1</v>
      </c>
      <c r="W26" s="77" t="b">
        <f>IF(VLOOKUP($M26,Allocators!$D$21:$AU$67,W$15+1,FALSE)="Yes",TRUE,FALSE)</f>
        <v>1</v>
      </c>
      <c r="X26" s="77" t="b">
        <f>IF(VLOOKUP($M26,Allocators!$D$21:$AU$67,X$15+1,FALSE)="Yes",TRUE,FALSE)</f>
        <v>1</v>
      </c>
      <c r="Y26" s="77" t="b">
        <f>IF(VLOOKUP($M26,Allocators!$D$21:$AU$67,Y$15+1,FALSE)="Yes",TRUE,FALSE)</f>
        <v>1</v>
      </c>
      <c r="Z26" s="77" t="b">
        <f>IF(VLOOKUP($M26,Allocators!$D$21:$AU$67,Z$15+1,FALSE)="Yes",TRUE,FALSE)</f>
        <v>1</v>
      </c>
      <c r="AA26" s="77" t="b">
        <f>IF(VLOOKUP($M26,Allocators!$D$21:$AU$67,AA$15+1,FALSE)="Yes",TRUE,FALSE)</f>
        <v>1</v>
      </c>
      <c r="AB26" s="77" t="b">
        <f>IF(VLOOKUP($M26,Allocators!$D$21:$AU$67,AB$15+1,FALSE)="Yes",TRUE,FALSE)</f>
        <v>1</v>
      </c>
      <c r="AC26" s="77" t="b">
        <f>IF(VLOOKUP($M26,Allocators!$D$21:$AU$67,AC$15+1,FALSE)="Yes",TRUE,FALSE)</f>
        <v>1</v>
      </c>
      <c r="AD26" s="77" t="b">
        <f>IF(VLOOKUP($M26,Allocators!$D$21:$AU$67,AD$15+1,FALSE)="Yes",TRUE,FALSE)</f>
        <v>1</v>
      </c>
      <c r="AE26" s="77" t="b">
        <f>IF(VLOOKUP($M26,Allocators!$D$21:$AU$67,AE$15+1,FALSE)="Yes",TRUE,FALSE)</f>
        <v>1</v>
      </c>
      <c r="AF26" s="77" t="b">
        <f>IF(VLOOKUP($M26,Allocators!$D$21:$AU$67,AF$15+1,FALSE)="Yes",TRUE,FALSE)</f>
        <v>1</v>
      </c>
      <c r="AG26" s="77" t="b">
        <f>IF(VLOOKUP($M26,Allocators!$D$21:$AU$67,AG$15+1,FALSE)="Yes",TRUE,FALSE)</f>
        <v>1</v>
      </c>
      <c r="AH26" s="77" t="b">
        <f>IF(VLOOKUP($M26,Allocators!$D$21:$AU$67,AH$15+1,FALSE)="Yes",TRUE,FALSE)</f>
        <v>1</v>
      </c>
      <c r="AI26" s="77" t="b">
        <f>IF(VLOOKUP($M26,Allocators!$D$21:$AU$67,AI$15+1,FALSE)="Yes",TRUE,FALSE)</f>
        <v>1</v>
      </c>
      <c r="AJ26" s="77" t="b">
        <f>IF(VLOOKUP($M26,Allocators!$D$21:$AU$67,AJ$15+1,FALSE)="Yes",TRUE,FALSE)</f>
        <v>1</v>
      </c>
      <c r="AK26" s="77" t="b">
        <f>IF(VLOOKUP($M26,Allocators!$D$21:$AU$67,AK$15+1,FALSE)="Yes",TRUE,FALSE)</f>
        <v>1</v>
      </c>
      <c r="AL26" s="77" t="b">
        <f>IF(VLOOKUP($M26,Allocators!$D$21:$AU$67,AL$15+1,FALSE)="Yes",TRUE,FALSE)</f>
        <v>1</v>
      </c>
      <c r="AM26" s="77" t="b">
        <f>IF(VLOOKUP($M26,Allocators!$D$21:$AU$67,AM$15+1,FALSE)="Yes",TRUE,FALSE)</f>
        <v>1</v>
      </c>
      <c r="AN26" s="77" t="b">
        <f>IF(VLOOKUP($M26,Allocators!$D$21:$AU$67,AN$15+1,FALSE)="Yes",TRUE,FALSE)</f>
        <v>1</v>
      </c>
      <c r="AO26" s="77" t="b">
        <f>IF(VLOOKUP($M26,Allocators!$D$21:$AU$67,AO$15+1,FALSE)="Yes",TRUE,FALSE)</f>
        <v>1</v>
      </c>
      <c r="AP26" s="77" t="b">
        <f>IF(VLOOKUP($M26,Allocators!$D$21:$AU$67,AP$15+1,FALSE)="Yes",TRUE,FALSE)</f>
        <v>1</v>
      </c>
      <c r="AQ26" s="77" t="b">
        <f>IF(VLOOKUP($M26,Allocators!$D$21:$AU$67,AQ$15+1,FALSE)="Yes",TRUE,FALSE)</f>
        <v>1</v>
      </c>
      <c r="AR26" s="77" t="b">
        <f>IF(VLOOKUP($M26,Allocators!$D$21:$AU$67,AR$15+1,FALSE)="Yes",TRUE,FALSE)</f>
        <v>1</v>
      </c>
      <c r="AS26" s="77" t="b">
        <f>IF(VLOOKUP($M26,Allocators!$D$21:$AU$67,AS$15+1,FALSE)="Yes",TRUE,FALSE)</f>
        <v>1</v>
      </c>
      <c r="AT26" s="77" t="b">
        <f>IF(VLOOKUP($M26,Allocators!$D$21:$AU$67,AT$15+1,FALSE)="Yes",TRUE,FALSE)</f>
        <v>1</v>
      </c>
      <c r="AU26" s="77" t="b">
        <f>IF(VLOOKUP($M26,Allocators!$D$21:$AU$67,AU$15+1,FALSE)="Yes",TRUE,FALSE)</f>
        <v>1</v>
      </c>
      <c r="AV26" s="77" t="b">
        <f>IF(VLOOKUP($M26,Allocators!$D$21:$AU$67,AV$15+1,FALSE)="Yes",TRUE,FALSE)</f>
        <v>1</v>
      </c>
      <c r="AW26" s="77" t="b">
        <f>IF(VLOOKUP($M26,Allocators!$D$21:$AU$67,AW$15+1,FALSE)="Yes",TRUE,FALSE)</f>
        <v>1</v>
      </c>
      <c r="AX26" s="77" t="b">
        <f>IF(VLOOKUP($M26,Allocators!$D$21:$AU$67,AX$15+1,FALSE)="Yes",TRUE,FALSE)</f>
        <v>0</v>
      </c>
      <c r="AY26" s="77" t="b">
        <f>IF(VLOOKUP($M26,Allocators!$D$21:$AU$67,AY$15+1,FALSE)="Yes",TRUE,FALSE)</f>
        <v>0</v>
      </c>
      <c r="AZ26" s="77" t="b">
        <f>IF(VLOOKUP($M26,Allocators!$D$21:$AU$67,AZ$15+1,FALSE)="Yes",TRUE,FALSE)</f>
        <v>0</v>
      </c>
      <c r="BA26" s="77" t="b">
        <f>IF(VLOOKUP($M26,Allocators!$D$21:$AU$67,BA$15+1,FALSE)="Yes",TRUE,FALSE)</f>
        <v>0</v>
      </c>
      <c r="BB26" s="77" t="b">
        <f>IF(VLOOKUP($M26,Allocators!$D$21:$AU$67,BB$15+1,FALSE)="Yes",TRUE,FALSE)</f>
        <v>0</v>
      </c>
      <c r="BC26" s="77" t="b">
        <f>IF(VLOOKUP($M26,Allocators!$D$21:$AU$67,BC$15+1,FALSE)="Yes",TRUE,FALSE)</f>
        <v>1</v>
      </c>
      <c r="BD26" s="147" t="b">
        <f>IF(VLOOKUP($M26,Allocators!$D$21:$AU$67,BD$15+1,FALSE)="Yes",TRUE,FALSE)</f>
        <v>1</v>
      </c>
      <c r="BE26" s="53"/>
    </row>
    <row r="27" spans="2:57" outlineLevel="1" x14ac:dyDescent="0.4">
      <c r="B27" s="52" t="s">
        <v>150</v>
      </c>
      <c r="C27" s="9" t="s">
        <v>152</v>
      </c>
      <c r="D27" s="9"/>
      <c r="E27" s="59"/>
      <c r="F27" s="26"/>
      <c r="G27" s="105">
        <f t="shared" si="12"/>
        <v>0</v>
      </c>
      <c r="H27" s="80" t="b">
        <f t="shared" si="9"/>
        <v>0</v>
      </c>
      <c r="I27" s="80" t="b">
        <f t="shared" si="10"/>
        <v>0</v>
      </c>
      <c r="J27" s="80" t="b">
        <f t="shared" si="13"/>
        <v>1</v>
      </c>
      <c r="K27" s="211"/>
      <c r="L27" s="80" t="str">
        <f t="shared" si="11"/>
        <v>Shared</v>
      </c>
      <c r="M27" s="82">
        <v>12</v>
      </c>
      <c r="N27" s="146" t="b">
        <f>IF(VLOOKUP($M27,Allocators!$D$21:$AU$67,N$15+1,FALSE)="Yes",TRUE,FALSE)</f>
        <v>1</v>
      </c>
      <c r="O27" s="77" t="b">
        <f>IF(VLOOKUP($M27,Allocators!$D$21:$AU$67,O$15+1,FALSE)="Yes",TRUE,FALSE)</f>
        <v>1</v>
      </c>
      <c r="P27" s="77" t="b">
        <f>IF(VLOOKUP($M27,Allocators!$D$21:$AU$67,P$15+1,FALSE)="Yes",TRUE,FALSE)</f>
        <v>1</v>
      </c>
      <c r="Q27" s="77" t="b">
        <f>IF(VLOOKUP($M27,Allocators!$D$21:$AU$67,Q$15+1,FALSE)="Yes",TRUE,FALSE)</f>
        <v>1</v>
      </c>
      <c r="R27" s="77" t="b">
        <f>IF(VLOOKUP($M27,Allocators!$D$21:$AU$67,R$15+1,FALSE)="Yes",TRUE,FALSE)</f>
        <v>1</v>
      </c>
      <c r="S27" s="77" t="b">
        <f>IF(VLOOKUP($M27,Allocators!$D$21:$AU$67,S$15+1,FALSE)="Yes",TRUE,FALSE)</f>
        <v>1</v>
      </c>
      <c r="T27" s="77" t="b">
        <f>IF(VLOOKUP($M27,Allocators!$D$21:$AU$67,T$15+1,FALSE)="Yes",TRUE,FALSE)</f>
        <v>1</v>
      </c>
      <c r="U27" s="77" t="b">
        <f>IF(VLOOKUP($M27,Allocators!$D$21:$AU$67,U$15+1,FALSE)="Yes",TRUE,FALSE)</f>
        <v>1</v>
      </c>
      <c r="V27" s="77" t="b">
        <f>IF(VLOOKUP($M27,Allocators!$D$21:$AU$67,V$15+1,FALSE)="Yes",TRUE,FALSE)</f>
        <v>1</v>
      </c>
      <c r="W27" s="77" t="b">
        <f>IF(VLOOKUP($M27,Allocators!$D$21:$AU$67,W$15+1,FALSE)="Yes",TRUE,FALSE)</f>
        <v>1</v>
      </c>
      <c r="X27" s="77" t="b">
        <f>IF(VLOOKUP($M27,Allocators!$D$21:$AU$67,X$15+1,FALSE)="Yes",TRUE,FALSE)</f>
        <v>1</v>
      </c>
      <c r="Y27" s="77" t="b">
        <f>IF(VLOOKUP($M27,Allocators!$D$21:$AU$67,Y$15+1,FALSE)="Yes",TRUE,FALSE)</f>
        <v>1</v>
      </c>
      <c r="Z27" s="77" t="b">
        <f>IF(VLOOKUP($M27,Allocators!$D$21:$AU$67,Z$15+1,FALSE)="Yes",TRUE,FALSE)</f>
        <v>1</v>
      </c>
      <c r="AA27" s="77" t="b">
        <f>IF(VLOOKUP($M27,Allocators!$D$21:$AU$67,AA$15+1,FALSE)="Yes",TRUE,FALSE)</f>
        <v>1</v>
      </c>
      <c r="AB27" s="77" t="b">
        <f>IF(VLOOKUP($M27,Allocators!$D$21:$AU$67,AB$15+1,FALSE)="Yes",TRUE,FALSE)</f>
        <v>0</v>
      </c>
      <c r="AC27" s="77" t="b">
        <f>IF(VLOOKUP($M27,Allocators!$D$21:$AU$67,AC$15+1,FALSE)="Yes",TRUE,FALSE)</f>
        <v>0</v>
      </c>
      <c r="AD27" s="77" t="b">
        <f>IF(VLOOKUP($M27,Allocators!$D$21:$AU$67,AD$15+1,FALSE)="Yes",TRUE,FALSE)</f>
        <v>0</v>
      </c>
      <c r="AE27" s="77" t="b">
        <f>IF(VLOOKUP($M27,Allocators!$D$21:$AU$67,AE$15+1,FALSE)="Yes",TRUE,FALSE)</f>
        <v>0</v>
      </c>
      <c r="AF27" s="77" t="b">
        <f>IF(VLOOKUP($M27,Allocators!$D$21:$AU$67,AF$15+1,FALSE)="Yes",TRUE,FALSE)</f>
        <v>0</v>
      </c>
      <c r="AG27" s="77" t="b">
        <f>IF(VLOOKUP($M27,Allocators!$D$21:$AU$67,AG$15+1,FALSE)="Yes",TRUE,FALSE)</f>
        <v>0</v>
      </c>
      <c r="AH27" s="77" t="b">
        <f>IF(VLOOKUP($M27,Allocators!$D$21:$AU$67,AH$15+1,FALSE)="Yes",TRUE,FALSE)</f>
        <v>0</v>
      </c>
      <c r="AI27" s="77" t="b">
        <f>IF(VLOOKUP($M27,Allocators!$D$21:$AU$67,AI$15+1,FALSE)="Yes",TRUE,FALSE)</f>
        <v>0</v>
      </c>
      <c r="AJ27" s="77" t="b">
        <f>IF(VLOOKUP($M27,Allocators!$D$21:$AU$67,AJ$15+1,FALSE)="Yes",TRUE,FALSE)</f>
        <v>0</v>
      </c>
      <c r="AK27" s="77" t="b">
        <f>IF(VLOOKUP($M27,Allocators!$D$21:$AU$67,AK$15+1,FALSE)="Yes",TRUE,FALSE)</f>
        <v>0</v>
      </c>
      <c r="AL27" s="77" t="b">
        <f>IF(VLOOKUP($M27,Allocators!$D$21:$AU$67,AL$15+1,FALSE)="Yes",TRUE,FALSE)</f>
        <v>0</v>
      </c>
      <c r="AM27" s="77" t="b">
        <f>IF(VLOOKUP($M27,Allocators!$D$21:$AU$67,AM$15+1,FALSE)="Yes",TRUE,FALSE)</f>
        <v>0</v>
      </c>
      <c r="AN27" s="77" t="b">
        <f>IF(VLOOKUP($M27,Allocators!$D$21:$AU$67,AN$15+1,FALSE)="Yes",TRUE,FALSE)</f>
        <v>1</v>
      </c>
      <c r="AO27" s="77" t="b">
        <f>IF(VLOOKUP($M27,Allocators!$D$21:$AU$67,AO$15+1,FALSE)="Yes",TRUE,FALSE)</f>
        <v>1</v>
      </c>
      <c r="AP27" s="77" t="b">
        <f>IF(VLOOKUP($M27,Allocators!$D$21:$AU$67,AP$15+1,FALSE)="Yes",TRUE,FALSE)</f>
        <v>1</v>
      </c>
      <c r="AQ27" s="77" t="b">
        <f>IF(VLOOKUP($M27,Allocators!$D$21:$AU$67,AQ$15+1,FALSE)="Yes",TRUE,FALSE)</f>
        <v>1</v>
      </c>
      <c r="AR27" s="77" t="b">
        <f>IF(VLOOKUP($M27,Allocators!$D$21:$AU$67,AR$15+1,FALSE)="Yes",TRUE,FALSE)</f>
        <v>1</v>
      </c>
      <c r="AS27" s="77" t="b">
        <f>IF(VLOOKUP($M27,Allocators!$D$21:$AU$67,AS$15+1,FALSE)="Yes",TRUE,FALSE)</f>
        <v>1</v>
      </c>
      <c r="AT27" s="77" t="b">
        <f>IF(VLOOKUP($M27,Allocators!$D$21:$AU$67,AT$15+1,FALSE)="Yes",TRUE,FALSE)</f>
        <v>0</v>
      </c>
      <c r="AU27" s="77" t="b">
        <f>IF(VLOOKUP($M27,Allocators!$D$21:$AU$67,AU$15+1,FALSE)="Yes",TRUE,FALSE)</f>
        <v>0</v>
      </c>
      <c r="AV27" s="77" t="b">
        <f>IF(VLOOKUP($M27,Allocators!$D$21:$AU$67,AV$15+1,FALSE)="Yes",TRUE,FALSE)</f>
        <v>0</v>
      </c>
      <c r="AW27" s="77" t="b">
        <f>IF(VLOOKUP($M27,Allocators!$D$21:$AU$67,AW$15+1,FALSE)="Yes",TRUE,FALSE)</f>
        <v>0</v>
      </c>
      <c r="AX27" s="77" t="b">
        <f>IF(VLOOKUP($M27,Allocators!$D$21:$AU$67,AX$15+1,FALSE)="Yes",TRUE,FALSE)</f>
        <v>0</v>
      </c>
      <c r="AY27" s="77" t="b">
        <f>IF(VLOOKUP($M27,Allocators!$D$21:$AU$67,AY$15+1,FALSE)="Yes",TRUE,FALSE)</f>
        <v>0</v>
      </c>
      <c r="AZ27" s="77" t="b">
        <f>IF(VLOOKUP($M27,Allocators!$D$21:$AU$67,AZ$15+1,FALSE)="Yes",TRUE,FALSE)</f>
        <v>0</v>
      </c>
      <c r="BA27" s="77" t="b">
        <f>IF(VLOOKUP($M27,Allocators!$D$21:$AU$67,BA$15+1,FALSE)="Yes",TRUE,FALSE)</f>
        <v>0</v>
      </c>
      <c r="BB27" s="77" t="b">
        <f>IF(VLOOKUP($M27,Allocators!$D$21:$AU$67,BB$15+1,FALSE)="Yes",TRUE,FALSE)</f>
        <v>0</v>
      </c>
      <c r="BC27" s="77" t="b">
        <f>IF(VLOOKUP($M27,Allocators!$D$21:$AU$67,BC$15+1,FALSE)="Yes",TRUE,FALSE)</f>
        <v>1</v>
      </c>
      <c r="BD27" s="147" t="b">
        <f>IF(VLOOKUP($M27,Allocators!$D$21:$AU$67,BD$15+1,FALSE)="Yes",TRUE,FALSE)</f>
        <v>1</v>
      </c>
      <c r="BE27" s="53"/>
    </row>
    <row r="28" spans="2:57" outlineLevel="1" x14ac:dyDescent="0.4">
      <c r="B28" s="52" t="s">
        <v>150</v>
      </c>
      <c r="C28" s="9" t="s">
        <v>153</v>
      </c>
      <c r="D28" s="9"/>
      <c r="E28" s="59"/>
      <c r="F28" s="26"/>
      <c r="G28" s="105">
        <f t="shared" si="12"/>
        <v>0</v>
      </c>
      <c r="H28" s="80" t="b">
        <f t="shared" si="9"/>
        <v>0</v>
      </c>
      <c r="I28" s="80" t="b">
        <f t="shared" si="10"/>
        <v>0</v>
      </c>
      <c r="J28" s="80" t="b">
        <f t="shared" si="13"/>
        <v>1</v>
      </c>
      <c r="K28" s="211"/>
      <c r="L28" s="80" t="str">
        <f t="shared" si="11"/>
        <v>Shared</v>
      </c>
      <c r="M28" s="82">
        <v>13</v>
      </c>
      <c r="N28" s="146" t="b">
        <f>IF(VLOOKUP($M28,Allocators!$D$21:$AU$67,N$15+1,FALSE)="Yes",TRUE,FALSE)</f>
        <v>1</v>
      </c>
      <c r="O28" s="77" t="b">
        <f>IF(VLOOKUP($M28,Allocators!$D$21:$AU$67,O$15+1,FALSE)="Yes",TRUE,FALSE)</f>
        <v>1</v>
      </c>
      <c r="P28" s="77" t="b">
        <f>IF(VLOOKUP($M28,Allocators!$D$21:$AU$67,P$15+1,FALSE)="Yes",TRUE,FALSE)</f>
        <v>1</v>
      </c>
      <c r="Q28" s="77" t="b">
        <f>IF(VLOOKUP($M28,Allocators!$D$21:$AU$67,Q$15+1,FALSE)="Yes",TRUE,FALSE)</f>
        <v>1</v>
      </c>
      <c r="R28" s="77" t="b">
        <f>IF(VLOOKUP($M28,Allocators!$D$21:$AU$67,R$15+1,FALSE)="Yes",TRUE,FALSE)</f>
        <v>1</v>
      </c>
      <c r="S28" s="77" t="b">
        <f>IF(VLOOKUP($M28,Allocators!$D$21:$AU$67,S$15+1,FALSE)="Yes",TRUE,FALSE)</f>
        <v>1</v>
      </c>
      <c r="T28" s="77" t="b">
        <f>IF(VLOOKUP($M28,Allocators!$D$21:$AU$67,T$15+1,FALSE)="Yes",TRUE,FALSE)</f>
        <v>1</v>
      </c>
      <c r="U28" s="77" t="b">
        <f>IF(VLOOKUP($M28,Allocators!$D$21:$AU$67,U$15+1,FALSE)="Yes",TRUE,FALSE)</f>
        <v>1</v>
      </c>
      <c r="V28" s="77" t="b">
        <f>IF(VLOOKUP($M28,Allocators!$D$21:$AU$67,V$15+1,FALSE)="Yes",TRUE,FALSE)</f>
        <v>1</v>
      </c>
      <c r="W28" s="77" t="b">
        <f>IF(VLOOKUP($M28,Allocators!$D$21:$AU$67,W$15+1,FALSE)="Yes",TRUE,FALSE)</f>
        <v>1</v>
      </c>
      <c r="X28" s="77" t="b">
        <f>IF(VLOOKUP($M28,Allocators!$D$21:$AU$67,X$15+1,FALSE)="Yes",TRUE,FALSE)</f>
        <v>1</v>
      </c>
      <c r="Y28" s="77" t="b">
        <f>IF(VLOOKUP($M28,Allocators!$D$21:$AU$67,Y$15+1,FALSE)="Yes",TRUE,FALSE)</f>
        <v>1</v>
      </c>
      <c r="Z28" s="77" t="b">
        <f>IF(VLOOKUP($M28,Allocators!$D$21:$AU$67,Z$15+1,FALSE)="Yes",TRUE,FALSE)</f>
        <v>1</v>
      </c>
      <c r="AA28" s="77" t="b">
        <f>IF(VLOOKUP($M28,Allocators!$D$21:$AU$67,AA$15+1,FALSE)="Yes",TRUE,FALSE)</f>
        <v>1</v>
      </c>
      <c r="AB28" s="77" t="b">
        <f>IF(VLOOKUP($M28,Allocators!$D$21:$AU$67,AB$15+1,FALSE)="Yes",TRUE,FALSE)</f>
        <v>0</v>
      </c>
      <c r="AC28" s="77" t="b">
        <f>IF(VLOOKUP($M28,Allocators!$D$21:$AU$67,AC$15+1,FALSE)="Yes",TRUE,FALSE)</f>
        <v>0</v>
      </c>
      <c r="AD28" s="77" t="b">
        <f>IF(VLOOKUP($M28,Allocators!$D$21:$AU$67,AD$15+1,FALSE)="Yes",TRUE,FALSE)</f>
        <v>0</v>
      </c>
      <c r="AE28" s="77" t="b">
        <f>IF(VLOOKUP($M28,Allocators!$D$21:$AU$67,AE$15+1,FALSE)="Yes",TRUE,FALSE)</f>
        <v>0</v>
      </c>
      <c r="AF28" s="77" t="b">
        <f>IF(VLOOKUP($M28,Allocators!$D$21:$AU$67,AF$15+1,FALSE)="Yes",TRUE,FALSE)</f>
        <v>0</v>
      </c>
      <c r="AG28" s="77" t="b">
        <f>IF(VLOOKUP($M28,Allocators!$D$21:$AU$67,AG$15+1,FALSE)="Yes",TRUE,FALSE)</f>
        <v>0</v>
      </c>
      <c r="AH28" s="77" t="b">
        <f>IF(VLOOKUP($M28,Allocators!$D$21:$AU$67,AH$15+1,FALSE)="Yes",TRUE,FALSE)</f>
        <v>0</v>
      </c>
      <c r="AI28" s="77" t="b">
        <f>IF(VLOOKUP($M28,Allocators!$D$21:$AU$67,AI$15+1,FALSE)="Yes",TRUE,FALSE)</f>
        <v>0</v>
      </c>
      <c r="AJ28" s="77" t="b">
        <f>IF(VLOOKUP($M28,Allocators!$D$21:$AU$67,AJ$15+1,FALSE)="Yes",TRUE,FALSE)</f>
        <v>0</v>
      </c>
      <c r="AK28" s="77" t="b">
        <f>IF(VLOOKUP($M28,Allocators!$D$21:$AU$67,AK$15+1,FALSE)="Yes",TRUE,FALSE)</f>
        <v>0</v>
      </c>
      <c r="AL28" s="77" t="b">
        <f>IF(VLOOKUP($M28,Allocators!$D$21:$AU$67,AL$15+1,FALSE)="Yes",TRUE,FALSE)</f>
        <v>0</v>
      </c>
      <c r="AM28" s="77" t="b">
        <f>IF(VLOOKUP($M28,Allocators!$D$21:$AU$67,AM$15+1,FALSE)="Yes",TRUE,FALSE)</f>
        <v>0</v>
      </c>
      <c r="AN28" s="77" t="b">
        <f>IF(VLOOKUP($M28,Allocators!$D$21:$AU$67,AN$15+1,FALSE)="Yes",TRUE,FALSE)</f>
        <v>1</v>
      </c>
      <c r="AO28" s="77" t="b">
        <f>IF(VLOOKUP($M28,Allocators!$D$21:$AU$67,AO$15+1,FALSE)="Yes",TRUE,FALSE)</f>
        <v>1</v>
      </c>
      <c r="AP28" s="77" t="b">
        <f>IF(VLOOKUP($M28,Allocators!$D$21:$AU$67,AP$15+1,FALSE)="Yes",TRUE,FALSE)</f>
        <v>1</v>
      </c>
      <c r="AQ28" s="77" t="b">
        <f>IF(VLOOKUP($M28,Allocators!$D$21:$AU$67,AQ$15+1,FALSE)="Yes",TRUE,FALSE)</f>
        <v>1</v>
      </c>
      <c r="AR28" s="77" t="b">
        <f>IF(VLOOKUP($M28,Allocators!$D$21:$AU$67,AR$15+1,FALSE)="Yes",TRUE,FALSE)</f>
        <v>1</v>
      </c>
      <c r="AS28" s="77" t="b">
        <f>IF(VLOOKUP($M28,Allocators!$D$21:$AU$67,AS$15+1,FALSE)="Yes",TRUE,FALSE)</f>
        <v>1</v>
      </c>
      <c r="AT28" s="77" t="b">
        <f>IF(VLOOKUP($M28,Allocators!$D$21:$AU$67,AT$15+1,FALSE)="Yes",TRUE,FALSE)</f>
        <v>0</v>
      </c>
      <c r="AU28" s="77" t="b">
        <f>IF(VLOOKUP($M28,Allocators!$D$21:$AU$67,AU$15+1,FALSE)="Yes",TRUE,FALSE)</f>
        <v>0</v>
      </c>
      <c r="AV28" s="77" t="b">
        <f>IF(VLOOKUP($M28,Allocators!$D$21:$AU$67,AV$15+1,FALSE)="Yes",TRUE,FALSE)</f>
        <v>0</v>
      </c>
      <c r="AW28" s="77" t="b">
        <f>IF(VLOOKUP($M28,Allocators!$D$21:$AU$67,AW$15+1,FALSE)="Yes",TRUE,FALSE)</f>
        <v>0</v>
      </c>
      <c r="AX28" s="77" t="b">
        <f>IF(VLOOKUP($M28,Allocators!$D$21:$AU$67,AX$15+1,FALSE)="Yes",TRUE,FALSE)</f>
        <v>0</v>
      </c>
      <c r="AY28" s="77" t="b">
        <f>IF(VLOOKUP($M28,Allocators!$D$21:$AU$67,AY$15+1,FALSE)="Yes",TRUE,FALSE)</f>
        <v>0</v>
      </c>
      <c r="AZ28" s="77" t="b">
        <f>IF(VLOOKUP($M28,Allocators!$D$21:$AU$67,AZ$15+1,FALSE)="Yes",TRUE,FALSE)</f>
        <v>0</v>
      </c>
      <c r="BA28" s="77" t="b">
        <f>IF(VLOOKUP($M28,Allocators!$D$21:$AU$67,BA$15+1,FALSE)="Yes",TRUE,FALSE)</f>
        <v>0</v>
      </c>
      <c r="BB28" s="77" t="b">
        <f>IF(VLOOKUP($M28,Allocators!$D$21:$AU$67,BB$15+1,FALSE)="Yes",TRUE,FALSE)</f>
        <v>0</v>
      </c>
      <c r="BC28" s="77" t="b">
        <f>IF(VLOOKUP($M28,Allocators!$D$21:$AU$67,BC$15+1,FALSE)="Yes",TRUE,FALSE)</f>
        <v>1</v>
      </c>
      <c r="BD28" s="147" t="b">
        <f>IF(VLOOKUP($M28,Allocators!$D$21:$AU$67,BD$15+1,FALSE)="Yes",TRUE,FALSE)</f>
        <v>1</v>
      </c>
      <c r="BE28" s="53"/>
    </row>
    <row r="29" spans="2:57" outlineLevel="1" x14ac:dyDescent="0.4">
      <c r="B29" s="52" t="s">
        <v>154</v>
      </c>
      <c r="C29" s="9" t="s">
        <v>146</v>
      </c>
      <c r="D29" s="9"/>
      <c r="E29" s="59"/>
      <c r="F29" s="26"/>
      <c r="G29" s="105">
        <f t="shared" si="12"/>
        <v>0</v>
      </c>
      <c r="H29" s="80" t="b">
        <f t="shared" si="9"/>
        <v>1</v>
      </c>
      <c r="I29" s="80" t="b">
        <f t="shared" si="10"/>
        <v>0</v>
      </c>
      <c r="J29" s="80" t="b">
        <f t="shared" si="13"/>
        <v>0</v>
      </c>
      <c r="K29" s="211"/>
      <c r="L29" s="80" t="str">
        <f t="shared" si="11"/>
        <v>Dedicated Prescribed</v>
      </c>
      <c r="M29" s="82">
        <v>14</v>
      </c>
      <c r="N29" s="146" t="b">
        <f>IF(VLOOKUP($M29,Allocators!$D$21:$AU$67,N$15+1,FALSE)="Yes",TRUE,FALSE)</f>
        <v>1</v>
      </c>
      <c r="O29" s="77" t="b">
        <f>IF(VLOOKUP($M29,Allocators!$D$21:$AU$67,O$15+1,FALSE)="Yes",TRUE,FALSE)</f>
        <v>1</v>
      </c>
      <c r="P29" s="77" t="b">
        <f>IF(VLOOKUP($M29,Allocators!$D$21:$AU$67,P$15+1,FALSE)="Yes",TRUE,FALSE)</f>
        <v>1</v>
      </c>
      <c r="Q29" s="77" t="b">
        <f>IF(VLOOKUP($M29,Allocators!$D$21:$AU$67,Q$15+1,FALSE)="Yes",TRUE,FALSE)</f>
        <v>1</v>
      </c>
      <c r="R29" s="77" t="b">
        <f>IF(VLOOKUP($M29,Allocators!$D$21:$AU$67,R$15+1,FALSE)="Yes",TRUE,FALSE)</f>
        <v>1</v>
      </c>
      <c r="S29" s="77" t="b">
        <f>IF(VLOOKUP($M29,Allocators!$D$21:$AU$67,S$15+1,FALSE)="Yes",TRUE,FALSE)</f>
        <v>1</v>
      </c>
      <c r="T29" s="77" t="b">
        <f>IF(VLOOKUP($M29,Allocators!$D$21:$AU$67,T$15+1,FALSE)="Yes",TRUE,FALSE)</f>
        <v>1</v>
      </c>
      <c r="U29" s="77" t="b">
        <f>IF(VLOOKUP($M29,Allocators!$D$21:$AU$67,U$15+1,FALSE)="Yes",TRUE,FALSE)</f>
        <v>1</v>
      </c>
      <c r="V29" s="77" t="b">
        <f>IF(VLOOKUP($M29,Allocators!$D$21:$AU$67,V$15+1,FALSE)="Yes",TRUE,FALSE)</f>
        <v>1</v>
      </c>
      <c r="W29" s="77" t="b">
        <f>IF(VLOOKUP($M29,Allocators!$D$21:$AU$67,W$15+1,FALSE)="Yes",TRUE,FALSE)</f>
        <v>1</v>
      </c>
      <c r="X29" s="77" t="b">
        <f>IF(VLOOKUP($M29,Allocators!$D$21:$AU$67,X$15+1,FALSE)="Yes",TRUE,FALSE)</f>
        <v>1</v>
      </c>
      <c r="Y29" s="77" t="b">
        <f>IF(VLOOKUP($M29,Allocators!$D$21:$AU$67,Y$15+1,FALSE)="Yes",TRUE,FALSE)</f>
        <v>1</v>
      </c>
      <c r="Z29" s="77" t="b">
        <f>IF(VLOOKUP($M29,Allocators!$D$21:$AU$67,Z$15+1,FALSE)="Yes",TRUE,FALSE)</f>
        <v>1</v>
      </c>
      <c r="AA29" s="77" t="b">
        <f>IF(VLOOKUP($M29,Allocators!$D$21:$AU$67,AA$15+1,FALSE)="Yes",TRUE,FALSE)</f>
        <v>1</v>
      </c>
      <c r="AB29" s="77" t="b">
        <f>IF(VLOOKUP($M29,Allocators!$D$21:$AU$67,AB$15+1,FALSE)="Yes",TRUE,FALSE)</f>
        <v>1</v>
      </c>
      <c r="AC29" s="77" t="b">
        <f>IF(VLOOKUP($M29,Allocators!$D$21:$AU$67,AC$15+1,FALSE)="Yes",TRUE,FALSE)</f>
        <v>1</v>
      </c>
      <c r="AD29" s="77" t="b">
        <f>IF(VLOOKUP($M29,Allocators!$D$21:$AU$67,AD$15+1,FALSE)="Yes",TRUE,FALSE)</f>
        <v>1</v>
      </c>
      <c r="AE29" s="77" t="b">
        <f>IF(VLOOKUP($M29,Allocators!$D$21:$AU$67,AE$15+1,FALSE)="Yes",TRUE,FALSE)</f>
        <v>1</v>
      </c>
      <c r="AF29" s="77" t="b">
        <f>IF(VLOOKUP($M29,Allocators!$D$21:$AU$67,AF$15+1,FALSE)="Yes",TRUE,FALSE)</f>
        <v>1</v>
      </c>
      <c r="AG29" s="77" t="b">
        <f>IF(VLOOKUP($M29,Allocators!$D$21:$AU$67,AG$15+1,FALSE)="Yes",TRUE,FALSE)</f>
        <v>1</v>
      </c>
      <c r="AH29" s="77" t="b">
        <f>IF(VLOOKUP($M29,Allocators!$D$21:$AU$67,AH$15+1,FALSE)="Yes",TRUE,FALSE)</f>
        <v>1</v>
      </c>
      <c r="AI29" s="77" t="b">
        <f>IF(VLOOKUP($M29,Allocators!$D$21:$AU$67,AI$15+1,FALSE)="Yes",TRUE,FALSE)</f>
        <v>1</v>
      </c>
      <c r="AJ29" s="77" t="b">
        <f>IF(VLOOKUP($M29,Allocators!$D$21:$AU$67,AJ$15+1,FALSE)="Yes",TRUE,FALSE)</f>
        <v>1</v>
      </c>
      <c r="AK29" s="77" t="b">
        <f>IF(VLOOKUP($M29,Allocators!$D$21:$AU$67,AK$15+1,FALSE)="Yes",TRUE,FALSE)</f>
        <v>1</v>
      </c>
      <c r="AL29" s="77" t="b">
        <f>IF(VLOOKUP($M29,Allocators!$D$21:$AU$67,AL$15+1,FALSE)="Yes",TRUE,FALSE)</f>
        <v>1</v>
      </c>
      <c r="AM29" s="77" t="b">
        <f>IF(VLOOKUP($M29,Allocators!$D$21:$AU$67,AM$15+1,FALSE)="Yes",TRUE,FALSE)</f>
        <v>1</v>
      </c>
      <c r="AN29" s="77" t="b">
        <f>IF(VLOOKUP($M29,Allocators!$D$21:$AU$67,AN$15+1,FALSE)="Yes",TRUE,FALSE)</f>
        <v>1</v>
      </c>
      <c r="AO29" s="77" t="b">
        <f>IF(VLOOKUP($M29,Allocators!$D$21:$AU$67,AO$15+1,FALSE)="Yes",TRUE,FALSE)</f>
        <v>1</v>
      </c>
      <c r="AP29" s="77" t="b">
        <f>IF(VLOOKUP($M29,Allocators!$D$21:$AU$67,AP$15+1,FALSE)="Yes",TRUE,FALSE)</f>
        <v>1</v>
      </c>
      <c r="AQ29" s="77" t="b">
        <f>IF(VLOOKUP($M29,Allocators!$D$21:$AU$67,AQ$15+1,FALSE)="Yes",TRUE,FALSE)</f>
        <v>1</v>
      </c>
      <c r="AR29" s="77" t="b">
        <f>IF(VLOOKUP($M29,Allocators!$D$21:$AU$67,AR$15+1,FALSE)="Yes",TRUE,FALSE)</f>
        <v>1</v>
      </c>
      <c r="AS29" s="77" t="b">
        <f>IF(VLOOKUP($M29,Allocators!$D$21:$AU$67,AS$15+1,FALSE)="Yes",TRUE,FALSE)</f>
        <v>1</v>
      </c>
      <c r="AT29" s="77" t="b">
        <f>IF(VLOOKUP($M29,Allocators!$D$21:$AU$67,AT$15+1,FALSE)="Yes",TRUE,FALSE)</f>
        <v>1</v>
      </c>
      <c r="AU29" s="77" t="b">
        <f>IF(VLOOKUP($M29,Allocators!$D$21:$AU$67,AU$15+1,FALSE)="Yes",TRUE,FALSE)</f>
        <v>1</v>
      </c>
      <c r="AV29" s="77" t="b">
        <f>IF(VLOOKUP($M29,Allocators!$D$21:$AU$67,AV$15+1,FALSE)="Yes",TRUE,FALSE)</f>
        <v>1</v>
      </c>
      <c r="AW29" s="77" t="b">
        <f>IF(VLOOKUP($M29,Allocators!$D$21:$AU$67,AW$15+1,FALSE)="Yes",TRUE,FALSE)</f>
        <v>1</v>
      </c>
      <c r="AX29" s="77" t="b">
        <f>IF(VLOOKUP($M29,Allocators!$D$21:$AU$67,AX$15+1,FALSE)="Yes",TRUE,FALSE)</f>
        <v>0</v>
      </c>
      <c r="AY29" s="77" t="b">
        <f>IF(VLOOKUP($M29,Allocators!$D$21:$AU$67,AY$15+1,FALSE)="Yes",TRUE,FALSE)</f>
        <v>0</v>
      </c>
      <c r="AZ29" s="77" t="b">
        <f>IF(VLOOKUP($M29,Allocators!$D$21:$AU$67,AZ$15+1,FALSE)="Yes",TRUE,FALSE)</f>
        <v>0</v>
      </c>
      <c r="BA29" s="77" t="b">
        <f>IF(VLOOKUP($M29,Allocators!$D$21:$AU$67,BA$15+1,FALSE)="Yes",TRUE,FALSE)</f>
        <v>0</v>
      </c>
      <c r="BB29" s="77" t="b">
        <f>IF(VLOOKUP($M29,Allocators!$D$21:$AU$67,BB$15+1,FALSE)="Yes",TRUE,FALSE)</f>
        <v>0</v>
      </c>
      <c r="BC29" s="77" t="b">
        <f>IF(VLOOKUP($M29,Allocators!$D$21:$AU$67,BC$15+1,FALSE)="Yes",TRUE,FALSE)</f>
        <v>0</v>
      </c>
      <c r="BD29" s="147" t="b">
        <f>IF(VLOOKUP($M29,Allocators!$D$21:$AU$67,BD$15+1,FALSE)="Yes",TRUE,FALSE)</f>
        <v>0</v>
      </c>
      <c r="BE29" s="53"/>
    </row>
    <row r="30" spans="2:57" outlineLevel="1" x14ac:dyDescent="0.4">
      <c r="B30" s="52" t="s">
        <v>154</v>
      </c>
      <c r="C30" s="9" t="s">
        <v>147</v>
      </c>
      <c r="D30" s="9"/>
      <c r="E30" s="59"/>
      <c r="F30" s="26"/>
      <c r="G30" s="105">
        <f t="shared" si="12"/>
        <v>0</v>
      </c>
      <c r="H30" s="80" t="b">
        <f t="shared" si="9"/>
        <v>0</v>
      </c>
      <c r="I30" s="80" t="b">
        <f t="shared" si="10"/>
        <v>1</v>
      </c>
      <c r="J30" s="80" t="b">
        <f t="shared" si="13"/>
        <v>0</v>
      </c>
      <c r="K30" s="211"/>
      <c r="L30" s="80" t="str">
        <f t="shared" si="11"/>
        <v>Dedicated Non-prescribed</v>
      </c>
      <c r="M30" s="82">
        <v>15</v>
      </c>
      <c r="N30" s="146" t="b">
        <f>IF(VLOOKUP($M30,Allocators!$D$21:$AU$67,N$15+1,FALSE)="Yes",TRUE,FALSE)</f>
        <v>0</v>
      </c>
      <c r="O30" s="77" t="b">
        <f>IF(VLOOKUP($M30,Allocators!$D$21:$AU$67,O$15+1,FALSE)="Yes",TRUE,FALSE)</f>
        <v>0</v>
      </c>
      <c r="P30" s="77" t="b">
        <f>IF(VLOOKUP($M30,Allocators!$D$21:$AU$67,P$15+1,FALSE)="Yes",TRUE,FALSE)</f>
        <v>0</v>
      </c>
      <c r="Q30" s="77" t="b">
        <f>IF(VLOOKUP($M30,Allocators!$D$21:$AU$67,Q$15+1,FALSE)="Yes",TRUE,FALSE)</f>
        <v>0</v>
      </c>
      <c r="R30" s="77" t="b">
        <f>IF(VLOOKUP($M30,Allocators!$D$21:$AU$67,R$15+1,FALSE)="Yes",TRUE,FALSE)</f>
        <v>0</v>
      </c>
      <c r="S30" s="77" t="b">
        <f>IF(VLOOKUP($M30,Allocators!$D$21:$AU$67,S$15+1,FALSE)="Yes",TRUE,FALSE)</f>
        <v>0</v>
      </c>
      <c r="T30" s="77" t="b">
        <f>IF(VLOOKUP($M30,Allocators!$D$21:$AU$67,T$15+1,FALSE)="Yes",TRUE,FALSE)</f>
        <v>0</v>
      </c>
      <c r="U30" s="77" t="b">
        <f>IF(VLOOKUP($M30,Allocators!$D$21:$AU$67,U$15+1,FALSE)="Yes",TRUE,FALSE)</f>
        <v>0</v>
      </c>
      <c r="V30" s="77" t="b">
        <f>IF(VLOOKUP($M30,Allocators!$D$21:$AU$67,V$15+1,FALSE)="Yes",TRUE,FALSE)</f>
        <v>0</v>
      </c>
      <c r="W30" s="77" t="b">
        <f>IF(VLOOKUP($M30,Allocators!$D$21:$AU$67,W$15+1,FALSE)="Yes",TRUE,FALSE)</f>
        <v>0</v>
      </c>
      <c r="X30" s="77" t="b">
        <f>IF(VLOOKUP($M30,Allocators!$D$21:$AU$67,X$15+1,FALSE)="Yes",TRUE,FALSE)</f>
        <v>0</v>
      </c>
      <c r="Y30" s="77" t="b">
        <f>IF(VLOOKUP($M30,Allocators!$D$21:$AU$67,Y$15+1,FALSE)="Yes",TRUE,FALSE)</f>
        <v>0</v>
      </c>
      <c r="Z30" s="77" t="b">
        <f>IF(VLOOKUP($M30,Allocators!$D$21:$AU$67,Z$15+1,FALSE)="Yes",TRUE,FALSE)</f>
        <v>0</v>
      </c>
      <c r="AA30" s="77" t="b">
        <f>IF(VLOOKUP($M30,Allocators!$D$21:$AU$67,AA$15+1,FALSE)="Yes",TRUE,FALSE)</f>
        <v>0</v>
      </c>
      <c r="AB30" s="77" t="b">
        <f>IF(VLOOKUP($M30,Allocators!$D$21:$AU$67,AB$15+1,FALSE)="Yes",TRUE,FALSE)</f>
        <v>0</v>
      </c>
      <c r="AC30" s="77" t="b">
        <f>IF(VLOOKUP($M30,Allocators!$D$21:$AU$67,AC$15+1,FALSE)="Yes",TRUE,FALSE)</f>
        <v>0</v>
      </c>
      <c r="AD30" s="77" t="b">
        <f>IF(VLOOKUP($M30,Allocators!$D$21:$AU$67,AD$15+1,FALSE)="Yes",TRUE,FALSE)</f>
        <v>0</v>
      </c>
      <c r="AE30" s="77" t="b">
        <f>IF(VLOOKUP($M30,Allocators!$D$21:$AU$67,AE$15+1,FALSE)="Yes",TRUE,FALSE)</f>
        <v>0</v>
      </c>
      <c r="AF30" s="77" t="b">
        <f>IF(VLOOKUP($M30,Allocators!$D$21:$AU$67,AF$15+1,FALSE)="Yes",TRUE,FALSE)</f>
        <v>0</v>
      </c>
      <c r="AG30" s="77" t="b">
        <f>IF(VLOOKUP($M30,Allocators!$D$21:$AU$67,AG$15+1,FALSE)="Yes",TRUE,FALSE)</f>
        <v>0</v>
      </c>
      <c r="AH30" s="77" t="b">
        <f>IF(VLOOKUP($M30,Allocators!$D$21:$AU$67,AH$15+1,FALSE)="Yes",TRUE,FALSE)</f>
        <v>0</v>
      </c>
      <c r="AI30" s="77" t="b">
        <f>IF(VLOOKUP($M30,Allocators!$D$21:$AU$67,AI$15+1,FALSE)="Yes",TRUE,FALSE)</f>
        <v>0</v>
      </c>
      <c r="AJ30" s="77" t="b">
        <f>IF(VLOOKUP($M30,Allocators!$D$21:$AU$67,AJ$15+1,FALSE)="Yes",TRUE,FALSE)</f>
        <v>0</v>
      </c>
      <c r="AK30" s="77" t="b">
        <f>IF(VLOOKUP($M30,Allocators!$D$21:$AU$67,AK$15+1,FALSE)="Yes",TRUE,FALSE)</f>
        <v>0</v>
      </c>
      <c r="AL30" s="77" t="b">
        <f>IF(VLOOKUP($M30,Allocators!$D$21:$AU$67,AL$15+1,FALSE)="Yes",TRUE,FALSE)</f>
        <v>0</v>
      </c>
      <c r="AM30" s="77" t="b">
        <f>IF(VLOOKUP($M30,Allocators!$D$21:$AU$67,AM$15+1,FALSE)="Yes",TRUE,FALSE)</f>
        <v>0</v>
      </c>
      <c r="AN30" s="77" t="b">
        <f>IF(VLOOKUP($M30,Allocators!$D$21:$AU$67,AN$15+1,FALSE)="Yes",TRUE,FALSE)</f>
        <v>0</v>
      </c>
      <c r="AO30" s="77" t="b">
        <f>IF(VLOOKUP($M30,Allocators!$D$21:$AU$67,AO$15+1,FALSE)="Yes",TRUE,FALSE)</f>
        <v>0</v>
      </c>
      <c r="AP30" s="77" t="b">
        <f>IF(VLOOKUP($M30,Allocators!$D$21:$AU$67,AP$15+1,FALSE)="Yes",TRUE,FALSE)</f>
        <v>0</v>
      </c>
      <c r="AQ30" s="77" t="b">
        <f>IF(VLOOKUP($M30,Allocators!$D$21:$AU$67,AQ$15+1,FALSE)="Yes",TRUE,FALSE)</f>
        <v>0</v>
      </c>
      <c r="AR30" s="77" t="b">
        <f>IF(VLOOKUP($M30,Allocators!$D$21:$AU$67,AR$15+1,FALSE)="Yes",TRUE,FALSE)</f>
        <v>0</v>
      </c>
      <c r="AS30" s="77" t="b">
        <f>IF(VLOOKUP($M30,Allocators!$D$21:$AU$67,AS$15+1,FALSE)="Yes",TRUE,FALSE)</f>
        <v>0</v>
      </c>
      <c r="AT30" s="77" t="b">
        <f>IF(VLOOKUP($M30,Allocators!$D$21:$AU$67,AT$15+1,FALSE)="Yes",TRUE,FALSE)</f>
        <v>0</v>
      </c>
      <c r="AU30" s="77" t="b">
        <f>IF(VLOOKUP($M30,Allocators!$D$21:$AU$67,AU$15+1,FALSE)="Yes",TRUE,FALSE)</f>
        <v>0</v>
      </c>
      <c r="AV30" s="77" t="b">
        <f>IF(VLOOKUP($M30,Allocators!$D$21:$AU$67,AV$15+1,FALSE)="Yes",TRUE,FALSE)</f>
        <v>0</v>
      </c>
      <c r="AW30" s="77" t="b">
        <f>IF(VLOOKUP($M30,Allocators!$D$21:$AU$67,AW$15+1,FALSE)="Yes",TRUE,FALSE)</f>
        <v>0</v>
      </c>
      <c r="AX30" s="77" t="b">
        <f>IF(VLOOKUP($M30,Allocators!$D$21:$AU$67,AX$15+1,FALSE)="Yes",TRUE,FALSE)</f>
        <v>0</v>
      </c>
      <c r="AY30" s="77" t="b">
        <f>IF(VLOOKUP($M30,Allocators!$D$21:$AU$67,AY$15+1,FALSE)="Yes",TRUE,FALSE)</f>
        <v>0</v>
      </c>
      <c r="AZ30" s="77" t="b">
        <f>IF(VLOOKUP($M30,Allocators!$D$21:$AU$67,AZ$15+1,FALSE)="Yes",TRUE,FALSE)</f>
        <v>0</v>
      </c>
      <c r="BA30" s="77" t="b">
        <f>IF(VLOOKUP($M30,Allocators!$D$21:$AU$67,BA$15+1,FALSE)="Yes",TRUE,FALSE)</f>
        <v>0</v>
      </c>
      <c r="BB30" s="77" t="b">
        <f>IF(VLOOKUP($M30,Allocators!$D$21:$AU$67,BB$15+1,FALSE)="Yes",TRUE,FALSE)</f>
        <v>0</v>
      </c>
      <c r="BC30" s="77" t="b">
        <f>IF(VLOOKUP($M30,Allocators!$D$21:$AU$67,BC$15+1,FALSE)="Yes",TRUE,FALSE)</f>
        <v>0</v>
      </c>
      <c r="BD30" s="147" t="b">
        <f>IF(VLOOKUP($M30,Allocators!$D$21:$AU$67,BD$15+1,FALSE)="Yes",TRUE,FALSE)</f>
        <v>1</v>
      </c>
      <c r="BE30" s="53"/>
    </row>
    <row r="31" spans="2:57" outlineLevel="1" x14ac:dyDescent="0.4">
      <c r="B31" s="52" t="s">
        <v>154</v>
      </c>
      <c r="C31" s="9" t="s">
        <v>148</v>
      </c>
      <c r="D31" s="9"/>
      <c r="E31" s="59"/>
      <c r="F31" s="26"/>
      <c r="G31" s="105">
        <f t="shared" si="12"/>
        <v>0</v>
      </c>
      <c r="H31" s="80" t="b">
        <f t="shared" si="9"/>
        <v>0</v>
      </c>
      <c r="I31" s="80" t="b">
        <f t="shared" si="10"/>
        <v>0</v>
      </c>
      <c r="J31" s="80" t="b">
        <f t="shared" si="13"/>
        <v>1</v>
      </c>
      <c r="K31" s="211"/>
      <c r="L31" s="80" t="str">
        <f t="shared" si="11"/>
        <v>Shared</v>
      </c>
      <c r="M31" s="82">
        <v>16</v>
      </c>
      <c r="N31" s="146" t="b">
        <f>IF(VLOOKUP($M31,Allocators!$D$21:$AU$67,N$15+1,FALSE)="Yes",TRUE,FALSE)</f>
        <v>1</v>
      </c>
      <c r="O31" s="77" t="b">
        <f>IF(VLOOKUP($M31,Allocators!$D$21:$AU$67,O$15+1,FALSE)="Yes",TRUE,FALSE)</f>
        <v>1</v>
      </c>
      <c r="P31" s="77" t="b">
        <f>IF(VLOOKUP($M31,Allocators!$D$21:$AU$67,P$15+1,FALSE)="Yes",TRUE,FALSE)</f>
        <v>1</v>
      </c>
      <c r="Q31" s="77" t="b">
        <f>IF(VLOOKUP($M31,Allocators!$D$21:$AU$67,Q$15+1,FALSE)="Yes",TRUE,FALSE)</f>
        <v>1</v>
      </c>
      <c r="R31" s="77" t="b">
        <f>IF(VLOOKUP($M31,Allocators!$D$21:$AU$67,R$15+1,FALSE)="Yes",TRUE,FALSE)</f>
        <v>1</v>
      </c>
      <c r="S31" s="77" t="b">
        <f>IF(VLOOKUP($M31,Allocators!$D$21:$AU$67,S$15+1,FALSE)="Yes",TRUE,FALSE)</f>
        <v>1</v>
      </c>
      <c r="T31" s="77" t="b">
        <f>IF(VLOOKUP($M31,Allocators!$D$21:$AU$67,T$15+1,FALSE)="Yes",TRUE,FALSE)</f>
        <v>1</v>
      </c>
      <c r="U31" s="77" t="b">
        <f>IF(VLOOKUP($M31,Allocators!$D$21:$AU$67,U$15+1,FALSE)="Yes",TRUE,FALSE)</f>
        <v>1</v>
      </c>
      <c r="V31" s="77" t="b">
        <f>IF(VLOOKUP($M31,Allocators!$D$21:$AU$67,V$15+1,FALSE)="Yes",TRUE,FALSE)</f>
        <v>1</v>
      </c>
      <c r="W31" s="77" t="b">
        <f>IF(VLOOKUP($M31,Allocators!$D$21:$AU$67,W$15+1,FALSE)="Yes",TRUE,FALSE)</f>
        <v>1</v>
      </c>
      <c r="X31" s="77" t="b">
        <f>IF(VLOOKUP($M31,Allocators!$D$21:$AU$67,X$15+1,FALSE)="Yes",TRUE,FALSE)</f>
        <v>1</v>
      </c>
      <c r="Y31" s="77" t="b">
        <f>IF(VLOOKUP($M31,Allocators!$D$21:$AU$67,Y$15+1,FALSE)="Yes",TRUE,FALSE)</f>
        <v>1</v>
      </c>
      <c r="Z31" s="77" t="b">
        <f>IF(VLOOKUP($M31,Allocators!$D$21:$AU$67,Z$15+1,FALSE)="Yes",TRUE,FALSE)</f>
        <v>1</v>
      </c>
      <c r="AA31" s="77" t="b">
        <f>IF(VLOOKUP($M31,Allocators!$D$21:$AU$67,AA$15+1,FALSE)="Yes",TRUE,FALSE)</f>
        <v>1</v>
      </c>
      <c r="AB31" s="77" t="b">
        <f>IF(VLOOKUP($M31,Allocators!$D$21:$AU$67,AB$15+1,FALSE)="Yes",TRUE,FALSE)</f>
        <v>1</v>
      </c>
      <c r="AC31" s="77" t="b">
        <f>IF(VLOOKUP($M31,Allocators!$D$21:$AU$67,AC$15+1,FALSE)="Yes",TRUE,FALSE)</f>
        <v>1</v>
      </c>
      <c r="AD31" s="77" t="b">
        <f>IF(VLOOKUP($M31,Allocators!$D$21:$AU$67,AD$15+1,FALSE)="Yes",TRUE,FALSE)</f>
        <v>1</v>
      </c>
      <c r="AE31" s="77" t="b">
        <f>IF(VLOOKUP($M31,Allocators!$D$21:$AU$67,AE$15+1,FALSE)="Yes",TRUE,FALSE)</f>
        <v>1</v>
      </c>
      <c r="AF31" s="77" t="b">
        <f>IF(VLOOKUP($M31,Allocators!$D$21:$AU$67,AF$15+1,FALSE)="Yes",TRUE,FALSE)</f>
        <v>1</v>
      </c>
      <c r="AG31" s="77" t="b">
        <f>IF(VLOOKUP($M31,Allocators!$D$21:$AU$67,AG$15+1,FALSE)="Yes",TRUE,FALSE)</f>
        <v>1</v>
      </c>
      <c r="AH31" s="77" t="b">
        <f>IF(VLOOKUP($M31,Allocators!$D$21:$AU$67,AH$15+1,FALSE)="Yes",TRUE,FALSE)</f>
        <v>1</v>
      </c>
      <c r="AI31" s="77" t="b">
        <f>IF(VLOOKUP($M31,Allocators!$D$21:$AU$67,AI$15+1,FALSE)="Yes",TRUE,FALSE)</f>
        <v>1</v>
      </c>
      <c r="AJ31" s="77" t="b">
        <f>IF(VLOOKUP($M31,Allocators!$D$21:$AU$67,AJ$15+1,FALSE)="Yes",TRUE,FALSE)</f>
        <v>1</v>
      </c>
      <c r="AK31" s="77" t="b">
        <f>IF(VLOOKUP($M31,Allocators!$D$21:$AU$67,AK$15+1,FALSE)="Yes",TRUE,FALSE)</f>
        <v>1</v>
      </c>
      <c r="AL31" s="77" t="b">
        <f>IF(VLOOKUP($M31,Allocators!$D$21:$AU$67,AL$15+1,FALSE)="Yes",TRUE,FALSE)</f>
        <v>1</v>
      </c>
      <c r="AM31" s="77" t="b">
        <f>IF(VLOOKUP($M31,Allocators!$D$21:$AU$67,AM$15+1,FALSE)="Yes",TRUE,FALSE)</f>
        <v>1</v>
      </c>
      <c r="AN31" s="77" t="b">
        <f>IF(VLOOKUP($M31,Allocators!$D$21:$AU$67,AN$15+1,FALSE)="Yes",TRUE,FALSE)</f>
        <v>1</v>
      </c>
      <c r="AO31" s="77" t="b">
        <f>IF(VLOOKUP($M31,Allocators!$D$21:$AU$67,AO$15+1,FALSE)="Yes",TRUE,FALSE)</f>
        <v>1</v>
      </c>
      <c r="AP31" s="77" t="b">
        <f>IF(VLOOKUP($M31,Allocators!$D$21:$AU$67,AP$15+1,FALSE)="Yes",TRUE,FALSE)</f>
        <v>1</v>
      </c>
      <c r="AQ31" s="77" t="b">
        <f>IF(VLOOKUP($M31,Allocators!$D$21:$AU$67,AQ$15+1,FALSE)="Yes",TRUE,FALSE)</f>
        <v>1</v>
      </c>
      <c r="AR31" s="77" t="b">
        <f>IF(VLOOKUP($M31,Allocators!$D$21:$AU$67,AR$15+1,FALSE)="Yes",TRUE,FALSE)</f>
        <v>1</v>
      </c>
      <c r="AS31" s="77" t="b">
        <f>IF(VLOOKUP($M31,Allocators!$D$21:$AU$67,AS$15+1,FALSE)="Yes",TRUE,FALSE)</f>
        <v>1</v>
      </c>
      <c r="AT31" s="77" t="b">
        <f>IF(VLOOKUP($M31,Allocators!$D$21:$AU$67,AT$15+1,FALSE)="Yes",TRUE,FALSE)</f>
        <v>1</v>
      </c>
      <c r="AU31" s="77" t="b">
        <f>IF(VLOOKUP($M31,Allocators!$D$21:$AU$67,AU$15+1,FALSE)="Yes",TRUE,FALSE)</f>
        <v>1</v>
      </c>
      <c r="AV31" s="77" t="b">
        <f>IF(VLOOKUP($M31,Allocators!$D$21:$AU$67,AV$15+1,FALSE)="Yes",TRUE,FALSE)</f>
        <v>1</v>
      </c>
      <c r="AW31" s="77" t="b">
        <f>IF(VLOOKUP($M31,Allocators!$D$21:$AU$67,AW$15+1,FALSE)="Yes",TRUE,FALSE)</f>
        <v>1</v>
      </c>
      <c r="AX31" s="77" t="b">
        <f>IF(VLOOKUP($M31,Allocators!$D$21:$AU$67,AX$15+1,FALSE)="Yes",TRUE,FALSE)</f>
        <v>0</v>
      </c>
      <c r="AY31" s="77" t="b">
        <f>IF(VLOOKUP($M31,Allocators!$D$21:$AU$67,AY$15+1,FALSE)="Yes",TRUE,FALSE)</f>
        <v>0</v>
      </c>
      <c r="AZ31" s="77" t="b">
        <f>IF(VLOOKUP($M31,Allocators!$D$21:$AU$67,AZ$15+1,FALSE)="Yes",TRUE,FALSE)</f>
        <v>0</v>
      </c>
      <c r="BA31" s="77" t="b">
        <f>IF(VLOOKUP($M31,Allocators!$D$21:$AU$67,BA$15+1,FALSE)="Yes",TRUE,FALSE)</f>
        <v>0</v>
      </c>
      <c r="BB31" s="77" t="b">
        <f>IF(VLOOKUP($M31,Allocators!$D$21:$AU$67,BB$15+1,FALSE)="Yes",TRUE,FALSE)</f>
        <v>0</v>
      </c>
      <c r="BC31" s="77" t="b">
        <f>IF(VLOOKUP($M31,Allocators!$D$21:$AU$67,BC$15+1,FALSE)="Yes",TRUE,FALSE)</f>
        <v>1</v>
      </c>
      <c r="BD31" s="147" t="b">
        <f>IF(VLOOKUP($M31,Allocators!$D$21:$AU$67,BD$15+1,FALSE)="Yes",TRUE,FALSE)</f>
        <v>1</v>
      </c>
      <c r="BE31" s="53"/>
    </row>
    <row r="32" spans="2:57" outlineLevel="1" x14ac:dyDescent="0.4">
      <c r="B32" s="52" t="s">
        <v>155</v>
      </c>
      <c r="C32" s="9" t="s">
        <v>146</v>
      </c>
      <c r="D32" s="9"/>
      <c r="E32" s="9"/>
      <c r="F32" s="26"/>
      <c r="G32" s="105">
        <f t="shared" si="12"/>
        <v>0</v>
      </c>
      <c r="H32" s="80" t="b">
        <f t="shared" si="9"/>
        <v>1</v>
      </c>
      <c r="I32" s="80" t="b">
        <f t="shared" si="10"/>
        <v>0</v>
      </c>
      <c r="J32" s="80" t="b">
        <f t="shared" si="13"/>
        <v>0</v>
      </c>
      <c r="K32" s="211"/>
      <c r="L32" s="80" t="str">
        <f t="shared" si="11"/>
        <v>Dedicated Prescribed</v>
      </c>
      <c r="M32" s="82">
        <v>17</v>
      </c>
      <c r="N32" s="146" t="b">
        <f>IF(VLOOKUP($M32,Allocators!$D$21:$AU$67,N$15+1,FALSE)="Yes",TRUE,FALSE)</f>
        <v>1</v>
      </c>
      <c r="O32" s="77" t="b">
        <f>IF(VLOOKUP($M32,Allocators!$D$21:$AU$67,O$15+1,FALSE)="Yes",TRUE,FALSE)</f>
        <v>1</v>
      </c>
      <c r="P32" s="77" t="b">
        <f>IF(VLOOKUP($M32,Allocators!$D$21:$AU$67,P$15+1,FALSE)="Yes",TRUE,FALSE)</f>
        <v>1</v>
      </c>
      <c r="Q32" s="77" t="b">
        <f>IF(VLOOKUP($M32,Allocators!$D$21:$AU$67,Q$15+1,FALSE)="Yes",TRUE,FALSE)</f>
        <v>1</v>
      </c>
      <c r="R32" s="77" t="b">
        <f>IF(VLOOKUP($M32,Allocators!$D$21:$AU$67,R$15+1,FALSE)="Yes",TRUE,FALSE)</f>
        <v>1</v>
      </c>
      <c r="S32" s="77" t="b">
        <f>IF(VLOOKUP($M32,Allocators!$D$21:$AU$67,S$15+1,FALSE)="Yes",TRUE,FALSE)</f>
        <v>1</v>
      </c>
      <c r="T32" s="77" t="b">
        <f>IF(VLOOKUP($M32,Allocators!$D$21:$AU$67,T$15+1,FALSE)="Yes",TRUE,FALSE)</f>
        <v>1</v>
      </c>
      <c r="U32" s="77" t="b">
        <f>IF(VLOOKUP($M32,Allocators!$D$21:$AU$67,U$15+1,FALSE)="Yes",TRUE,FALSE)</f>
        <v>1</v>
      </c>
      <c r="V32" s="77" t="b">
        <f>IF(VLOOKUP($M32,Allocators!$D$21:$AU$67,V$15+1,FALSE)="Yes",TRUE,FALSE)</f>
        <v>1</v>
      </c>
      <c r="W32" s="77" t="b">
        <f>IF(VLOOKUP($M32,Allocators!$D$21:$AU$67,W$15+1,FALSE)="Yes",TRUE,FALSE)</f>
        <v>1</v>
      </c>
      <c r="X32" s="77" t="b">
        <f>IF(VLOOKUP($M32,Allocators!$D$21:$AU$67,X$15+1,FALSE)="Yes",TRUE,FALSE)</f>
        <v>1</v>
      </c>
      <c r="Y32" s="77" t="b">
        <f>IF(VLOOKUP($M32,Allocators!$D$21:$AU$67,Y$15+1,FALSE)="Yes",TRUE,FALSE)</f>
        <v>1</v>
      </c>
      <c r="Z32" s="77" t="b">
        <f>IF(VLOOKUP($M32,Allocators!$D$21:$AU$67,Z$15+1,FALSE)="Yes",TRUE,FALSE)</f>
        <v>1</v>
      </c>
      <c r="AA32" s="77" t="b">
        <f>IF(VLOOKUP($M32,Allocators!$D$21:$AU$67,AA$15+1,FALSE)="Yes",TRUE,FALSE)</f>
        <v>1</v>
      </c>
      <c r="AB32" s="77" t="b">
        <f>IF(VLOOKUP($M32,Allocators!$D$21:$AU$67,AB$15+1,FALSE)="Yes",TRUE,FALSE)</f>
        <v>1</v>
      </c>
      <c r="AC32" s="77" t="b">
        <f>IF(VLOOKUP($M32,Allocators!$D$21:$AU$67,AC$15+1,FALSE)="Yes",TRUE,FALSE)</f>
        <v>1</v>
      </c>
      <c r="AD32" s="77" t="b">
        <f>IF(VLOOKUP($M32,Allocators!$D$21:$AU$67,AD$15+1,FALSE)="Yes",TRUE,FALSE)</f>
        <v>1</v>
      </c>
      <c r="AE32" s="77" t="b">
        <f>IF(VLOOKUP($M32,Allocators!$D$21:$AU$67,AE$15+1,FALSE)="Yes",TRUE,FALSE)</f>
        <v>1</v>
      </c>
      <c r="AF32" s="77" t="b">
        <f>IF(VLOOKUP($M32,Allocators!$D$21:$AU$67,AF$15+1,FALSE)="Yes",TRUE,FALSE)</f>
        <v>1</v>
      </c>
      <c r="AG32" s="77" t="b">
        <f>IF(VLOOKUP($M32,Allocators!$D$21:$AU$67,AG$15+1,FALSE)="Yes",TRUE,FALSE)</f>
        <v>1</v>
      </c>
      <c r="AH32" s="77" t="b">
        <f>IF(VLOOKUP($M32,Allocators!$D$21:$AU$67,AH$15+1,FALSE)="Yes",TRUE,FALSE)</f>
        <v>1</v>
      </c>
      <c r="AI32" s="77" t="b">
        <f>IF(VLOOKUP($M32,Allocators!$D$21:$AU$67,AI$15+1,FALSE)="Yes",TRUE,FALSE)</f>
        <v>1</v>
      </c>
      <c r="AJ32" s="77" t="b">
        <f>IF(VLOOKUP($M32,Allocators!$D$21:$AU$67,AJ$15+1,FALSE)="Yes",TRUE,FALSE)</f>
        <v>1</v>
      </c>
      <c r="AK32" s="77" t="b">
        <f>IF(VLOOKUP($M32,Allocators!$D$21:$AU$67,AK$15+1,FALSE)="Yes",TRUE,FALSE)</f>
        <v>1</v>
      </c>
      <c r="AL32" s="77" t="b">
        <f>IF(VLOOKUP($M32,Allocators!$D$21:$AU$67,AL$15+1,FALSE)="Yes",TRUE,FALSE)</f>
        <v>1</v>
      </c>
      <c r="AM32" s="77" t="b">
        <f>IF(VLOOKUP($M32,Allocators!$D$21:$AU$67,AM$15+1,FALSE)="Yes",TRUE,FALSE)</f>
        <v>1</v>
      </c>
      <c r="AN32" s="77" t="b">
        <f>IF(VLOOKUP($M32,Allocators!$D$21:$AU$67,AN$15+1,FALSE)="Yes",TRUE,FALSE)</f>
        <v>1</v>
      </c>
      <c r="AO32" s="77" t="b">
        <f>IF(VLOOKUP($M32,Allocators!$D$21:$AU$67,AO$15+1,FALSE)="Yes",TRUE,FALSE)</f>
        <v>1</v>
      </c>
      <c r="AP32" s="77" t="b">
        <f>IF(VLOOKUP($M32,Allocators!$D$21:$AU$67,AP$15+1,FALSE)="Yes",TRUE,FALSE)</f>
        <v>1</v>
      </c>
      <c r="AQ32" s="77" t="b">
        <f>IF(VLOOKUP($M32,Allocators!$D$21:$AU$67,AQ$15+1,FALSE)="Yes",TRUE,FALSE)</f>
        <v>1</v>
      </c>
      <c r="AR32" s="77" t="b">
        <f>IF(VLOOKUP($M32,Allocators!$D$21:$AU$67,AR$15+1,FALSE)="Yes",TRUE,FALSE)</f>
        <v>1</v>
      </c>
      <c r="AS32" s="77" t="b">
        <f>IF(VLOOKUP($M32,Allocators!$D$21:$AU$67,AS$15+1,FALSE)="Yes",TRUE,FALSE)</f>
        <v>1</v>
      </c>
      <c r="AT32" s="77" t="b">
        <f>IF(VLOOKUP($M32,Allocators!$D$21:$AU$67,AT$15+1,FALSE)="Yes",TRUE,FALSE)</f>
        <v>1</v>
      </c>
      <c r="AU32" s="77" t="b">
        <f>IF(VLOOKUP($M32,Allocators!$D$21:$AU$67,AU$15+1,FALSE)="Yes",TRUE,FALSE)</f>
        <v>1</v>
      </c>
      <c r="AV32" s="77" t="b">
        <f>IF(VLOOKUP($M32,Allocators!$D$21:$AU$67,AV$15+1,FALSE)="Yes",TRUE,FALSE)</f>
        <v>1</v>
      </c>
      <c r="AW32" s="77" t="b">
        <f>IF(VLOOKUP($M32,Allocators!$D$21:$AU$67,AW$15+1,FALSE)="Yes",TRUE,FALSE)</f>
        <v>1</v>
      </c>
      <c r="AX32" s="77" t="b">
        <f>IF(VLOOKUP($M32,Allocators!$D$21:$AU$67,AX$15+1,FALSE)="Yes",TRUE,FALSE)</f>
        <v>0</v>
      </c>
      <c r="AY32" s="77" t="b">
        <f>IF(VLOOKUP($M32,Allocators!$D$21:$AU$67,AY$15+1,FALSE)="Yes",TRUE,FALSE)</f>
        <v>0</v>
      </c>
      <c r="AZ32" s="77" t="b">
        <f>IF(VLOOKUP($M32,Allocators!$D$21:$AU$67,AZ$15+1,FALSE)="Yes",TRUE,FALSE)</f>
        <v>0</v>
      </c>
      <c r="BA32" s="77" t="b">
        <f>IF(VLOOKUP($M32,Allocators!$D$21:$AU$67,BA$15+1,FALSE)="Yes",TRUE,FALSE)</f>
        <v>0</v>
      </c>
      <c r="BB32" s="77" t="b">
        <f>IF(VLOOKUP($M32,Allocators!$D$21:$AU$67,BB$15+1,FALSE)="Yes",TRUE,FALSE)</f>
        <v>0</v>
      </c>
      <c r="BC32" s="77" t="b">
        <f>IF(VLOOKUP($M32,Allocators!$D$21:$AU$67,BC$15+1,FALSE)="Yes",TRUE,FALSE)</f>
        <v>0</v>
      </c>
      <c r="BD32" s="147" t="b">
        <f>IF(VLOOKUP($M32,Allocators!$D$21:$AU$67,BD$15+1,FALSE)="Yes",TRUE,FALSE)</f>
        <v>0</v>
      </c>
      <c r="BE32" s="53"/>
    </row>
    <row r="33" spans="2:57" outlineLevel="1" x14ac:dyDescent="0.4">
      <c r="B33" s="52" t="s">
        <v>155</v>
      </c>
      <c r="C33" s="9" t="s">
        <v>147</v>
      </c>
      <c r="D33" s="9"/>
      <c r="E33" s="9"/>
      <c r="F33" s="26"/>
      <c r="G33" s="105">
        <f t="shared" si="12"/>
        <v>0</v>
      </c>
      <c r="H33" s="80" t="b">
        <f t="shared" si="9"/>
        <v>0</v>
      </c>
      <c r="I33" s="80" t="b">
        <f t="shared" si="10"/>
        <v>1</v>
      </c>
      <c r="J33" s="80" t="b">
        <f t="shared" si="13"/>
        <v>0</v>
      </c>
      <c r="K33" s="211"/>
      <c r="L33" s="80" t="str">
        <f t="shared" si="11"/>
        <v>Dedicated Non-prescribed</v>
      </c>
      <c r="M33" s="82">
        <v>18</v>
      </c>
      <c r="N33" s="146" t="b">
        <f>IF(VLOOKUP($M33,Allocators!$D$21:$AU$67,N$15+1,FALSE)="Yes",TRUE,FALSE)</f>
        <v>0</v>
      </c>
      <c r="O33" s="77" t="b">
        <f>IF(VLOOKUP($M33,Allocators!$D$21:$AU$67,O$15+1,FALSE)="Yes",TRUE,FALSE)</f>
        <v>0</v>
      </c>
      <c r="P33" s="77" t="b">
        <f>IF(VLOOKUP($M33,Allocators!$D$21:$AU$67,P$15+1,FALSE)="Yes",TRUE,FALSE)</f>
        <v>0</v>
      </c>
      <c r="Q33" s="77" t="b">
        <f>IF(VLOOKUP($M33,Allocators!$D$21:$AU$67,Q$15+1,FALSE)="Yes",TRUE,FALSE)</f>
        <v>0</v>
      </c>
      <c r="R33" s="77" t="b">
        <f>IF(VLOOKUP($M33,Allocators!$D$21:$AU$67,R$15+1,FALSE)="Yes",TRUE,FALSE)</f>
        <v>0</v>
      </c>
      <c r="S33" s="77" t="b">
        <f>IF(VLOOKUP($M33,Allocators!$D$21:$AU$67,S$15+1,FALSE)="Yes",TRUE,FALSE)</f>
        <v>0</v>
      </c>
      <c r="T33" s="77" t="b">
        <f>IF(VLOOKUP($M33,Allocators!$D$21:$AU$67,T$15+1,FALSE)="Yes",TRUE,FALSE)</f>
        <v>0</v>
      </c>
      <c r="U33" s="77" t="b">
        <f>IF(VLOOKUP($M33,Allocators!$D$21:$AU$67,U$15+1,FALSE)="Yes",TRUE,FALSE)</f>
        <v>0</v>
      </c>
      <c r="V33" s="77" t="b">
        <f>IF(VLOOKUP($M33,Allocators!$D$21:$AU$67,V$15+1,FALSE)="Yes",TRUE,FALSE)</f>
        <v>0</v>
      </c>
      <c r="W33" s="77" t="b">
        <f>IF(VLOOKUP($M33,Allocators!$D$21:$AU$67,W$15+1,FALSE)="Yes",TRUE,FALSE)</f>
        <v>0</v>
      </c>
      <c r="X33" s="77" t="b">
        <f>IF(VLOOKUP($M33,Allocators!$D$21:$AU$67,X$15+1,FALSE)="Yes",TRUE,FALSE)</f>
        <v>0</v>
      </c>
      <c r="Y33" s="77" t="b">
        <f>IF(VLOOKUP($M33,Allocators!$D$21:$AU$67,Y$15+1,FALSE)="Yes",TRUE,FALSE)</f>
        <v>0</v>
      </c>
      <c r="Z33" s="77" t="b">
        <f>IF(VLOOKUP($M33,Allocators!$D$21:$AU$67,Z$15+1,FALSE)="Yes",TRUE,FALSE)</f>
        <v>0</v>
      </c>
      <c r="AA33" s="77" t="b">
        <f>IF(VLOOKUP($M33,Allocators!$D$21:$AU$67,AA$15+1,FALSE)="Yes",TRUE,FALSE)</f>
        <v>0</v>
      </c>
      <c r="AB33" s="77" t="b">
        <f>IF(VLOOKUP($M33,Allocators!$D$21:$AU$67,AB$15+1,FALSE)="Yes",TRUE,FALSE)</f>
        <v>0</v>
      </c>
      <c r="AC33" s="77" t="b">
        <f>IF(VLOOKUP($M33,Allocators!$D$21:$AU$67,AC$15+1,FALSE)="Yes",TRUE,FALSE)</f>
        <v>0</v>
      </c>
      <c r="AD33" s="77" t="b">
        <f>IF(VLOOKUP($M33,Allocators!$D$21:$AU$67,AD$15+1,FALSE)="Yes",TRUE,FALSE)</f>
        <v>0</v>
      </c>
      <c r="AE33" s="77" t="b">
        <f>IF(VLOOKUP($M33,Allocators!$D$21:$AU$67,AE$15+1,FALSE)="Yes",TRUE,FALSE)</f>
        <v>0</v>
      </c>
      <c r="AF33" s="77" t="b">
        <f>IF(VLOOKUP($M33,Allocators!$D$21:$AU$67,AF$15+1,FALSE)="Yes",TRUE,FALSE)</f>
        <v>0</v>
      </c>
      <c r="AG33" s="77" t="b">
        <f>IF(VLOOKUP($M33,Allocators!$D$21:$AU$67,AG$15+1,FALSE)="Yes",TRUE,FALSE)</f>
        <v>0</v>
      </c>
      <c r="AH33" s="77" t="b">
        <f>IF(VLOOKUP($M33,Allocators!$D$21:$AU$67,AH$15+1,FALSE)="Yes",TRUE,FALSE)</f>
        <v>0</v>
      </c>
      <c r="AI33" s="77" t="b">
        <f>IF(VLOOKUP($M33,Allocators!$D$21:$AU$67,AI$15+1,FALSE)="Yes",TRUE,FALSE)</f>
        <v>0</v>
      </c>
      <c r="AJ33" s="77" t="b">
        <f>IF(VLOOKUP($M33,Allocators!$D$21:$AU$67,AJ$15+1,FALSE)="Yes",TRUE,FALSE)</f>
        <v>0</v>
      </c>
      <c r="AK33" s="77" t="b">
        <f>IF(VLOOKUP($M33,Allocators!$D$21:$AU$67,AK$15+1,FALSE)="Yes",TRUE,FALSE)</f>
        <v>0</v>
      </c>
      <c r="AL33" s="77" t="b">
        <f>IF(VLOOKUP($M33,Allocators!$D$21:$AU$67,AL$15+1,FALSE)="Yes",TRUE,FALSE)</f>
        <v>0</v>
      </c>
      <c r="AM33" s="77" t="b">
        <f>IF(VLOOKUP($M33,Allocators!$D$21:$AU$67,AM$15+1,FALSE)="Yes",TRUE,FALSE)</f>
        <v>0</v>
      </c>
      <c r="AN33" s="77" t="b">
        <f>IF(VLOOKUP($M33,Allocators!$D$21:$AU$67,AN$15+1,FALSE)="Yes",TRUE,FALSE)</f>
        <v>0</v>
      </c>
      <c r="AO33" s="77" t="b">
        <f>IF(VLOOKUP($M33,Allocators!$D$21:$AU$67,AO$15+1,FALSE)="Yes",TRUE,FALSE)</f>
        <v>0</v>
      </c>
      <c r="AP33" s="77" t="b">
        <f>IF(VLOOKUP($M33,Allocators!$D$21:$AU$67,AP$15+1,FALSE)="Yes",TRUE,FALSE)</f>
        <v>0</v>
      </c>
      <c r="AQ33" s="77" t="b">
        <f>IF(VLOOKUP($M33,Allocators!$D$21:$AU$67,AQ$15+1,FALSE)="Yes",TRUE,FALSE)</f>
        <v>0</v>
      </c>
      <c r="AR33" s="77" t="b">
        <f>IF(VLOOKUP($M33,Allocators!$D$21:$AU$67,AR$15+1,FALSE)="Yes",TRUE,FALSE)</f>
        <v>0</v>
      </c>
      <c r="AS33" s="77" t="b">
        <f>IF(VLOOKUP($M33,Allocators!$D$21:$AU$67,AS$15+1,FALSE)="Yes",TRUE,FALSE)</f>
        <v>0</v>
      </c>
      <c r="AT33" s="77" t="b">
        <f>IF(VLOOKUP($M33,Allocators!$D$21:$AU$67,AT$15+1,FALSE)="Yes",TRUE,FALSE)</f>
        <v>0</v>
      </c>
      <c r="AU33" s="77" t="b">
        <f>IF(VLOOKUP($M33,Allocators!$D$21:$AU$67,AU$15+1,FALSE)="Yes",TRUE,FALSE)</f>
        <v>0</v>
      </c>
      <c r="AV33" s="77" t="b">
        <f>IF(VLOOKUP($M33,Allocators!$D$21:$AU$67,AV$15+1,FALSE)="Yes",TRUE,FALSE)</f>
        <v>0</v>
      </c>
      <c r="AW33" s="77" t="b">
        <f>IF(VLOOKUP($M33,Allocators!$D$21:$AU$67,AW$15+1,FALSE)="Yes",TRUE,FALSE)</f>
        <v>0</v>
      </c>
      <c r="AX33" s="77" t="b">
        <f>IF(VLOOKUP($M33,Allocators!$D$21:$AU$67,AX$15+1,FALSE)="Yes",TRUE,FALSE)</f>
        <v>0</v>
      </c>
      <c r="AY33" s="77" t="b">
        <f>IF(VLOOKUP($M33,Allocators!$D$21:$AU$67,AY$15+1,FALSE)="Yes",TRUE,FALSE)</f>
        <v>0</v>
      </c>
      <c r="AZ33" s="77" t="b">
        <f>IF(VLOOKUP($M33,Allocators!$D$21:$AU$67,AZ$15+1,FALSE)="Yes",TRUE,FALSE)</f>
        <v>0</v>
      </c>
      <c r="BA33" s="77" t="b">
        <f>IF(VLOOKUP($M33,Allocators!$D$21:$AU$67,BA$15+1,FALSE)="Yes",TRUE,FALSE)</f>
        <v>0</v>
      </c>
      <c r="BB33" s="77" t="b">
        <f>IF(VLOOKUP($M33,Allocators!$D$21:$AU$67,BB$15+1,FALSE)="Yes",TRUE,FALSE)</f>
        <v>0</v>
      </c>
      <c r="BC33" s="77" t="b">
        <f>IF(VLOOKUP($M33,Allocators!$D$21:$AU$67,BC$15+1,FALSE)="Yes",TRUE,FALSE)</f>
        <v>0</v>
      </c>
      <c r="BD33" s="147" t="b">
        <f>IF(VLOOKUP($M33,Allocators!$D$21:$AU$67,BD$15+1,FALSE)="Yes",TRUE,FALSE)</f>
        <v>1</v>
      </c>
      <c r="BE33" s="53"/>
    </row>
    <row r="34" spans="2:57" outlineLevel="1" x14ac:dyDescent="0.4">
      <c r="B34" s="52" t="s">
        <v>155</v>
      </c>
      <c r="C34" s="9" t="s">
        <v>148</v>
      </c>
      <c r="D34" s="72"/>
      <c r="E34" s="72"/>
      <c r="F34" s="26"/>
      <c r="G34" s="105">
        <f t="shared" si="12"/>
        <v>0</v>
      </c>
      <c r="H34" s="80" t="b">
        <f t="shared" si="9"/>
        <v>0</v>
      </c>
      <c r="I34" s="80" t="b">
        <f t="shared" si="10"/>
        <v>0</v>
      </c>
      <c r="J34" s="80" t="b">
        <f t="shared" si="13"/>
        <v>1</v>
      </c>
      <c r="K34" s="211"/>
      <c r="L34" s="80" t="str">
        <f t="shared" si="11"/>
        <v>Shared</v>
      </c>
      <c r="M34" s="82">
        <v>19</v>
      </c>
      <c r="N34" s="146" t="b">
        <f>IF(VLOOKUP($M34,Allocators!$D$21:$AU$67,N$15+1,FALSE)="Yes",TRUE,FALSE)</f>
        <v>1</v>
      </c>
      <c r="O34" s="77" t="b">
        <f>IF(VLOOKUP($M34,Allocators!$D$21:$AU$67,O$15+1,FALSE)="Yes",TRUE,FALSE)</f>
        <v>1</v>
      </c>
      <c r="P34" s="77" t="b">
        <f>IF(VLOOKUP($M34,Allocators!$D$21:$AU$67,P$15+1,FALSE)="Yes",TRUE,FALSE)</f>
        <v>1</v>
      </c>
      <c r="Q34" s="77" t="b">
        <f>IF(VLOOKUP($M34,Allocators!$D$21:$AU$67,Q$15+1,FALSE)="Yes",TRUE,FALSE)</f>
        <v>1</v>
      </c>
      <c r="R34" s="77" t="b">
        <f>IF(VLOOKUP($M34,Allocators!$D$21:$AU$67,R$15+1,FALSE)="Yes",TRUE,FALSE)</f>
        <v>1</v>
      </c>
      <c r="S34" s="77" t="b">
        <f>IF(VLOOKUP($M34,Allocators!$D$21:$AU$67,S$15+1,FALSE)="Yes",TRUE,FALSE)</f>
        <v>1</v>
      </c>
      <c r="T34" s="77" t="b">
        <f>IF(VLOOKUP($M34,Allocators!$D$21:$AU$67,T$15+1,FALSE)="Yes",TRUE,FALSE)</f>
        <v>1</v>
      </c>
      <c r="U34" s="77" t="b">
        <f>IF(VLOOKUP($M34,Allocators!$D$21:$AU$67,U$15+1,FALSE)="Yes",TRUE,FALSE)</f>
        <v>1</v>
      </c>
      <c r="V34" s="77" t="b">
        <f>IF(VLOOKUP($M34,Allocators!$D$21:$AU$67,V$15+1,FALSE)="Yes",TRUE,FALSE)</f>
        <v>1</v>
      </c>
      <c r="W34" s="77" t="b">
        <f>IF(VLOOKUP($M34,Allocators!$D$21:$AU$67,W$15+1,FALSE)="Yes",TRUE,FALSE)</f>
        <v>1</v>
      </c>
      <c r="X34" s="77" t="b">
        <f>IF(VLOOKUP($M34,Allocators!$D$21:$AU$67,X$15+1,FALSE)="Yes",TRUE,FALSE)</f>
        <v>1</v>
      </c>
      <c r="Y34" s="77" t="b">
        <f>IF(VLOOKUP($M34,Allocators!$D$21:$AU$67,Y$15+1,FALSE)="Yes",TRUE,FALSE)</f>
        <v>1</v>
      </c>
      <c r="Z34" s="77" t="b">
        <f>IF(VLOOKUP($M34,Allocators!$D$21:$AU$67,Z$15+1,FALSE)="Yes",TRUE,FALSE)</f>
        <v>1</v>
      </c>
      <c r="AA34" s="77" t="b">
        <f>IF(VLOOKUP($M34,Allocators!$D$21:$AU$67,AA$15+1,FALSE)="Yes",TRUE,FALSE)</f>
        <v>1</v>
      </c>
      <c r="AB34" s="77" t="b">
        <f>IF(VLOOKUP($M34,Allocators!$D$21:$AU$67,AB$15+1,FALSE)="Yes",TRUE,FALSE)</f>
        <v>1</v>
      </c>
      <c r="AC34" s="77" t="b">
        <f>IF(VLOOKUP($M34,Allocators!$D$21:$AU$67,AC$15+1,FALSE)="Yes",TRUE,FALSE)</f>
        <v>1</v>
      </c>
      <c r="AD34" s="77" t="b">
        <f>IF(VLOOKUP($M34,Allocators!$D$21:$AU$67,AD$15+1,FALSE)="Yes",TRUE,FALSE)</f>
        <v>1</v>
      </c>
      <c r="AE34" s="77" t="b">
        <f>IF(VLOOKUP($M34,Allocators!$D$21:$AU$67,AE$15+1,FALSE)="Yes",TRUE,FALSE)</f>
        <v>1</v>
      </c>
      <c r="AF34" s="77" t="b">
        <f>IF(VLOOKUP($M34,Allocators!$D$21:$AU$67,AF$15+1,FALSE)="Yes",TRUE,FALSE)</f>
        <v>1</v>
      </c>
      <c r="AG34" s="77" t="b">
        <f>IF(VLOOKUP($M34,Allocators!$D$21:$AU$67,AG$15+1,FALSE)="Yes",TRUE,FALSE)</f>
        <v>1</v>
      </c>
      <c r="AH34" s="77" t="b">
        <f>IF(VLOOKUP($M34,Allocators!$D$21:$AU$67,AH$15+1,FALSE)="Yes",TRUE,FALSE)</f>
        <v>1</v>
      </c>
      <c r="AI34" s="77" t="b">
        <f>IF(VLOOKUP($M34,Allocators!$D$21:$AU$67,AI$15+1,FALSE)="Yes",TRUE,FALSE)</f>
        <v>1</v>
      </c>
      <c r="AJ34" s="77" t="b">
        <f>IF(VLOOKUP($M34,Allocators!$D$21:$AU$67,AJ$15+1,FALSE)="Yes",TRUE,FALSE)</f>
        <v>1</v>
      </c>
      <c r="AK34" s="77" t="b">
        <f>IF(VLOOKUP($M34,Allocators!$D$21:$AU$67,AK$15+1,FALSE)="Yes",TRUE,FALSE)</f>
        <v>1</v>
      </c>
      <c r="AL34" s="77" t="b">
        <f>IF(VLOOKUP($M34,Allocators!$D$21:$AU$67,AL$15+1,FALSE)="Yes",TRUE,FALSE)</f>
        <v>1</v>
      </c>
      <c r="AM34" s="77" t="b">
        <f>IF(VLOOKUP($M34,Allocators!$D$21:$AU$67,AM$15+1,FALSE)="Yes",TRUE,FALSE)</f>
        <v>1</v>
      </c>
      <c r="AN34" s="77" t="b">
        <f>IF(VLOOKUP($M34,Allocators!$D$21:$AU$67,AN$15+1,FALSE)="Yes",TRUE,FALSE)</f>
        <v>1</v>
      </c>
      <c r="AO34" s="77" t="b">
        <f>IF(VLOOKUP($M34,Allocators!$D$21:$AU$67,AO$15+1,FALSE)="Yes",TRUE,FALSE)</f>
        <v>1</v>
      </c>
      <c r="AP34" s="77" t="b">
        <f>IF(VLOOKUP($M34,Allocators!$D$21:$AU$67,AP$15+1,FALSE)="Yes",TRUE,FALSE)</f>
        <v>1</v>
      </c>
      <c r="AQ34" s="77" t="b">
        <f>IF(VLOOKUP($M34,Allocators!$D$21:$AU$67,AQ$15+1,FALSE)="Yes",TRUE,FALSE)</f>
        <v>1</v>
      </c>
      <c r="AR34" s="77" t="b">
        <f>IF(VLOOKUP($M34,Allocators!$D$21:$AU$67,AR$15+1,FALSE)="Yes",TRUE,FALSE)</f>
        <v>1</v>
      </c>
      <c r="AS34" s="77" t="b">
        <f>IF(VLOOKUP($M34,Allocators!$D$21:$AU$67,AS$15+1,FALSE)="Yes",TRUE,FALSE)</f>
        <v>1</v>
      </c>
      <c r="AT34" s="77" t="b">
        <f>IF(VLOOKUP($M34,Allocators!$D$21:$AU$67,AT$15+1,FALSE)="Yes",TRUE,FALSE)</f>
        <v>1</v>
      </c>
      <c r="AU34" s="77" t="b">
        <f>IF(VLOOKUP($M34,Allocators!$D$21:$AU$67,AU$15+1,FALSE)="Yes",TRUE,FALSE)</f>
        <v>1</v>
      </c>
      <c r="AV34" s="77" t="b">
        <f>IF(VLOOKUP($M34,Allocators!$D$21:$AU$67,AV$15+1,FALSE)="Yes",TRUE,FALSE)</f>
        <v>1</v>
      </c>
      <c r="AW34" s="77" t="b">
        <f>IF(VLOOKUP($M34,Allocators!$D$21:$AU$67,AW$15+1,FALSE)="Yes",TRUE,FALSE)</f>
        <v>1</v>
      </c>
      <c r="AX34" s="77" t="b">
        <f>IF(VLOOKUP($M34,Allocators!$D$21:$AU$67,AX$15+1,FALSE)="Yes",TRUE,FALSE)</f>
        <v>0</v>
      </c>
      <c r="AY34" s="77" t="b">
        <f>IF(VLOOKUP($M34,Allocators!$D$21:$AU$67,AY$15+1,FALSE)="Yes",TRUE,FALSE)</f>
        <v>0</v>
      </c>
      <c r="AZ34" s="77" t="b">
        <f>IF(VLOOKUP($M34,Allocators!$D$21:$AU$67,AZ$15+1,FALSE)="Yes",TRUE,FALSE)</f>
        <v>0</v>
      </c>
      <c r="BA34" s="77" t="b">
        <f>IF(VLOOKUP($M34,Allocators!$D$21:$AU$67,BA$15+1,FALSE)="Yes",TRUE,FALSE)</f>
        <v>0</v>
      </c>
      <c r="BB34" s="77" t="b">
        <f>IF(VLOOKUP($M34,Allocators!$D$21:$AU$67,BB$15+1,FALSE)="Yes",TRUE,FALSE)</f>
        <v>0</v>
      </c>
      <c r="BC34" s="77" t="b">
        <f>IF(VLOOKUP($M34,Allocators!$D$21:$AU$67,BC$15+1,FALSE)="Yes",TRUE,FALSE)</f>
        <v>1</v>
      </c>
      <c r="BD34" s="147" t="b">
        <f>IF(VLOOKUP($M34,Allocators!$D$21:$AU$67,BD$15+1,FALSE)="Yes",TRUE,FALSE)</f>
        <v>1</v>
      </c>
      <c r="BE34" s="53"/>
    </row>
    <row r="35" spans="2:57" outlineLevel="1" x14ac:dyDescent="0.4">
      <c r="B35" s="52" t="s">
        <v>156</v>
      </c>
      <c r="C35" s="9" t="s">
        <v>157</v>
      </c>
      <c r="D35" s="72"/>
      <c r="E35" s="72"/>
      <c r="F35" s="26"/>
      <c r="G35" s="105">
        <f t="shared" si="12"/>
        <v>0</v>
      </c>
      <c r="H35" s="80" t="b">
        <f t="shared" si="9"/>
        <v>1</v>
      </c>
      <c r="I35" s="80" t="b">
        <f t="shared" si="10"/>
        <v>0</v>
      </c>
      <c r="J35" s="80" t="b">
        <f t="shared" si="13"/>
        <v>0</v>
      </c>
      <c r="K35" s="211"/>
      <c r="L35" s="80" t="str">
        <f t="shared" si="11"/>
        <v>Dedicated Prescribed</v>
      </c>
      <c r="M35" s="82">
        <v>20</v>
      </c>
      <c r="N35" s="146" t="b">
        <f>IF(VLOOKUP($M35,Allocators!$D$21:$AU$67,N$15+1,FALSE)="Yes",TRUE,FALSE)</f>
        <v>1</v>
      </c>
      <c r="O35" s="77" t="b">
        <f>IF(VLOOKUP($M35,Allocators!$D$21:$AU$67,O$15+1,FALSE)="Yes",TRUE,FALSE)</f>
        <v>1</v>
      </c>
      <c r="P35" s="77" t="b">
        <f>IF(VLOOKUP($M35,Allocators!$D$21:$AU$67,P$15+1,FALSE)="Yes",TRUE,FALSE)</f>
        <v>1</v>
      </c>
      <c r="Q35" s="77" t="b">
        <f>IF(VLOOKUP($M35,Allocators!$D$21:$AU$67,Q$15+1,FALSE)="Yes",TRUE,FALSE)</f>
        <v>1</v>
      </c>
      <c r="R35" s="77" t="b">
        <f>IF(VLOOKUP($M35,Allocators!$D$21:$AU$67,R$15+1,FALSE)="Yes",TRUE,FALSE)</f>
        <v>1</v>
      </c>
      <c r="S35" s="77" t="b">
        <f>IF(VLOOKUP($M35,Allocators!$D$21:$AU$67,S$15+1,FALSE)="Yes",TRUE,FALSE)</f>
        <v>1</v>
      </c>
      <c r="T35" s="77" t="b">
        <f>IF(VLOOKUP($M35,Allocators!$D$21:$AU$67,T$15+1,FALSE)="Yes",TRUE,FALSE)</f>
        <v>1</v>
      </c>
      <c r="U35" s="77" t="b">
        <f>IF(VLOOKUP($M35,Allocators!$D$21:$AU$67,U$15+1,FALSE)="Yes",TRUE,FALSE)</f>
        <v>1</v>
      </c>
      <c r="V35" s="77" t="b">
        <f>IF(VLOOKUP($M35,Allocators!$D$21:$AU$67,V$15+1,FALSE)="Yes",TRUE,FALSE)</f>
        <v>1</v>
      </c>
      <c r="W35" s="77" t="b">
        <f>IF(VLOOKUP($M35,Allocators!$D$21:$AU$67,W$15+1,FALSE)="Yes",TRUE,FALSE)</f>
        <v>1</v>
      </c>
      <c r="X35" s="77" t="b">
        <f>IF(VLOOKUP($M35,Allocators!$D$21:$AU$67,X$15+1,FALSE)="Yes",TRUE,FALSE)</f>
        <v>1</v>
      </c>
      <c r="Y35" s="77" t="b">
        <f>IF(VLOOKUP($M35,Allocators!$D$21:$AU$67,Y$15+1,FALSE)="Yes",TRUE,FALSE)</f>
        <v>1</v>
      </c>
      <c r="Z35" s="77" t="b">
        <f>IF(VLOOKUP($M35,Allocators!$D$21:$AU$67,Z$15+1,FALSE)="Yes",TRUE,FALSE)</f>
        <v>1</v>
      </c>
      <c r="AA35" s="77" t="b">
        <f>IF(VLOOKUP($M35,Allocators!$D$21:$AU$67,AA$15+1,FALSE)="Yes",TRUE,FALSE)</f>
        <v>1</v>
      </c>
      <c r="AB35" s="77" t="b">
        <f>IF(VLOOKUP($M35,Allocators!$D$21:$AU$67,AB$15+1,FALSE)="Yes",TRUE,FALSE)</f>
        <v>1</v>
      </c>
      <c r="AC35" s="77" t="b">
        <f>IF(VLOOKUP($M35,Allocators!$D$21:$AU$67,AC$15+1,FALSE)="Yes",TRUE,FALSE)</f>
        <v>1</v>
      </c>
      <c r="AD35" s="77" t="b">
        <f>IF(VLOOKUP($M35,Allocators!$D$21:$AU$67,AD$15+1,FALSE)="Yes",TRUE,FALSE)</f>
        <v>1</v>
      </c>
      <c r="AE35" s="77" t="b">
        <f>IF(VLOOKUP($M35,Allocators!$D$21:$AU$67,AE$15+1,FALSE)="Yes",TRUE,FALSE)</f>
        <v>1</v>
      </c>
      <c r="AF35" s="77" t="b">
        <f>IF(VLOOKUP($M35,Allocators!$D$21:$AU$67,AF$15+1,FALSE)="Yes",TRUE,FALSE)</f>
        <v>1</v>
      </c>
      <c r="AG35" s="77" t="b">
        <f>IF(VLOOKUP($M35,Allocators!$D$21:$AU$67,AG$15+1,FALSE)="Yes",TRUE,FALSE)</f>
        <v>1</v>
      </c>
      <c r="AH35" s="77" t="b">
        <f>IF(VLOOKUP($M35,Allocators!$D$21:$AU$67,AH$15+1,FALSE)="Yes",TRUE,FALSE)</f>
        <v>1</v>
      </c>
      <c r="AI35" s="77" t="b">
        <f>IF(VLOOKUP($M35,Allocators!$D$21:$AU$67,AI$15+1,FALSE)="Yes",TRUE,FALSE)</f>
        <v>1</v>
      </c>
      <c r="AJ35" s="77" t="b">
        <f>IF(VLOOKUP($M35,Allocators!$D$21:$AU$67,AJ$15+1,FALSE)="Yes",TRUE,FALSE)</f>
        <v>1</v>
      </c>
      <c r="AK35" s="77" t="b">
        <f>IF(VLOOKUP($M35,Allocators!$D$21:$AU$67,AK$15+1,FALSE)="Yes",TRUE,FALSE)</f>
        <v>1</v>
      </c>
      <c r="AL35" s="77" t="b">
        <f>IF(VLOOKUP($M35,Allocators!$D$21:$AU$67,AL$15+1,FALSE)="Yes",TRUE,FALSE)</f>
        <v>1</v>
      </c>
      <c r="AM35" s="77" t="b">
        <f>IF(VLOOKUP($M35,Allocators!$D$21:$AU$67,AM$15+1,FALSE)="Yes",TRUE,FALSE)</f>
        <v>1</v>
      </c>
      <c r="AN35" s="77" t="b">
        <f>IF(VLOOKUP($M35,Allocators!$D$21:$AU$67,AN$15+1,FALSE)="Yes",TRUE,FALSE)</f>
        <v>1</v>
      </c>
      <c r="AO35" s="77" t="b">
        <f>IF(VLOOKUP($M35,Allocators!$D$21:$AU$67,AO$15+1,FALSE)="Yes",TRUE,FALSE)</f>
        <v>1</v>
      </c>
      <c r="AP35" s="77" t="b">
        <f>IF(VLOOKUP($M35,Allocators!$D$21:$AU$67,AP$15+1,FALSE)="Yes",TRUE,FALSE)</f>
        <v>1</v>
      </c>
      <c r="AQ35" s="77" t="b">
        <f>IF(VLOOKUP($M35,Allocators!$D$21:$AU$67,AQ$15+1,FALSE)="Yes",TRUE,FALSE)</f>
        <v>1</v>
      </c>
      <c r="AR35" s="77" t="b">
        <f>IF(VLOOKUP($M35,Allocators!$D$21:$AU$67,AR$15+1,FALSE)="Yes",TRUE,FALSE)</f>
        <v>1</v>
      </c>
      <c r="AS35" s="77" t="b">
        <f>IF(VLOOKUP($M35,Allocators!$D$21:$AU$67,AS$15+1,FALSE)="Yes",TRUE,FALSE)</f>
        <v>1</v>
      </c>
      <c r="AT35" s="77" t="b">
        <f>IF(VLOOKUP($M35,Allocators!$D$21:$AU$67,AT$15+1,FALSE)="Yes",TRUE,FALSE)</f>
        <v>1</v>
      </c>
      <c r="AU35" s="77" t="b">
        <f>IF(VLOOKUP($M35,Allocators!$D$21:$AU$67,AU$15+1,FALSE)="Yes",TRUE,FALSE)</f>
        <v>1</v>
      </c>
      <c r="AV35" s="77" t="b">
        <f>IF(VLOOKUP($M35,Allocators!$D$21:$AU$67,AV$15+1,FALSE)="Yes",TRUE,FALSE)</f>
        <v>1</v>
      </c>
      <c r="AW35" s="77" t="b">
        <f>IF(VLOOKUP($M35,Allocators!$D$21:$AU$67,AW$15+1,FALSE)="Yes",TRUE,FALSE)</f>
        <v>1</v>
      </c>
      <c r="AX35" s="77" t="b">
        <f>IF(VLOOKUP($M35,Allocators!$D$21:$AU$67,AX$15+1,FALSE)="Yes",TRUE,FALSE)</f>
        <v>0</v>
      </c>
      <c r="AY35" s="77" t="b">
        <f>IF(VLOOKUP($M35,Allocators!$D$21:$AU$67,AY$15+1,FALSE)="Yes",TRUE,FALSE)</f>
        <v>0</v>
      </c>
      <c r="AZ35" s="77" t="b">
        <f>IF(VLOOKUP($M35,Allocators!$D$21:$AU$67,AZ$15+1,FALSE)="Yes",TRUE,FALSE)</f>
        <v>0</v>
      </c>
      <c r="BA35" s="77" t="b">
        <f>IF(VLOOKUP($M35,Allocators!$D$21:$AU$67,BA$15+1,FALSE)="Yes",TRUE,FALSE)</f>
        <v>0</v>
      </c>
      <c r="BB35" s="77" t="b">
        <f>IF(VLOOKUP($M35,Allocators!$D$21:$AU$67,BB$15+1,FALSE)="Yes",TRUE,FALSE)</f>
        <v>0</v>
      </c>
      <c r="BC35" s="77" t="b">
        <f>IF(VLOOKUP($M35,Allocators!$D$21:$AU$67,BC$15+1,FALSE)="Yes",TRUE,FALSE)</f>
        <v>0</v>
      </c>
      <c r="BD35" s="147" t="b">
        <f>IF(VLOOKUP($M35,Allocators!$D$21:$AU$67,BD$15+1,FALSE)="Yes",TRUE,FALSE)</f>
        <v>0</v>
      </c>
      <c r="BE35" s="52"/>
    </row>
    <row r="36" spans="2:57" outlineLevel="1" x14ac:dyDescent="0.4">
      <c r="B36" s="52" t="s">
        <v>156</v>
      </c>
      <c r="C36" s="9" t="s">
        <v>147</v>
      </c>
      <c r="D36" s="71"/>
      <c r="E36" s="71"/>
      <c r="F36" s="26"/>
      <c r="G36" s="105">
        <f t="shared" si="12"/>
        <v>0</v>
      </c>
      <c r="H36" s="80" t="b">
        <f t="shared" si="9"/>
        <v>0</v>
      </c>
      <c r="I36" s="80" t="b">
        <f t="shared" si="10"/>
        <v>1</v>
      </c>
      <c r="J36" s="80" t="b">
        <f t="shared" si="13"/>
        <v>0</v>
      </c>
      <c r="K36" s="211"/>
      <c r="L36" s="80" t="str">
        <f t="shared" si="11"/>
        <v>Dedicated Non-prescribed</v>
      </c>
      <c r="M36" s="82">
        <v>21</v>
      </c>
      <c r="N36" s="146" t="b">
        <f>IF(VLOOKUP($M36,Allocators!$D$21:$AU$67,N$15+1,FALSE)="Yes",TRUE,FALSE)</f>
        <v>0</v>
      </c>
      <c r="O36" s="77" t="b">
        <f>IF(VLOOKUP($M36,Allocators!$D$21:$AU$67,O$15+1,FALSE)="Yes",TRUE,FALSE)</f>
        <v>0</v>
      </c>
      <c r="P36" s="77" t="b">
        <f>IF(VLOOKUP($M36,Allocators!$D$21:$AU$67,P$15+1,FALSE)="Yes",TRUE,FALSE)</f>
        <v>0</v>
      </c>
      <c r="Q36" s="77" t="b">
        <f>IF(VLOOKUP($M36,Allocators!$D$21:$AU$67,Q$15+1,FALSE)="Yes",TRUE,FALSE)</f>
        <v>0</v>
      </c>
      <c r="R36" s="77" t="b">
        <f>IF(VLOOKUP($M36,Allocators!$D$21:$AU$67,R$15+1,FALSE)="Yes",TRUE,FALSE)</f>
        <v>0</v>
      </c>
      <c r="S36" s="77" t="b">
        <f>IF(VLOOKUP($M36,Allocators!$D$21:$AU$67,S$15+1,FALSE)="Yes",TRUE,FALSE)</f>
        <v>0</v>
      </c>
      <c r="T36" s="77" t="b">
        <f>IF(VLOOKUP($M36,Allocators!$D$21:$AU$67,T$15+1,FALSE)="Yes",TRUE,FALSE)</f>
        <v>0</v>
      </c>
      <c r="U36" s="77" t="b">
        <f>IF(VLOOKUP($M36,Allocators!$D$21:$AU$67,U$15+1,FALSE)="Yes",TRUE,FALSE)</f>
        <v>0</v>
      </c>
      <c r="V36" s="77" t="b">
        <f>IF(VLOOKUP($M36,Allocators!$D$21:$AU$67,V$15+1,FALSE)="Yes",TRUE,FALSE)</f>
        <v>0</v>
      </c>
      <c r="W36" s="77" t="b">
        <f>IF(VLOOKUP($M36,Allocators!$D$21:$AU$67,W$15+1,FALSE)="Yes",TRUE,FALSE)</f>
        <v>0</v>
      </c>
      <c r="X36" s="77" t="b">
        <f>IF(VLOOKUP($M36,Allocators!$D$21:$AU$67,X$15+1,FALSE)="Yes",TRUE,FALSE)</f>
        <v>0</v>
      </c>
      <c r="Y36" s="77" t="b">
        <f>IF(VLOOKUP($M36,Allocators!$D$21:$AU$67,Y$15+1,FALSE)="Yes",TRUE,FALSE)</f>
        <v>0</v>
      </c>
      <c r="Z36" s="77" t="b">
        <f>IF(VLOOKUP($M36,Allocators!$D$21:$AU$67,Z$15+1,FALSE)="Yes",TRUE,FALSE)</f>
        <v>0</v>
      </c>
      <c r="AA36" s="77" t="b">
        <f>IF(VLOOKUP($M36,Allocators!$D$21:$AU$67,AA$15+1,FALSE)="Yes",TRUE,FALSE)</f>
        <v>0</v>
      </c>
      <c r="AB36" s="77" t="b">
        <f>IF(VLOOKUP($M36,Allocators!$D$21:$AU$67,AB$15+1,FALSE)="Yes",TRUE,FALSE)</f>
        <v>0</v>
      </c>
      <c r="AC36" s="77" t="b">
        <f>IF(VLOOKUP($M36,Allocators!$D$21:$AU$67,AC$15+1,FALSE)="Yes",TRUE,FALSE)</f>
        <v>0</v>
      </c>
      <c r="AD36" s="77" t="b">
        <f>IF(VLOOKUP($M36,Allocators!$D$21:$AU$67,AD$15+1,FALSE)="Yes",TRUE,FALSE)</f>
        <v>0</v>
      </c>
      <c r="AE36" s="77" t="b">
        <f>IF(VLOOKUP($M36,Allocators!$D$21:$AU$67,AE$15+1,FALSE)="Yes",TRUE,FALSE)</f>
        <v>0</v>
      </c>
      <c r="AF36" s="77" t="b">
        <f>IF(VLOOKUP($M36,Allocators!$D$21:$AU$67,AF$15+1,FALSE)="Yes",TRUE,FALSE)</f>
        <v>0</v>
      </c>
      <c r="AG36" s="77" t="b">
        <f>IF(VLOOKUP($M36,Allocators!$D$21:$AU$67,AG$15+1,FALSE)="Yes",TRUE,FALSE)</f>
        <v>0</v>
      </c>
      <c r="AH36" s="77" t="b">
        <f>IF(VLOOKUP($M36,Allocators!$D$21:$AU$67,AH$15+1,FALSE)="Yes",TRUE,FALSE)</f>
        <v>0</v>
      </c>
      <c r="AI36" s="77" t="b">
        <f>IF(VLOOKUP($M36,Allocators!$D$21:$AU$67,AI$15+1,FALSE)="Yes",TRUE,FALSE)</f>
        <v>0</v>
      </c>
      <c r="AJ36" s="77" t="b">
        <f>IF(VLOOKUP($M36,Allocators!$D$21:$AU$67,AJ$15+1,FALSE)="Yes",TRUE,FALSE)</f>
        <v>0</v>
      </c>
      <c r="AK36" s="77" t="b">
        <f>IF(VLOOKUP($M36,Allocators!$D$21:$AU$67,AK$15+1,FALSE)="Yes",TRUE,FALSE)</f>
        <v>0</v>
      </c>
      <c r="AL36" s="77" t="b">
        <f>IF(VLOOKUP($M36,Allocators!$D$21:$AU$67,AL$15+1,FALSE)="Yes",TRUE,FALSE)</f>
        <v>0</v>
      </c>
      <c r="AM36" s="77" t="b">
        <f>IF(VLOOKUP($M36,Allocators!$D$21:$AU$67,AM$15+1,FALSE)="Yes",TRUE,FALSE)</f>
        <v>0</v>
      </c>
      <c r="AN36" s="77" t="b">
        <f>IF(VLOOKUP($M36,Allocators!$D$21:$AU$67,AN$15+1,FALSE)="Yes",TRUE,FALSE)</f>
        <v>0</v>
      </c>
      <c r="AO36" s="77" t="b">
        <f>IF(VLOOKUP($M36,Allocators!$D$21:$AU$67,AO$15+1,FALSE)="Yes",TRUE,FALSE)</f>
        <v>0</v>
      </c>
      <c r="AP36" s="77" t="b">
        <f>IF(VLOOKUP($M36,Allocators!$D$21:$AU$67,AP$15+1,FALSE)="Yes",TRUE,FALSE)</f>
        <v>0</v>
      </c>
      <c r="AQ36" s="77" t="b">
        <f>IF(VLOOKUP($M36,Allocators!$D$21:$AU$67,AQ$15+1,FALSE)="Yes",TRUE,FALSE)</f>
        <v>0</v>
      </c>
      <c r="AR36" s="77" t="b">
        <f>IF(VLOOKUP($M36,Allocators!$D$21:$AU$67,AR$15+1,FALSE)="Yes",TRUE,FALSE)</f>
        <v>0</v>
      </c>
      <c r="AS36" s="77" t="b">
        <f>IF(VLOOKUP($M36,Allocators!$D$21:$AU$67,AS$15+1,FALSE)="Yes",TRUE,FALSE)</f>
        <v>0</v>
      </c>
      <c r="AT36" s="77" t="b">
        <f>IF(VLOOKUP($M36,Allocators!$D$21:$AU$67,AT$15+1,FALSE)="Yes",TRUE,FALSE)</f>
        <v>0</v>
      </c>
      <c r="AU36" s="77" t="b">
        <f>IF(VLOOKUP($M36,Allocators!$D$21:$AU$67,AU$15+1,FALSE)="Yes",TRUE,FALSE)</f>
        <v>0</v>
      </c>
      <c r="AV36" s="77" t="b">
        <f>IF(VLOOKUP($M36,Allocators!$D$21:$AU$67,AV$15+1,FALSE)="Yes",TRUE,FALSE)</f>
        <v>0</v>
      </c>
      <c r="AW36" s="77" t="b">
        <f>IF(VLOOKUP($M36,Allocators!$D$21:$AU$67,AW$15+1,FALSE)="Yes",TRUE,FALSE)</f>
        <v>0</v>
      </c>
      <c r="AX36" s="77" t="b">
        <f>IF(VLOOKUP($M36,Allocators!$D$21:$AU$67,AX$15+1,FALSE)="Yes",TRUE,FALSE)</f>
        <v>0</v>
      </c>
      <c r="AY36" s="77" t="b">
        <f>IF(VLOOKUP($M36,Allocators!$D$21:$AU$67,AY$15+1,FALSE)="Yes",TRUE,FALSE)</f>
        <v>0</v>
      </c>
      <c r="AZ36" s="77" t="b">
        <f>IF(VLOOKUP($M36,Allocators!$D$21:$AU$67,AZ$15+1,FALSE)="Yes",TRUE,FALSE)</f>
        <v>0</v>
      </c>
      <c r="BA36" s="77" t="b">
        <f>IF(VLOOKUP($M36,Allocators!$D$21:$AU$67,BA$15+1,FALSE)="Yes",TRUE,FALSE)</f>
        <v>0</v>
      </c>
      <c r="BB36" s="77" t="b">
        <f>IF(VLOOKUP($M36,Allocators!$D$21:$AU$67,BB$15+1,FALSE)="Yes",TRUE,FALSE)</f>
        <v>0</v>
      </c>
      <c r="BC36" s="77" t="b">
        <f>IF(VLOOKUP($M36,Allocators!$D$21:$AU$67,BC$15+1,FALSE)="Yes",TRUE,FALSE)</f>
        <v>0</v>
      </c>
      <c r="BD36" s="147" t="b">
        <f>IF(VLOOKUP($M36,Allocators!$D$21:$AU$67,BD$15+1,FALSE)="Yes",TRUE,FALSE)</f>
        <v>1</v>
      </c>
      <c r="BE36" s="53"/>
    </row>
    <row r="37" spans="2:57" outlineLevel="1" x14ac:dyDescent="0.4">
      <c r="B37" s="52" t="s">
        <v>156</v>
      </c>
      <c r="C37" s="9" t="s">
        <v>158</v>
      </c>
      <c r="D37" s="59"/>
      <c r="E37" s="59"/>
      <c r="F37" s="26"/>
      <c r="G37" s="105">
        <f t="shared" si="12"/>
        <v>0</v>
      </c>
      <c r="H37" s="80" t="b">
        <f t="shared" si="9"/>
        <v>0</v>
      </c>
      <c r="I37" s="80" t="b">
        <f t="shared" si="10"/>
        <v>0</v>
      </c>
      <c r="J37" s="80" t="b">
        <f t="shared" si="13"/>
        <v>1</v>
      </c>
      <c r="K37" s="211"/>
      <c r="L37" s="80" t="str">
        <f t="shared" si="11"/>
        <v>Shared</v>
      </c>
      <c r="M37" s="82">
        <v>22</v>
      </c>
      <c r="N37" s="146" t="b">
        <f>IF(VLOOKUP($M37,Allocators!$D$21:$AU$67,N$15+1,FALSE)="Yes",TRUE,FALSE)</f>
        <v>1</v>
      </c>
      <c r="O37" s="77" t="b">
        <f>IF(VLOOKUP($M37,Allocators!$D$21:$AU$67,O$15+1,FALSE)="Yes",TRUE,FALSE)</f>
        <v>1</v>
      </c>
      <c r="P37" s="77" t="b">
        <f>IF(VLOOKUP($M37,Allocators!$D$21:$AU$67,P$15+1,FALSE)="Yes",TRUE,FALSE)</f>
        <v>1</v>
      </c>
      <c r="Q37" s="77" t="b">
        <f>IF(VLOOKUP($M37,Allocators!$D$21:$AU$67,Q$15+1,FALSE)="Yes",TRUE,FALSE)</f>
        <v>1</v>
      </c>
      <c r="R37" s="77" t="b">
        <f>IF(VLOOKUP($M37,Allocators!$D$21:$AU$67,R$15+1,FALSE)="Yes",TRUE,FALSE)</f>
        <v>1</v>
      </c>
      <c r="S37" s="77" t="b">
        <f>IF(VLOOKUP($M37,Allocators!$D$21:$AU$67,S$15+1,FALSE)="Yes",TRUE,FALSE)</f>
        <v>1</v>
      </c>
      <c r="T37" s="77" t="b">
        <f>IF(VLOOKUP($M37,Allocators!$D$21:$AU$67,T$15+1,FALSE)="Yes",TRUE,FALSE)</f>
        <v>1</v>
      </c>
      <c r="U37" s="77" t="b">
        <f>IF(VLOOKUP($M37,Allocators!$D$21:$AU$67,U$15+1,FALSE)="Yes",TRUE,FALSE)</f>
        <v>1</v>
      </c>
      <c r="V37" s="77" t="b">
        <f>IF(VLOOKUP($M37,Allocators!$D$21:$AU$67,V$15+1,FALSE)="Yes",TRUE,FALSE)</f>
        <v>1</v>
      </c>
      <c r="W37" s="77" t="b">
        <f>IF(VLOOKUP($M37,Allocators!$D$21:$AU$67,W$15+1,FALSE)="Yes",TRUE,FALSE)</f>
        <v>1</v>
      </c>
      <c r="X37" s="77" t="b">
        <f>IF(VLOOKUP($M37,Allocators!$D$21:$AU$67,X$15+1,FALSE)="Yes",TRUE,FALSE)</f>
        <v>1</v>
      </c>
      <c r="Y37" s="77" t="b">
        <f>IF(VLOOKUP($M37,Allocators!$D$21:$AU$67,Y$15+1,FALSE)="Yes",TRUE,FALSE)</f>
        <v>1</v>
      </c>
      <c r="Z37" s="77" t="b">
        <f>IF(VLOOKUP($M37,Allocators!$D$21:$AU$67,Z$15+1,FALSE)="Yes",TRUE,FALSE)</f>
        <v>1</v>
      </c>
      <c r="AA37" s="77" t="b">
        <f>IF(VLOOKUP($M37,Allocators!$D$21:$AU$67,AA$15+1,FALSE)="Yes",TRUE,FALSE)</f>
        <v>1</v>
      </c>
      <c r="AB37" s="77" t="b">
        <f>IF(VLOOKUP($M37,Allocators!$D$21:$AU$67,AB$15+1,FALSE)="Yes",TRUE,FALSE)</f>
        <v>1</v>
      </c>
      <c r="AC37" s="77" t="b">
        <f>IF(VLOOKUP($M37,Allocators!$D$21:$AU$67,AC$15+1,FALSE)="Yes",TRUE,FALSE)</f>
        <v>1</v>
      </c>
      <c r="AD37" s="77" t="b">
        <f>IF(VLOOKUP($M37,Allocators!$D$21:$AU$67,AD$15+1,FALSE)="Yes",TRUE,FALSE)</f>
        <v>1</v>
      </c>
      <c r="AE37" s="77" t="b">
        <f>IF(VLOOKUP($M37,Allocators!$D$21:$AU$67,AE$15+1,FALSE)="Yes",TRUE,FALSE)</f>
        <v>1</v>
      </c>
      <c r="AF37" s="77" t="b">
        <f>IF(VLOOKUP($M37,Allocators!$D$21:$AU$67,AF$15+1,FALSE)="Yes",TRUE,FALSE)</f>
        <v>1</v>
      </c>
      <c r="AG37" s="77" t="b">
        <f>IF(VLOOKUP($M37,Allocators!$D$21:$AU$67,AG$15+1,FALSE)="Yes",TRUE,FALSE)</f>
        <v>1</v>
      </c>
      <c r="AH37" s="77" t="b">
        <f>IF(VLOOKUP($M37,Allocators!$D$21:$AU$67,AH$15+1,FALSE)="Yes",TRUE,FALSE)</f>
        <v>1</v>
      </c>
      <c r="AI37" s="77" t="b">
        <f>IF(VLOOKUP($M37,Allocators!$D$21:$AU$67,AI$15+1,FALSE)="Yes",TRUE,FALSE)</f>
        <v>1</v>
      </c>
      <c r="AJ37" s="77" t="b">
        <f>IF(VLOOKUP($M37,Allocators!$D$21:$AU$67,AJ$15+1,FALSE)="Yes",TRUE,FALSE)</f>
        <v>1</v>
      </c>
      <c r="AK37" s="77" t="b">
        <f>IF(VLOOKUP($M37,Allocators!$D$21:$AU$67,AK$15+1,FALSE)="Yes",TRUE,FALSE)</f>
        <v>1</v>
      </c>
      <c r="AL37" s="77" t="b">
        <f>IF(VLOOKUP($M37,Allocators!$D$21:$AU$67,AL$15+1,FALSE)="Yes",TRUE,FALSE)</f>
        <v>1</v>
      </c>
      <c r="AM37" s="77" t="b">
        <f>IF(VLOOKUP($M37,Allocators!$D$21:$AU$67,AM$15+1,FALSE)="Yes",TRUE,FALSE)</f>
        <v>1</v>
      </c>
      <c r="AN37" s="77" t="b">
        <f>IF(VLOOKUP($M37,Allocators!$D$21:$AU$67,AN$15+1,FALSE)="Yes",TRUE,FALSE)</f>
        <v>1</v>
      </c>
      <c r="AO37" s="77" t="b">
        <f>IF(VLOOKUP($M37,Allocators!$D$21:$AU$67,AO$15+1,FALSE)="Yes",TRUE,FALSE)</f>
        <v>1</v>
      </c>
      <c r="AP37" s="77" t="b">
        <f>IF(VLOOKUP($M37,Allocators!$D$21:$AU$67,AP$15+1,FALSE)="Yes",TRUE,FALSE)</f>
        <v>1</v>
      </c>
      <c r="AQ37" s="77" t="b">
        <f>IF(VLOOKUP($M37,Allocators!$D$21:$AU$67,AQ$15+1,FALSE)="Yes",TRUE,FALSE)</f>
        <v>1</v>
      </c>
      <c r="AR37" s="77" t="b">
        <f>IF(VLOOKUP($M37,Allocators!$D$21:$AU$67,AR$15+1,FALSE)="Yes",TRUE,FALSE)</f>
        <v>1</v>
      </c>
      <c r="AS37" s="77" t="b">
        <f>IF(VLOOKUP($M37,Allocators!$D$21:$AU$67,AS$15+1,FALSE)="Yes",TRUE,FALSE)</f>
        <v>1</v>
      </c>
      <c r="AT37" s="77" t="b">
        <f>IF(VLOOKUP($M37,Allocators!$D$21:$AU$67,AT$15+1,FALSE)="Yes",TRUE,FALSE)</f>
        <v>1</v>
      </c>
      <c r="AU37" s="77" t="b">
        <f>IF(VLOOKUP($M37,Allocators!$D$21:$AU$67,AU$15+1,FALSE)="Yes",TRUE,FALSE)</f>
        <v>1</v>
      </c>
      <c r="AV37" s="77" t="b">
        <f>IF(VLOOKUP($M37,Allocators!$D$21:$AU$67,AV$15+1,FALSE)="Yes",TRUE,FALSE)</f>
        <v>1</v>
      </c>
      <c r="AW37" s="77" t="b">
        <f>IF(VLOOKUP($M37,Allocators!$D$21:$AU$67,AW$15+1,FALSE)="Yes",TRUE,FALSE)</f>
        <v>1</v>
      </c>
      <c r="AX37" s="77" t="b">
        <f>IF(VLOOKUP($M37,Allocators!$D$21:$AU$67,AX$15+1,FALSE)="Yes",TRUE,FALSE)</f>
        <v>0</v>
      </c>
      <c r="AY37" s="77" t="b">
        <f>IF(VLOOKUP($M37,Allocators!$D$21:$AU$67,AY$15+1,FALSE)="Yes",TRUE,FALSE)</f>
        <v>0</v>
      </c>
      <c r="AZ37" s="77" t="b">
        <f>IF(VLOOKUP($M37,Allocators!$D$21:$AU$67,AZ$15+1,FALSE)="Yes",TRUE,FALSE)</f>
        <v>0</v>
      </c>
      <c r="BA37" s="77" t="b">
        <f>IF(VLOOKUP($M37,Allocators!$D$21:$AU$67,BA$15+1,FALSE)="Yes",TRUE,FALSE)</f>
        <v>0</v>
      </c>
      <c r="BB37" s="77" t="b">
        <f>IF(VLOOKUP($M37,Allocators!$D$21:$AU$67,BB$15+1,FALSE)="Yes",TRUE,FALSE)</f>
        <v>0</v>
      </c>
      <c r="BC37" s="77" t="b">
        <f>IF(VLOOKUP($M37,Allocators!$D$21:$AU$67,BC$15+1,FALSE)="Yes",TRUE,FALSE)</f>
        <v>1</v>
      </c>
      <c r="BD37" s="147" t="b">
        <f>IF(VLOOKUP($M37,Allocators!$D$21:$AU$67,BD$15+1,FALSE)="Yes",TRUE,FALSE)</f>
        <v>1</v>
      </c>
      <c r="BE37" s="53"/>
    </row>
    <row r="38" spans="2:57" outlineLevel="1" x14ac:dyDescent="0.4">
      <c r="B38" s="52" t="s">
        <v>156</v>
      </c>
      <c r="C38" s="9" t="s">
        <v>159</v>
      </c>
      <c r="D38" s="71"/>
      <c r="E38" s="71"/>
      <c r="F38" s="26"/>
      <c r="G38" s="105">
        <f t="shared" si="12"/>
        <v>0</v>
      </c>
      <c r="H38" s="80" t="b">
        <f t="shared" si="9"/>
        <v>1</v>
      </c>
      <c r="I38" s="80" t="b">
        <f t="shared" si="10"/>
        <v>0</v>
      </c>
      <c r="J38" s="80" t="b">
        <f t="shared" si="13"/>
        <v>0</v>
      </c>
      <c r="K38" s="211"/>
      <c r="L38" s="80" t="str">
        <f t="shared" si="11"/>
        <v>Dedicated Prescribed</v>
      </c>
      <c r="M38" s="82">
        <v>23</v>
      </c>
      <c r="N38" s="146" t="b">
        <f>IF(VLOOKUP($M38,Allocators!$D$21:$AU$67,N$15+1,FALSE)="Yes",TRUE,FALSE)</f>
        <v>0</v>
      </c>
      <c r="O38" s="77" t="b">
        <f>IF(VLOOKUP($M38,Allocators!$D$21:$AU$67,O$15+1,FALSE)="Yes",TRUE,FALSE)</f>
        <v>0</v>
      </c>
      <c r="P38" s="77" t="b">
        <f>IF(VLOOKUP($M38,Allocators!$D$21:$AU$67,P$15+1,FALSE)="Yes",TRUE,FALSE)</f>
        <v>0</v>
      </c>
      <c r="Q38" s="77" t="b">
        <f>IF(VLOOKUP($M38,Allocators!$D$21:$AU$67,Q$15+1,FALSE)="Yes",TRUE,FALSE)</f>
        <v>0</v>
      </c>
      <c r="R38" s="77" t="b">
        <f>IF(VLOOKUP($M38,Allocators!$D$21:$AU$67,R$15+1,FALSE)="Yes",TRUE,FALSE)</f>
        <v>0</v>
      </c>
      <c r="S38" s="77" t="b">
        <f>IF(VLOOKUP($M38,Allocators!$D$21:$AU$67,S$15+1,FALSE)="Yes",TRUE,FALSE)</f>
        <v>0</v>
      </c>
      <c r="T38" s="77" t="b">
        <f>IF(VLOOKUP($M38,Allocators!$D$21:$AU$67,T$15+1,FALSE)="Yes",TRUE,FALSE)</f>
        <v>0</v>
      </c>
      <c r="U38" s="77" t="b">
        <f>IF(VLOOKUP($M38,Allocators!$D$21:$AU$67,U$15+1,FALSE)="Yes",TRUE,FALSE)</f>
        <v>0</v>
      </c>
      <c r="V38" s="77" t="b">
        <f>IF(VLOOKUP($M38,Allocators!$D$21:$AU$67,V$15+1,FALSE)="Yes",TRUE,FALSE)</f>
        <v>0</v>
      </c>
      <c r="W38" s="77" t="b">
        <f>IF(VLOOKUP($M38,Allocators!$D$21:$AU$67,W$15+1,FALSE)="Yes",TRUE,FALSE)</f>
        <v>0</v>
      </c>
      <c r="X38" s="77" t="b">
        <f>IF(VLOOKUP($M38,Allocators!$D$21:$AU$67,X$15+1,FALSE)="Yes",TRUE,FALSE)</f>
        <v>0</v>
      </c>
      <c r="Y38" s="77" t="b">
        <f>IF(VLOOKUP($M38,Allocators!$D$21:$AU$67,Y$15+1,FALSE)="Yes",TRUE,FALSE)</f>
        <v>0</v>
      </c>
      <c r="Z38" s="77" t="b">
        <f>IF(VLOOKUP($M38,Allocators!$D$21:$AU$67,Z$15+1,FALSE)="Yes",TRUE,FALSE)</f>
        <v>0</v>
      </c>
      <c r="AA38" s="77" t="b">
        <f>IF(VLOOKUP($M38,Allocators!$D$21:$AU$67,AA$15+1,FALSE)="Yes",TRUE,FALSE)</f>
        <v>0</v>
      </c>
      <c r="AB38" s="77" t="b">
        <f>IF(VLOOKUP($M38,Allocators!$D$21:$AU$67,AB$15+1,FALSE)="Yes",TRUE,FALSE)</f>
        <v>1</v>
      </c>
      <c r="AC38" s="77" t="b">
        <f>IF(VLOOKUP($M38,Allocators!$D$21:$AU$67,AC$15+1,FALSE)="Yes",TRUE,FALSE)</f>
        <v>1</v>
      </c>
      <c r="AD38" s="77" t="b">
        <f>IF(VLOOKUP($M38,Allocators!$D$21:$AU$67,AD$15+1,FALSE)="Yes",TRUE,FALSE)</f>
        <v>1</v>
      </c>
      <c r="AE38" s="77" t="b">
        <f>IF(VLOOKUP($M38,Allocators!$D$21:$AU$67,AE$15+1,FALSE)="Yes",TRUE,FALSE)</f>
        <v>1</v>
      </c>
      <c r="AF38" s="77" t="b">
        <f>IF(VLOOKUP($M38,Allocators!$D$21:$AU$67,AF$15+1,FALSE)="Yes",TRUE,FALSE)</f>
        <v>1</v>
      </c>
      <c r="AG38" s="77" t="b">
        <f>IF(VLOOKUP($M38,Allocators!$D$21:$AU$67,AG$15+1,FALSE)="Yes",TRUE,FALSE)</f>
        <v>1</v>
      </c>
      <c r="AH38" s="77" t="b">
        <f>IF(VLOOKUP($M38,Allocators!$D$21:$AU$67,AH$15+1,FALSE)="Yes",TRUE,FALSE)</f>
        <v>1</v>
      </c>
      <c r="AI38" s="77" t="b">
        <f>IF(VLOOKUP($M38,Allocators!$D$21:$AU$67,AI$15+1,FALSE)="Yes",TRUE,FALSE)</f>
        <v>1</v>
      </c>
      <c r="AJ38" s="77" t="b">
        <f>IF(VLOOKUP($M38,Allocators!$D$21:$AU$67,AJ$15+1,FALSE)="Yes",TRUE,FALSE)</f>
        <v>1</v>
      </c>
      <c r="AK38" s="77" t="b">
        <f>IF(VLOOKUP($M38,Allocators!$D$21:$AU$67,AK$15+1,FALSE)="Yes",TRUE,FALSE)</f>
        <v>1</v>
      </c>
      <c r="AL38" s="77" t="b">
        <f>IF(VLOOKUP($M38,Allocators!$D$21:$AU$67,AL$15+1,FALSE)="Yes",TRUE,FALSE)</f>
        <v>1</v>
      </c>
      <c r="AM38" s="77" t="b">
        <f>IF(VLOOKUP($M38,Allocators!$D$21:$AU$67,AM$15+1,FALSE)="Yes",TRUE,FALSE)</f>
        <v>1</v>
      </c>
      <c r="AN38" s="77" t="b">
        <f>IF(VLOOKUP($M38,Allocators!$D$21:$AU$67,AN$15+1,FALSE)="Yes",TRUE,FALSE)</f>
        <v>0</v>
      </c>
      <c r="AO38" s="77" t="b">
        <f>IF(VLOOKUP($M38,Allocators!$D$21:$AU$67,AO$15+1,FALSE)="Yes",TRUE,FALSE)</f>
        <v>0</v>
      </c>
      <c r="AP38" s="77" t="b">
        <f>IF(VLOOKUP($M38,Allocators!$D$21:$AU$67,AP$15+1,FALSE)="Yes",TRUE,FALSE)</f>
        <v>0</v>
      </c>
      <c r="AQ38" s="77" t="b">
        <f>IF(VLOOKUP($M38,Allocators!$D$21:$AU$67,AQ$15+1,FALSE)="Yes",TRUE,FALSE)</f>
        <v>0</v>
      </c>
      <c r="AR38" s="77" t="b">
        <f>IF(VLOOKUP($M38,Allocators!$D$21:$AU$67,AR$15+1,FALSE)="Yes",TRUE,FALSE)</f>
        <v>0</v>
      </c>
      <c r="AS38" s="77" t="b">
        <f>IF(VLOOKUP($M38,Allocators!$D$21:$AU$67,AS$15+1,FALSE)="Yes",TRUE,FALSE)</f>
        <v>0</v>
      </c>
      <c r="AT38" s="77" t="b">
        <f>IF(VLOOKUP($M38,Allocators!$D$21:$AU$67,AT$15+1,FALSE)="Yes",TRUE,FALSE)</f>
        <v>0</v>
      </c>
      <c r="AU38" s="77" t="b">
        <f>IF(VLOOKUP($M38,Allocators!$D$21:$AU$67,AU$15+1,FALSE)="Yes",TRUE,FALSE)</f>
        <v>0</v>
      </c>
      <c r="AV38" s="77" t="b">
        <f>IF(VLOOKUP($M38,Allocators!$D$21:$AU$67,AV$15+1,FALSE)="Yes",TRUE,FALSE)</f>
        <v>0</v>
      </c>
      <c r="AW38" s="77" t="b">
        <f>IF(VLOOKUP($M38,Allocators!$D$21:$AU$67,AW$15+1,FALSE)="Yes",TRUE,FALSE)</f>
        <v>0</v>
      </c>
      <c r="AX38" s="77" t="b">
        <f>IF(VLOOKUP($M38,Allocators!$D$21:$AU$67,AX$15+1,FALSE)="Yes",TRUE,FALSE)</f>
        <v>0</v>
      </c>
      <c r="AY38" s="77" t="b">
        <f>IF(VLOOKUP($M38,Allocators!$D$21:$AU$67,AY$15+1,FALSE)="Yes",TRUE,FALSE)</f>
        <v>0</v>
      </c>
      <c r="AZ38" s="77" t="b">
        <f>IF(VLOOKUP($M38,Allocators!$D$21:$AU$67,AZ$15+1,FALSE)="Yes",TRUE,FALSE)</f>
        <v>0</v>
      </c>
      <c r="BA38" s="77" t="b">
        <f>IF(VLOOKUP($M38,Allocators!$D$21:$AU$67,BA$15+1,FALSE)="Yes",TRUE,FALSE)</f>
        <v>0</v>
      </c>
      <c r="BB38" s="77" t="b">
        <f>IF(VLOOKUP($M38,Allocators!$D$21:$AU$67,BB$15+1,FALSE)="Yes",TRUE,FALSE)</f>
        <v>0</v>
      </c>
      <c r="BC38" s="77" t="b">
        <f>IF(VLOOKUP($M38,Allocators!$D$21:$AU$67,BC$15+1,FALSE)="Yes",TRUE,FALSE)</f>
        <v>0</v>
      </c>
      <c r="BD38" s="147" t="b">
        <f>IF(VLOOKUP($M38,Allocators!$D$21:$AU$67,BD$15+1,FALSE)="Yes",TRUE,FALSE)</f>
        <v>0</v>
      </c>
      <c r="BE38" s="53"/>
    </row>
    <row r="39" spans="2:57" outlineLevel="1" x14ac:dyDescent="0.4">
      <c r="B39" s="52" t="s">
        <v>156</v>
      </c>
      <c r="C39" s="9" t="s">
        <v>153</v>
      </c>
      <c r="D39" s="59"/>
      <c r="E39" s="59"/>
      <c r="F39" s="26"/>
      <c r="G39" s="105">
        <f t="shared" si="12"/>
        <v>0</v>
      </c>
      <c r="H39" s="80" t="b">
        <f t="shared" si="9"/>
        <v>0</v>
      </c>
      <c r="I39" s="80" t="b">
        <f t="shared" si="10"/>
        <v>0</v>
      </c>
      <c r="J39" s="80" t="b">
        <f t="shared" si="13"/>
        <v>1</v>
      </c>
      <c r="K39" s="211"/>
      <c r="L39" s="80" t="str">
        <f t="shared" si="11"/>
        <v>Shared</v>
      </c>
      <c r="M39" s="82">
        <v>24</v>
      </c>
      <c r="N39" s="146" t="b">
        <f>IF(VLOOKUP($M39,Allocators!$D$21:$AU$67,N$15+1,FALSE)="Yes",TRUE,FALSE)</f>
        <v>1</v>
      </c>
      <c r="O39" s="77" t="b">
        <f>IF(VLOOKUP($M39,Allocators!$D$21:$AU$67,O$15+1,FALSE)="Yes",TRUE,FALSE)</f>
        <v>1</v>
      </c>
      <c r="P39" s="77" t="b">
        <f>IF(VLOOKUP($M39,Allocators!$D$21:$AU$67,P$15+1,FALSE)="Yes",TRUE,FALSE)</f>
        <v>1</v>
      </c>
      <c r="Q39" s="77" t="b">
        <f>IF(VLOOKUP($M39,Allocators!$D$21:$AU$67,Q$15+1,FALSE)="Yes",TRUE,FALSE)</f>
        <v>1</v>
      </c>
      <c r="R39" s="77" t="b">
        <f>IF(VLOOKUP($M39,Allocators!$D$21:$AU$67,R$15+1,FALSE)="Yes",TRUE,FALSE)</f>
        <v>1</v>
      </c>
      <c r="S39" s="77" t="b">
        <f>IF(VLOOKUP($M39,Allocators!$D$21:$AU$67,S$15+1,FALSE)="Yes",TRUE,FALSE)</f>
        <v>1</v>
      </c>
      <c r="T39" s="77" t="b">
        <f>IF(VLOOKUP($M39,Allocators!$D$21:$AU$67,T$15+1,FALSE)="Yes",TRUE,FALSE)</f>
        <v>1</v>
      </c>
      <c r="U39" s="77" t="b">
        <f>IF(VLOOKUP($M39,Allocators!$D$21:$AU$67,U$15+1,FALSE)="Yes",TRUE,FALSE)</f>
        <v>1</v>
      </c>
      <c r="V39" s="77" t="b">
        <f>IF(VLOOKUP($M39,Allocators!$D$21:$AU$67,V$15+1,FALSE)="Yes",TRUE,FALSE)</f>
        <v>1</v>
      </c>
      <c r="W39" s="77" t="b">
        <f>IF(VLOOKUP($M39,Allocators!$D$21:$AU$67,W$15+1,FALSE)="Yes",TRUE,FALSE)</f>
        <v>1</v>
      </c>
      <c r="X39" s="77" t="b">
        <f>IF(VLOOKUP($M39,Allocators!$D$21:$AU$67,X$15+1,FALSE)="Yes",TRUE,FALSE)</f>
        <v>1</v>
      </c>
      <c r="Y39" s="77" t="b">
        <f>IF(VLOOKUP($M39,Allocators!$D$21:$AU$67,Y$15+1,FALSE)="Yes",TRUE,FALSE)</f>
        <v>1</v>
      </c>
      <c r="Z39" s="77" t="b">
        <f>IF(VLOOKUP($M39,Allocators!$D$21:$AU$67,Z$15+1,FALSE)="Yes",TRUE,FALSE)</f>
        <v>1</v>
      </c>
      <c r="AA39" s="77" t="b">
        <f>IF(VLOOKUP($M39,Allocators!$D$21:$AU$67,AA$15+1,FALSE)="Yes",TRUE,FALSE)</f>
        <v>1</v>
      </c>
      <c r="AB39" s="77" t="b">
        <f>IF(VLOOKUP($M39,Allocators!$D$21:$AU$67,AB$15+1,FALSE)="Yes",TRUE,FALSE)</f>
        <v>0</v>
      </c>
      <c r="AC39" s="77" t="b">
        <f>IF(VLOOKUP($M39,Allocators!$D$21:$AU$67,AC$15+1,FALSE)="Yes",TRUE,FALSE)</f>
        <v>0</v>
      </c>
      <c r="AD39" s="77" t="b">
        <f>IF(VLOOKUP($M39,Allocators!$D$21:$AU$67,AD$15+1,FALSE)="Yes",TRUE,FALSE)</f>
        <v>0</v>
      </c>
      <c r="AE39" s="77" t="b">
        <f>IF(VLOOKUP($M39,Allocators!$D$21:$AU$67,AE$15+1,FALSE)="Yes",TRUE,FALSE)</f>
        <v>0</v>
      </c>
      <c r="AF39" s="77" t="b">
        <f>IF(VLOOKUP($M39,Allocators!$D$21:$AU$67,AF$15+1,FALSE)="Yes",TRUE,FALSE)</f>
        <v>0</v>
      </c>
      <c r="AG39" s="77" t="b">
        <f>IF(VLOOKUP($M39,Allocators!$D$21:$AU$67,AG$15+1,FALSE)="Yes",TRUE,FALSE)</f>
        <v>0</v>
      </c>
      <c r="AH39" s="77" t="b">
        <f>IF(VLOOKUP($M39,Allocators!$D$21:$AU$67,AH$15+1,FALSE)="Yes",TRUE,FALSE)</f>
        <v>0</v>
      </c>
      <c r="AI39" s="77" t="b">
        <f>IF(VLOOKUP($M39,Allocators!$D$21:$AU$67,AI$15+1,FALSE)="Yes",TRUE,FALSE)</f>
        <v>0</v>
      </c>
      <c r="AJ39" s="77" t="b">
        <f>IF(VLOOKUP($M39,Allocators!$D$21:$AU$67,AJ$15+1,FALSE)="Yes",TRUE,FALSE)</f>
        <v>0</v>
      </c>
      <c r="AK39" s="77" t="b">
        <f>IF(VLOOKUP($M39,Allocators!$D$21:$AU$67,AK$15+1,FALSE)="Yes",TRUE,FALSE)</f>
        <v>0</v>
      </c>
      <c r="AL39" s="77" t="b">
        <f>IF(VLOOKUP($M39,Allocators!$D$21:$AU$67,AL$15+1,FALSE)="Yes",TRUE,FALSE)</f>
        <v>0</v>
      </c>
      <c r="AM39" s="77" t="b">
        <f>IF(VLOOKUP($M39,Allocators!$D$21:$AU$67,AM$15+1,FALSE)="Yes",TRUE,FALSE)</f>
        <v>0</v>
      </c>
      <c r="AN39" s="77" t="b">
        <f>IF(VLOOKUP($M39,Allocators!$D$21:$AU$67,AN$15+1,FALSE)="Yes",TRUE,FALSE)</f>
        <v>1</v>
      </c>
      <c r="AO39" s="77" t="b">
        <f>IF(VLOOKUP($M39,Allocators!$D$21:$AU$67,AO$15+1,FALSE)="Yes",TRUE,FALSE)</f>
        <v>1</v>
      </c>
      <c r="AP39" s="77" t="b">
        <f>IF(VLOOKUP($M39,Allocators!$D$21:$AU$67,AP$15+1,FALSE)="Yes",TRUE,FALSE)</f>
        <v>1</v>
      </c>
      <c r="AQ39" s="77" t="b">
        <f>IF(VLOOKUP($M39,Allocators!$D$21:$AU$67,AQ$15+1,FALSE)="Yes",TRUE,FALSE)</f>
        <v>1</v>
      </c>
      <c r="AR39" s="77" t="b">
        <f>IF(VLOOKUP($M39,Allocators!$D$21:$AU$67,AR$15+1,FALSE)="Yes",TRUE,FALSE)</f>
        <v>1</v>
      </c>
      <c r="AS39" s="77" t="b">
        <f>IF(VLOOKUP($M39,Allocators!$D$21:$AU$67,AS$15+1,FALSE)="Yes",TRUE,FALSE)</f>
        <v>1</v>
      </c>
      <c r="AT39" s="77" t="b">
        <f>IF(VLOOKUP($M39,Allocators!$D$21:$AU$67,AT$15+1,FALSE)="Yes",TRUE,FALSE)</f>
        <v>0</v>
      </c>
      <c r="AU39" s="77" t="b">
        <f>IF(VLOOKUP($M39,Allocators!$D$21:$AU$67,AU$15+1,FALSE)="Yes",TRUE,FALSE)</f>
        <v>0</v>
      </c>
      <c r="AV39" s="77" t="b">
        <f>IF(VLOOKUP($M39,Allocators!$D$21:$AU$67,AV$15+1,FALSE)="Yes",TRUE,FALSE)</f>
        <v>0</v>
      </c>
      <c r="AW39" s="77" t="b">
        <f>IF(VLOOKUP($M39,Allocators!$D$21:$AU$67,AW$15+1,FALSE)="Yes",TRUE,FALSE)</f>
        <v>0</v>
      </c>
      <c r="AX39" s="77" t="b">
        <f>IF(VLOOKUP($M39,Allocators!$D$21:$AU$67,AX$15+1,FALSE)="Yes",TRUE,FALSE)</f>
        <v>0</v>
      </c>
      <c r="AY39" s="77" t="b">
        <f>IF(VLOOKUP($M39,Allocators!$D$21:$AU$67,AY$15+1,FALSE)="Yes",TRUE,FALSE)</f>
        <v>0</v>
      </c>
      <c r="AZ39" s="77" t="b">
        <f>IF(VLOOKUP($M39,Allocators!$D$21:$AU$67,AZ$15+1,FALSE)="Yes",TRUE,FALSE)</f>
        <v>0</v>
      </c>
      <c r="BA39" s="77" t="b">
        <f>IF(VLOOKUP($M39,Allocators!$D$21:$AU$67,BA$15+1,FALSE)="Yes",TRUE,FALSE)</f>
        <v>0</v>
      </c>
      <c r="BB39" s="77" t="b">
        <f>IF(VLOOKUP($M39,Allocators!$D$21:$AU$67,BB$15+1,FALSE)="Yes",TRUE,FALSE)</f>
        <v>0</v>
      </c>
      <c r="BC39" s="77" t="b">
        <f>IF(VLOOKUP($M39,Allocators!$D$21:$AU$67,BC$15+1,FALSE)="Yes",TRUE,FALSE)</f>
        <v>1</v>
      </c>
      <c r="BD39" s="147" t="b">
        <f>IF(VLOOKUP($M39,Allocators!$D$21:$AU$67,BD$15+1,FALSE)="Yes",TRUE,FALSE)</f>
        <v>1</v>
      </c>
      <c r="BE39" s="53"/>
    </row>
    <row r="40" spans="2:57" outlineLevel="1" x14ac:dyDescent="0.4">
      <c r="B40" s="52" t="s">
        <v>160</v>
      </c>
      <c r="C40" s="9" t="s">
        <v>146</v>
      </c>
      <c r="D40" s="71"/>
      <c r="E40" s="71"/>
      <c r="F40" s="26"/>
      <c r="G40" s="105">
        <f t="shared" si="12"/>
        <v>0</v>
      </c>
      <c r="H40" s="80" t="b">
        <f t="shared" si="9"/>
        <v>1</v>
      </c>
      <c r="I40" s="80" t="b">
        <f t="shared" si="10"/>
        <v>0</v>
      </c>
      <c r="J40" s="80" t="b">
        <f t="shared" si="13"/>
        <v>0</v>
      </c>
      <c r="K40" s="211"/>
      <c r="L40" s="80" t="str">
        <f t="shared" si="11"/>
        <v>Dedicated Prescribed</v>
      </c>
      <c r="M40" s="82">
        <v>25</v>
      </c>
      <c r="N40" s="146" t="b">
        <f>IF(VLOOKUP($M40,Allocators!$D$21:$AU$67,N$15+1,FALSE)="Yes",TRUE,FALSE)</f>
        <v>1</v>
      </c>
      <c r="O40" s="77" t="b">
        <f>IF(VLOOKUP($M40,Allocators!$D$21:$AU$67,O$15+1,FALSE)="Yes",TRUE,FALSE)</f>
        <v>1</v>
      </c>
      <c r="P40" s="77" t="b">
        <f>IF(VLOOKUP($M40,Allocators!$D$21:$AU$67,P$15+1,FALSE)="Yes",TRUE,FALSE)</f>
        <v>1</v>
      </c>
      <c r="Q40" s="77" t="b">
        <f>IF(VLOOKUP($M40,Allocators!$D$21:$AU$67,Q$15+1,FALSE)="Yes",TRUE,FALSE)</f>
        <v>1</v>
      </c>
      <c r="R40" s="77" t="b">
        <f>IF(VLOOKUP($M40,Allocators!$D$21:$AU$67,R$15+1,FALSE)="Yes",TRUE,FALSE)</f>
        <v>1</v>
      </c>
      <c r="S40" s="77" t="b">
        <f>IF(VLOOKUP($M40,Allocators!$D$21:$AU$67,S$15+1,FALSE)="Yes",TRUE,FALSE)</f>
        <v>1</v>
      </c>
      <c r="T40" s="77" t="b">
        <f>IF(VLOOKUP($M40,Allocators!$D$21:$AU$67,T$15+1,FALSE)="Yes",TRUE,FALSE)</f>
        <v>1</v>
      </c>
      <c r="U40" s="77" t="b">
        <f>IF(VLOOKUP($M40,Allocators!$D$21:$AU$67,U$15+1,FALSE)="Yes",TRUE,FALSE)</f>
        <v>1</v>
      </c>
      <c r="V40" s="77" t="b">
        <f>IF(VLOOKUP($M40,Allocators!$D$21:$AU$67,V$15+1,FALSE)="Yes",TRUE,FALSE)</f>
        <v>1</v>
      </c>
      <c r="W40" s="77" t="b">
        <f>IF(VLOOKUP($M40,Allocators!$D$21:$AU$67,W$15+1,FALSE)="Yes",TRUE,FALSE)</f>
        <v>1</v>
      </c>
      <c r="X40" s="77" t="b">
        <f>IF(VLOOKUP($M40,Allocators!$D$21:$AU$67,X$15+1,FALSE)="Yes",TRUE,FALSE)</f>
        <v>1</v>
      </c>
      <c r="Y40" s="77" t="b">
        <f>IF(VLOOKUP($M40,Allocators!$D$21:$AU$67,Y$15+1,FALSE)="Yes",TRUE,FALSE)</f>
        <v>1</v>
      </c>
      <c r="Z40" s="77" t="b">
        <f>IF(VLOOKUP($M40,Allocators!$D$21:$AU$67,Z$15+1,FALSE)="Yes",TRUE,FALSE)</f>
        <v>1</v>
      </c>
      <c r="AA40" s="77" t="b">
        <f>IF(VLOOKUP($M40,Allocators!$D$21:$AU$67,AA$15+1,FALSE)="Yes",TRUE,FALSE)</f>
        <v>1</v>
      </c>
      <c r="AB40" s="77" t="b">
        <f>IF(VLOOKUP($M40,Allocators!$D$21:$AU$67,AB$15+1,FALSE)="Yes",TRUE,FALSE)</f>
        <v>1</v>
      </c>
      <c r="AC40" s="77" t="b">
        <f>IF(VLOOKUP($M40,Allocators!$D$21:$AU$67,AC$15+1,FALSE)="Yes",TRUE,FALSE)</f>
        <v>1</v>
      </c>
      <c r="AD40" s="77" t="b">
        <f>IF(VLOOKUP($M40,Allocators!$D$21:$AU$67,AD$15+1,FALSE)="Yes",TRUE,FALSE)</f>
        <v>1</v>
      </c>
      <c r="AE40" s="77" t="b">
        <f>IF(VLOOKUP($M40,Allocators!$D$21:$AU$67,AE$15+1,FALSE)="Yes",TRUE,FALSE)</f>
        <v>1</v>
      </c>
      <c r="AF40" s="77" t="b">
        <f>IF(VLOOKUP($M40,Allocators!$D$21:$AU$67,AF$15+1,FALSE)="Yes",TRUE,FALSE)</f>
        <v>1</v>
      </c>
      <c r="AG40" s="77" t="b">
        <f>IF(VLOOKUP($M40,Allocators!$D$21:$AU$67,AG$15+1,FALSE)="Yes",TRUE,FALSE)</f>
        <v>1</v>
      </c>
      <c r="AH40" s="77" t="b">
        <f>IF(VLOOKUP($M40,Allocators!$D$21:$AU$67,AH$15+1,FALSE)="Yes",TRUE,FALSE)</f>
        <v>1</v>
      </c>
      <c r="AI40" s="77" t="b">
        <f>IF(VLOOKUP($M40,Allocators!$D$21:$AU$67,AI$15+1,FALSE)="Yes",TRUE,FALSE)</f>
        <v>1</v>
      </c>
      <c r="AJ40" s="77" t="b">
        <f>IF(VLOOKUP($M40,Allocators!$D$21:$AU$67,AJ$15+1,FALSE)="Yes",TRUE,FALSE)</f>
        <v>1</v>
      </c>
      <c r="AK40" s="77" t="b">
        <f>IF(VLOOKUP($M40,Allocators!$D$21:$AU$67,AK$15+1,FALSE)="Yes",TRUE,FALSE)</f>
        <v>1</v>
      </c>
      <c r="AL40" s="77" t="b">
        <f>IF(VLOOKUP($M40,Allocators!$D$21:$AU$67,AL$15+1,FALSE)="Yes",TRUE,FALSE)</f>
        <v>1</v>
      </c>
      <c r="AM40" s="77" t="b">
        <f>IF(VLOOKUP($M40,Allocators!$D$21:$AU$67,AM$15+1,FALSE)="Yes",TRUE,FALSE)</f>
        <v>1</v>
      </c>
      <c r="AN40" s="77" t="b">
        <f>IF(VLOOKUP($M40,Allocators!$D$21:$AU$67,AN$15+1,FALSE)="Yes",TRUE,FALSE)</f>
        <v>1</v>
      </c>
      <c r="AO40" s="77" t="b">
        <f>IF(VLOOKUP($M40,Allocators!$D$21:$AU$67,AO$15+1,FALSE)="Yes",TRUE,FALSE)</f>
        <v>1</v>
      </c>
      <c r="AP40" s="77" t="b">
        <f>IF(VLOOKUP($M40,Allocators!$D$21:$AU$67,AP$15+1,FALSE)="Yes",TRUE,FALSE)</f>
        <v>1</v>
      </c>
      <c r="AQ40" s="77" t="b">
        <f>IF(VLOOKUP($M40,Allocators!$D$21:$AU$67,AQ$15+1,FALSE)="Yes",TRUE,FALSE)</f>
        <v>1</v>
      </c>
      <c r="AR40" s="77" t="b">
        <f>IF(VLOOKUP($M40,Allocators!$D$21:$AU$67,AR$15+1,FALSE)="Yes",TRUE,FALSE)</f>
        <v>1</v>
      </c>
      <c r="AS40" s="77" t="b">
        <f>IF(VLOOKUP($M40,Allocators!$D$21:$AU$67,AS$15+1,FALSE)="Yes",TRUE,FALSE)</f>
        <v>1</v>
      </c>
      <c r="AT40" s="77" t="b">
        <f>IF(VLOOKUP($M40,Allocators!$D$21:$AU$67,AT$15+1,FALSE)="Yes",TRUE,FALSE)</f>
        <v>1</v>
      </c>
      <c r="AU40" s="77" t="b">
        <f>IF(VLOOKUP($M40,Allocators!$D$21:$AU$67,AU$15+1,FALSE)="Yes",TRUE,FALSE)</f>
        <v>1</v>
      </c>
      <c r="AV40" s="77" t="b">
        <f>IF(VLOOKUP($M40,Allocators!$D$21:$AU$67,AV$15+1,FALSE)="Yes",TRUE,FALSE)</f>
        <v>1</v>
      </c>
      <c r="AW40" s="77" t="b">
        <f>IF(VLOOKUP($M40,Allocators!$D$21:$AU$67,AW$15+1,FALSE)="Yes",TRUE,FALSE)</f>
        <v>1</v>
      </c>
      <c r="AX40" s="77" t="b">
        <f>IF(VLOOKUP($M40,Allocators!$D$21:$AU$67,AX$15+1,FALSE)="Yes",TRUE,FALSE)</f>
        <v>0</v>
      </c>
      <c r="AY40" s="77" t="b">
        <f>IF(VLOOKUP($M40,Allocators!$D$21:$AU$67,AY$15+1,FALSE)="Yes",TRUE,FALSE)</f>
        <v>0</v>
      </c>
      <c r="AZ40" s="77" t="b">
        <f>IF(VLOOKUP($M40,Allocators!$D$21:$AU$67,AZ$15+1,FALSE)="Yes",TRUE,FALSE)</f>
        <v>0</v>
      </c>
      <c r="BA40" s="77" t="b">
        <f>IF(VLOOKUP($M40,Allocators!$D$21:$AU$67,BA$15+1,FALSE)="Yes",TRUE,FALSE)</f>
        <v>0</v>
      </c>
      <c r="BB40" s="77" t="b">
        <f>IF(VLOOKUP($M40,Allocators!$D$21:$AU$67,BB$15+1,FALSE)="Yes",TRUE,FALSE)</f>
        <v>0</v>
      </c>
      <c r="BC40" s="77" t="b">
        <f>IF(VLOOKUP($M40,Allocators!$D$21:$AU$67,BC$15+1,FALSE)="Yes",TRUE,FALSE)</f>
        <v>0</v>
      </c>
      <c r="BD40" s="147" t="b">
        <f>IF(VLOOKUP($M40,Allocators!$D$21:$AU$67,BD$15+1,FALSE)="Yes",TRUE,FALSE)</f>
        <v>0</v>
      </c>
      <c r="BE40" s="53"/>
    </row>
    <row r="41" spans="2:57" outlineLevel="1" x14ac:dyDescent="0.4">
      <c r="B41" s="52" t="s">
        <v>160</v>
      </c>
      <c r="C41" s="9" t="s">
        <v>147</v>
      </c>
      <c r="D41" s="71"/>
      <c r="E41" s="71"/>
      <c r="F41" s="26"/>
      <c r="G41" s="105">
        <f t="shared" si="12"/>
        <v>0</v>
      </c>
      <c r="H41" s="80" t="b">
        <f t="shared" si="9"/>
        <v>0</v>
      </c>
      <c r="I41" s="80" t="b">
        <f t="shared" si="10"/>
        <v>1</v>
      </c>
      <c r="J41" s="80" t="b">
        <f t="shared" si="13"/>
        <v>0</v>
      </c>
      <c r="K41" s="211"/>
      <c r="L41" s="80" t="str">
        <f t="shared" si="11"/>
        <v>Dedicated Non-prescribed</v>
      </c>
      <c r="M41" s="82">
        <v>26</v>
      </c>
      <c r="N41" s="146" t="b">
        <f>IF(VLOOKUP($M41,Allocators!$D$21:$AU$67,N$15+1,FALSE)="Yes",TRUE,FALSE)</f>
        <v>0</v>
      </c>
      <c r="O41" s="77" t="b">
        <f>IF(VLOOKUP($M41,Allocators!$D$21:$AU$67,O$15+1,FALSE)="Yes",TRUE,FALSE)</f>
        <v>0</v>
      </c>
      <c r="P41" s="77" t="b">
        <f>IF(VLOOKUP($M41,Allocators!$D$21:$AU$67,P$15+1,FALSE)="Yes",TRUE,FALSE)</f>
        <v>0</v>
      </c>
      <c r="Q41" s="77" t="b">
        <f>IF(VLOOKUP($M41,Allocators!$D$21:$AU$67,Q$15+1,FALSE)="Yes",TRUE,FALSE)</f>
        <v>0</v>
      </c>
      <c r="R41" s="77" t="b">
        <f>IF(VLOOKUP($M41,Allocators!$D$21:$AU$67,R$15+1,FALSE)="Yes",TRUE,FALSE)</f>
        <v>0</v>
      </c>
      <c r="S41" s="77" t="b">
        <f>IF(VLOOKUP($M41,Allocators!$D$21:$AU$67,S$15+1,FALSE)="Yes",TRUE,FALSE)</f>
        <v>0</v>
      </c>
      <c r="T41" s="77" t="b">
        <f>IF(VLOOKUP($M41,Allocators!$D$21:$AU$67,T$15+1,FALSE)="Yes",TRUE,FALSE)</f>
        <v>0</v>
      </c>
      <c r="U41" s="77" t="b">
        <f>IF(VLOOKUP($M41,Allocators!$D$21:$AU$67,U$15+1,FALSE)="Yes",TRUE,FALSE)</f>
        <v>0</v>
      </c>
      <c r="V41" s="77" t="b">
        <f>IF(VLOOKUP($M41,Allocators!$D$21:$AU$67,V$15+1,FALSE)="Yes",TRUE,FALSE)</f>
        <v>0</v>
      </c>
      <c r="W41" s="77" t="b">
        <f>IF(VLOOKUP($M41,Allocators!$D$21:$AU$67,W$15+1,FALSE)="Yes",TRUE,FALSE)</f>
        <v>0</v>
      </c>
      <c r="X41" s="77" t="b">
        <f>IF(VLOOKUP($M41,Allocators!$D$21:$AU$67,X$15+1,FALSE)="Yes",TRUE,FALSE)</f>
        <v>0</v>
      </c>
      <c r="Y41" s="77" t="b">
        <f>IF(VLOOKUP($M41,Allocators!$D$21:$AU$67,Y$15+1,FALSE)="Yes",TRUE,FALSE)</f>
        <v>0</v>
      </c>
      <c r="Z41" s="77" t="b">
        <f>IF(VLOOKUP($M41,Allocators!$D$21:$AU$67,Z$15+1,FALSE)="Yes",TRUE,FALSE)</f>
        <v>0</v>
      </c>
      <c r="AA41" s="77" t="b">
        <f>IF(VLOOKUP($M41,Allocators!$D$21:$AU$67,AA$15+1,FALSE)="Yes",TRUE,FALSE)</f>
        <v>0</v>
      </c>
      <c r="AB41" s="77" t="b">
        <f>IF(VLOOKUP($M41,Allocators!$D$21:$AU$67,AB$15+1,FALSE)="Yes",TRUE,FALSE)</f>
        <v>0</v>
      </c>
      <c r="AC41" s="77" t="b">
        <f>IF(VLOOKUP($M41,Allocators!$D$21:$AU$67,AC$15+1,FALSE)="Yes",TRUE,FALSE)</f>
        <v>0</v>
      </c>
      <c r="AD41" s="77" t="b">
        <f>IF(VLOOKUP($M41,Allocators!$D$21:$AU$67,AD$15+1,FALSE)="Yes",TRUE,FALSE)</f>
        <v>0</v>
      </c>
      <c r="AE41" s="77" t="b">
        <f>IF(VLOOKUP($M41,Allocators!$D$21:$AU$67,AE$15+1,FALSE)="Yes",TRUE,FALSE)</f>
        <v>0</v>
      </c>
      <c r="AF41" s="77" t="b">
        <f>IF(VLOOKUP($M41,Allocators!$D$21:$AU$67,AF$15+1,FALSE)="Yes",TRUE,FALSE)</f>
        <v>0</v>
      </c>
      <c r="AG41" s="77" t="b">
        <f>IF(VLOOKUP($M41,Allocators!$D$21:$AU$67,AG$15+1,FALSE)="Yes",TRUE,FALSE)</f>
        <v>0</v>
      </c>
      <c r="AH41" s="77" t="b">
        <f>IF(VLOOKUP($M41,Allocators!$D$21:$AU$67,AH$15+1,FALSE)="Yes",TRUE,FALSE)</f>
        <v>0</v>
      </c>
      <c r="AI41" s="77" t="b">
        <f>IF(VLOOKUP($M41,Allocators!$D$21:$AU$67,AI$15+1,FALSE)="Yes",TRUE,FALSE)</f>
        <v>0</v>
      </c>
      <c r="AJ41" s="77" t="b">
        <f>IF(VLOOKUP($M41,Allocators!$D$21:$AU$67,AJ$15+1,FALSE)="Yes",TRUE,FALSE)</f>
        <v>0</v>
      </c>
      <c r="AK41" s="77" t="b">
        <f>IF(VLOOKUP($M41,Allocators!$D$21:$AU$67,AK$15+1,FALSE)="Yes",TRUE,FALSE)</f>
        <v>0</v>
      </c>
      <c r="AL41" s="77" t="b">
        <f>IF(VLOOKUP($M41,Allocators!$D$21:$AU$67,AL$15+1,FALSE)="Yes",TRUE,FALSE)</f>
        <v>0</v>
      </c>
      <c r="AM41" s="77" t="b">
        <f>IF(VLOOKUP($M41,Allocators!$D$21:$AU$67,AM$15+1,FALSE)="Yes",TRUE,FALSE)</f>
        <v>0</v>
      </c>
      <c r="AN41" s="77" t="b">
        <f>IF(VLOOKUP($M41,Allocators!$D$21:$AU$67,AN$15+1,FALSE)="Yes",TRUE,FALSE)</f>
        <v>0</v>
      </c>
      <c r="AO41" s="77" t="b">
        <f>IF(VLOOKUP($M41,Allocators!$D$21:$AU$67,AO$15+1,FALSE)="Yes",TRUE,FALSE)</f>
        <v>0</v>
      </c>
      <c r="AP41" s="77" t="b">
        <f>IF(VLOOKUP($M41,Allocators!$D$21:$AU$67,AP$15+1,FALSE)="Yes",TRUE,FALSE)</f>
        <v>0</v>
      </c>
      <c r="AQ41" s="77" t="b">
        <f>IF(VLOOKUP($M41,Allocators!$D$21:$AU$67,AQ$15+1,FALSE)="Yes",TRUE,FALSE)</f>
        <v>0</v>
      </c>
      <c r="AR41" s="77" t="b">
        <f>IF(VLOOKUP($M41,Allocators!$D$21:$AU$67,AR$15+1,FALSE)="Yes",TRUE,FALSE)</f>
        <v>0</v>
      </c>
      <c r="AS41" s="77" t="b">
        <f>IF(VLOOKUP($M41,Allocators!$D$21:$AU$67,AS$15+1,FALSE)="Yes",TRUE,FALSE)</f>
        <v>0</v>
      </c>
      <c r="AT41" s="77" t="b">
        <f>IF(VLOOKUP($M41,Allocators!$D$21:$AU$67,AT$15+1,FALSE)="Yes",TRUE,FALSE)</f>
        <v>0</v>
      </c>
      <c r="AU41" s="77" t="b">
        <f>IF(VLOOKUP($M41,Allocators!$D$21:$AU$67,AU$15+1,FALSE)="Yes",TRUE,FALSE)</f>
        <v>0</v>
      </c>
      <c r="AV41" s="77" t="b">
        <f>IF(VLOOKUP($M41,Allocators!$D$21:$AU$67,AV$15+1,FALSE)="Yes",TRUE,FALSE)</f>
        <v>0</v>
      </c>
      <c r="AW41" s="77" t="b">
        <f>IF(VLOOKUP($M41,Allocators!$D$21:$AU$67,AW$15+1,FALSE)="Yes",TRUE,FALSE)</f>
        <v>0</v>
      </c>
      <c r="AX41" s="77" t="b">
        <f>IF(VLOOKUP($M41,Allocators!$D$21:$AU$67,AX$15+1,FALSE)="Yes",TRUE,FALSE)</f>
        <v>0</v>
      </c>
      <c r="AY41" s="77" t="b">
        <f>IF(VLOOKUP($M41,Allocators!$D$21:$AU$67,AY$15+1,FALSE)="Yes",TRUE,FALSE)</f>
        <v>0</v>
      </c>
      <c r="AZ41" s="77" t="b">
        <f>IF(VLOOKUP($M41,Allocators!$D$21:$AU$67,AZ$15+1,FALSE)="Yes",TRUE,FALSE)</f>
        <v>0</v>
      </c>
      <c r="BA41" s="77" t="b">
        <f>IF(VLOOKUP($M41,Allocators!$D$21:$AU$67,BA$15+1,FALSE)="Yes",TRUE,FALSE)</f>
        <v>0</v>
      </c>
      <c r="BB41" s="77" t="b">
        <f>IF(VLOOKUP($M41,Allocators!$D$21:$AU$67,BB$15+1,FALSE)="Yes",TRUE,FALSE)</f>
        <v>0</v>
      </c>
      <c r="BC41" s="77" t="b">
        <f>IF(VLOOKUP($M41,Allocators!$D$21:$AU$67,BC$15+1,FALSE)="Yes",TRUE,FALSE)</f>
        <v>0</v>
      </c>
      <c r="BD41" s="147" t="b">
        <f>IF(VLOOKUP($M41,Allocators!$D$21:$AU$67,BD$15+1,FALSE)="Yes",TRUE,FALSE)</f>
        <v>1</v>
      </c>
      <c r="BE41" s="53"/>
    </row>
    <row r="42" spans="2:57" outlineLevel="1" x14ac:dyDescent="0.4">
      <c r="B42" s="52" t="s">
        <v>160</v>
      </c>
      <c r="C42" s="9" t="s">
        <v>148</v>
      </c>
      <c r="D42" s="59"/>
      <c r="E42" s="59"/>
      <c r="F42" s="26"/>
      <c r="G42" s="105">
        <f t="shared" si="12"/>
        <v>0</v>
      </c>
      <c r="H42" s="80" t="b">
        <f t="shared" si="9"/>
        <v>0</v>
      </c>
      <c r="I42" s="80" t="b">
        <f t="shared" si="10"/>
        <v>0</v>
      </c>
      <c r="J42" s="80" t="b">
        <f t="shared" si="13"/>
        <v>1</v>
      </c>
      <c r="K42" s="211"/>
      <c r="L42" s="80" t="str">
        <f t="shared" si="11"/>
        <v>Shared</v>
      </c>
      <c r="M42" s="82">
        <v>27</v>
      </c>
      <c r="N42" s="146" t="b">
        <f>IF(VLOOKUP($M42,Allocators!$D$21:$AU$67,N$15+1,FALSE)="Yes",TRUE,FALSE)</f>
        <v>1</v>
      </c>
      <c r="O42" s="77" t="b">
        <f>IF(VLOOKUP($M42,Allocators!$D$21:$AU$67,O$15+1,FALSE)="Yes",TRUE,FALSE)</f>
        <v>1</v>
      </c>
      <c r="P42" s="77" t="b">
        <f>IF(VLOOKUP($M42,Allocators!$D$21:$AU$67,P$15+1,FALSE)="Yes",TRUE,FALSE)</f>
        <v>1</v>
      </c>
      <c r="Q42" s="77" t="b">
        <f>IF(VLOOKUP($M42,Allocators!$D$21:$AU$67,Q$15+1,FALSE)="Yes",TRUE,FALSE)</f>
        <v>1</v>
      </c>
      <c r="R42" s="77" t="b">
        <f>IF(VLOOKUP($M42,Allocators!$D$21:$AU$67,R$15+1,FALSE)="Yes",TRUE,FALSE)</f>
        <v>1</v>
      </c>
      <c r="S42" s="77" t="b">
        <f>IF(VLOOKUP($M42,Allocators!$D$21:$AU$67,S$15+1,FALSE)="Yes",TRUE,FALSE)</f>
        <v>1</v>
      </c>
      <c r="T42" s="77" t="b">
        <f>IF(VLOOKUP($M42,Allocators!$D$21:$AU$67,T$15+1,FALSE)="Yes",TRUE,FALSE)</f>
        <v>1</v>
      </c>
      <c r="U42" s="77" t="b">
        <f>IF(VLOOKUP($M42,Allocators!$D$21:$AU$67,U$15+1,FALSE)="Yes",TRUE,FALSE)</f>
        <v>1</v>
      </c>
      <c r="V42" s="77" t="b">
        <f>IF(VLOOKUP($M42,Allocators!$D$21:$AU$67,V$15+1,FALSE)="Yes",TRUE,FALSE)</f>
        <v>1</v>
      </c>
      <c r="W42" s="77" t="b">
        <f>IF(VLOOKUP($M42,Allocators!$D$21:$AU$67,W$15+1,FALSE)="Yes",TRUE,FALSE)</f>
        <v>1</v>
      </c>
      <c r="X42" s="77" t="b">
        <f>IF(VLOOKUP($M42,Allocators!$D$21:$AU$67,X$15+1,FALSE)="Yes",TRUE,FALSE)</f>
        <v>1</v>
      </c>
      <c r="Y42" s="77" t="b">
        <f>IF(VLOOKUP($M42,Allocators!$D$21:$AU$67,Y$15+1,FALSE)="Yes",TRUE,FALSE)</f>
        <v>1</v>
      </c>
      <c r="Z42" s="77" t="b">
        <f>IF(VLOOKUP($M42,Allocators!$D$21:$AU$67,Z$15+1,FALSE)="Yes",TRUE,FALSE)</f>
        <v>1</v>
      </c>
      <c r="AA42" s="77" t="b">
        <f>IF(VLOOKUP($M42,Allocators!$D$21:$AU$67,AA$15+1,FALSE)="Yes",TRUE,FALSE)</f>
        <v>1</v>
      </c>
      <c r="AB42" s="77" t="b">
        <f>IF(VLOOKUP($M42,Allocators!$D$21:$AU$67,AB$15+1,FALSE)="Yes",TRUE,FALSE)</f>
        <v>1</v>
      </c>
      <c r="AC42" s="77" t="b">
        <f>IF(VLOOKUP($M42,Allocators!$D$21:$AU$67,AC$15+1,FALSE)="Yes",TRUE,FALSE)</f>
        <v>1</v>
      </c>
      <c r="AD42" s="77" t="b">
        <f>IF(VLOOKUP($M42,Allocators!$D$21:$AU$67,AD$15+1,FALSE)="Yes",TRUE,FALSE)</f>
        <v>1</v>
      </c>
      <c r="AE42" s="77" t="b">
        <f>IF(VLOOKUP($M42,Allocators!$D$21:$AU$67,AE$15+1,FALSE)="Yes",TRUE,FALSE)</f>
        <v>1</v>
      </c>
      <c r="AF42" s="77" t="b">
        <f>IF(VLOOKUP($M42,Allocators!$D$21:$AU$67,AF$15+1,FALSE)="Yes",TRUE,FALSE)</f>
        <v>1</v>
      </c>
      <c r="AG42" s="77" t="b">
        <f>IF(VLOOKUP($M42,Allocators!$D$21:$AU$67,AG$15+1,FALSE)="Yes",TRUE,FALSE)</f>
        <v>1</v>
      </c>
      <c r="AH42" s="77" t="b">
        <f>IF(VLOOKUP($M42,Allocators!$D$21:$AU$67,AH$15+1,FALSE)="Yes",TRUE,FALSE)</f>
        <v>1</v>
      </c>
      <c r="AI42" s="77" t="b">
        <f>IF(VLOOKUP($M42,Allocators!$D$21:$AU$67,AI$15+1,FALSE)="Yes",TRUE,FALSE)</f>
        <v>1</v>
      </c>
      <c r="AJ42" s="77" t="b">
        <f>IF(VLOOKUP($M42,Allocators!$D$21:$AU$67,AJ$15+1,FALSE)="Yes",TRUE,FALSE)</f>
        <v>1</v>
      </c>
      <c r="AK42" s="77" t="b">
        <f>IF(VLOOKUP($M42,Allocators!$D$21:$AU$67,AK$15+1,FALSE)="Yes",TRUE,FALSE)</f>
        <v>1</v>
      </c>
      <c r="AL42" s="77" t="b">
        <f>IF(VLOOKUP($M42,Allocators!$D$21:$AU$67,AL$15+1,FALSE)="Yes",TRUE,FALSE)</f>
        <v>1</v>
      </c>
      <c r="AM42" s="77" t="b">
        <f>IF(VLOOKUP($M42,Allocators!$D$21:$AU$67,AM$15+1,FALSE)="Yes",TRUE,FALSE)</f>
        <v>1</v>
      </c>
      <c r="AN42" s="77" t="b">
        <f>IF(VLOOKUP($M42,Allocators!$D$21:$AU$67,AN$15+1,FALSE)="Yes",TRUE,FALSE)</f>
        <v>1</v>
      </c>
      <c r="AO42" s="77" t="b">
        <f>IF(VLOOKUP($M42,Allocators!$D$21:$AU$67,AO$15+1,FALSE)="Yes",TRUE,FALSE)</f>
        <v>1</v>
      </c>
      <c r="AP42" s="77" t="b">
        <f>IF(VLOOKUP($M42,Allocators!$D$21:$AU$67,AP$15+1,FALSE)="Yes",TRUE,FALSE)</f>
        <v>1</v>
      </c>
      <c r="AQ42" s="77" t="b">
        <f>IF(VLOOKUP($M42,Allocators!$D$21:$AU$67,AQ$15+1,FALSE)="Yes",TRUE,FALSE)</f>
        <v>1</v>
      </c>
      <c r="AR42" s="77" t="b">
        <f>IF(VLOOKUP($M42,Allocators!$D$21:$AU$67,AR$15+1,FALSE)="Yes",TRUE,FALSE)</f>
        <v>1</v>
      </c>
      <c r="AS42" s="77" t="b">
        <f>IF(VLOOKUP($M42,Allocators!$D$21:$AU$67,AS$15+1,FALSE)="Yes",TRUE,FALSE)</f>
        <v>1</v>
      </c>
      <c r="AT42" s="77" t="b">
        <f>IF(VLOOKUP($M42,Allocators!$D$21:$AU$67,AT$15+1,FALSE)="Yes",TRUE,FALSE)</f>
        <v>1</v>
      </c>
      <c r="AU42" s="77" t="b">
        <f>IF(VLOOKUP($M42,Allocators!$D$21:$AU$67,AU$15+1,FALSE)="Yes",TRUE,FALSE)</f>
        <v>1</v>
      </c>
      <c r="AV42" s="77" t="b">
        <f>IF(VLOOKUP($M42,Allocators!$D$21:$AU$67,AV$15+1,FALSE)="Yes",TRUE,FALSE)</f>
        <v>1</v>
      </c>
      <c r="AW42" s="77" t="b">
        <f>IF(VLOOKUP($M42,Allocators!$D$21:$AU$67,AW$15+1,FALSE)="Yes",TRUE,FALSE)</f>
        <v>1</v>
      </c>
      <c r="AX42" s="77" t="b">
        <f>IF(VLOOKUP($M42,Allocators!$D$21:$AU$67,AX$15+1,FALSE)="Yes",TRUE,FALSE)</f>
        <v>0</v>
      </c>
      <c r="AY42" s="77" t="b">
        <f>IF(VLOOKUP($M42,Allocators!$D$21:$AU$67,AY$15+1,FALSE)="Yes",TRUE,FALSE)</f>
        <v>0</v>
      </c>
      <c r="AZ42" s="77" t="b">
        <f>IF(VLOOKUP($M42,Allocators!$D$21:$AU$67,AZ$15+1,FALSE)="Yes",TRUE,FALSE)</f>
        <v>0</v>
      </c>
      <c r="BA42" s="77" t="b">
        <f>IF(VLOOKUP($M42,Allocators!$D$21:$AU$67,BA$15+1,FALSE)="Yes",TRUE,FALSE)</f>
        <v>0</v>
      </c>
      <c r="BB42" s="77" t="b">
        <f>IF(VLOOKUP($M42,Allocators!$D$21:$AU$67,BB$15+1,FALSE)="Yes",TRUE,FALSE)</f>
        <v>0</v>
      </c>
      <c r="BC42" s="77" t="b">
        <f>IF(VLOOKUP($M42,Allocators!$D$21:$AU$67,BC$15+1,FALSE)="Yes",TRUE,FALSE)</f>
        <v>1</v>
      </c>
      <c r="BD42" s="147" t="b">
        <f>IF(VLOOKUP($M42,Allocators!$D$21:$AU$67,BD$15+1,FALSE)="Yes",TRUE,FALSE)</f>
        <v>1</v>
      </c>
      <c r="BE42" s="53"/>
    </row>
    <row r="43" spans="2:57" outlineLevel="1" x14ac:dyDescent="0.4">
      <c r="B43" s="52" t="s">
        <v>161</v>
      </c>
      <c r="C43" s="9" t="s">
        <v>162</v>
      </c>
      <c r="D43" s="71"/>
      <c r="E43" s="71"/>
      <c r="F43" s="26"/>
      <c r="G43" s="105">
        <f t="shared" si="12"/>
        <v>0</v>
      </c>
      <c r="H43" s="80" t="b">
        <f t="shared" si="9"/>
        <v>1</v>
      </c>
      <c r="I43" s="80" t="b">
        <f t="shared" si="10"/>
        <v>0</v>
      </c>
      <c r="J43" s="80" t="b">
        <f t="shared" si="13"/>
        <v>0</v>
      </c>
      <c r="K43" s="211"/>
      <c r="L43" s="80" t="str">
        <f t="shared" si="11"/>
        <v>Dedicated Prescribed</v>
      </c>
      <c r="M43" s="82">
        <v>28</v>
      </c>
      <c r="N43" s="146" t="b">
        <f>IF(VLOOKUP($M43,Allocators!$D$21:$AU$67,N$15+1,FALSE)="Yes",TRUE,FALSE)</f>
        <v>1</v>
      </c>
      <c r="O43" s="77" t="b">
        <f>IF(VLOOKUP($M43,Allocators!$D$21:$AU$67,O$15+1,FALSE)="Yes",TRUE,FALSE)</f>
        <v>1</v>
      </c>
      <c r="P43" s="77" t="b">
        <f>IF(VLOOKUP($M43,Allocators!$D$21:$AU$67,P$15+1,FALSE)="Yes",TRUE,FALSE)</f>
        <v>1</v>
      </c>
      <c r="Q43" s="77" t="b">
        <f>IF(VLOOKUP($M43,Allocators!$D$21:$AU$67,Q$15+1,FALSE)="Yes",TRUE,FALSE)</f>
        <v>1</v>
      </c>
      <c r="R43" s="77" t="b">
        <f>IF(VLOOKUP($M43,Allocators!$D$21:$AU$67,R$15+1,FALSE)="Yes",TRUE,FALSE)</f>
        <v>1</v>
      </c>
      <c r="S43" s="77" t="b">
        <f>IF(VLOOKUP($M43,Allocators!$D$21:$AU$67,S$15+1,FALSE)="Yes",TRUE,FALSE)</f>
        <v>1</v>
      </c>
      <c r="T43" s="77" t="b">
        <f>IF(VLOOKUP($M43,Allocators!$D$21:$AU$67,T$15+1,FALSE)="Yes",TRUE,FALSE)</f>
        <v>1</v>
      </c>
      <c r="U43" s="77" t="b">
        <f>IF(VLOOKUP($M43,Allocators!$D$21:$AU$67,U$15+1,FALSE)="Yes",TRUE,FALSE)</f>
        <v>1</v>
      </c>
      <c r="V43" s="77" t="b">
        <f>IF(VLOOKUP($M43,Allocators!$D$21:$AU$67,V$15+1,FALSE)="Yes",TRUE,FALSE)</f>
        <v>1</v>
      </c>
      <c r="W43" s="77" t="b">
        <f>IF(VLOOKUP($M43,Allocators!$D$21:$AU$67,W$15+1,FALSE)="Yes",TRUE,FALSE)</f>
        <v>1</v>
      </c>
      <c r="X43" s="77" t="b">
        <f>IF(VLOOKUP($M43,Allocators!$D$21:$AU$67,X$15+1,FALSE)="Yes",TRUE,FALSE)</f>
        <v>1</v>
      </c>
      <c r="Y43" s="77" t="b">
        <f>IF(VLOOKUP($M43,Allocators!$D$21:$AU$67,Y$15+1,FALSE)="Yes",TRUE,FALSE)</f>
        <v>1</v>
      </c>
      <c r="Z43" s="77" t="b">
        <f>IF(VLOOKUP($M43,Allocators!$D$21:$AU$67,Z$15+1,FALSE)="Yes",TRUE,FALSE)</f>
        <v>1</v>
      </c>
      <c r="AA43" s="77" t="b">
        <f>IF(VLOOKUP($M43,Allocators!$D$21:$AU$67,AA$15+1,FALSE)="Yes",TRUE,FALSE)</f>
        <v>1</v>
      </c>
      <c r="AB43" s="77" t="b">
        <f>IF(VLOOKUP($M43,Allocators!$D$21:$AU$67,AB$15+1,FALSE)="Yes",TRUE,FALSE)</f>
        <v>1</v>
      </c>
      <c r="AC43" s="77" t="b">
        <f>IF(VLOOKUP($M43,Allocators!$D$21:$AU$67,AC$15+1,FALSE)="Yes",TRUE,FALSE)</f>
        <v>1</v>
      </c>
      <c r="AD43" s="77" t="b">
        <f>IF(VLOOKUP($M43,Allocators!$D$21:$AU$67,AD$15+1,FALSE)="Yes",TRUE,FALSE)</f>
        <v>1</v>
      </c>
      <c r="AE43" s="77" t="b">
        <f>IF(VLOOKUP($M43,Allocators!$D$21:$AU$67,AE$15+1,FALSE)="Yes",TRUE,FALSE)</f>
        <v>1</v>
      </c>
      <c r="AF43" s="77" t="b">
        <f>IF(VLOOKUP($M43,Allocators!$D$21:$AU$67,AF$15+1,FALSE)="Yes",TRUE,FALSE)</f>
        <v>1</v>
      </c>
      <c r="AG43" s="77" t="b">
        <f>IF(VLOOKUP($M43,Allocators!$D$21:$AU$67,AG$15+1,FALSE)="Yes",TRUE,FALSE)</f>
        <v>1</v>
      </c>
      <c r="AH43" s="77" t="b">
        <f>IF(VLOOKUP($M43,Allocators!$D$21:$AU$67,AH$15+1,FALSE)="Yes",TRUE,FALSE)</f>
        <v>1</v>
      </c>
      <c r="AI43" s="77" t="b">
        <f>IF(VLOOKUP($M43,Allocators!$D$21:$AU$67,AI$15+1,FALSE)="Yes",TRUE,FALSE)</f>
        <v>1</v>
      </c>
      <c r="AJ43" s="77" t="b">
        <f>IF(VLOOKUP($M43,Allocators!$D$21:$AU$67,AJ$15+1,FALSE)="Yes",TRUE,FALSE)</f>
        <v>1</v>
      </c>
      <c r="AK43" s="77" t="b">
        <f>IF(VLOOKUP($M43,Allocators!$D$21:$AU$67,AK$15+1,FALSE)="Yes",TRUE,FALSE)</f>
        <v>1</v>
      </c>
      <c r="AL43" s="77" t="b">
        <f>IF(VLOOKUP($M43,Allocators!$D$21:$AU$67,AL$15+1,FALSE)="Yes",TRUE,FALSE)</f>
        <v>1</v>
      </c>
      <c r="AM43" s="77" t="b">
        <f>IF(VLOOKUP($M43,Allocators!$D$21:$AU$67,AM$15+1,FALSE)="Yes",TRUE,FALSE)</f>
        <v>1</v>
      </c>
      <c r="AN43" s="77" t="b">
        <f>IF(VLOOKUP($M43,Allocators!$D$21:$AU$67,AN$15+1,FALSE)="Yes",TRUE,FALSE)</f>
        <v>1</v>
      </c>
      <c r="AO43" s="77" t="b">
        <f>IF(VLOOKUP($M43,Allocators!$D$21:$AU$67,AO$15+1,FALSE)="Yes",TRUE,FALSE)</f>
        <v>1</v>
      </c>
      <c r="AP43" s="77" t="b">
        <f>IF(VLOOKUP($M43,Allocators!$D$21:$AU$67,AP$15+1,FALSE)="Yes",TRUE,FALSE)</f>
        <v>1</v>
      </c>
      <c r="AQ43" s="77" t="b">
        <f>IF(VLOOKUP($M43,Allocators!$D$21:$AU$67,AQ$15+1,FALSE)="Yes",TRUE,FALSE)</f>
        <v>1</v>
      </c>
      <c r="AR43" s="77" t="b">
        <f>IF(VLOOKUP($M43,Allocators!$D$21:$AU$67,AR$15+1,FALSE)="Yes",TRUE,FALSE)</f>
        <v>1</v>
      </c>
      <c r="AS43" s="77" t="b">
        <f>IF(VLOOKUP($M43,Allocators!$D$21:$AU$67,AS$15+1,FALSE)="Yes",TRUE,FALSE)</f>
        <v>1</v>
      </c>
      <c r="AT43" s="77" t="b">
        <f>IF(VLOOKUP($M43,Allocators!$D$21:$AU$67,AT$15+1,FALSE)="Yes",TRUE,FALSE)</f>
        <v>1</v>
      </c>
      <c r="AU43" s="77" t="b">
        <f>IF(VLOOKUP($M43,Allocators!$D$21:$AU$67,AU$15+1,FALSE)="Yes",TRUE,FALSE)</f>
        <v>1</v>
      </c>
      <c r="AV43" s="77" t="b">
        <f>IF(VLOOKUP($M43,Allocators!$D$21:$AU$67,AV$15+1,FALSE)="Yes",TRUE,FALSE)</f>
        <v>1</v>
      </c>
      <c r="AW43" s="77" t="b">
        <f>IF(VLOOKUP($M43,Allocators!$D$21:$AU$67,AW$15+1,FALSE)="Yes",TRUE,FALSE)</f>
        <v>1</v>
      </c>
      <c r="AX43" s="77" t="b">
        <f>IF(VLOOKUP($M43,Allocators!$D$21:$AU$67,AX$15+1,FALSE)="Yes",TRUE,FALSE)</f>
        <v>0</v>
      </c>
      <c r="AY43" s="77" t="b">
        <f>IF(VLOOKUP($M43,Allocators!$D$21:$AU$67,AY$15+1,FALSE)="Yes",TRUE,FALSE)</f>
        <v>0</v>
      </c>
      <c r="AZ43" s="77" t="b">
        <f>IF(VLOOKUP($M43,Allocators!$D$21:$AU$67,AZ$15+1,FALSE)="Yes",TRUE,FALSE)</f>
        <v>0</v>
      </c>
      <c r="BA43" s="77" t="b">
        <f>IF(VLOOKUP($M43,Allocators!$D$21:$AU$67,BA$15+1,FALSE)="Yes",TRUE,FALSE)</f>
        <v>0</v>
      </c>
      <c r="BB43" s="77" t="b">
        <f>IF(VLOOKUP($M43,Allocators!$D$21:$AU$67,BB$15+1,FALSE)="Yes",TRUE,FALSE)</f>
        <v>0</v>
      </c>
      <c r="BC43" s="77" t="b">
        <f>IF(VLOOKUP($M43,Allocators!$D$21:$AU$67,BC$15+1,FALSE)="Yes",TRUE,FALSE)</f>
        <v>0</v>
      </c>
      <c r="BD43" s="147" t="b">
        <f>IF(VLOOKUP($M43,Allocators!$D$21:$AU$67,BD$15+1,FALSE)="Yes",TRUE,FALSE)</f>
        <v>0</v>
      </c>
      <c r="BE43" s="53"/>
    </row>
    <row r="44" spans="2:57" outlineLevel="1" x14ac:dyDescent="0.4">
      <c r="B44" s="52" t="s">
        <v>161</v>
      </c>
      <c r="C44" s="9" t="s">
        <v>147</v>
      </c>
      <c r="D44" s="71"/>
      <c r="E44" s="71"/>
      <c r="F44" s="26"/>
      <c r="G44" s="105">
        <f t="shared" si="12"/>
        <v>0</v>
      </c>
      <c r="H44" s="80" t="b">
        <f t="shared" si="9"/>
        <v>0</v>
      </c>
      <c r="I44" s="80" t="b">
        <f t="shared" si="10"/>
        <v>1</v>
      </c>
      <c r="J44" s="80" t="b">
        <f t="shared" si="13"/>
        <v>0</v>
      </c>
      <c r="K44" s="211"/>
      <c r="L44" s="80" t="str">
        <f t="shared" si="11"/>
        <v>Dedicated Non-prescribed</v>
      </c>
      <c r="M44" s="82">
        <v>29</v>
      </c>
      <c r="N44" s="146" t="b">
        <f>IF(VLOOKUP($M44,Allocators!$D$21:$AU$67,N$15+1,FALSE)="Yes",TRUE,FALSE)</f>
        <v>0</v>
      </c>
      <c r="O44" s="77" t="b">
        <f>IF(VLOOKUP($M44,Allocators!$D$21:$AU$67,O$15+1,FALSE)="Yes",TRUE,FALSE)</f>
        <v>0</v>
      </c>
      <c r="P44" s="77" t="b">
        <f>IF(VLOOKUP($M44,Allocators!$D$21:$AU$67,P$15+1,FALSE)="Yes",TRUE,FALSE)</f>
        <v>0</v>
      </c>
      <c r="Q44" s="77" t="b">
        <f>IF(VLOOKUP($M44,Allocators!$D$21:$AU$67,Q$15+1,FALSE)="Yes",TRUE,FALSE)</f>
        <v>0</v>
      </c>
      <c r="R44" s="77" t="b">
        <f>IF(VLOOKUP($M44,Allocators!$D$21:$AU$67,R$15+1,FALSE)="Yes",TRUE,FALSE)</f>
        <v>0</v>
      </c>
      <c r="S44" s="77" t="b">
        <f>IF(VLOOKUP($M44,Allocators!$D$21:$AU$67,S$15+1,FALSE)="Yes",TRUE,FALSE)</f>
        <v>0</v>
      </c>
      <c r="T44" s="77" t="b">
        <f>IF(VLOOKUP($M44,Allocators!$D$21:$AU$67,T$15+1,FALSE)="Yes",TRUE,FALSE)</f>
        <v>0</v>
      </c>
      <c r="U44" s="77" t="b">
        <f>IF(VLOOKUP($M44,Allocators!$D$21:$AU$67,U$15+1,FALSE)="Yes",TRUE,FALSE)</f>
        <v>0</v>
      </c>
      <c r="V44" s="77" t="b">
        <f>IF(VLOOKUP($M44,Allocators!$D$21:$AU$67,V$15+1,FALSE)="Yes",TRUE,FALSE)</f>
        <v>0</v>
      </c>
      <c r="W44" s="77" t="b">
        <f>IF(VLOOKUP($M44,Allocators!$D$21:$AU$67,W$15+1,FALSE)="Yes",TRUE,FALSE)</f>
        <v>0</v>
      </c>
      <c r="X44" s="77" t="b">
        <f>IF(VLOOKUP($M44,Allocators!$D$21:$AU$67,X$15+1,FALSE)="Yes",TRUE,FALSE)</f>
        <v>0</v>
      </c>
      <c r="Y44" s="77" t="b">
        <f>IF(VLOOKUP($M44,Allocators!$D$21:$AU$67,Y$15+1,FALSE)="Yes",TRUE,FALSE)</f>
        <v>0</v>
      </c>
      <c r="Z44" s="77" t="b">
        <f>IF(VLOOKUP($M44,Allocators!$D$21:$AU$67,Z$15+1,FALSE)="Yes",TRUE,FALSE)</f>
        <v>0</v>
      </c>
      <c r="AA44" s="77" t="b">
        <f>IF(VLOOKUP($M44,Allocators!$D$21:$AU$67,AA$15+1,FALSE)="Yes",TRUE,FALSE)</f>
        <v>0</v>
      </c>
      <c r="AB44" s="77" t="b">
        <f>IF(VLOOKUP($M44,Allocators!$D$21:$AU$67,AB$15+1,FALSE)="Yes",TRUE,FALSE)</f>
        <v>0</v>
      </c>
      <c r="AC44" s="77" t="b">
        <f>IF(VLOOKUP($M44,Allocators!$D$21:$AU$67,AC$15+1,FALSE)="Yes",TRUE,FALSE)</f>
        <v>0</v>
      </c>
      <c r="AD44" s="77" t="b">
        <f>IF(VLOOKUP($M44,Allocators!$D$21:$AU$67,AD$15+1,FALSE)="Yes",TRUE,FALSE)</f>
        <v>0</v>
      </c>
      <c r="AE44" s="77" t="b">
        <f>IF(VLOOKUP($M44,Allocators!$D$21:$AU$67,AE$15+1,FALSE)="Yes",TRUE,FALSE)</f>
        <v>0</v>
      </c>
      <c r="AF44" s="77" t="b">
        <f>IF(VLOOKUP($M44,Allocators!$D$21:$AU$67,AF$15+1,FALSE)="Yes",TRUE,FALSE)</f>
        <v>0</v>
      </c>
      <c r="AG44" s="77" t="b">
        <f>IF(VLOOKUP($M44,Allocators!$D$21:$AU$67,AG$15+1,FALSE)="Yes",TRUE,FALSE)</f>
        <v>0</v>
      </c>
      <c r="AH44" s="77" t="b">
        <f>IF(VLOOKUP($M44,Allocators!$D$21:$AU$67,AH$15+1,FALSE)="Yes",TRUE,FALSE)</f>
        <v>0</v>
      </c>
      <c r="AI44" s="77" t="b">
        <f>IF(VLOOKUP($M44,Allocators!$D$21:$AU$67,AI$15+1,FALSE)="Yes",TRUE,FALSE)</f>
        <v>0</v>
      </c>
      <c r="AJ44" s="77" t="b">
        <f>IF(VLOOKUP($M44,Allocators!$D$21:$AU$67,AJ$15+1,FALSE)="Yes",TRUE,FALSE)</f>
        <v>0</v>
      </c>
      <c r="AK44" s="77" t="b">
        <f>IF(VLOOKUP($M44,Allocators!$D$21:$AU$67,AK$15+1,FALSE)="Yes",TRUE,FALSE)</f>
        <v>0</v>
      </c>
      <c r="AL44" s="77" t="b">
        <f>IF(VLOOKUP($M44,Allocators!$D$21:$AU$67,AL$15+1,FALSE)="Yes",TRUE,FALSE)</f>
        <v>0</v>
      </c>
      <c r="AM44" s="77" t="b">
        <f>IF(VLOOKUP($M44,Allocators!$D$21:$AU$67,AM$15+1,FALSE)="Yes",TRUE,FALSE)</f>
        <v>0</v>
      </c>
      <c r="AN44" s="77" t="b">
        <f>IF(VLOOKUP($M44,Allocators!$D$21:$AU$67,AN$15+1,FALSE)="Yes",TRUE,FALSE)</f>
        <v>0</v>
      </c>
      <c r="AO44" s="77" t="b">
        <f>IF(VLOOKUP($M44,Allocators!$D$21:$AU$67,AO$15+1,FALSE)="Yes",TRUE,FALSE)</f>
        <v>0</v>
      </c>
      <c r="AP44" s="77" t="b">
        <f>IF(VLOOKUP($M44,Allocators!$D$21:$AU$67,AP$15+1,FALSE)="Yes",TRUE,FALSE)</f>
        <v>0</v>
      </c>
      <c r="AQ44" s="77" t="b">
        <f>IF(VLOOKUP($M44,Allocators!$D$21:$AU$67,AQ$15+1,FALSE)="Yes",TRUE,FALSE)</f>
        <v>0</v>
      </c>
      <c r="AR44" s="77" t="b">
        <f>IF(VLOOKUP($M44,Allocators!$D$21:$AU$67,AR$15+1,FALSE)="Yes",TRUE,FALSE)</f>
        <v>0</v>
      </c>
      <c r="AS44" s="77" t="b">
        <f>IF(VLOOKUP($M44,Allocators!$D$21:$AU$67,AS$15+1,FALSE)="Yes",TRUE,FALSE)</f>
        <v>0</v>
      </c>
      <c r="AT44" s="77" t="b">
        <f>IF(VLOOKUP($M44,Allocators!$D$21:$AU$67,AT$15+1,FALSE)="Yes",TRUE,FALSE)</f>
        <v>0</v>
      </c>
      <c r="AU44" s="77" t="b">
        <f>IF(VLOOKUP($M44,Allocators!$D$21:$AU$67,AU$15+1,FALSE)="Yes",TRUE,FALSE)</f>
        <v>0</v>
      </c>
      <c r="AV44" s="77" t="b">
        <f>IF(VLOOKUP($M44,Allocators!$D$21:$AU$67,AV$15+1,FALSE)="Yes",TRUE,FALSE)</f>
        <v>0</v>
      </c>
      <c r="AW44" s="77" t="b">
        <f>IF(VLOOKUP($M44,Allocators!$D$21:$AU$67,AW$15+1,FALSE)="Yes",TRUE,FALSE)</f>
        <v>0</v>
      </c>
      <c r="AX44" s="77" t="b">
        <f>IF(VLOOKUP($M44,Allocators!$D$21:$AU$67,AX$15+1,FALSE)="Yes",TRUE,FALSE)</f>
        <v>0</v>
      </c>
      <c r="AY44" s="77" t="b">
        <f>IF(VLOOKUP($M44,Allocators!$D$21:$AU$67,AY$15+1,FALSE)="Yes",TRUE,FALSE)</f>
        <v>0</v>
      </c>
      <c r="AZ44" s="77" t="b">
        <f>IF(VLOOKUP($M44,Allocators!$D$21:$AU$67,AZ$15+1,FALSE)="Yes",TRUE,FALSE)</f>
        <v>0</v>
      </c>
      <c r="BA44" s="77" t="b">
        <f>IF(VLOOKUP($M44,Allocators!$D$21:$AU$67,BA$15+1,FALSE)="Yes",TRUE,FALSE)</f>
        <v>0</v>
      </c>
      <c r="BB44" s="77" t="b">
        <f>IF(VLOOKUP($M44,Allocators!$D$21:$AU$67,BB$15+1,FALSE)="Yes",TRUE,FALSE)</f>
        <v>0</v>
      </c>
      <c r="BC44" s="77" t="b">
        <f>IF(VLOOKUP($M44,Allocators!$D$21:$AU$67,BC$15+1,FALSE)="Yes",TRUE,FALSE)</f>
        <v>0</v>
      </c>
      <c r="BD44" s="147" t="b">
        <f>IF(VLOOKUP($M44,Allocators!$D$21:$AU$67,BD$15+1,FALSE)="Yes",TRUE,FALSE)</f>
        <v>1</v>
      </c>
      <c r="BE44" s="53"/>
    </row>
    <row r="45" spans="2:57" outlineLevel="1" x14ac:dyDescent="0.4">
      <c r="B45" s="52" t="s">
        <v>161</v>
      </c>
      <c r="C45" s="9" t="s">
        <v>151</v>
      </c>
      <c r="D45" s="71"/>
      <c r="E45" s="71"/>
      <c r="F45" s="26"/>
      <c r="G45" s="105">
        <f t="shared" si="12"/>
        <v>0</v>
      </c>
      <c r="H45" s="80" t="b">
        <f t="shared" si="9"/>
        <v>0</v>
      </c>
      <c r="I45" s="80" t="b">
        <f t="shared" si="10"/>
        <v>0</v>
      </c>
      <c r="J45" s="80" t="b">
        <f t="shared" si="13"/>
        <v>1</v>
      </c>
      <c r="K45" s="211"/>
      <c r="L45" s="80" t="str">
        <f t="shared" si="11"/>
        <v>Shared</v>
      </c>
      <c r="M45" s="82">
        <v>30</v>
      </c>
      <c r="N45" s="146" t="b">
        <f>IF(VLOOKUP($M45,Allocators!$D$21:$AU$67,N$15+1,FALSE)="Yes",TRUE,FALSE)</f>
        <v>1</v>
      </c>
      <c r="O45" s="77" t="b">
        <f>IF(VLOOKUP($M45,Allocators!$D$21:$AU$67,O$15+1,FALSE)="Yes",TRUE,FALSE)</f>
        <v>1</v>
      </c>
      <c r="P45" s="77" t="b">
        <f>IF(VLOOKUP($M45,Allocators!$D$21:$AU$67,P$15+1,FALSE)="Yes",TRUE,FALSE)</f>
        <v>1</v>
      </c>
      <c r="Q45" s="77" t="b">
        <f>IF(VLOOKUP($M45,Allocators!$D$21:$AU$67,Q$15+1,FALSE)="Yes",TRUE,FALSE)</f>
        <v>1</v>
      </c>
      <c r="R45" s="77" t="b">
        <f>IF(VLOOKUP($M45,Allocators!$D$21:$AU$67,R$15+1,FALSE)="Yes",TRUE,FALSE)</f>
        <v>1</v>
      </c>
      <c r="S45" s="77" t="b">
        <f>IF(VLOOKUP($M45,Allocators!$D$21:$AU$67,S$15+1,FALSE)="Yes",TRUE,FALSE)</f>
        <v>1</v>
      </c>
      <c r="T45" s="77" t="b">
        <f>IF(VLOOKUP($M45,Allocators!$D$21:$AU$67,T$15+1,FALSE)="Yes",TRUE,FALSE)</f>
        <v>1</v>
      </c>
      <c r="U45" s="77" t="b">
        <f>IF(VLOOKUP($M45,Allocators!$D$21:$AU$67,U$15+1,FALSE)="Yes",TRUE,FALSE)</f>
        <v>1</v>
      </c>
      <c r="V45" s="77" t="b">
        <f>IF(VLOOKUP($M45,Allocators!$D$21:$AU$67,V$15+1,FALSE)="Yes",TRUE,FALSE)</f>
        <v>1</v>
      </c>
      <c r="W45" s="77" t="b">
        <f>IF(VLOOKUP($M45,Allocators!$D$21:$AU$67,W$15+1,FALSE)="Yes",TRUE,FALSE)</f>
        <v>1</v>
      </c>
      <c r="X45" s="77" t="b">
        <f>IF(VLOOKUP($M45,Allocators!$D$21:$AU$67,X$15+1,FALSE)="Yes",TRUE,FALSE)</f>
        <v>1</v>
      </c>
      <c r="Y45" s="77" t="b">
        <f>IF(VLOOKUP($M45,Allocators!$D$21:$AU$67,Y$15+1,FALSE)="Yes",TRUE,FALSE)</f>
        <v>1</v>
      </c>
      <c r="Z45" s="77" t="b">
        <f>IF(VLOOKUP($M45,Allocators!$D$21:$AU$67,Z$15+1,FALSE)="Yes",TRUE,FALSE)</f>
        <v>1</v>
      </c>
      <c r="AA45" s="77" t="b">
        <f>IF(VLOOKUP($M45,Allocators!$D$21:$AU$67,AA$15+1,FALSE)="Yes",TRUE,FALSE)</f>
        <v>1</v>
      </c>
      <c r="AB45" s="77" t="b">
        <f>IF(VLOOKUP($M45,Allocators!$D$21:$AU$67,AB$15+1,FALSE)="Yes",TRUE,FALSE)</f>
        <v>1</v>
      </c>
      <c r="AC45" s="77" t="b">
        <f>IF(VLOOKUP($M45,Allocators!$D$21:$AU$67,AC$15+1,FALSE)="Yes",TRUE,FALSE)</f>
        <v>1</v>
      </c>
      <c r="AD45" s="77" t="b">
        <f>IF(VLOOKUP($M45,Allocators!$D$21:$AU$67,AD$15+1,FALSE)="Yes",TRUE,FALSE)</f>
        <v>1</v>
      </c>
      <c r="AE45" s="77" t="b">
        <f>IF(VLOOKUP($M45,Allocators!$D$21:$AU$67,AE$15+1,FALSE)="Yes",TRUE,FALSE)</f>
        <v>1</v>
      </c>
      <c r="AF45" s="77" t="b">
        <f>IF(VLOOKUP($M45,Allocators!$D$21:$AU$67,AF$15+1,FALSE)="Yes",TRUE,FALSE)</f>
        <v>1</v>
      </c>
      <c r="AG45" s="77" t="b">
        <f>IF(VLOOKUP($M45,Allocators!$D$21:$AU$67,AG$15+1,FALSE)="Yes",TRUE,FALSE)</f>
        <v>1</v>
      </c>
      <c r="AH45" s="77" t="b">
        <f>IF(VLOOKUP($M45,Allocators!$D$21:$AU$67,AH$15+1,FALSE)="Yes",TRUE,FALSE)</f>
        <v>1</v>
      </c>
      <c r="AI45" s="77" t="b">
        <f>IF(VLOOKUP($M45,Allocators!$D$21:$AU$67,AI$15+1,FALSE)="Yes",TRUE,FALSE)</f>
        <v>1</v>
      </c>
      <c r="AJ45" s="77" t="b">
        <f>IF(VLOOKUP($M45,Allocators!$D$21:$AU$67,AJ$15+1,FALSE)="Yes",TRUE,FALSE)</f>
        <v>1</v>
      </c>
      <c r="AK45" s="77" t="b">
        <f>IF(VLOOKUP($M45,Allocators!$D$21:$AU$67,AK$15+1,FALSE)="Yes",TRUE,FALSE)</f>
        <v>1</v>
      </c>
      <c r="AL45" s="77" t="b">
        <f>IF(VLOOKUP($M45,Allocators!$D$21:$AU$67,AL$15+1,FALSE)="Yes",TRUE,FALSE)</f>
        <v>1</v>
      </c>
      <c r="AM45" s="77" t="b">
        <f>IF(VLOOKUP($M45,Allocators!$D$21:$AU$67,AM$15+1,FALSE)="Yes",TRUE,FALSE)</f>
        <v>1</v>
      </c>
      <c r="AN45" s="77" t="b">
        <f>IF(VLOOKUP($M45,Allocators!$D$21:$AU$67,AN$15+1,FALSE)="Yes",TRUE,FALSE)</f>
        <v>1</v>
      </c>
      <c r="AO45" s="77" t="b">
        <f>IF(VLOOKUP($M45,Allocators!$D$21:$AU$67,AO$15+1,FALSE)="Yes",TRUE,FALSE)</f>
        <v>1</v>
      </c>
      <c r="AP45" s="77" t="b">
        <f>IF(VLOOKUP($M45,Allocators!$D$21:$AU$67,AP$15+1,FALSE)="Yes",TRUE,FALSE)</f>
        <v>1</v>
      </c>
      <c r="AQ45" s="77" t="b">
        <f>IF(VLOOKUP($M45,Allocators!$D$21:$AU$67,AQ$15+1,FALSE)="Yes",TRUE,FALSE)</f>
        <v>1</v>
      </c>
      <c r="AR45" s="77" t="b">
        <f>IF(VLOOKUP($M45,Allocators!$D$21:$AU$67,AR$15+1,FALSE)="Yes",TRUE,FALSE)</f>
        <v>1</v>
      </c>
      <c r="AS45" s="77" t="b">
        <f>IF(VLOOKUP($M45,Allocators!$D$21:$AU$67,AS$15+1,FALSE)="Yes",TRUE,FALSE)</f>
        <v>1</v>
      </c>
      <c r="AT45" s="77" t="b">
        <f>IF(VLOOKUP($M45,Allocators!$D$21:$AU$67,AT$15+1,FALSE)="Yes",TRUE,FALSE)</f>
        <v>1</v>
      </c>
      <c r="AU45" s="77" t="b">
        <f>IF(VLOOKUP($M45,Allocators!$D$21:$AU$67,AU$15+1,FALSE)="Yes",TRUE,FALSE)</f>
        <v>1</v>
      </c>
      <c r="AV45" s="77" t="b">
        <f>IF(VLOOKUP($M45,Allocators!$D$21:$AU$67,AV$15+1,FALSE)="Yes",TRUE,FALSE)</f>
        <v>1</v>
      </c>
      <c r="AW45" s="77" t="b">
        <f>IF(VLOOKUP($M45,Allocators!$D$21:$AU$67,AW$15+1,FALSE)="Yes",TRUE,FALSE)</f>
        <v>1</v>
      </c>
      <c r="AX45" s="77" t="b">
        <f>IF(VLOOKUP($M45,Allocators!$D$21:$AU$67,AX$15+1,FALSE)="Yes",TRUE,FALSE)</f>
        <v>0</v>
      </c>
      <c r="AY45" s="77" t="b">
        <f>IF(VLOOKUP($M45,Allocators!$D$21:$AU$67,AY$15+1,FALSE)="Yes",TRUE,FALSE)</f>
        <v>0</v>
      </c>
      <c r="AZ45" s="77" t="b">
        <f>IF(VLOOKUP($M45,Allocators!$D$21:$AU$67,AZ$15+1,FALSE)="Yes",TRUE,FALSE)</f>
        <v>0</v>
      </c>
      <c r="BA45" s="77" t="b">
        <f>IF(VLOOKUP($M45,Allocators!$D$21:$AU$67,BA$15+1,FALSE)="Yes",TRUE,FALSE)</f>
        <v>0</v>
      </c>
      <c r="BB45" s="77" t="b">
        <f>IF(VLOOKUP($M45,Allocators!$D$21:$AU$67,BB$15+1,FALSE)="Yes",TRUE,FALSE)</f>
        <v>0</v>
      </c>
      <c r="BC45" s="77" t="b">
        <f>IF(VLOOKUP($M45,Allocators!$D$21:$AU$67,BC$15+1,FALSE)="Yes",TRUE,FALSE)</f>
        <v>1</v>
      </c>
      <c r="BD45" s="147" t="b">
        <f>IF(VLOOKUP($M45,Allocators!$D$21:$AU$67,BD$15+1,FALSE)="Yes",TRUE,FALSE)</f>
        <v>1</v>
      </c>
      <c r="BE45" s="53"/>
    </row>
    <row r="46" spans="2:57" outlineLevel="1" x14ac:dyDescent="0.4">
      <c r="B46" s="52" t="s">
        <v>161</v>
      </c>
      <c r="C46" s="9" t="s">
        <v>163</v>
      </c>
      <c r="D46" s="70"/>
      <c r="E46" s="70"/>
      <c r="F46" s="26"/>
      <c r="G46" s="105">
        <f t="shared" si="12"/>
        <v>0</v>
      </c>
      <c r="H46" s="80" t="b">
        <f t="shared" si="9"/>
        <v>1</v>
      </c>
      <c r="I46" s="80" t="b">
        <f t="shared" si="10"/>
        <v>0</v>
      </c>
      <c r="J46" s="80" t="b">
        <f t="shared" si="13"/>
        <v>0</v>
      </c>
      <c r="K46" s="211"/>
      <c r="L46" s="80" t="str">
        <f t="shared" si="11"/>
        <v>Dedicated Prescribed</v>
      </c>
      <c r="M46" s="82">
        <v>31</v>
      </c>
      <c r="N46" s="146" t="b">
        <f>IF(VLOOKUP($M46,Allocators!$D$21:$AU$67,N$15+1,FALSE)="Yes",TRUE,FALSE)</f>
        <v>0</v>
      </c>
      <c r="O46" s="77" t="b">
        <f>IF(VLOOKUP($M46,Allocators!$D$21:$AU$67,O$15+1,FALSE)="Yes",TRUE,FALSE)</f>
        <v>0</v>
      </c>
      <c r="P46" s="77" t="b">
        <f>IF(VLOOKUP($M46,Allocators!$D$21:$AU$67,P$15+1,FALSE)="Yes",TRUE,FALSE)</f>
        <v>0</v>
      </c>
      <c r="Q46" s="77" t="b">
        <f>IF(VLOOKUP($M46,Allocators!$D$21:$AU$67,Q$15+1,FALSE)="Yes",TRUE,FALSE)</f>
        <v>0</v>
      </c>
      <c r="R46" s="77" t="b">
        <f>IF(VLOOKUP($M46,Allocators!$D$21:$AU$67,R$15+1,FALSE)="Yes",TRUE,FALSE)</f>
        <v>0</v>
      </c>
      <c r="S46" s="77" t="b">
        <f>IF(VLOOKUP($M46,Allocators!$D$21:$AU$67,S$15+1,FALSE)="Yes",TRUE,FALSE)</f>
        <v>0</v>
      </c>
      <c r="T46" s="77" t="b">
        <f>IF(VLOOKUP($M46,Allocators!$D$21:$AU$67,T$15+1,FALSE)="Yes",TRUE,FALSE)</f>
        <v>0</v>
      </c>
      <c r="U46" s="77" t="b">
        <f>IF(VLOOKUP($M46,Allocators!$D$21:$AU$67,U$15+1,FALSE)="Yes",TRUE,FALSE)</f>
        <v>0</v>
      </c>
      <c r="V46" s="77" t="b">
        <f>IF(VLOOKUP($M46,Allocators!$D$21:$AU$67,V$15+1,FALSE)="Yes",TRUE,FALSE)</f>
        <v>0</v>
      </c>
      <c r="W46" s="77" t="b">
        <f>IF(VLOOKUP($M46,Allocators!$D$21:$AU$67,W$15+1,FALSE)="Yes",TRUE,FALSE)</f>
        <v>0</v>
      </c>
      <c r="X46" s="77" t="b">
        <f>IF(VLOOKUP($M46,Allocators!$D$21:$AU$67,X$15+1,FALSE)="Yes",TRUE,FALSE)</f>
        <v>0</v>
      </c>
      <c r="Y46" s="77" t="b">
        <f>IF(VLOOKUP($M46,Allocators!$D$21:$AU$67,Y$15+1,FALSE)="Yes",TRUE,FALSE)</f>
        <v>0</v>
      </c>
      <c r="Z46" s="77" t="b">
        <f>IF(VLOOKUP($M46,Allocators!$D$21:$AU$67,Z$15+1,FALSE)="Yes",TRUE,FALSE)</f>
        <v>0</v>
      </c>
      <c r="AA46" s="77" t="b">
        <f>IF(VLOOKUP($M46,Allocators!$D$21:$AU$67,AA$15+1,FALSE)="Yes",TRUE,FALSE)</f>
        <v>0</v>
      </c>
      <c r="AB46" s="77" t="b">
        <f>IF(VLOOKUP($M46,Allocators!$D$21:$AU$67,AB$15+1,FALSE)="Yes",TRUE,FALSE)</f>
        <v>1</v>
      </c>
      <c r="AC46" s="77" t="b">
        <f>IF(VLOOKUP($M46,Allocators!$D$21:$AU$67,AC$15+1,FALSE)="Yes",TRUE,FALSE)</f>
        <v>1</v>
      </c>
      <c r="AD46" s="77" t="b">
        <f>IF(VLOOKUP($M46,Allocators!$D$21:$AU$67,AD$15+1,FALSE)="Yes",TRUE,FALSE)</f>
        <v>1</v>
      </c>
      <c r="AE46" s="77" t="b">
        <f>IF(VLOOKUP($M46,Allocators!$D$21:$AU$67,AE$15+1,FALSE)="Yes",TRUE,FALSE)</f>
        <v>1</v>
      </c>
      <c r="AF46" s="77" t="b">
        <f>IF(VLOOKUP($M46,Allocators!$D$21:$AU$67,AF$15+1,FALSE)="Yes",TRUE,FALSE)</f>
        <v>1</v>
      </c>
      <c r="AG46" s="77" t="b">
        <f>IF(VLOOKUP($M46,Allocators!$D$21:$AU$67,AG$15+1,FALSE)="Yes",TRUE,FALSE)</f>
        <v>1</v>
      </c>
      <c r="AH46" s="77" t="b">
        <f>IF(VLOOKUP($M46,Allocators!$D$21:$AU$67,AH$15+1,FALSE)="Yes",TRUE,FALSE)</f>
        <v>1</v>
      </c>
      <c r="AI46" s="77" t="b">
        <f>IF(VLOOKUP($M46,Allocators!$D$21:$AU$67,AI$15+1,FALSE)="Yes",TRUE,FALSE)</f>
        <v>1</v>
      </c>
      <c r="AJ46" s="77" t="b">
        <f>IF(VLOOKUP($M46,Allocators!$D$21:$AU$67,AJ$15+1,FALSE)="Yes",TRUE,FALSE)</f>
        <v>1</v>
      </c>
      <c r="AK46" s="77" t="b">
        <f>IF(VLOOKUP($M46,Allocators!$D$21:$AU$67,AK$15+1,FALSE)="Yes",TRUE,FALSE)</f>
        <v>1</v>
      </c>
      <c r="AL46" s="77" t="b">
        <f>IF(VLOOKUP($M46,Allocators!$D$21:$AU$67,AL$15+1,FALSE)="Yes",TRUE,FALSE)</f>
        <v>1</v>
      </c>
      <c r="AM46" s="77" t="b">
        <f>IF(VLOOKUP($M46,Allocators!$D$21:$AU$67,AM$15+1,FALSE)="Yes",TRUE,FALSE)</f>
        <v>1</v>
      </c>
      <c r="AN46" s="77" t="b">
        <f>IF(VLOOKUP($M46,Allocators!$D$21:$AU$67,AN$15+1,FALSE)="Yes",TRUE,FALSE)</f>
        <v>0</v>
      </c>
      <c r="AO46" s="77" t="b">
        <f>IF(VLOOKUP($M46,Allocators!$D$21:$AU$67,AO$15+1,FALSE)="Yes",TRUE,FALSE)</f>
        <v>0</v>
      </c>
      <c r="AP46" s="77" t="b">
        <f>IF(VLOOKUP($M46,Allocators!$D$21:$AU$67,AP$15+1,FALSE)="Yes",TRUE,FALSE)</f>
        <v>0</v>
      </c>
      <c r="AQ46" s="77" t="b">
        <f>IF(VLOOKUP($M46,Allocators!$D$21:$AU$67,AQ$15+1,FALSE)="Yes",TRUE,FALSE)</f>
        <v>0</v>
      </c>
      <c r="AR46" s="77" t="b">
        <f>IF(VLOOKUP($M46,Allocators!$D$21:$AU$67,AR$15+1,FALSE)="Yes",TRUE,FALSE)</f>
        <v>0</v>
      </c>
      <c r="AS46" s="77" t="b">
        <f>IF(VLOOKUP($M46,Allocators!$D$21:$AU$67,AS$15+1,FALSE)="Yes",TRUE,FALSE)</f>
        <v>0</v>
      </c>
      <c r="AT46" s="77" t="b">
        <f>IF(VLOOKUP($M46,Allocators!$D$21:$AU$67,AT$15+1,FALSE)="Yes",TRUE,FALSE)</f>
        <v>0</v>
      </c>
      <c r="AU46" s="77" t="b">
        <f>IF(VLOOKUP($M46,Allocators!$D$21:$AU$67,AU$15+1,FALSE)="Yes",TRUE,FALSE)</f>
        <v>0</v>
      </c>
      <c r="AV46" s="77" t="b">
        <f>IF(VLOOKUP($M46,Allocators!$D$21:$AU$67,AV$15+1,FALSE)="Yes",TRUE,FALSE)</f>
        <v>0</v>
      </c>
      <c r="AW46" s="77" t="b">
        <f>IF(VLOOKUP($M46,Allocators!$D$21:$AU$67,AW$15+1,FALSE)="Yes",TRUE,FALSE)</f>
        <v>0</v>
      </c>
      <c r="AX46" s="77" t="b">
        <f>IF(VLOOKUP($M46,Allocators!$D$21:$AU$67,AX$15+1,FALSE)="Yes",TRUE,FALSE)</f>
        <v>0</v>
      </c>
      <c r="AY46" s="77" t="b">
        <f>IF(VLOOKUP($M46,Allocators!$D$21:$AU$67,AY$15+1,FALSE)="Yes",TRUE,FALSE)</f>
        <v>0</v>
      </c>
      <c r="AZ46" s="77" t="b">
        <f>IF(VLOOKUP($M46,Allocators!$D$21:$AU$67,AZ$15+1,FALSE)="Yes",TRUE,FALSE)</f>
        <v>0</v>
      </c>
      <c r="BA46" s="77" t="b">
        <f>IF(VLOOKUP($M46,Allocators!$D$21:$AU$67,BA$15+1,FALSE)="Yes",TRUE,FALSE)</f>
        <v>0</v>
      </c>
      <c r="BB46" s="77" t="b">
        <f>IF(VLOOKUP($M46,Allocators!$D$21:$AU$67,BB$15+1,FALSE)="Yes",TRUE,FALSE)</f>
        <v>0</v>
      </c>
      <c r="BC46" s="77" t="b">
        <f>IF(VLOOKUP($M46,Allocators!$D$21:$AU$67,BC$15+1,FALSE)="Yes",TRUE,FALSE)</f>
        <v>0</v>
      </c>
      <c r="BD46" s="147" t="b">
        <f>IF(VLOOKUP($M46,Allocators!$D$21:$AU$67,BD$15+1,FALSE)="Yes",TRUE,FALSE)</f>
        <v>0</v>
      </c>
      <c r="BE46" s="53"/>
    </row>
    <row r="47" spans="2:57" outlineLevel="1" x14ac:dyDescent="0.4">
      <c r="B47" s="52" t="s">
        <v>161</v>
      </c>
      <c r="C47" s="9" t="s">
        <v>159</v>
      </c>
      <c r="D47" s="59"/>
      <c r="E47" s="59"/>
      <c r="F47" s="26"/>
      <c r="G47" s="105">
        <f t="shared" si="12"/>
        <v>0</v>
      </c>
      <c r="H47" s="80" t="b">
        <f t="shared" si="9"/>
        <v>1</v>
      </c>
      <c r="I47" s="80" t="b">
        <f t="shared" si="10"/>
        <v>0</v>
      </c>
      <c r="J47" s="80" t="b">
        <f t="shared" si="13"/>
        <v>0</v>
      </c>
      <c r="K47" s="211"/>
      <c r="L47" s="80" t="str">
        <f t="shared" si="11"/>
        <v>Dedicated Prescribed</v>
      </c>
      <c r="M47" s="82">
        <v>32</v>
      </c>
      <c r="N47" s="146" t="b">
        <f>IF(VLOOKUP($M47,Allocators!$D$21:$AU$67,N$15+1,FALSE)="Yes",TRUE,FALSE)</f>
        <v>0</v>
      </c>
      <c r="O47" s="77" t="b">
        <f>IF(VLOOKUP($M47,Allocators!$D$21:$AU$67,O$15+1,FALSE)="Yes",TRUE,FALSE)</f>
        <v>0</v>
      </c>
      <c r="P47" s="77" t="b">
        <f>IF(VLOOKUP($M47,Allocators!$D$21:$AU$67,P$15+1,FALSE)="Yes",TRUE,FALSE)</f>
        <v>0</v>
      </c>
      <c r="Q47" s="77" t="b">
        <f>IF(VLOOKUP($M47,Allocators!$D$21:$AU$67,Q$15+1,FALSE)="Yes",TRUE,FALSE)</f>
        <v>0</v>
      </c>
      <c r="R47" s="77" t="b">
        <f>IF(VLOOKUP($M47,Allocators!$D$21:$AU$67,R$15+1,FALSE)="Yes",TRUE,FALSE)</f>
        <v>0</v>
      </c>
      <c r="S47" s="77" t="b">
        <f>IF(VLOOKUP($M47,Allocators!$D$21:$AU$67,S$15+1,FALSE)="Yes",TRUE,FALSE)</f>
        <v>0</v>
      </c>
      <c r="T47" s="77" t="b">
        <f>IF(VLOOKUP($M47,Allocators!$D$21:$AU$67,T$15+1,FALSE)="Yes",TRUE,FALSE)</f>
        <v>0</v>
      </c>
      <c r="U47" s="77" t="b">
        <f>IF(VLOOKUP($M47,Allocators!$D$21:$AU$67,U$15+1,FALSE)="Yes",TRUE,FALSE)</f>
        <v>0</v>
      </c>
      <c r="V47" s="77" t="b">
        <f>IF(VLOOKUP($M47,Allocators!$D$21:$AU$67,V$15+1,FALSE)="Yes",TRUE,FALSE)</f>
        <v>0</v>
      </c>
      <c r="W47" s="77" t="b">
        <f>IF(VLOOKUP($M47,Allocators!$D$21:$AU$67,W$15+1,FALSE)="Yes",TRUE,FALSE)</f>
        <v>0</v>
      </c>
      <c r="X47" s="77" t="b">
        <f>IF(VLOOKUP($M47,Allocators!$D$21:$AU$67,X$15+1,FALSE)="Yes",TRUE,FALSE)</f>
        <v>0</v>
      </c>
      <c r="Y47" s="77" t="b">
        <f>IF(VLOOKUP($M47,Allocators!$D$21:$AU$67,Y$15+1,FALSE)="Yes",TRUE,FALSE)</f>
        <v>0</v>
      </c>
      <c r="Z47" s="77" t="b">
        <f>IF(VLOOKUP($M47,Allocators!$D$21:$AU$67,Z$15+1,FALSE)="Yes",TRUE,FALSE)</f>
        <v>0</v>
      </c>
      <c r="AA47" s="77" t="b">
        <f>IF(VLOOKUP($M47,Allocators!$D$21:$AU$67,AA$15+1,FALSE)="Yes",TRUE,FALSE)</f>
        <v>0</v>
      </c>
      <c r="AB47" s="77" t="b">
        <f>IF(VLOOKUP($M47,Allocators!$D$21:$AU$67,AB$15+1,FALSE)="Yes",TRUE,FALSE)</f>
        <v>1</v>
      </c>
      <c r="AC47" s="77" t="b">
        <f>IF(VLOOKUP($M47,Allocators!$D$21:$AU$67,AC$15+1,FALSE)="Yes",TRUE,FALSE)</f>
        <v>1</v>
      </c>
      <c r="AD47" s="77" t="b">
        <f>IF(VLOOKUP($M47,Allocators!$D$21:$AU$67,AD$15+1,FALSE)="Yes",TRUE,FALSE)</f>
        <v>1</v>
      </c>
      <c r="AE47" s="77" t="b">
        <f>IF(VLOOKUP($M47,Allocators!$D$21:$AU$67,AE$15+1,FALSE)="Yes",TRUE,FALSE)</f>
        <v>1</v>
      </c>
      <c r="AF47" s="77" t="b">
        <f>IF(VLOOKUP($M47,Allocators!$D$21:$AU$67,AF$15+1,FALSE)="Yes",TRUE,FALSE)</f>
        <v>1</v>
      </c>
      <c r="AG47" s="77" t="b">
        <f>IF(VLOOKUP($M47,Allocators!$D$21:$AU$67,AG$15+1,FALSE)="Yes",TRUE,FALSE)</f>
        <v>1</v>
      </c>
      <c r="AH47" s="77" t="b">
        <f>IF(VLOOKUP($M47,Allocators!$D$21:$AU$67,AH$15+1,FALSE)="Yes",TRUE,FALSE)</f>
        <v>1</v>
      </c>
      <c r="AI47" s="77" t="b">
        <f>IF(VLOOKUP($M47,Allocators!$D$21:$AU$67,AI$15+1,FALSE)="Yes",TRUE,FALSE)</f>
        <v>1</v>
      </c>
      <c r="AJ47" s="77" t="b">
        <f>IF(VLOOKUP($M47,Allocators!$D$21:$AU$67,AJ$15+1,FALSE)="Yes",TRUE,FALSE)</f>
        <v>1</v>
      </c>
      <c r="AK47" s="77" t="b">
        <f>IF(VLOOKUP($M47,Allocators!$D$21:$AU$67,AK$15+1,FALSE)="Yes",TRUE,FALSE)</f>
        <v>1</v>
      </c>
      <c r="AL47" s="77" t="b">
        <f>IF(VLOOKUP($M47,Allocators!$D$21:$AU$67,AL$15+1,FALSE)="Yes",TRUE,FALSE)</f>
        <v>1</v>
      </c>
      <c r="AM47" s="77" t="b">
        <f>IF(VLOOKUP($M47,Allocators!$D$21:$AU$67,AM$15+1,FALSE)="Yes",TRUE,FALSE)</f>
        <v>1</v>
      </c>
      <c r="AN47" s="77" t="b">
        <f>IF(VLOOKUP($M47,Allocators!$D$21:$AU$67,AN$15+1,FALSE)="Yes",TRUE,FALSE)</f>
        <v>0</v>
      </c>
      <c r="AO47" s="77" t="b">
        <f>IF(VLOOKUP($M47,Allocators!$D$21:$AU$67,AO$15+1,FALSE)="Yes",TRUE,FALSE)</f>
        <v>0</v>
      </c>
      <c r="AP47" s="77" t="b">
        <f>IF(VLOOKUP($M47,Allocators!$D$21:$AU$67,AP$15+1,FALSE)="Yes",TRUE,FALSE)</f>
        <v>0</v>
      </c>
      <c r="AQ47" s="77" t="b">
        <f>IF(VLOOKUP($M47,Allocators!$D$21:$AU$67,AQ$15+1,FALSE)="Yes",TRUE,FALSE)</f>
        <v>0</v>
      </c>
      <c r="AR47" s="77" t="b">
        <f>IF(VLOOKUP($M47,Allocators!$D$21:$AU$67,AR$15+1,FALSE)="Yes",TRUE,FALSE)</f>
        <v>0</v>
      </c>
      <c r="AS47" s="77" t="b">
        <f>IF(VLOOKUP($M47,Allocators!$D$21:$AU$67,AS$15+1,FALSE)="Yes",TRUE,FALSE)</f>
        <v>0</v>
      </c>
      <c r="AT47" s="77" t="b">
        <f>IF(VLOOKUP($M47,Allocators!$D$21:$AU$67,AT$15+1,FALSE)="Yes",TRUE,FALSE)</f>
        <v>0</v>
      </c>
      <c r="AU47" s="77" t="b">
        <f>IF(VLOOKUP($M47,Allocators!$D$21:$AU$67,AU$15+1,FALSE)="Yes",TRUE,FALSE)</f>
        <v>0</v>
      </c>
      <c r="AV47" s="77" t="b">
        <f>IF(VLOOKUP($M47,Allocators!$D$21:$AU$67,AV$15+1,FALSE)="Yes",TRUE,FALSE)</f>
        <v>0</v>
      </c>
      <c r="AW47" s="77" t="b">
        <f>IF(VLOOKUP($M47,Allocators!$D$21:$AU$67,AW$15+1,FALSE)="Yes",TRUE,FALSE)</f>
        <v>0</v>
      </c>
      <c r="AX47" s="77" t="b">
        <f>IF(VLOOKUP($M47,Allocators!$D$21:$AU$67,AX$15+1,FALSE)="Yes",TRUE,FALSE)</f>
        <v>0</v>
      </c>
      <c r="AY47" s="77" t="b">
        <f>IF(VLOOKUP($M47,Allocators!$D$21:$AU$67,AY$15+1,FALSE)="Yes",TRUE,FALSE)</f>
        <v>0</v>
      </c>
      <c r="AZ47" s="77" t="b">
        <f>IF(VLOOKUP($M47,Allocators!$D$21:$AU$67,AZ$15+1,FALSE)="Yes",TRUE,FALSE)</f>
        <v>0</v>
      </c>
      <c r="BA47" s="77" t="b">
        <f>IF(VLOOKUP($M47,Allocators!$D$21:$AU$67,BA$15+1,FALSE)="Yes",TRUE,FALSE)</f>
        <v>0</v>
      </c>
      <c r="BB47" s="77" t="b">
        <f>IF(VLOOKUP($M47,Allocators!$D$21:$AU$67,BB$15+1,FALSE)="Yes",TRUE,FALSE)</f>
        <v>0</v>
      </c>
      <c r="BC47" s="77" t="b">
        <f>IF(VLOOKUP($M47,Allocators!$D$21:$AU$67,BC$15+1,FALSE)="Yes",TRUE,FALSE)</f>
        <v>0</v>
      </c>
      <c r="BD47" s="147" t="b">
        <f>IF(VLOOKUP($M47,Allocators!$D$21:$AU$67,BD$15+1,FALSE)="Yes",TRUE,FALSE)</f>
        <v>0</v>
      </c>
      <c r="BE47" s="53"/>
    </row>
    <row r="48" spans="2:57" outlineLevel="1" x14ac:dyDescent="0.4">
      <c r="B48" s="52" t="s">
        <v>161</v>
      </c>
      <c r="C48" s="9" t="s">
        <v>152</v>
      </c>
      <c r="D48" s="71"/>
      <c r="E48" s="71"/>
      <c r="F48" s="26"/>
      <c r="G48" s="105">
        <f t="shared" si="12"/>
        <v>0</v>
      </c>
      <c r="H48" s="80" t="b">
        <f t="shared" si="9"/>
        <v>0</v>
      </c>
      <c r="I48" s="80" t="b">
        <f t="shared" si="10"/>
        <v>0</v>
      </c>
      <c r="J48" s="80" t="b">
        <f t="shared" si="13"/>
        <v>1</v>
      </c>
      <c r="K48" s="211"/>
      <c r="L48" s="80" t="str">
        <f t="shared" si="11"/>
        <v>Shared</v>
      </c>
      <c r="M48" s="82">
        <v>33</v>
      </c>
      <c r="N48" s="146" t="b">
        <f>IF(VLOOKUP($M48,Allocators!$D$21:$AU$67,N$15+1,FALSE)="Yes",TRUE,FALSE)</f>
        <v>1</v>
      </c>
      <c r="O48" s="77" t="b">
        <f>IF(VLOOKUP($M48,Allocators!$D$21:$AU$67,O$15+1,FALSE)="Yes",TRUE,FALSE)</f>
        <v>1</v>
      </c>
      <c r="P48" s="77" t="b">
        <f>IF(VLOOKUP($M48,Allocators!$D$21:$AU$67,P$15+1,FALSE)="Yes",TRUE,FALSE)</f>
        <v>1</v>
      </c>
      <c r="Q48" s="77" t="b">
        <f>IF(VLOOKUP($M48,Allocators!$D$21:$AU$67,Q$15+1,FALSE)="Yes",TRUE,FALSE)</f>
        <v>1</v>
      </c>
      <c r="R48" s="77" t="b">
        <f>IF(VLOOKUP($M48,Allocators!$D$21:$AU$67,R$15+1,FALSE)="Yes",TRUE,FALSE)</f>
        <v>1</v>
      </c>
      <c r="S48" s="77" t="b">
        <f>IF(VLOOKUP($M48,Allocators!$D$21:$AU$67,S$15+1,FALSE)="Yes",TRUE,FALSE)</f>
        <v>1</v>
      </c>
      <c r="T48" s="77" t="b">
        <f>IF(VLOOKUP($M48,Allocators!$D$21:$AU$67,T$15+1,FALSE)="Yes",TRUE,FALSE)</f>
        <v>1</v>
      </c>
      <c r="U48" s="77" t="b">
        <f>IF(VLOOKUP($M48,Allocators!$D$21:$AU$67,U$15+1,FALSE)="Yes",TRUE,FALSE)</f>
        <v>1</v>
      </c>
      <c r="V48" s="77" t="b">
        <f>IF(VLOOKUP($M48,Allocators!$D$21:$AU$67,V$15+1,FALSE)="Yes",TRUE,FALSE)</f>
        <v>1</v>
      </c>
      <c r="W48" s="77" t="b">
        <f>IF(VLOOKUP($M48,Allocators!$D$21:$AU$67,W$15+1,FALSE)="Yes",TRUE,FALSE)</f>
        <v>1</v>
      </c>
      <c r="X48" s="77" t="b">
        <f>IF(VLOOKUP($M48,Allocators!$D$21:$AU$67,X$15+1,FALSE)="Yes",TRUE,FALSE)</f>
        <v>1</v>
      </c>
      <c r="Y48" s="77" t="b">
        <f>IF(VLOOKUP($M48,Allocators!$D$21:$AU$67,Y$15+1,FALSE)="Yes",TRUE,FALSE)</f>
        <v>1</v>
      </c>
      <c r="Z48" s="77" t="b">
        <f>IF(VLOOKUP($M48,Allocators!$D$21:$AU$67,Z$15+1,FALSE)="Yes",TRUE,FALSE)</f>
        <v>1</v>
      </c>
      <c r="AA48" s="77" t="b">
        <f>IF(VLOOKUP($M48,Allocators!$D$21:$AU$67,AA$15+1,FALSE)="Yes",TRUE,FALSE)</f>
        <v>1</v>
      </c>
      <c r="AB48" s="77" t="b">
        <f>IF(VLOOKUP($M48,Allocators!$D$21:$AU$67,AB$15+1,FALSE)="Yes",TRUE,FALSE)</f>
        <v>0</v>
      </c>
      <c r="AC48" s="77" t="b">
        <f>IF(VLOOKUP($M48,Allocators!$D$21:$AU$67,AC$15+1,FALSE)="Yes",TRUE,FALSE)</f>
        <v>0</v>
      </c>
      <c r="AD48" s="77" t="b">
        <f>IF(VLOOKUP($M48,Allocators!$D$21:$AU$67,AD$15+1,FALSE)="Yes",TRUE,FALSE)</f>
        <v>0</v>
      </c>
      <c r="AE48" s="77" t="b">
        <f>IF(VLOOKUP($M48,Allocators!$D$21:$AU$67,AE$15+1,FALSE)="Yes",TRUE,FALSE)</f>
        <v>0</v>
      </c>
      <c r="AF48" s="77" t="b">
        <f>IF(VLOOKUP($M48,Allocators!$D$21:$AU$67,AF$15+1,FALSE)="Yes",TRUE,FALSE)</f>
        <v>0</v>
      </c>
      <c r="AG48" s="77" t="b">
        <f>IF(VLOOKUP($M48,Allocators!$D$21:$AU$67,AG$15+1,FALSE)="Yes",TRUE,FALSE)</f>
        <v>0</v>
      </c>
      <c r="AH48" s="77" t="b">
        <f>IF(VLOOKUP($M48,Allocators!$D$21:$AU$67,AH$15+1,FALSE)="Yes",TRUE,FALSE)</f>
        <v>0</v>
      </c>
      <c r="AI48" s="77" t="b">
        <f>IF(VLOOKUP($M48,Allocators!$D$21:$AU$67,AI$15+1,FALSE)="Yes",TRUE,FALSE)</f>
        <v>0</v>
      </c>
      <c r="AJ48" s="77" t="b">
        <f>IF(VLOOKUP($M48,Allocators!$D$21:$AU$67,AJ$15+1,FALSE)="Yes",TRUE,FALSE)</f>
        <v>0</v>
      </c>
      <c r="AK48" s="77" t="b">
        <f>IF(VLOOKUP($M48,Allocators!$D$21:$AU$67,AK$15+1,FALSE)="Yes",TRUE,FALSE)</f>
        <v>0</v>
      </c>
      <c r="AL48" s="77" t="b">
        <f>IF(VLOOKUP($M48,Allocators!$D$21:$AU$67,AL$15+1,FALSE)="Yes",TRUE,FALSE)</f>
        <v>0</v>
      </c>
      <c r="AM48" s="77" t="b">
        <f>IF(VLOOKUP($M48,Allocators!$D$21:$AU$67,AM$15+1,FALSE)="Yes",TRUE,FALSE)</f>
        <v>0</v>
      </c>
      <c r="AN48" s="77" t="b">
        <f>IF(VLOOKUP($M48,Allocators!$D$21:$AU$67,AN$15+1,FALSE)="Yes",TRUE,FALSE)</f>
        <v>1</v>
      </c>
      <c r="AO48" s="77" t="b">
        <f>IF(VLOOKUP($M48,Allocators!$D$21:$AU$67,AO$15+1,FALSE)="Yes",TRUE,FALSE)</f>
        <v>1</v>
      </c>
      <c r="AP48" s="77" t="b">
        <f>IF(VLOOKUP($M48,Allocators!$D$21:$AU$67,AP$15+1,FALSE)="Yes",TRUE,FALSE)</f>
        <v>1</v>
      </c>
      <c r="AQ48" s="77" t="b">
        <f>IF(VLOOKUP($M48,Allocators!$D$21:$AU$67,AQ$15+1,FALSE)="Yes",TRUE,FALSE)</f>
        <v>1</v>
      </c>
      <c r="AR48" s="77" t="b">
        <f>IF(VLOOKUP($M48,Allocators!$D$21:$AU$67,AR$15+1,FALSE)="Yes",TRUE,FALSE)</f>
        <v>1</v>
      </c>
      <c r="AS48" s="77" t="b">
        <f>IF(VLOOKUP($M48,Allocators!$D$21:$AU$67,AS$15+1,FALSE)="Yes",TRUE,FALSE)</f>
        <v>1</v>
      </c>
      <c r="AT48" s="77" t="b">
        <f>IF(VLOOKUP($M48,Allocators!$D$21:$AU$67,AT$15+1,FALSE)="Yes",TRUE,FALSE)</f>
        <v>0</v>
      </c>
      <c r="AU48" s="77" t="b">
        <f>IF(VLOOKUP($M48,Allocators!$D$21:$AU$67,AU$15+1,FALSE)="Yes",TRUE,FALSE)</f>
        <v>0</v>
      </c>
      <c r="AV48" s="77" t="b">
        <f>IF(VLOOKUP($M48,Allocators!$D$21:$AU$67,AV$15+1,FALSE)="Yes",TRUE,FALSE)</f>
        <v>0</v>
      </c>
      <c r="AW48" s="77" t="b">
        <f>IF(VLOOKUP($M48,Allocators!$D$21:$AU$67,AW$15+1,FALSE)="Yes",TRUE,FALSE)</f>
        <v>0</v>
      </c>
      <c r="AX48" s="77" t="b">
        <f>IF(VLOOKUP($M48,Allocators!$D$21:$AU$67,AX$15+1,FALSE)="Yes",TRUE,FALSE)</f>
        <v>0</v>
      </c>
      <c r="AY48" s="77" t="b">
        <f>IF(VLOOKUP($M48,Allocators!$D$21:$AU$67,AY$15+1,FALSE)="Yes",TRUE,FALSE)</f>
        <v>0</v>
      </c>
      <c r="AZ48" s="77" t="b">
        <f>IF(VLOOKUP($M48,Allocators!$D$21:$AU$67,AZ$15+1,FALSE)="Yes",TRUE,FALSE)</f>
        <v>0</v>
      </c>
      <c r="BA48" s="77" t="b">
        <f>IF(VLOOKUP($M48,Allocators!$D$21:$AU$67,BA$15+1,FALSE)="Yes",TRUE,FALSE)</f>
        <v>0</v>
      </c>
      <c r="BB48" s="77" t="b">
        <f>IF(VLOOKUP($M48,Allocators!$D$21:$AU$67,BB$15+1,FALSE)="Yes",TRUE,FALSE)</f>
        <v>0</v>
      </c>
      <c r="BC48" s="77" t="b">
        <f>IF(VLOOKUP($M48,Allocators!$D$21:$AU$67,BC$15+1,FALSE)="Yes",TRUE,FALSE)</f>
        <v>1</v>
      </c>
      <c r="BD48" s="147" t="b">
        <f>IF(VLOOKUP($M48,Allocators!$D$21:$AU$67,BD$15+1,FALSE)="Yes",TRUE,FALSE)</f>
        <v>1</v>
      </c>
      <c r="BE48" s="53"/>
    </row>
    <row r="49" spans="1:57" outlineLevel="1" x14ac:dyDescent="0.4">
      <c r="B49" s="52" t="s">
        <v>161</v>
      </c>
      <c r="C49" s="9" t="s">
        <v>153</v>
      </c>
      <c r="D49" s="59"/>
      <c r="E49" s="59"/>
      <c r="F49" s="26"/>
      <c r="G49" s="105">
        <f t="shared" si="12"/>
        <v>0</v>
      </c>
      <c r="H49" s="80" t="b">
        <f t="shared" si="9"/>
        <v>0</v>
      </c>
      <c r="I49" s="80" t="b">
        <f t="shared" si="10"/>
        <v>0</v>
      </c>
      <c r="J49" s="80" t="b">
        <f t="shared" si="13"/>
        <v>1</v>
      </c>
      <c r="K49" s="211"/>
      <c r="L49" s="80" t="str">
        <f t="shared" si="11"/>
        <v>Shared</v>
      </c>
      <c r="M49" s="82">
        <v>34</v>
      </c>
      <c r="N49" s="146" t="b">
        <f>IF(VLOOKUP($M49,Allocators!$D$21:$AU$67,N$15+1,FALSE)="Yes",TRUE,FALSE)</f>
        <v>1</v>
      </c>
      <c r="O49" s="77" t="b">
        <f>IF(VLOOKUP($M49,Allocators!$D$21:$AU$67,O$15+1,FALSE)="Yes",TRUE,FALSE)</f>
        <v>1</v>
      </c>
      <c r="P49" s="77" t="b">
        <f>IF(VLOOKUP($M49,Allocators!$D$21:$AU$67,P$15+1,FALSE)="Yes",TRUE,FALSE)</f>
        <v>1</v>
      </c>
      <c r="Q49" s="77" t="b">
        <f>IF(VLOOKUP($M49,Allocators!$D$21:$AU$67,Q$15+1,FALSE)="Yes",TRUE,FALSE)</f>
        <v>1</v>
      </c>
      <c r="R49" s="77" t="b">
        <f>IF(VLOOKUP($M49,Allocators!$D$21:$AU$67,R$15+1,FALSE)="Yes",TRUE,FALSE)</f>
        <v>1</v>
      </c>
      <c r="S49" s="77" t="b">
        <f>IF(VLOOKUP($M49,Allocators!$D$21:$AU$67,S$15+1,FALSE)="Yes",TRUE,FALSE)</f>
        <v>1</v>
      </c>
      <c r="T49" s="77" t="b">
        <f>IF(VLOOKUP($M49,Allocators!$D$21:$AU$67,T$15+1,FALSE)="Yes",TRUE,FALSE)</f>
        <v>1</v>
      </c>
      <c r="U49" s="77" t="b">
        <f>IF(VLOOKUP($M49,Allocators!$D$21:$AU$67,U$15+1,FALSE)="Yes",TRUE,FALSE)</f>
        <v>1</v>
      </c>
      <c r="V49" s="77" t="b">
        <f>IF(VLOOKUP($M49,Allocators!$D$21:$AU$67,V$15+1,FALSE)="Yes",TRUE,FALSE)</f>
        <v>1</v>
      </c>
      <c r="W49" s="77" t="b">
        <f>IF(VLOOKUP($M49,Allocators!$D$21:$AU$67,W$15+1,FALSE)="Yes",TRUE,FALSE)</f>
        <v>1</v>
      </c>
      <c r="X49" s="77" t="b">
        <f>IF(VLOOKUP($M49,Allocators!$D$21:$AU$67,X$15+1,FALSE)="Yes",TRUE,FALSE)</f>
        <v>1</v>
      </c>
      <c r="Y49" s="77" t="b">
        <f>IF(VLOOKUP($M49,Allocators!$D$21:$AU$67,Y$15+1,FALSE)="Yes",TRUE,FALSE)</f>
        <v>1</v>
      </c>
      <c r="Z49" s="77" t="b">
        <f>IF(VLOOKUP($M49,Allocators!$D$21:$AU$67,Z$15+1,FALSE)="Yes",TRUE,FALSE)</f>
        <v>1</v>
      </c>
      <c r="AA49" s="77" t="b">
        <f>IF(VLOOKUP($M49,Allocators!$D$21:$AU$67,AA$15+1,FALSE)="Yes",TRUE,FALSE)</f>
        <v>1</v>
      </c>
      <c r="AB49" s="77" t="b">
        <f>IF(VLOOKUP($M49,Allocators!$D$21:$AU$67,AB$15+1,FALSE)="Yes",TRUE,FALSE)</f>
        <v>0</v>
      </c>
      <c r="AC49" s="77" t="b">
        <f>IF(VLOOKUP($M49,Allocators!$D$21:$AU$67,AC$15+1,FALSE)="Yes",TRUE,FALSE)</f>
        <v>0</v>
      </c>
      <c r="AD49" s="77" t="b">
        <f>IF(VLOOKUP($M49,Allocators!$D$21:$AU$67,AD$15+1,FALSE)="Yes",TRUE,FALSE)</f>
        <v>0</v>
      </c>
      <c r="AE49" s="77" t="b">
        <f>IF(VLOOKUP($M49,Allocators!$D$21:$AU$67,AE$15+1,FALSE)="Yes",TRUE,FALSE)</f>
        <v>0</v>
      </c>
      <c r="AF49" s="77" t="b">
        <f>IF(VLOOKUP($M49,Allocators!$D$21:$AU$67,AF$15+1,FALSE)="Yes",TRUE,FALSE)</f>
        <v>0</v>
      </c>
      <c r="AG49" s="77" t="b">
        <f>IF(VLOOKUP($M49,Allocators!$D$21:$AU$67,AG$15+1,FALSE)="Yes",TRUE,FALSE)</f>
        <v>0</v>
      </c>
      <c r="AH49" s="77" t="b">
        <f>IF(VLOOKUP($M49,Allocators!$D$21:$AU$67,AH$15+1,FALSE)="Yes",TRUE,FALSE)</f>
        <v>0</v>
      </c>
      <c r="AI49" s="77" t="b">
        <f>IF(VLOOKUP($M49,Allocators!$D$21:$AU$67,AI$15+1,FALSE)="Yes",TRUE,FALSE)</f>
        <v>0</v>
      </c>
      <c r="AJ49" s="77" t="b">
        <f>IF(VLOOKUP($M49,Allocators!$D$21:$AU$67,AJ$15+1,FALSE)="Yes",TRUE,FALSE)</f>
        <v>0</v>
      </c>
      <c r="AK49" s="77" t="b">
        <f>IF(VLOOKUP($M49,Allocators!$D$21:$AU$67,AK$15+1,FALSE)="Yes",TRUE,FALSE)</f>
        <v>0</v>
      </c>
      <c r="AL49" s="77" t="b">
        <f>IF(VLOOKUP($M49,Allocators!$D$21:$AU$67,AL$15+1,FALSE)="Yes",TRUE,FALSE)</f>
        <v>0</v>
      </c>
      <c r="AM49" s="77" t="b">
        <f>IF(VLOOKUP($M49,Allocators!$D$21:$AU$67,AM$15+1,FALSE)="Yes",TRUE,FALSE)</f>
        <v>0</v>
      </c>
      <c r="AN49" s="77" t="b">
        <f>IF(VLOOKUP($M49,Allocators!$D$21:$AU$67,AN$15+1,FALSE)="Yes",TRUE,FALSE)</f>
        <v>1</v>
      </c>
      <c r="AO49" s="77" t="b">
        <f>IF(VLOOKUP($M49,Allocators!$D$21:$AU$67,AO$15+1,FALSE)="Yes",TRUE,FALSE)</f>
        <v>1</v>
      </c>
      <c r="AP49" s="77" t="b">
        <f>IF(VLOOKUP($M49,Allocators!$D$21:$AU$67,AP$15+1,FALSE)="Yes",TRUE,FALSE)</f>
        <v>1</v>
      </c>
      <c r="AQ49" s="77" t="b">
        <f>IF(VLOOKUP($M49,Allocators!$D$21:$AU$67,AQ$15+1,FALSE)="Yes",TRUE,FALSE)</f>
        <v>1</v>
      </c>
      <c r="AR49" s="77" t="b">
        <f>IF(VLOOKUP($M49,Allocators!$D$21:$AU$67,AR$15+1,FALSE)="Yes",TRUE,FALSE)</f>
        <v>1</v>
      </c>
      <c r="AS49" s="77" t="b">
        <f>IF(VLOOKUP($M49,Allocators!$D$21:$AU$67,AS$15+1,FALSE)="Yes",TRUE,FALSE)</f>
        <v>1</v>
      </c>
      <c r="AT49" s="77" t="b">
        <f>IF(VLOOKUP($M49,Allocators!$D$21:$AU$67,AT$15+1,FALSE)="Yes",TRUE,FALSE)</f>
        <v>0</v>
      </c>
      <c r="AU49" s="77" t="b">
        <f>IF(VLOOKUP($M49,Allocators!$D$21:$AU$67,AU$15+1,FALSE)="Yes",TRUE,FALSE)</f>
        <v>0</v>
      </c>
      <c r="AV49" s="77" t="b">
        <f>IF(VLOOKUP($M49,Allocators!$D$21:$AU$67,AV$15+1,FALSE)="Yes",TRUE,FALSE)</f>
        <v>0</v>
      </c>
      <c r="AW49" s="77" t="b">
        <f>IF(VLOOKUP($M49,Allocators!$D$21:$AU$67,AW$15+1,FALSE)="Yes",TRUE,FALSE)</f>
        <v>0</v>
      </c>
      <c r="AX49" s="77" t="b">
        <f>IF(VLOOKUP($M49,Allocators!$D$21:$AU$67,AX$15+1,FALSE)="Yes",TRUE,FALSE)</f>
        <v>0</v>
      </c>
      <c r="AY49" s="77" t="b">
        <f>IF(VLOOKUP($M49,Allocators!$D$21:$AU$67,AY$15+1,FALSE)="Yes",TRUE,FALSE)</f>
        <v>0</v>
      </c>
      <c r="AZ49" s="77" t="b">
        <f>IF(VLOOKUP($M49,Allocators!$D$21:$AU$67,AZ$15+1,FALSE)="Yes",TRUE,FALSE)</f>
        <v>0</v>
      </c>
      <c r="BA49" s="77" t="b">
        <f>IF(VLOOKUP($M49,Allocators!$D$21:$AU$67,BA$15+1,FALSE)="Yes",TRUE,FALSE)</f>
        <v>0</v>
      </c>
      <c r="BB49" s="77" t="b">
        <f>IF(VLOOKUP($M49,Allocators!$D$21:$AU$67,BB$15+1,FALSE)="Yes",TRUE,FALSE)</f>
        <v>0</v>
      </c>
      <c r="BC49" s="77" t="b">
        <f>IF(VLOOKUP($M49,Allocators!$D$21:$AU$67,BC$15+1,FALSE)="Yes",TRUE,FALSE)</f>
        <v>1</v>
      </c>
      <c r="BD49" s="147" t="b">
        <f>IF(VLOOKUP($M49,Allocators!$D$21:$AU$67,BD$15+1,FALSE)="Yes",TRUE,FALSE)</f>
        <v>1</v>
      </c>
      <c r="BE49" s="53"/>
    </row>
    <row r="50" spans="1:57" outlineLevel="1" x14ac:dyDescent="0.4">
      <c r="B50" s="52" t="s">
        <v>164</v>
      </c>
      <c r="C50" s="9" t="s">
        <v>146</v>
      </c>
      <c r="D50" s="71"/>
      <c r="E50" s="71"/>
      <c r="F50" s="26"/>
      <c r="G50" s="105">
        <f t="shared" si="12"/>
        <v>0</v>
      </c>
      <c r="H50" s="80" t="b">
        <f t="shared" si="9"/>
        <v>1</v>
      </c>
      <c r="I50" s="80" t="b">
        <f t="shared" si="10"/>
        <v>0</v>
      </c>
      <c r="J50" s="80" t="b">
        <f t="shared" si="13"/>
        <v>0</v>
      </c>
      <c r="K50" s="211"/>
      <c r="L50" s="80" t="str">
        <f t="shared" si="11"/>
        <v>Dedicated Prescribed</v>
      </c>
      <c r="M50" s="82">
        <v>35</v>
      </c>
      <c r="N50" s="146" t="b">
        <f>IF(VLOOKUP($M50,Allocators!$D$21:$AU$67,N$15+1,FALSE)="Yes",TRUE,FALSE)</f>
        <v>1</v>
      </c>
      <c r="O50" s="77" t="b">
        <f>IF(VLOOKUP($M50,Allocators!$D$21:$AU$67,O$15+1,FALSE)="Yes",TRUE,FALSE)</f>
        <v>1</v>
      </c>
      <c r="P50" s="77" t="b">
        <f>IF(VLOOKUP($M50,Allocators!$D$21:$AU$67,P$15+1,FALSE)="Yes",TRUE,FALSE)</f>
        <v>1</v>
      </c>
      <c r="Q50" s="77" t="b">
        <f>IF(VLOOKUP($M50,Allocators!$D$21:$AU$67,Q$15+1,FALSE)="Yes",TRUE,FALSE)</f>
        <v>1</v>
      </c>
      <c r="R50" s="77" t="b">
        <f>IF(VLOOKUP($M50,Allocators!$D$21:$AU$67,R$15+1,FALSE)="Yes",TRUE,FALSE)</f>
        <v>1</v>
      </c>
      <c r="S50" s="77" t="b">
        <f>IF(VLOOKUP($M50,Allocators!$D$21:$AU$67,S$15+1,FALSE)="Yes",TRUE,FALSE)</f>
        <v>1</v>
      </c>
      <c r="T50" s="77" t="b">
        <f>IF(VLOOKUP($M50,Allocators!$D$21:$AU$67,T$15+1,FALSE)="Yes",TRUE,FALSE)</f>
        <v>1</v>
      </c>
      <c r="U50" s="77" t="b">
        <f>IF(VLOOKUP($M50,Allocators!$D$21:$AU$67,U$15+1,FALSE)="Yes",TRUE,FALSE)</f>
        <v>1</v>
      </c>
      <c r="V50" s="77" t="b">
        <f>IF(VLOOKUP($M50,Allocators!$D$21:$AU$67,V$15+1,FALSE)="Yes",TRUE,FALSE)</f>
        <v>1</v>
      </c>
      <c r="W50" s="77" t="b">
        <f>IF(VLOOKUP($M50,Allocators!$D$21:$AU$67,W$15+1,FALSE)="Yes",TRUE,FALSE)</f>
        <v>1</v>
      </c>
      <c r="X50" s="77" t="b">
        <f>IF(VLOOKUP($M50,Allocators!$D$21:$AU$67,X$15+1,FALSE)="Yes",TRUE,FALSE)</f>
        <v>1</v>
      </c>
      <c r="Y50" s="77" t="b">
        <f>IF(VLOOKUP($M50,Allocators!$D$21:$AU$67,Y$15+1,FALSE)="Yes",TRUE,FALSE)</f>
        <v>1</v>
      </c>
      <c r="Z50" s="77" t="b">
        <f>IF(VLOOKUP($M50,Allocators!$D$21:$AU$67,Z$15+1,FALSE)="Yes",TRUE,FALSE)</f>
        <v>1</v>
      </c>
      <c r="AA50" s="77" t="b">
        <f>IF(VLOOKUP($M50,Allocators!$D$21:$AU$67,AA$15+1,FALSE)="Yes",TRUE,FALSE)</f>
        <v>1</v>
      </c>
      <c r="AB50" s="77" t="b">
        <f>IF(VLOOKUP($M50,Allocators!$D$21:$AU$67,AB$15+1,FALSE)="Yes",TRUE,FALSE)</f>
        <v>1</v>
      </c>
      <c r="AC50" s="77" t="b">
        <f>IF(VLOOKUP($M50,Allocators!$D$21:$AU$67,AC$15+1,FALSE)="Yes",TRUE,FALSE)</f>
        <v>1</v>
      </c>
      <c r="AD50" s="77" t="b">
        <f>IF(VLOOKUP($M50,Allocators!$D$21:$AU$67,AD$15+1,FALSE)="Yes",TRUE,FALSE)</f>
        <v>1</v>
      </c>
      <c r="AE50" s="77" t="b">
        <f>IF(VLOOKUP($M50,Allocators!$D$21:$AU$67,AE$15+1,FALSE)="Yes",TRUE,FALSE)</f>
        <v>1</v>
      </c>
      <c r="AF50" s="77" t="b">
        <f>IF(VLOOKUP($M50,Allocators!$D$21:$AU$67,AF$15+1,FALSE)="Yes",TRUE,FALSE)</f>
        <v>1</v>
      </c>
      <c r="AG50" s="77" t="b">
        <f>IF(VLOOKUP($M50,Allocators!$D$21:$AU$67,AG$15+1,FALSE)="Yes",TRUE,FALSE)</f>
        <v>1</v>
      </c>
      <c r="AH50" s="77" t="b">
        <f>IF(VLOOKUP($M50,Allocators!$D$21:$AU$67,AH$15+1,FALSE)="Yes",TRUE,FALSE)</f>
        <v>1</v>
      </c>
      <c r="AI50" s="77" t="b">
        <f>IF(VLOOKUP($M50,Allocators!$D$21:$AU$67,AI$15+1,FALSE)="Yes",TRUE,FALSE)</f>
        <v>1</v>
      </c>
      <c r="AJ50" s="77" t="b">
        <f>IF(VLOOKUP($M50,Allocators!$D$21:$AU$67,AJ$15+1,FALSE)="Yes",TRUE,FALSE)</f>
        <v>1</v>
      </c>
      <c r="AK50" s="77" t="b">
        <f>IF(VLOOKUP($M50,Allocators!$D$21:$AU$67,AK$15+1,FALSE)="Yes",TRUE,FALSE)</f>
        <v>1</v>
      </c>
      <c r="AL50" s="77" t="b">
        <f>IF(VLOOKUP($M50,Allocators!$D$21:$AU$67,AL$15+1,FALSE)="Yes",TRUE,FALSE)</f>
        <v>1</v>
      </c>
      <c r="AM50" s="77" t="b">
        <f>IF(VLOOKUP($M50,Allocators!$D$21:$AU$67,AM$15+1,FALSE)="Yes",TRUE,FALSE)</f>
        <v>1</v>
      </c>
      <c r="AN50" s="77" t="b">
        <f>IF(VLOOKUP($M50,Allocators!$D$21:$AU$67,AN$15+1,FALSE)="Yes",TRUE,FALSE)</f>
        <v>1</v>
      </c>
      <c r="AO50" s="77" t="b">
        <f>IF(VLOOKUP($M50,Allocators!$D$21:$AU$67,AO$15+1,FALSE)="Yes",TRUE,FALSE)</f>
        <v>1</v>
      </c>
      <c r="AP50" s="77" t="b">
        <f>IF(VLOOKUP($M50,Allocators!$D$21:$AU$67,AP$15+1,FALSE)="Yes",TRUE,FALSE)</f>
        <v>1</v>
      </c>
      <c r="AQ50" s="77" t="b">
        <f>IF(VLOOKUP($M50,Allocators!$D$21:$AU$67,AQ$15+1,FALSE)="Yes",TRUE,FALSE)</f>
        <v>1</v>
      </c>
      <c r="AR50" s="77" t="b">
        <f>IF(VLOOKUP($M50,Allocators!$D$21:$AU$67,AR$15+1,FALSE)="Yes",TRUE,FALSE)</f>
        <v>1</v>
      </c>
      <c r="AS50" s="77" t="b">
        <f>IF(VLOOKUP($M50,Allocators!$D$21:$AU$67,AS$15+1,FALSE)="Yes",TRUE,FALSE)</f>
        <v>1</v>
      </c>
      <c r="AT50" s="77" t="b">
        <f>IF(VLOOKUP($M50,Allocators!$D$21:$AU$67,AT$15+1,FALSE)="Yes",TRUE,FALSE)</f>
        <v>1</v>
      </c>
      <c r="AU50" s="77" t="b">
        <f>IF(VLOOKUP($M50,Allocators!$D$21:$AU$67,AU$15+1,FALSE)="Yes",TRUE,FALSE)</f>
        <v>1</v>
      </c>
      <c r="AV50" s="77" t="b">
        <f>IF(VLOOKUP($M50,Allocators!$D$21:$AU$67,AV$15+1,FALSE)="Yes",TRUE,FALSE)</f>
        <v>1</v>
      </c>
      <c r="AW50" s="77" t="b">
        <f>IF(VLOOKUP($M50,Allocators!$D$21:$AU$67,AW$15+1,FALSE)="Yes",TRUE,FALSE)</f>
        <v>1</v>
      </c>
      <c r="AX50" s="77" t="b">
        <f>IF(VLOOKUP($M50,Allocators!$D$21:$AU$67,AX$15+1,FALSE)="Yes",TRUE,FALSE)</f>
        <v>0</v>
      </c>
      <c r="AY50" s="77" t="b">
        <f>IF(VLOOKUP($M50,Allocators!$D$21:$AU$67,AY$15+1,FALSE)="Yes",TRUE,FALSE)</f>
        <v>0</v>
      </c>
      <c r="AZ50" s="77" t="b">
        <f>IF(VLOOKUP($M50,Allocators!$D$21:$AU$67,AZ$15+1,FALSE)="Yes",TRUE,FALSE)</f>
        <v>0</v>
      </c>
      <c r="BA50" s="77" t="b">
        <f>IF(VLOOKUP($M50,Allocators!$D$21:$AU$67,BA$15+1,FALSE)="Yes",TRUE,FALSE)</f>
        <v>0</v>
      </c>
      <c r="BB50" s="77" t="b">
        <f>IF(VLOOKUP($M50,Allocators!$D$21:$AU$67,BB$15+1,FALSE)="Yes",TRUE,FALSE)</f>
        <v>0</v>
      </c>
      <c r="BC50" s="77" t="b">
        <f>IF(VLOOKUP($M50,Allocators!$D$21:$AU$67,BC$15+1,FALSE)="Yes",TRUE,FALSE)</f>
        <v>0</v>
      </c>
      <c r="BD50" s="147" t="b">
        <f>IF(VLOOKUP($M50,Allocators!$D$21:$AU$67,BD$15+1,FALSE)="Yes",TRUE,FALSE)</f>
        <v>0</v>
      </c>
      <c r="BE50" s="53"/>
    </row>
    <row r="51" spans="1:57" outlineLevel="1" x14ac:dyDescent="0.4">
      <c r="B51" s="52" t="s">
        <v>164</v>
      </c>
      <c r="C51" s="9" t="s">
        <v>147</v>
      </c>
      <c r="D51" s="71"/>
      <c r="E51" s="71"/>
      <c r="F51" s="26"/>
      <c r="G51" s="105">
        <f t="shared" si="12"/>
        <v>0</v>
      </c>
      <c r="H51" s="80" t="b">
        <f t="shared" si="9"/>
        <v>0</v>
      </c>
      <c r="I51" s="80" t="b">
        <f t="shared" si="10"/>
        <v>1</v>
      </c>
      <c r="J51" s="80" t="b">
        <f t="shared" si="13"/>
        <v>0</v>
      </c>
      <c r="K51" s="211"/>
      <c r="L51" s="80" t="str">
        <f t="shared" si="11"/>
        <v>Dedicated Non-prescribed</v>
      </c>
      <c r="M51" s="82">
        <v>36</v>
      </c>
      <c r="N51" s="146" t="b">
        <f>IF(VLOOKUP($M51,Allocators!$D$21:$AU$67,N$15+1,FALSE)="Yes",TRUE,FALSE)</f>
        <v>0</v>
      </c>
      <c r="O51" s="77" t="b">
        <f>IF(VLOOKUP($M51,Allocators!$D$21:$AU$67,O$15+1,FALSE)="Yes",TRUE,FALSE)</f>
        <v>0</v>
      </c>
      <c r="P51" s="77" t="b">
        <f>IF(VLOOKUP($M51,Allocators!$D$21:$AU$67,P$15+1,FALSE)="Yes",TRUE,FALSE)</f>
        <v>0</v>
      </c>
      <c r="Q51" s="77" t="b">
        <f>IF(VLOOKUP($M51,Allocators!$D$21:$AU$67,Q$15+1,FALSE)="Yes",TRUE,FALSE)</f>
        <v>0</v>
      </c>
      <c r="R51" s="77" t="b">
        <f>IF(VLOOKUP($M51,Allocators!$D$21:$AU$67,R$15+1,FALSE)="Yes",TRUE,FALSE)</f>
        <v>0</v>
      </c>
      <c r="S51" s="77" t="b">
        <f>IF(VLOOKUP($M51,Allocators!$D$21:$AU$67,S$15+1,FALSE)="Yes",TRUE,FALSE)</f>
        <v>0</v>
      </c>
      <c r="T51" s="77" t="b">
        <f>IF(VLOOKUP($M51,Allocators!$D$21:$AU$67,T$15+1,FALSE)="Yes",TRUE,FALSE)</f>
        <v>0</v>
      </c>
      <c r="U51" s="77" t="b">
        <f>IF(VLOOKUP($M51,Allocators!$D$21:$AU$67,U$15+1,FALSE)="Yes",TRUE,FALSE)</f>
        <v>0</v>
      </c>
      <c r="V51" s="77" t="b">
        <f>IF(VLOOKUP($M51,Allocators!$D$21:$AU$67,V$15+1,FALSE)="Yes",TRUE,FALSE)</f>
        <v>0</v>
      </c>
      <c r="W51" s="77" t="b">
        <f>IF(VLOOKUP($M51,Allocators!$D$21:$AU$67,W$15+1,FALSE)="Yes",TRUE,FALSE)</f>
        <v>0</v>
      </c>
      <c r="X51" s="77" t="b">
        <f>IF(VLOOKUP($M51,Allocators!$D$21:$AU$67,X$15+1,FALSE)="Yes",TRUE,FALSE)</f>
        <v>0</v>
      </c>
      <c r="Y51" s="77" t="b">
        <f>IF(VLOOKUP($M51,Allocators!$D$21:$AU$67,Y$15+1,FALSE)="Yes",TRUE,FALSE)</f>
        <v>0</v>
      </c>
      <c r="Z51" s="77" t="b">
        <f>IF(VLOOKUP($M51,Allocators!$D$21:$AU$67,Z$15+1,FALSE)="Yes",TRUE,FALSE)</f>
        <v>0</v>
      </c>
      <c r="AA51" s="77" t="b">
        <f>IF(VLOOKUP($M51,Allocators!$D$21:$AU$67,AA$15+1,FALSE)="Yes",TRUE,FALSE)</f>
        <v>0</v>
      </c>
      <c r="AB51" s="77" t="b">
        <f>IF(VLOOKUP($M51,Allocators!$D$21:$AU$67,AB$15+1,FALSE)="Yes",TRUE,FALSE)</f>
        <v>0</v>
      </c>
      <c r="AC51" s="77" t="b">
        <f>IF(VLOOKUP($M51,Allocators!$D$21:$AU$67,AC$15+1,FALSE)="Yes",TRUE,FALSE)</f>
        <v>0</v>
      </c>
      <c r="AD51" s="77" t="b">
        <f>IF(VLOOKUP($M51,Allocators!$D$21:$AU$67,AD$15+1,FALSE)="Yes",TRUE,FALSE)</f>
        <v>0</v>
      </c>
      <c r="AE51" s="77" t="b">
        <f>IF(VLOOKUP($M51,Allocators!$D$21:$AU$67,AE$15+1,FALSE)="Yes",TRUE,FALSE)</f>
        <v>0</v>
      </c>
      <c r="AF51" s="77" t="b">
        <f>IF(VLOOKUP($M51,Allocators!$D$21:$AU$67,AF$15+1,FALSE)="Yes",TRUE,FALSE)</f>
        <v>0</v>
      </c>
      <c r="AG51" s="77" t="b">
        <f>IF(VLOOKUP($M51,Allocators!$D$21:$AU$67,AG$15+1,FALSE)="Yes",TRUE,FALSE)</f>
        <v>0</v>
      </c>
      <c r="AH51" s="77" t="b">
        <f>IF(VLOOKUP($M51,Allocators!$D$21:$AU$67,AH$15+1,FALSE)="Yes",TRUE,FALSE)</f>
        <v>0</v>
      </c>
      <c r="AI51" s="77" t="b">
        <f>IF(VLOOKUP($M51,Allocators!$D$21:$AU$67,AI$15+1,FALSE)="Yes",TRUE,FALSE)</f>
        <v>0</v>
      </c>
      <c r="AJ51" s="77" t="b">
        <f>IF(VLOOKUP($M51,Allocators!$D$21:$AU$67,AJ$15+1,FALSE)="Yes",TRUE,FALSE)</f>
        <v>0</v>
      </c>
      <c r="AK51" s="77" t="b">
        <f>IF(VLOOKUP($M51,Allocators!$D$21:$AU$67,AK$15+1,FALSE)="Yes",TRUE,FALSE)</f>
        <v>0</v>
      </c>
      <c r="AL51" s="77" t="b">
        <f>IF(VLOOKUP($M51,Allocators!$D$21:$AU$67,AL$15+1,FALSE)="Yes",TRUE,FALSE)</f>
        <v>0</v>
      </c>
      <c r="AM51" s="77" t="b">
        <f>IF(VLOOKUP($M51,Allocators!$D$21:$AU$67,AM$15+1,FALSE)="Yes",TRUE,FALSE)</f>
        <v>0</v>
      </c>
      <c r="AN51" s="77" t="b">
        <f>IF(VLOOKUP($M51,Allocators!$D$21:$AU$67,AN$15+1,FALSE)="Yes",TRUE,FALSE)</f>
        <v>0</v>
      </c>
      <c r="AO51" s="77" t="b">
        <f>IF(VLOOKUP($M51,Allocators!$D$21:$AU$67,AO$15+1,FALSE)="Yes",TRUE,FALSE)</f>
        <v>0</v>
      </c>
      <c r="AP51" s="77" t="b">
        <f>IF(VLOOKUP($M51,Allocators!$D$21:$AU$67,AP$15+1,FALSE)="Yes",TRUE,FALSE)</f>
        <v>0</v>
      </c>
      <c r="AQ51" s="77" t="b">
        <f>IF(VLOOKUP($M51,Allocators!$D$21:$AU$67,AQ$15+1,FALSE)="Yes",TRUE,FALSE)</f>
        <v>0</v>
      </c>
      <c r="AR51" s="77" t="b">
        <f>IF(VLOOKUP($M51,Allocators!$D$21:$AU$67,AR$15+1,FALSE)="Yes",TRUE,FALSE)</f>
        <v>0</v>
      </c>
      <c r="AS51" s="77" t="b">
        <f>IF(VLOOKUP($M51,Allocators!$D$21:$AU$67,AS$15+1,FALSE)="Yes",TRUE,FALSE)</f>
        <v>0</v>
      </c>
      <c r="AT51" s="77" t="b">
        <f>IF(VLOOKUP($M51,Allocators!$D$21:$AU$67,AT$15+1,FALSE)="Yes",TRUE,FALSE)</f>
        <v>0</v>
      </c>
      <c r="AU51" s="77" t="b">
        <f>IF(VLOOKUP($M51,Allocators!$D$21:$AU$67,AU$15+1,FALSE)="Yes",TRUE,FALSE)</f>
        <v>0</v>
      </c>
      <c r="AV51" s="77" t="b">
        <f>IF(VLOOKUP($M51,Allocators!$D$21:$AU$67,AV$15+1,FALSE)="Yes",TRUE,FALSE)</f>
        <v>0</v>
      </c>
      <c r="AW51" s="77" t="b">
        <f>IF(VLOOKUP($M51,Allocators!$D$21:$AU$67,AW$15+1,FALSE)="Yes",TRUE,FALSE)</f>
        <v>0</v>
      </c>
      <c r="AX51" s="77" t="b">
        <f>IF(VLOOKUP($M51,Allocators!$D$21:$AU$67,AX$15+1,FALSE)="Yes",TRUE,FALSE)</f>
        <v>0</v>
      </c>
      <c r="AY51" s="77" t="b">
        <f>IF(VLOOKUP($M51,Allocators!$D$21:$AU$67,AY$15+1,FALSE)="Yes",TRUE,FALSE)</f>
        <v>0</v>
      </c>
      <c r="AZ51" s="77" t="b">
        <f>IF(VLOOKUP($M51,Allocators!$D$21:$AU$67,AZ$15+1,FALSE)="Yes",TRUE,FALSE)</f>
        <v>0</v>
      </c>
      <c r="BA51" s="77" t="b">
        <f>IF(VLOOKUP($M51,Allocators!$D$21:$AU$67,BA$15+1,FALSE)="Yes",TRUE,FALSE)</f>
        <v>0</v>
      </c>
      <c r="BB51" s="77" t="b">
        <f>IF(VLOOKUP($M51,Allocators!$D$21:$AU$67,BB$15+1,FALSE)="Yes",TRUE,FALSE)</f>
        <v>0</v>
      </c>
      <c r="BC51" s="77" t="b">
        <f>IF(VLOOKUP($M51,Allocators!$D$21:$AU$67,BC$15+1,FALSE)="Yes",TRUE,FALSE)</f>
        <v>0</v>
      </c>
      <c r="BD51" s="147" t="b">
        <f>IF(VLOOKUP($M51,Allocators!$D$21:$AU$67,BD$15+1,FALSE)="Yes",TRUE,FALSE)</f>
        <v>1</v>
      </c>
      <c r="BE51" s="53"/>
    </row>
    <row r="52" spans="1:57" outlineLevel="1" x14ac:dyDescent="0.4">
      <c r="B52" s="52" t="s">
        <v>164</v>
      </c>
      <c r="C52" s="9" t="s">
        <v>158</v>
      </c>
      <c r="D52" s="71"/>
      <c r="E52" s="71"/>
      <c r="F52" s="26"/>
      <c r="G52" s="105">
        <f t="shared" si="12"/>
        <v>0</v>
      </c>
      <c r="H52" s="80" t="b">
        <f t="shared" si="9"/>
        <v>0</v>
      </c>
      <c r="I52" s="80" t="b">
        <f t="shared" si="10"/>
        <v>0</v>
      </c>
      <c r="J52" s="80" t="b">
        <f t="shared" si="13"/>
        <v>1</v>
      </c>
      <c r="K52" s="211"/>
      <c r="L52" s="80" t="str">
        <f t="shared" si="11"/>
        <v>Shared</v>
      </c>
      <c r="M52" s="82">
        <v>37</v>
      </c>
      <c r="N52" s="146" t="b">
        <f>IF(VLOOKUP($M52,Allocators!$D$21:$AU$67,N$15+1,FALSE)="Yes",TRUE,FALSE)</f>
        <v>1</v>
      </c>
      <c r="O52" s="77" t="b">
        <f>IF(VLOOKUP($M52,Allocators!$D$21:$AU$67,O$15+1,FALSE)="Yes",TRUE,FALSE)</f>
        <v>1</v>
      </c>
      <c r="P52" s="77" t="b">
        <f>IF(VLOOKUP($M52,Allocators!$D$21:$AU$67,P$15+1,FALSE)="Yes",TRUE,FALSE)</f>
        <v>1</v>
      </c>
      <c r="Q52" s="77" t="b">
        <f>IF(VLOOKUP($M52,Allocators!$D$21:$AU$67,Q$15+1,FALSE)="Yes",TRUE,FALSE)</f>
        <v>1</v>
      </c>
      <c r="R52" s="77" t="b">
        <f>IF(VLOOKUP($M52,Allocators!$D$21:$AU$67,R$15+1,FALSE)="Yes",TRUE,FALSE)</f>
        <v>1</v>
      </c>
      <c r="S52" s="77" t="b">
        <f>IF(VLOOKUP($M52,Allocators!$D$21:$AU$67,S$15+1,FALSE)="Yes",TRUE,FALSE)</f>
        <v>1</v>
      </c>
      <c r="T52" s="77" t="b">
        <f>IF(VLOOKUP($M52,Allocators!$D$21:$AU$67,T$15+1,FALSE)="Yes",TRUE,FALSE)</f>
        <v>1</v>
      </c>
      <c r="U52" s="77" t="b">
        <f>IF(VLOOKUP($M52,Allocators!$D$21:$AU$67,U$15+1,FALSE)="Yes",TRUE,FALSE)</f>
        <v>1</v>
      </c>
      <c r="V52" s="77" t="b">
        <f>IF(VLOOKUP($M52,Allocators!$D$21:$AU$67,V$15+1,FALSE)="Yes",TRUE,FALSE)</f>
        <v>1</v>
      </c>
      <c r="W52" s="77" t="b">
        <f>IF(VLOOKUP($M52,Allocators!$D$21:$AU$67,W$15+1,FALSE)="Yes",TRUE,FALSE)</f>
        <v>1</v>
      </c>
      <c r="X52" s="77" t="b">
        <f>IF(VLOOKUP($M52,Allocators!$D$21:$AU$67,X$15+1,FALSE)="Yes",TRUE,FALSE)</f>
        <v>1</v>
      </c>
      <c r="Y52" s="77" t="b">
        <f>IF(VLOOKUP($M52,Allocators!$D$21:$AU$67,Y$15+1,FALSE)="Yes",TRUE,FALSE)</f>
        <v>1</v>
      </c>
      <c r="Z52" s="77" t="b">
        <f>IF(VLOOKUP($M52,Allocators!$D$21:$AU$67,Z$15+1,FALSE)="Yes",TRUE,FALSE)</f>
        <v>1</v>
      </c>
      <c r="AA52" s="77" t="b">
        <f>IF(VLOOKUP($M52,Allocators!$D$21:$AU$67,AA$15+1,FALSE)="Yes",TRUE,FALSE)</f>
        <v>1</v>
      </c>
      <c r="AB52" s="77" t="b">
        <f>IF(VLOOKUP($M52,Allocators!$D$21:$AU$67,AB$15+1,FALSE)="Yes",TRUE,FALSE)</f>
        <v>1</v>
      </c>
      <c r="AC52" s="77" t="b">
        <f>IF(VLOOKUP($M52,Allocators!$D$21:$AU$67,AC$15+1,FALSE)="Yes",TRUE,FALSE)</f>
        <v>1</v>
      </c>
      <c r="AD52" s="77" t="b">
        <f>IF(VLOOKUP($M52,Allocators!$D$21:$AU$67,AD$15+1,FALSE)="Yes",TRUE,FALSE)</f>
        <v>1</v>
      </c>
      <c r="AE52" s="77" t="b">
        <f>IF(VLOOKUP($M52,Allocators!$D$21:$AU$67,AE$15+1,FALSE)="Yes",TRUE,FALSE)</f>
        <v>1</v>
      </c>
      <c r="AF52" s="77" t="b">
        <f>IF(VLOOKUP($M52,Allocators!$D$21:$AU$67,AF$15+1,FALSE)="Yes",TRUE,FALSE)</f>
        <v>1</v>
      </c>
      <c r="AG52" s="77" t="b">
        <f>IF(VLOOKUP($M52,Allocators!$D$21:$AU$67,AG$15+1,FALSE)="Yes",TRUE,FALSE)</f>
        <v>1</v>
      </c>
      <c r="AH52" s="77" t="b">
        <f>IF(VLOOKUP($M52,Allocators!$D$21:$AU$67,AH$15+1,FALSE)="Yes",TRUE,FALSE)</f>
        <v>1</v>
      </c>
      <c r="AI52" s="77" t="b">
        <f>IF(VLOOKUP($M52,Allocators!$D$21:$AU$67,AI$15+1,FALSE)="Yes",TRUE,FALSE)</f>
        <v>1</v>
      </c>
      <c r="AJ52" s="77" t="b">
        <f>IF(VLOOKUP($M52,Allocators!$D$21:$AU$67,AJ$15+1,FALSE)="Yes",TRUE,FALSE)</f>
        <v>1</v>
      </c>
      <c r="AK52" s="77" t="b">
        <f>IF(VLOOKUP($M52,Allocators!$D$21:$AU$67,AK$15+1,FALSE)="Yes",TRUE,FALSE)</f>
        <v>1</v>
      </c>
      <c r="AL52" s="77" t="b">
        <f>IF(VLOOKUP($M52,Allocators!$D$21:$AU$67,AL$15+1,FALSE)="Yes",TRUE,FALSE)</f>
        <v>1</v>
      </c>
      <c r="AM52" s="77" t="b">
        <f>IF(VLOOKUP($M52,Allocators!$D$21:$AU$67,AM$15+1,FALSE)="Yes",TRUE,FALSE)</f>
        <v>1</v>
      </c>
      <c r="AN52" s="77" t="b">
        <f>IF(VLOOKUP($M52,Allocators!$D$21:$AU$67,AN$15+1,FALSE)="Yes",TRUE,FALSE)</f>
        <v>1</v>
      </c>
      <c r="AO52" s="77" t="b">
        <f>IF(VLOOKUP($M52,Allocators!$D$21:$AU$67,AO$15+1,FALSE)="Yes",TRUE,FALSE)</f>
        <v>1</v>
      </c>
      <c r="AP52" s="77" t="b">
        <f>IF(VLOOKUP($M52,Allocators!$D$21:$AU$67,AP$15+1,FALSE)="Yes",TRUE,FALSE)</f>
        <v>1</v>
      </c>
      <c r="AQ52" s="77" t="b">
        <f>IF(VLOOKUP($M52,Allocators!$D$21:$AU$67,AQ$15+1,FALSE)="Yes",TRUE,FALSE)</f>
        <v>1</v>
      </c>
      <c r="AR52" s="77" t="b">
        <f>IF(VLOOKUP($M52,Allocators!$D$21:$AU$67,AR$15+1,FALSE)="Yes",TRUE,FALSE)</f>
        <v>1</v>
      </c>
      <c r="AS52" s="77" t="b">
        <f>IF(VLOOKUP($M52,Allocators!$D$21:$AU$67,AS$15+1,FALSE)="Yes",TRUE,FALSE)</f>
        <v>1</v>
      </c>
      <c r="AT52" s="77" t="b">
        <f>IF(VLOOKUP($M52,Allocators!$D$21:$AU$67,AT$15+1,FALSE)="Yes",TRUE,FALSE)</f>
        <v>1</v>
      </c>
      <c r="AU52" s="77" t="b">
        <f>IF(VLOOKUP($M52,Allocators!$D$21:$AU$67,AU$15+1,FALSE)="Yes",TRUE,FALSE)</f>
        <v>1</v>
      </c>
      <c r="AV52" s="77" t="b">
        <f>IF(VLOOKUP($M52,Allocators!$D$21:$AU$67,AV$15+1,FALSE)="Yes",TRUE,FALSE)</f>
        <v>1</v>
      </c>
      <c r="AW52" s="77" t="b">
        <f>IF(VLOOKUP($M52,Allocators!$D$21:$AU$67,AW$15+1,FALSE)="Yes",TRUE,FALSE)</f>
        <v>1</v>
      </c>
      <c r="AX52" s="77" t="b">
        <f>IF(VLOOKUP($M52,Allocators!$D$21:$AU$67,AX$15+1,FALSE)="Yes",TRUE,FALSE)</f>
        <v>0</v>
      </c>
      <c r="AY52" s="77" t="b">
        <f>IF(VLOOKUP($M52,Allocators!$D$21:$AU$67,AY$15+1,FALSE)="Yes",TRUE,FALSE)</f>
        <v>0</v>
      </c>
      <c r="AZ52" s="77" t="b">
        <f>IF(VLOOKUP($M52,Allocators!$D$21:$AU$67,AZ$15+1,FALSE)="Yes",TRUE,FALSE)</f>
        <v>0</v>
      </c>
      <c r="BA52" s="77" t="b">
        <f>IF(VLOOKUP($M52,Allocators!$D$21:$AU$67,BA$15+1,FALSE)="Yes",TRUE,FALSE)</f>
        <v>0</v>
      </c>
      <c r="BB52" s="77" t="b">
        <f>IF(VLOOKUP($M52,Allocators!$D$21:$AU$67,BB$15+1,FALSE)="Yes",TRUE,FALSE)</f>
        <v>0</v>
      </c>
      <c r="BC52" s="77" t="b">
        <f>IF(VLOOKUP($M52,Allocators!$D$21:$AU$67,BC$15+1,FALSE)="Yes",TRUE,FALSE)</f>
        <v>1</v>
      </c>
      <c r="BD52" s="147" t="b">
        <f>IF(VLOOKUP($M52,Allocators!$D$21:$AU$67,BD$15+1,FALSE)="Yes",TRUE,FALSE)</f>
        <v>1</v>
      </c>
      <c r="BE52" s="53"/>
    </row>
    <row r="53" spans="1:57" ht="13.5" outlineLevel="1" thickBot="1" x14ac:dyDescent="0.45">
      <c r="B53" s="52" t="s">
        <v>164</v>
      </c>
      <c r="C53" s="9" t="s">
        <v>153</v>
      </c>
      <c r="D53" s="71"/>
      <c r="E53" s="71"/>
      <c r="F53" s="26"/>
      <c r="G53" s="105">
        <f t="shared" si="12"/>
        <v>0</v>
      </c>
      <c r="H53" s="80" t="b">
        <f t="shared" si="9"/>
        <v>0</v>
      </c>
      <c r="I53" s="80" t="b">
        <f t="shared" si="10"/>
        <v>0</v>
      </c>
      <c r="J53" s="80" t="b">
        <f t="shared" si="13"/>
        <v>1</v>
      </c>
      <c r="K53" s="211"/>
      <c r="L53" s="80" t="str">
        <f t="shared" si="11"/>
        <v>Shared</v>
      </c>
      <c r="M53" s="82">
        <v>38</v>
      </c>
      <c r="N53" s="148" t="b">
        <f>IF(VLOOKUP($M53,Allocators!$D$21:$AU$67,N$15+1,FALSE)="Yes",TRUE,FALSE)</f>
        <v>1</v>
      </c>
      <c r="O53" s="149" t="b">
        <f>IF(VLOOKUP($M53,Allocators!$D$21:$AU$67,O$15+1,FALSE)="Yes",TRUE,FALSE)</f>
        <v>1</v>
      </c>
      <c r="P53" s="149" t="b">
        <f>IF(VLOOKUP($M53,Allocators!$D$21:$AU$67,P$15+1,FALSE)="Yes",TRUE,FALSE)</f>
        <v>1</v>
      </c>
      <c r="Q53" s="149" t="b">
        <f>IF(VLOOKUP($M53,Allocators!$D$21:$AU$67,Q$15+1,FALSE)="Yes",TRUE,FALSE)</f>
        <v>1</v>
      </c>
      <c r="R53" s="149" t="b">
        <f>IF(VLOOKUP($M53,Allocators!$D$21:$AU$67,R$15+1,FALSE)="Yes",TRUE,FALSE)</f>
        <v>1</v>
      </c>
      <c r="S53" s="149" t="b">
        <f>IF(VLOOKUP($M53,Allocators!$D$21:$AU$67,S$15+1,FALSE)="Yes",TRUE,FALSE)</f>
        <v>1</v>
      </c>
      <c r="T53" s="149" t="b">
        <f>IF(VLOOKUP($M53,Allocators!$D$21:$AU$67,T$15+1,FALSE)="Yes",TRUE,FALSE)</f>
        <v>1</v>
      </c>
      <c r="U53" s="149" t="b">
        <f>IF(VLOOKUP($M53,Allocators!$D$21:$AU$67,U$15+1,FALSE)="Yes",TRUE,FALSE)</f>
        <v>1</v>
      </c>
      <c r="V53" s="149" t="b">
        <f>IF(VLOOKUP($M53,Allocators!$D$21:$AU$67,V$15+1,FALSE)="Yes",TRUE,FALSE)</f>
        <v>1</v>
      </c>
      <c r="W53" s="149" t="b">
        <f>IF(VLOOKUP($M53,Allocators!$D$21:$AU$67,W$15+1,FALSE)="Yes",TRUE,FALSE)</f>
        <v>1</v>
      </c>
      <c r="X53" s="149" t="b">
        <f>IF(VLOOKUP($M53,Allocators!$D$21:$AU$67,X$15+1,FALSE)="Yes",TRUE,FALSE)</f>
        <v>1</v>
      </c>
      <c r="Y53" s="149" t="b">
        <f>IF(VLOOKUP($M53,Allocators!$D$21:$AU$67,Y$15+1,FALSE)="Yes",TRUE,FALSE)</f>
        <v>1</v>
      </c>
      <c r="Z53" s="149" t="b">
        <f>IF(VLOOKUP($M53,Allocators!$D$21:$AU$67,Z$15+1,FALSE)="Yes",TRUE,FALSE)</f>
        <v>1</v>
      </c>
      <c r="AA53" s="149" t="b">
        <f>IF(VLOOKUP($M53,Allocators!$D$21:$AU$67,AA$15+1,FALSE)="Yes",TRUE,FALSE)</f>
        <v>1</v>
      </c>
      <c r="AB53" s="149" t="b">
        <f>IF(VLOOKUP($M53,Allocators!$D$21:$AU$67,AB$15+1,FALSE)="Yes",TRUE,FALSE)</f>
        <v>0</v>
      </c>
      <c r="AC53" s="149" t="b">
        <f>IF(VLOOKUP($M53,Allocators!$D$21:$AU$67,AC$15+1,FALSE)="Yes",TRUE,FALSE)</f>
        <v>0</v>
      </c>
      <c r="AD53" s="149" t="b">
        <f>IF(VLOOKUP($M53,Allocators!$D$21:$AU$67,AD$15+1,FALSE)="Yes",TRUE,FALSE)</f>
        <v>0</v>
      </c>
      <c r="AE53" s="149" t="b">
        <f>IF(VLOOKUP($M53,Allocators!$D$21:$AU$67,AE$15+1,FALSE)="Yes",TRUE,FALSE)</f>
        <v>0</v>
      </c>
      <c r="AF53" s="149" t="b">
        <f>IF(VLOOKUP($M53,Allocators!$D$21:$AU$67,AF$15+1,FALSE)="Yes",TRUE,FALSE)</f>
        <v>0</v>
      </c>
      <c r="AG53" s="149" t="b">
        <f>IF(VLOOKUP($M53,Allocators!$D$21:$AU$67,AG$15+1,FALSE)="Yes",TRUE,FALSE)</f>
        <v>0</v>
      </c>
      <c r="AH53" s="149" t="b">
        <f>IF(VLOOKUP($M53,Allocators!$D$21:$AU$67,AH$15+1,FALSE)="Yes",TRUE,FALSE)</f>
        <v>0</v>
      </c>
      <c r="AI53" s="149" t="b">
        <f>IF(VLOOKUP($M53,Allocators!$D$21:$AU$67,AI$15+1,FALSE)="Yes",TRUE,FALSE)</f>
        <v>0</v>
      </c>
      <c r="AJ53" s="149" t="b">
        <f>IF(VLOOKUP($M53,Allocators!$D$21:$AU$67,AJ$15+1,FALSE)="Yes",TRUE,FALSE)</f>
        <v>0</v>
      </c>
      <c r="AK53" s="149" t="b">
        <f>IF(VLOOKUP($M53,Allocators!$D$21:$AU$67,AK$15+1,FALSE)="Yes",TRUE,FALSE)</f>
        <v>0</v>
      </c>
      <c r="AL53" s="149" t="b">
        <f>IF(VLOOKUP($M53,Allocators!$D$21:$AU$67,AL$15+1,FALSE)="Yes",TRUE,FALSE)</f>
        <v>0</v>
      </c>
      <c r="AM53" s="149" t="b">
        <f>IF(VLOOKUP($M53,Allocators!$D$21:$AU$67,AM$15+1,FALSE)="Yes",TRUE,FALSE)</f>
        <v>0</v>
      </c>
      <c r="AN53" s="149" t="b">
        <f>IF(VLOOKUP($M53,Allocators!$D$21:$AU$67,AN$15+1,FALSE)="Yes",TRUE,FALSE)</f>
        <v>1</v>
      </c>
      <c r="AO53" s="149" t="b">
        <f>IF(VLOOKUP($M53,Allocators!$D$21:$AU$67,AO$15+1,FALSE)="Yes",TRUE,FALSE)</f>
        <v>1</v>
      </c>
      <c r="AP53" s="149" t="b">
        <f>IF(VLOOKUP($M53,Allocators!$D$21:$AU$67,AP$15+1,FALSE)="Yes",TRUE,FALSE)</f>
        <v>1</v>
      </c>
      <c r="AQ53" s="149" t="b">
        <f>IF(VLOOKUP($M53,Allocators!$D$21:$AU$67,AQ$15+1,FALSE)="Yes",TRUE,FALSE)</f>
        <v>1</v>
      </c>
      <c r="AR53" s="149" t="b">
        <f>IF(VLOOKUP($M53,Allocators!$D$21:$AU$67,AR$15+1,FALSE)="Yes",TRUE,FALSE)</f>
        <v>1</v>
      </c>
      <c r="AS53" s="149" t="b">
        <f>IF(VLOOKUP($M53,Allocators!$D$21:$AU$67,AS$15+1,FALSE)="Yes",TRUE,FALSE)</f>
        <v>1</v>
      </c>
      <c r="AT53" s="149" t="b">
        <f>IF(VLOOKUP($M53,Allocators!$D$21:$AU$67,AT$15+1,FALSE)="Yes",TRUE,FALSE)</f>
        <v>0</v>
      </c>
      <c r="AU53" s="149" t="b">
        <f>IF(VLOOKUP($M53,Allocators!$D$21:$AU$67,AU$15+1,FALSE)="Yes",TRUE,FALSE)</f>
        <v>0</v>
      </c>
      <c r="AV53" s="149" t="b">
        <f>IF(VLOOKUP($M53,Allocators!$D$21:$AU$67,AV$15+1,FALSE)="Yes",TRUE,FALSE)</f>
        <v>0</v>
      </c>
      <c r="AW53" s="149" t="b">
        <f>IF(VLOOKUP($M53,Allocators!$D$21:$AU$67,AW$15+1,FALSE)="Yes",TRUE,FALSE)</f>
        <v>0</v>
      </c>
      <c r="AX53" s="149" t="b">
        <f>IF(VLOOKUP($M53,Allocators!$D$21:$AU$67,AX$15+1,FALSE)="Yes",TRUE,FALSE)</f>
        <v>0</v>
      </c>
      <c r="AY53" s="149" t="b">
        <f>IF(VLOOKUP($M53,Allocators!$D$21:$AU$67,AY$15+1,FALSE)="Yes",TRUE,FALSE)</f>
        <v>0</v>
      </c>
      <c r="AZ53" s="149" t="b">
        <f>IF(VLOOKUP($M53,Allocators!$D$21:$AU$67,AZ$15+1,FALSE)="Yes",TRUE,FALSE)</f>
        <v>0</v>
      </c>
      <c r="BA53" s="149" t="b">
        <f>IF(VLOOKUP($M53,Allocators!$D$21:$AU$67,BA$15+1,FALSE)="Yes",TRUE,FALSE)</f>
        <v>0</v>
      </c>
      <c r="BB53" s="149" t="b">
        <f>IF(VLOOKUP($M53,Allocators!$D$21:$AU$67,BB$15+1,FALSE)="Yes",TRUE,FALSE)</f>
        <v>0</v>
      </c>
      <c r="BC53" s="149" t="b">
        <f>IF(VLOOKUP($M53,Allocators!$D$21:$AU$67,BC$15+1,FALSE)="Yes",TRUE,FALSE)</f>
        <v>1</v>
      </c>
      <c r="BD53" s="150" t="b">
        <f>IF(VLOOKUP($M53,Allocators!$D$21:$AU$67,BD$15+1,FALSE)="Yes",TRUE,FALSE)</f>
        <v>1</v>
      </c>
      <c r="BE53" s="9"/>
    </row>
    <row r="54" spans="1:57" outlineLevel="1" x14ac:dyDescent="0.4">
      <c r="B54" s="52"/>
      <c r="C54" s="9"/>
      <c r="D54" s="71"/>
      <c r="E54" s="71"/>
      <c r="F54" s="26"/>
      <c r="G54" s="82"/>
      <c r="H54" s="80"/>
      <c r="I54" s="80"/>
      <c r="J54" s="80"/>
      <c r="K54" s="81"/>
      <c r="L54" s="80"/>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9"/>
    </row>
    <row r="55" spans="1:57" outlineLevel="1" x14ac:dyDescent="0.4">
      <c r="A55" s="105">
        <f>SUM(G55:BD55)</f>
        <v>0</v>
      </c>
      <c r="B55" s="52"/>
      <c r="C55" s="9"/>
      <c r="D55" s="71"/>
      <c r="E55" s="71"/>
      <c r="F55" s="86" t="s">
        <v>215</v>
      </c>
      <c r="G55" s="105">
        <f>SUM(G16:G53)</f>
        <v>0</v>
      </c>
      <c r="H55" s="80"/>
      <c r="I55" s="80"/>
      <c r="J55" s="80"/>
      <c r="K55" s="81"/>
      <c r="L55" s="80"/>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c r="BE55" s="9"/>
    </row>
    <row r="56" spans="1:57" outlineLevel="1" x14ac:dyDescent="0.4">
      <c r="B56" s="52"/>
      <c r="C56" s="9"/>
      <c r="D56" s="71"/>
      <c r="E56" s="71"/>
      <c r="F56" s="26"/>
      <c r="G56" s="82"/>
      <c r="H56" s="80"/>
      <c r="I56" s="80"/>
      <c r="J56" s="80"/>
      <c r="K56" s="81"/>
      <c r="L56" s="80"/>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9"/>
    </row>
    <row r="57" spans="1:57" outlineLevel="1" x14ac:dyDescent="0.4">
      <c r="A57" s="139"/>
      <c r="B57" s="140" t="s">
        <v>216</v>
      </c>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row>
    <row r="58" spans="1:57" outlineLevel="1" x14ac:dyDescent="0.4"/>
    <row r="59" spans="1:57" outlineLevel="1" x14ac:dyDescent="0.4">
      <c r="B59" s="76" t="s">
        <v>217</v>
      </c>
      <c r="C59" s="76"/>
      <c r="D59" s="76"/>
      <c r="E59" s="76"/>
    </row>
    <row r="60" spans="1:57" outlineLevel="1" x14ac:dyDescent="0.4">
      <c r="B60" s="30"/>
      <c r="C60" s="30"/>
      <c r="D60" s="30"/>
      <c r="E60" s="30"/>
      <c r="F60" s="211"/>
      <c r="H60" s="211"/>
      <c r="I60" s="211"/>
      <c r="J60" s="211"/>
      <c r="K60" s="211"/>
      <c r="L60" s="211"/>
    </row>
    <row r="61" spans="1:57" outlineLevel="1" x14ac:dyDescent="0.4">
      <c r="B61" s="30"/>
      <c r="C61" s="30"/>
      <c r="D61" s="30"/>
      <c r="E61" s="30"/>
      <c r="F61" s="211"/>
      <c r="H61" s="60" t="s">
        <v>214</v>
      </c>
      <c r="I61" s="256" t="s">
        <v>210</v>
      </c>
      <c r="J61" s="256"/>
      <c r="K61" s="256"/>
      <c r="L61" s="211"/>
    </row>
    <row r="62" spans="1:57" ht="13.5" outlineLevel="1" thickBot="1" x14ac:dyDescent="0.45">
      <c r="G62" s="60" t="s">
        <v>209</v>
      </c>
      <c r="H62" s="82">
        <v>1</v>
      </c>
      <c r="I62" s="82">
        <v>2</v>
      </c>
      <c r="J62" s="82">
        <v>3</v>
      </c>
      <c r="K62" s="82">
        <v>4</v>
      </c>
      <c r="L62" s="82">
        <v>5</v>
      </c>
      <c r="M62" s="82">
        <v>6</v>
      </c>
      <c r="N62" s="82">
        <v>7</v>
      </c>
      <c r="O62" s="82">
        <v>8</v>
      </c>
      <c r="P62" s="82">
        <v>9</v>
      </c>
      <c r="Q62" s="82">
        <v>10</v>
      </c>
      <c r="R62" s="82">
        <v>11</v>
      </c>
      <c r="S62" s="82">
        <v>12</v>
      </c>
      <c r="T62" s="82">
        <v>13</v>
      </c>
      <c r="U62" s="82">
        <v>14</v>
      </c>
      <c r="V62" s="82">
        <v>15</v>
      </c>
      <c r="W62" s="82">
        <v>16</v>
      </c>
      <c r="X62" s="82">
        <v>17</v>
      </c>
      <c r="Y62" s="82">
        <v>18</v>
      </c>
      <c r="Z62" s="82">
        <v>19</v>
      </c>
      <c r="AA62" s="82">
        <v>20</v>
      </c>
      <c r="AB62" s="82">
        <v>21</v>
      </c>
      <c r="AC62" s="82">
        <v>22</v>
      </c>
      <c r="AD62" s="82">
        <v>23</v>
      </c>
      <c r="AE62" s="82">
        <v>24</v>
      </c>
      <c r="AF62" s="82">
        <v>25</v>
      </c>
      <c r="AG62" s="82">
        <v>26</v>
      </c>
      <c r="AH62" s="82">
        <v>27</v>
      </c>
      <c r="AI62" s="82">
        <v>28</v>
      </c>
      <c r="AJ62" s="82">
        <v>29</v>
      </c>
      <c r="AK62" s="82">
        <v>30</v>
      </c>
      <c r="AL62" s="82">
        <v>31</v>
      </c>
      <c r="AM62" s="82">
        <v>32</v>
      </c>
      <c r="AN62" s="82">
        <v>33</v>
      </c>
      <c r="AO62" s="82">
        <v>34</v>
      </c>
      <c r="AP62" s="82">
        <v>35</v>
      </c>
      <c r="AQ62" s="82">
        <v>36</v>
      </c>
      <c r="AR62" s="82">
        <v>37</v>
      </c>
      <c r="AS62" s="82">
        <v>38</v>
      </c>
    </row>
    <row r="63" spans="1:57" outlineLevel="1" x14ac:dyDescent="0.4">
      <c r="G63" s="82">
        <v>1</v>
      </c>
      <c r="H63" s="151" t="b">
        <f t="array" ref="H63:AS105">TRANSPOSE(N16:BD53)</f>
        <v>1</v>
      </c>
      <c r="I63" s="152" t="b">
        <v>1</v>
      </c>
      <c r="J63" s="152" t="b">
        <v>1</v>
      </c>
      <c r="K63" s="152" t="b">
        <v>0</v>
      </c>
      <c r="L63" s="152" t="b">
        <v>1</v>
      </c>
      <c r="M63" s="152" t="b">
        <v>1</v>
      </c>
      <c r="N63" s="152" t="b">
        <v>0</v>
      </c>
      <c r="O63" s="152" t="b">
        <v>1</v>
      </c>
      <c r="P63" s="152" t="b">
        <v>1</v>
      </c>
      <c r="Q63" s="152" t="b">
        <v>0</v>
      </c>
      <c r="R63" s="152" t="b">
        <v>1</v>
      </c>
      <c r="S63" s="152" t="b">
        <v>1</v>
      </c>
      <c r="T63" s="152" t="b">
        <v>1</v>
      </c>
      <c r="U63" s="152" t="b">
        <v>1</v>
      </c>
      <c r="V63" s="152" t="b">
        <v>0</v>
      </c>
      <c r="W63" s="152" t="b">
        <v>1</v>
      </c>
      <c r="X63" s="152" t="b">
        <v>1</v>
      </c>
      <c r="Y63" s="152" t="b">
        <v>0</v>
      </c>
      <c r="Z63" s="152" t="b">
        <v>1</v>
      </c>
      <c r="AA63" s="152" t="b">
        <v>1</v>
      </c>
      <c r="AB63" s="152" t="b">
        <v>0</v>
      </c>
      <c r="AC63" s="152" t="b">
        <v>1</v>
      </c>
      <c r="AD63" s="152" t="b">
        <v>0</v>
      </c>
      <c r="AE63" s="152" t="b">
        <v>1</v>
      </c>
      <c r="AF63" s="152" t="b">
        <v>1</v>
      </c>
      <c r="AG63" s="152" t="b">
        <v>0</v>
      </c>
      <c r="AH63" s="152" t="b">
        <v>1</v>
      </c>
      <c r="AI63" s="152" t="b">
        <v>1</v>
      </c>
      <c r="AJ63" s="152" t="b">
        <v>0</v>
      </c>
      <c r="AK63" s="152" t="b">
        <v>1</v>
      </c>
      <c r="AL63" s="152" t="b">
        <v>0</v>
      </c>
      <c r="AM63" s="152" t="b">
        <v>0</v>
      </c>
      <c r="AN63" s="152" t="b">
        <v>1</v>
      </c>
      <c r="AO63" s="152" t="b">
        <v>1</v>
      </c>
      <c r="AP63" s="152" t="b">
        <v>1</v>
      </c>
      <c r="AQ63" s="152" t="b">
        <v>0</v>
      </c>
      <c r="AR63" s="152" t="b">
        <v>1</v>
      </c>
      <c r="AS63" s="153" t="b">
        <v>1</v>
      </c>
    </row>
    <row r="64" spans="1:57" outlineLevel="1" x14ac:dyDescent="0.4">
      <c r="G64" s="82">
        <v>2</v>
      </c>
      <c r="H64" s="154" t="b">
        <v>1</v>
      </c>
      <c r="I64" s="10" t="b">
        <v>1</v>
      </c>
      <c r="J64" s="10" t="b">
        <v>1</v>
      </c>
      <c r="K64" s="10" t="b">
        <v>0</v>
      </c>
      <c r="L64" s="10" t="b">
        <v>1</v>
      </c>
      <c r="M64" s="10" t="b">
        <v>1</v>
      </c>
      <c r="N64" s="10" t="b">
        <v>0</v>
      </c>
      <c r="O64" s="10" t="b">
        <v>1</v>
      </c>
      <c r="P64" s="10" t="b">
        <v>1</v>
      </c>
      <c r="Q64" s="10" t="b">
        <v>0</v>
      </c>
      <c r="R64" s="10" t="b">
        <v>1</v>
      </c>
      <c r="S64" s="10" t="b">
        <v>1</v>
      </c>
      <c r="T64" s="10" t="b">
        <v>1</v>
      </c>
      <c r="U64" s="10" t="b">
        <v>1</v>
      </c>
      <c r="V64" s="10" t="b">
        <v>0</v>
      </c>
      <c r="W64" s="10" t="b">
        <v>1</v>
      </c>
      <c r="X64" s="10" t="b">
        <v>1</v>
      </c>
      <c r="Y64" s="10" t="b">
        <v>0</v>
      </c>
      <c r="Z64" s="10" t="b">
        <v>1</v>
      </c>
      <c r="AA64" s="10" t="b">
        <v>1</v>
      </c>
      <c r="AB64" s="10" t="b">
        <v>0</v>
      </c>
      <c r="AC64" s="10" t="b">
        <v>1</v>
      </c>
      <c r="AD64" s="10" t="b">
        <v>0</v>
      </c>
      <c r="AE64" s="10" t="b">
        <v>1</v>
      </c>
      <c r="AF64" s="10" t="b">
        <v>1</v>
      </c>
      <c r="AG64" s="10" t="b">
        <v>0</v>
      </c>
      <c r="AH64" s="10" t="b">
        <v>1</v>
      </c>
      <c r="AI64" s="10" t="b">
        <v>1</v>
      </c>
      <c r="AJ64" s="10" t="b">
        <v>0</v>
      </c>
      <c r="AK64" s="10" t="b">
        <v>1</v>
      </c>
      <c r="AL64" s="10" t="b">
        <v>0</v>
      </c>
      <c r="AM64" s="10" t="b">
        <v>0</v>
      </c>
      <c r="AN64" s="10" t="b">
        <v>1</v>
      </c>
      <c r="AO64" s="10" t="b">
        <v>1</v>
      </c>
      <c r="AP64" s="10" t="b">
        <v>1</v>
      </c>
      <c r="AQ64" s="10" t="b">
        <v>0</v>
      </c>
      <c r="AR64" s="10" t="b">
        <v>1</v>
      </c>
      <c r="AS64" s="155" t="b">
        <v>1</v>
      </c>
    </row>
    <row r="65" spans="7:45" outlineLevel="1" x14ac:dyDescent="0.4">
      <c r="G65" s="82">
        <v>3</v>
      </c>
      <c r="H65" s="154" t="b">
        <v>1</v>
      </c>
      <c r="I65" s="10" t="b">
        <v>1</v>
      </c>
      <c r="J65" s="10" t="b">
        <v>1</v>
      </c>
      <c r="K65" s="10" t="b">
        <v>0</v>
      </c>
      <c r="L65" s="10" t="b">
        <v>1</v>
      </c>
      <c r="M65" s="10" t="b">
        <v>1</v>
      </c>
      <c r="N65" s="10" t="b">
        <v>0</v>
      </c>
      <c r="O65" s="10" t="b">
        <v>1</v>
      </c>
      <c r="P65" s="10" t="b">
        <v>1</v>
      </c>
      <c r="Q65" s="10" t="b">
        <v>0</v>
      </c>
      <c r="R65" s="10" t="b">
        <v>1</v>
      </c>
      <c r="S65" s="10" t="b">
        <v>1</v>
      </c>
      <c r="T65" s="10" t="b">
        <v>1</v>
      </c>
      <c r="U65" s="10" t="b">
        <v>1</v>
      </c>
      <c r="V65" s="10" t="b">
        <v>0</v>
      </c>
      <c r="W65" s="10" t="b">
        <v>1</v>
      </c>
      <c r="X65" s="10" t="b">
        <v>1</v>
      </c>
      <c r="Y65" s="10" t="b">
        <v>0</v>
      </c>
      <c r="Z65" s="10" t="b">
        <v>1</v>
      </c>
      <c r="AA65" s="10" t="b">
        <v>1</v>
      </c>
      <c r="AB65" s="10" t="b">
        <v>0</v>
      </c>
      <c r="AC65" s="10" t="b">
        <v>1</v>
      </c>
      <c r="AD65" s="10" t="b">
        <v>0</v>
      </c>
      <c r="AE65" s="10" t="b">
        <v>1</v>
      </c>
      <c r="AF65" s="10" t="b">
        <v>1</v>
      </c>
      <c r="AG65" s="10" t="b">
        <v>0</v>
      </c>
      <c r="AH65" s="10" t="b">
        <v>1</v>
      </c>
      <c r="AI65" s="10" t="b">
        <v>1</v>
      </c>
      <c r="AJ65" s="10" t="b">
        <v>0</v>
      </c>
      <c r="AK65" s="10" t="b">
        <v>1</v>
      </c>
      <c r="AL65" s="10" t="b">
        <v>0</v>
      </c>
      <c r="AM65" s="10" t="b">
        <v>0</v>
      </c>
      <c r="AN65" s="10" t="b">
        <v>1</v>
      </c>
      <c r="AO65" s="10" t="b">
        <v>1</v>
      </c>
      <c r="AP65" s="10" t="b">
        <v>1</v>
      </c>
      <c r="AQ65" s="10" t="b">
        <v>0</v>
      </c>
      <c r="AR65" s="10" t="b">
        <v>1</v>
      </c>
      <c r="AS65" s="155" t="b">
        <v>1</v>
      </c>
    </row>
    <row r="66" spans="7:45" outlineLevel="1" x14ac:dyDescent="0.4">
      <c r="G66" s="82">
        <v>4</v>
      </c>
      <c r="H66" s="154" t="b">
        <v>1</v>
      </c>
      <c r="I66" s="10" t="b">
        <v>1</v>
      </c>
      <c r="J66" s="10" t="b">
        <v>1</v>
      </c>
      <c r="K66" s="10" t="b">
        <v>0</v>
      </c>
      <c r="L66" s="10" t="b">
        <v>1</v>
      </c>
      <c r="M66" s="10" t="b">
        <v>1</v>
      </c>
      <c r="N66" s="10" t="b">
        <v>0</v>
      </c>
      <c r="O66" s="10" t="b">
        <v>1</v>
      </c>
      <c r="P66" s="10" t="b">
        <v>1</v>
      </c>
      <c r="Q66" s="10" t="b">
        <v>0</v>
      </c>
      <c r="R66" s="10" t="b">
        <v>1</v>
      </c>
      <c r="S66" s="10" t="b">
        <v>1</v>
      </c>
      <c r="T66" s="10" t="b">
        <v>1</v>
      </c>
      <c r="U66" s="10" t="b">
        <v>1</v>
      </c>
      <c r="V66" s="10" t="b">
        <v>0</v>
      </c>
      <c r="W66" s="10" t="b">
        <v>1</v>
      </c>
      <c r="X66" s="10" t="b">
        <v>1</v>
      </c>
      <c r="Y66" s="10" t="b">
        <v>0</v>
      </c>
      <c r="Z66" s="10" t="b">
        <v>1</v>
      </c>
      <c r="AA66" s="10" t="b">
        <v>1</v>
      </c>
      <c r="AB66" s="10" t="b">
        <v>0</v>
      </c>
      <c r="AC66" s="10" t="b">
        <v>1</v>
      </c>
      <c r="AD66" s="10" t="b">
        <v>0</v>
      </c>
      <c r="AE66" s="10" t="b">
        <v>1</v>
      </c>
      <c r="AF66" s="10" t="b">
        <v>1</v>
      </c>
      <c r="AG66" s="10" t="b">
        <v>0</v>
      </c>
      <c r="AH66" s="10" t="b">
        <v>1</v>
      </c>
      <c r="AI66" s="10" t="b">
        <v>1</v>
      </c>
      <c r="AJ66" s="10" t="b">
        <v>0</v>
      </c>
      <c r="AK66" s="10" t="b">
        <v>1</v>
      </c>
      <c r="AL66" s="10" t="b">
        <v>0</v>
      </c>
      <c r="AM66" s="10" t="b">
        <v>0</v>
      </c>
      <c r="AN66" s="10" t="b">
        <v>1</v>
      </c>
      <c r="AO66" s="10" t="b">
        <v>1</v>
      </c>
      <c r="AP66" s="10" t="b">
        <v>1</v>
      </c>
      <c r="AQ66" s="10" t="b">
        <v>0</v>
      </c>
      <c r="AR66" s="10" t="b">
        <v>1</v>
      </c>
      <c r="AS66" s="155" t="b">
        <v>1</v>
      </c>
    </row>
    <row r="67" spans="7:45" outlineLevel="1" x14ac:dyDescent="0.4">
      <c r="G67" s="82">
        <v>5</v>
      </c>
      <c r="H67" s="154" t="b">
        <v>1</v>
      </c>
      <c r="I67" s="10" t="b">
        <v>1</v>
      </c>
      <c r="J67" s="10" t="b">
        <v>1</v>
      </c>
      <c r="K67" s="10" t="b">
        <v>0</v>
      </c>
      <c r="L67" s="10" t="b">
        <v>1</v>
      </c>
      <c r="M67" s="10" t="b">
        <v>1</v>
      </c>
      <c r="N67" s="10" t="b">
        <v>0</v>
      </c>
      <c r="O67" s="10" t="b">
        <v>1</v>
      </c>
      <c r="P67" s="10" t="b">
        <v>1</v>
      </c>
      <c r="Q67" s="10" t="b">
        <v>0</v>
      </c>
      <c r="R67" s="10" t="b">
        <v>1</v>
      </c>
      <c r="S67" s="10" t="b">
        <v>1</v>
      </c>
      <c r="T67" s="10" t="b">
        <v>1</v>
      </c>
      <c r="U67" s="10" t="b">
        <v>1</v>
      </c>
      <c r="V67" s="10" t="b">
        <v>0</v>
      </c>
      <c r="W67" s="10" t="b">
        <v>1</v>
      </c>
      <c r="X67" s="10" t="b">
        <v>1</v>
      </c>
      <c r="Y67" s="10" t="b">
        <v>0</v>
      </c>
      <c r="Z67" s="10" t="b">
        <v>1</v>
      </c>
      <c r="AA67" s="10" t="b">
        <v>1</v>
      </c>
      <c r="AB67" s="10" t="b">
        <v>0</v>
      </c>
      <c r="AC67" s="10" t="b">
        <v>1</v>
      </c>
      <c r="AD67" s="10" t="b">
        <v>0</v>
      </c>
      <c r="AE67" s="10" t="b">
        <v>1</v>
      </c>
      <c r="AF67" s="10" t="b">
        <v>1</v>
      </c>
      <c r="AG67" s="10" t="b">
        <v>0</v>
      </c>
      <c r="AH67" s="10" t="b">
        <v>1</v>
      </c>
      <c r="AI67" s="10" t="b">
        <v>1</v>
      </c>
      <c r="AJ67" s="10" t="b">
        <v>0</v>
      </c>
      <c r="AK67" s="10" t="b">
        <v>1</v>
      </c>
      <c r="AL67" s="10" t="b">
        <v>0</v>
      </c>
      <c r="AM67" s="10" t="b">
        <v>0</v>
      </c>
      <c r="AN67" s="10" t="b">
        <v>1</v>
      </c>
      <c r="AO67" s="10" t="b">
        <v>1</v>
      </c>
      <c r="AP67" s="10" t="b">
        <v>1</v>
      </c>
      <c r="AQ67" s="10" t="b">
        <v>0</v>
      </c>
      <c r="AR67" s="10" t="b">
        <v>1</v>
      </c>
      <c r="AS67" s="155" t="b">
        <v>1</v>
      </c>
    </row>
    <row r="68" spans="7:45" outlineLevel="1" x14ac:dyDescent="0.4">
      <c r="G68" s="82">
        <v>6</v>
      </c>
      <c r="H68" s="154" t="b">
        <v>1</v>
      </c>
      <c r="I68" s="10" t="b">
        <v>1</v>
      </c>
      <c r="J68" s="10" t="b">
        <v>1</v>
      </c>
      <c r="K68" s="10" t="b">
        <v>0</v>
      </c>
      <c r="L68" s="10" t="b">
        <v>1</v>
      </c>
      <c r="M68" s="10" t="b">
        <v>1</v>
      </c>
      <c r="N68" s="10" t="b">
        <v>0</v>
      </c>
      <c r="O68" s="10" t="b">
        <v>1</v>
      </c>
      <c r="P68" s="10" t="b">
        <v>1</v>
      </c>
      <c r="Q68" s="10" t="b">
        <v>0</v>
      </c>
      <c r="R68" s="10" t="b">
        <v>1</v>
      </c>
      <c r="S68" s="10" t="b">
        <v>1</v>
      </c>
      <c r="T68" s="10" t="b">
        <v>1</v>
      </c>
      <c r="U68" s="10" t="b">
        <v>1</v>
      </c>
      <c r="V68" s="10" t="b">
        <v>0</v>
      </c>
      <c r="W68" s="10" t="b">
        <v>1</v>
      </c>
      <c r="X68" s="10" t="b">
        <v>1</v>
      </c>
      <c r="Y68" s="10" t="b">
        <v>0</v>
      </c>
      <c r="Z68" s="10" t="b">
        <v>1</v>
      </c>
      <c r="AA68" s="10" t="b">
        <v>1</v>
      </c>
      <c r="AB68" s="10" t="b">
        <v>0</v>
      </c>
      <c r="AC68" s="10" t="b">
        <v>1</v>
      </c>
      <c r="AD68" s="10" t="b">
        <v>0</v>
      </c>
      <c r="AE68" s="10" t="b">
        <v>1</v>
      </c>
      <c r="AF68" s="10" t="b">
        <v>1</v>
      </c>
      <c r="AG68" s="10" t="b">
        <v>0</v>
      </c>
      <c r="AH68" s="10" t="b">
        <v>1</v>
      </c>
      <c r="AI68" s="10" t="b">
        <v>1</v>
      </c>
      <c r="AJ68" s="10" t="b">
        <v>0</v>
      </c>
      <c r="AK68" s="10" t="b">
        <v>1</v>
      </c>
      <c r="AL68" s="10" t="b">
        <v>0</v>
      </c>
      <c r="AM68" s="10" t="b">
        <v>0</v>
      </c>
      <c r="AN68" s="10" t="b">
        <v>1</v>
      </c>
      <c r="AO68" s="10" t="b">
        <v>1</v>
      </c>
      <c r="AP68" s="10" t="b">
        <v>1</v>
      </c>
      <c r="AQ68" s="10" t="b">
        <v>0</v>
      </c>
      <c r="AR68" s="10" t="b">
        <v>1</v>
      </c>
      <c r="AS68" s="155" t="b">
        <v>1</v>
      </c>
    </row>
    <row r="69" spans="7:45" outlineLevel="1" x14ac:dyDescent="0.4">
      <c r="G69" s="82">
        <v>7</v>
      </c>
      <c r="H69" s="154" t="b">
        <v>1</v>
      </c>
      <c r="I69" s="10" t="b">
        <v>1</v>
      </c>
      <c r="J69" s="10" t="b">
        <v>1</v>
      </c>
      <c r="K69" s="10" t="b">
        <v>0</v>
      </c>
      <c r="L69" s="10" t="b">
        <v>1</v>
      </c>
      <c r="M69" s="10" t="b">
        <v>1</v>
      </c>
      <c r="N69" s="10" t="b">
        <v>0</v>
      </c>
      <c r="O69" s="10" t="b">
        <v>1</v>
      </c>
      <c r="P69" s="10" t="b">
        <v>1</v>
      </c>
      <c r="Q69" s="10" t="b">
        <v>0</v>
      </c>
      <c r="R69" s="10" t="b">
        <v>1</v>
      </c>
      <c r="S69" s="10" t="b">
        <v>1</v>
      </c>
      <c r="T69" s="10" t="b">
        <v>1</v>
      </c>
      <c r="U69" s="10" t="b">
        <v>1</v>
      </c>
      <c r="V69" s="10" t="b">
        <v>0</v>
      </c>
      <c r="W69" s="10" t="b">
        <v>1</v>
      </c>
      <c r="X69" s="10" t="b">
        <v>1</v>
      </c>
      <c r="Y69" s="10" t="b">
        <v>0</v>
      </c>
      <c r="Z69" s="10" t="b">
        <v>1</v>
      </c>
      <c r="AA69" s="10" t="b">
        <v>1</v>
      </c>
      <c r="AB69" s="10" t="b">
        <v>0</v>
      </c>
      <c r="AC69" s="10" t="b">
        <v>1</v>
      </c>
      <c r="AD69" s="10" t="b">
        <v>0</v>
      </c>
      <c r="AE69" s="10" t="b">
        <v>1</v>
      </c>
      <c r="AF69" s="10" t="b">
        <v>1</v>
      </c>
      <c r="AG69" s="10" t="b">
        <v>0</v>
      </c>
      <c r="AH69" s="10" t="b">
        <v>1</v>
      </c>
      <c r="AI69" s="10" t="b">
        <v>1</v>
      </c>
      <c r="AJ69" s="10" t="b">
        <v>0</v>
      </c>
      <c r="AK69" s="10" t="b">
        <v>1</v>
      </c>
      <c r="AL69" s="10" t="b">
        <v>0</v>
      </c>
      <c r="AM69" s="10" t="b">
        <v>0</v>
      </c>
      <c r="AN69" s="10" t="b">
        <v>1</v>
      </c>
      <c r="AO69" s="10" t="b">
        <v>1</v>
      </c>
      <c r="AP69" s="10" t="b">
        <v>1</v>
      </c>
      <c r="AQ69" s="10" t="b">
        <v>0</v>
      </c>
      <c r="AR69" s="10" t="b">
        <v>1</v>
      </c>
      <c r="AS69" s="155" t="b">
        <v>1</v>
      </c>
    </row>
    <row r="70" spans="7:45" outlineLevel="1" x14ac:dyDescent="0.4">
      <c r="G70" s="82">
        <v>8</v>
      </c>
      <c r="H70" s="154" t="b">
        <v>1</v>
      </c>
      <c r="I70" s="10" t="b">
        <v>1</v>
      </c>
      <c r="J70" s="10" t="b">
        <v>1</v>
      </c>
      <c r="K70" s="10" t="b">
        <v>0</v>
      </c>
      <c r="L70" s="10" t="b">
        <v>1</v>
      </c>
      <c r="M70" s="10" t="b">
        <v>1</v>
      </c>
      <c r="N70" s="10" t="b">
        <v>0</v>
      </c>
      <c r="O70" s="10" t="b">
        <v>1</v>
      </c>
      <c r="P70" s="10" t="b">
        <v>1</v>
      </c>
      <c r="Q70" s="10" t="b">
        <v>0</v>
      </c>
      <c r="R70" s="10" t="b">
        <v>1</v>
      </c>
      <c r="S70" s="10" t="b">
        <v>1</v>
      </c>
      <c r="T70" s="10" t="b">
        <v>1</v>
      </c>
      <c r="U70" s="10" t="b">
        <v>1</v>
      </c>
      <c r="V70" s="10" t="b">
        <v>0</v>
      </c>
      <c r="W70" s="10" t="b">
        <v>1</v>
      </c>
      <c r="X70" s="10" t="b">
        <v>1</v>
      </c>
      <c r="Y70" s="10" t="b">
        <v>0</v>
      </c>
      <c r="Z70" s="10" t="b">
        <v>1</v>
      </c>
      <c r="AA70" s="10" t="b">
        <v>1</v>
      </c>
      <c r="AB70" s="10" t="b">
        <v>0</v>
      </c>
      <c r="AC70" s="10" t="b">
        <v>1</v>
      </c>
      <c r="AD70" s="10" t="b">
        <v>0</v>
      </c>
      <c r="AE70" s="10" t="b">
        <v>1</v>
      </c>
      <c r="AF70" s="10" t="b">
        <v>1</v>
      </c>
      <c r="AG70" s="10" t="b">
        <v>0</v>
      </c>
      <c r="AH70" s="10" t="b">
        <v>1</v>
      </c>
      <c r="AI70" s="10" t="b">
        <v>1</v>
      </c>
      <c r="AJ70" s="10" t="b">
        <v>0</v>
      </c>
      <c r="AK70" s="10" t="b">
        <v>1</v>
      </c>
      <c r="AL70" s="10" t="b">
        <v>0</v>
      </c>
      <c r="AM70" s="10" t="b">
        <v>0</v>
      </c>
      <c r="AN70" s="10" t="b">
        <v>1</v>
      </c>
      <c r="AO70" s="10" t="b">
        <v>1</v>
      </c>
      <c r="AP70" s="10" t="b">
        <v>1</v>
      </c>
      <c r="AQ70" s="10" t="b">
        <v>0</v>
      </c>
      <c r="AR70" s="10" t="b">
        <v>1</v>
      </c>
      <c r="AS70" s="155" t="b">
        <v>1</v>
      </c>
    </row>
    <row r="71" spans="7:45" outlineLevel="1" x14ac:dyDescent="0.4">
      <c r="G71" s="82">
        <v>9</v>
      </c>
      <c r="H71" s="154" t="b">
        <v>1</v>
      </c>
      <c r="I71" s="10" t="b">
        <v>1</v>
      </c>
      <c r="J71" s="10" t="b">
        <v>1</v>
      </c>
      <c r="K71" s="10" t="b">
        <v>0</v>
      </c>
      <c r="L71" s="10" t="b">
        <v>1</v>
      </c>
      <c r="M71" s="10" t="b">
        <v>1</v>
      </c>
      <c r="N71" s="10" t="b">
        <v>0</v>
      </c>
      <c r="O71" s="10" t="b">
        <v>1</v>
      </c>
      <c r="P71" s="10" t="b">
        <v>1</v>
      </c>
      <c r="Q71" s="10" t="b">
        <v>0</v>
      </c>
      <c r="R71" s="10" t="b">
        <v>1</v>
      </c>
      <c r="S71" s="10" t="b">
        <v>1</v>
      </c>
      <c r="T71" s="10" t="b">
        <v>1</v>
      </c>
      <c r="U71" s="10" t="b">
        <v>1</v>
      </c>
      <c r="V71" s="10" t="b">
        <v>0</v>
      </c>
      <c r="W71" s="10" t="b">
        <v>1</v>
      </c>
      <c r="X71" s="10" t="b">
        <v>1</v>
      </c>
      <c r="Y71" s="10" t="b">
        <v>0</v>
      </c>
      <c r="Z71" s="10" t="b">
        <v>1</v>
      </c>
      <c r="AA71" s="10" t="b">
        <v>1</v>
      </c>
      <c r="AB71" s="10" t="b">
        <v>0</v>
      </c>
      <c r="AC71" s="10" t="b">
        <v>1</v>
      </c>
      <c r="AD71" s="10" t="b">
        <v>0</v>
      </c>
      <c r="AE71" s="10" t="b">
        <v>1</v>
      </c>
      <c r="AF71" s="10" t="b">
        <v>1</v>
      </c>
      <c r="AG71" s="10" t="b">
        <v>0</v>
      </c>
      <c r="AH71" s="10" t="b">
        <v>1</v>
      </c>
      <c r="AI71" s="10" t="b">
        <v>1</v>
      </c>
      <c r="AJ71" s="10" t="b">
        <v>0</v>
      </c>
      <c r="AK71" s="10" t="b">
        <v>1</v>
      </c>
      <c r="AL71" s="10" t="b">
        <v>0</v>
      </c>
      <c r="AM71" s="10" t="b">
        <v>0</v>
      </c>
      <c r="AN71" s="10" t="b">
        <v>1</v>
      </c>
      <c r="AO71" s="10" t="b">
        <v>1</v>
      </c>
      <c r="AP71" s="10" t="b">
        <v>1</v>
      </c>
      <c r="AQ71" s="10" t="b">
        <v>0</v>
      </c>
      <c r="AR71" s="10" t="b">
        <v>1</v>
      </c>
      <c r="AS71" s="155" t="b">
        <v>1</v>
      </c>
    </row>
    <row r="72" spans="7:45" outlineLevel="1" x14ac:dyDescent="0.4">
      <c r="G72" s="82">
        <v>10</v>
      </c>
      <c r="H72" s="154" t="b">
        <v>1</v>
      </c>
      <c r="I72" s="10" t="b">
        <v>1</v>
      </c>
      <c r="J72" s="10" t="b">
        <v>1</v>
      </c>
      <c r="K72" s="10" t="b">
        <v>0</v>
      </c>
      <c r="L72" s="10" t="b">
        <v>1</v>
      </c>
      <c r="M72" s="10" t="b">
        <v>1</v>
      </c>
      <c r="N72" s="10" t="b">
        <v>0</v>
      </c>
      <c r="O72" s="10" t="b">
        <v>1</v>
      </c>
      <c r="P72" s="10" t="b">
        <v>1</v>
      </c>
      <c r="Q72" s="10" t="b">
        <v>0</v>
      </c>
      <c r="R72" s="10" t="b">
        <v>1</v>
      </c>
      <c r="S72" s="10" t="b">
        <v>1</v>
      </c>
      <c r="T72" s="10" t="b">
        <v>1</v>
      </c>
      <c r="U72" s="10" t="b">
        <v>1</v>
      </c>
      <c r="V72" s="10" t="b">
        <v>0</v>
      </c>
      <c r="W72" s="10" t="b">
        <v>1</v>
      </c>
      <c r="X72" s="10" t="b">
        <v>1</v>
      </c>
      <c r="Y72" s="10" t="b">
        <v>0</v>
      </c>
      <c r="Z72" s="10" t="b">
        <v>1</v>
      </c>
      <c r="AA72" s="10" t="b">
        <v>1</v>
      </c>
      <c r="AB72" s="10" t="b">
        <v>0</v>
      </c>
      <c r="AC72" s="10" t="b">
        <v>1</v>
      </c>
      <c r="AD72" s="10" t="b">
        <v>0</v>
      </c>
      <c r="AE72" s="10" t="b">
        <v>1</v>
      </c>
      <c r="AF72" s="10" t="b">
        <v>1</v>
      </c>
      <c r="AG72" s="10" t="b">
        <v>0</v>
      </c>
      <c r="AH72" s="10" t="b">
        <v>1</v>
      </c>
      <c r="AI72" s="10" t="b">
        <v>1</v>
      </c>
      <c r="AJ72" s="10" t="b">
        <v>0</v>
      </c>
      <c r="AK72" s="10" t="b">
        <v>1</v>
      </c>
      <c r="AL72" s="10" t="b">
        <v>0</v>
      </c>
      <c r="AM72" s="10" t="b">
        <v>0</v>
      </c>
      <c r="AN72" s="10" t="b">
        <v>1</v>
      </c>
      <c r="AO72" s="10" t="b">
        <v>1</v>
      </c>
      <c r="AP72" s="10" t="b">
        <v>1</v>
      </c>
      <c r="AQ72" s="10" t="b">
        <v>0</v>
      </c>
      <c r="AR72" s="10" t="b">
        <v>1</v>
      </c>
      <c r="AS72" s="155" t="b">
        <v>1</v>
      </c>
    </row>
    <row r="73" spans="7:45" outlineLevel="1" x14ac:dyDescent="0.4">
      <c r="G73" s="82">
        <v>11</v>
      </c>
      <c r="H73" s="154" t="b">
        <v>1</v>
      </c>
      <c r="I73" s="10" t="b">
        <v>1</v>
      </c>
      <c r="J73" s="10" t="b">
        <v>1</v>
      </c>
      <c r="K73" s="10" t="b">
        <v>0</v>
      </c>
      <c r="L73" s="10" t="b">
        <v>1</v>
      </c>
      <c r="M73" s="10" t="b">
        <v>1</v>
      </c>
      <c r="N73" s="10" t="b">
        <v>0</v>
      </c>
      <c r="O73" s="10" t="b">
        <v>1</v>
      </c>
      <c r="P73" s="10" t="b">
        <v>1</v>
      </c>
      <c r="Q73" s="10" t="b">
        <v>0</v>
      </c>
      <c r="R73" s="10" t="b">
        <v>1</v>
      </c>
      <c r="S73" s="10" t="b">
        <v>1</v>
      </c>
      <c r="T73" s="10" t="b">
        <v>1</v>
      </c>
      <c r="U73" s="10" t="b">
        <v>1</v>
      </c>
      <c r="V73" s="10" t="b">
        <v>0</v>
      </c>
      <c r="W73" s="10" t="b">
        <v>1</v>
      </c>
      <c r="X73" s="10" t="b">
        <v>1</v>
      </c>
      <c r="Y73" s="10" t="b">
        <v>0</v>
      </c>
      <c r="Z73" s="10" t="b">
        <v>1</v>
      </c>
      <c r="AA73" s="10" t="b">
        <v>1</v>
      </c>
      <c r="AB73" s="10" t="b">
        <v>0</v>
      </c>
      <c r="AC73" s="10" t="b">
        <v>1</v>
      </c>
      <c r="AD73" s="10" t="b">
        <v>0</v>
      </c>
      <c r="AE73" s="10" t="b">
        <v>1</v>
      </c>
      <c r="AF73" s="10" t="b">
        <v>1</v>
      </c>
      <c r="AG73" s="10" t="b">
        <v>0</v>
      </c>
      <c r="AH73" s="10" t="b">
        <v>1</v>
      </c>
      <c r="AI73" s="10" t="b">
        <v>1</v>
      </c>
      <c r="AJ73" s="10" t="b">
        <v>0</v>
      </c>
      <c r="AK73" s="10" t="b">
        <v>1</v>
      </c>
      <c r="AL73" s="10" t="b">
        <v>0</v>
      </c>
      <c r="AM73" s="10" t="b">
        <v>0</v>
      </c>
      <c r="AN73" s="10" t="b">
        <v>1</v>
      </c>
      <c r="AO73" s="10" t="b">
        <v>1</v>
      </c>
      <c r="AP73" s="10" t="b">
        <v>1</v>
      </c>
      <c r="AQ73" s="10" t="b">
        <v>0</v>
      </c>
      <c r="AR73" s="10" t="b">
        <v>1</v>
      </c>
      <c r="AS73" s="155" t="b">
        <v>1</v>
      </c>
    </row>
    <row r="74" spans="7:45" outlineLevel="1" x14ac:dyDescent="0.4">
      <c r="G74" s="82">
        <v>12</v>
      </c>
      <c r="H74" s="154" t="b">
        <v>1</v>
      </c>
      <c r="I74" s="10" t="b">
        <v>1</v>
      </c>
      <c r="J74" s="10" t="b">
        <v>1</v>
      </c>
      <c r="K74" s="10" t="b">
        <v>0</v>
      </c>
      <c r="L74" s="10" t="b">
        <v>1</v>
      </c>
      <c r="M74" s="10" t="b">
        <v>1</v>
      </c>
      <c r="N74" s="10" t="b">
        <v>0</v>
      </c>
      <c r="O74" s="10" t="b">
        <v>1</v>
      </c>
      <c r="P74" s="10" t="b">
        <v>1</v>
      </c>
      <c r="Q74" s="10" t="b">
        <v>0</v>
      </c>
      <c r="R74" s="10" t="b">
        <v>1</v>
      </c>
      <c r="S74" s="10" t="b">
        <v>1</v>
      </c>
      <c r="T74" s="10" t="b">
        <v>1</v>
      </c>
      <c r="U74" s="10" t="b">
        <v>1</v>
      </c>
      <c r="V74" s="10" t="b">
        <v>0</v>
      </c>
      <c r="W74" s="10" t="b">
        <v>1</v>
      </c>
      <c r="X74" s="10" t="b">
        <v>1</v>
      </c>
      <c r="Y74" s="10" t="b">
        <v>0</v>
      </c>
      <c r="Z74" s="10" t="b">
        <v>1</v>
      </c>
      <c r="AA74" s="10" t="b">
        <v>1</v>
      </c>
      <c r="AB74" s="10" t="b">
        <v>0</v>
      </c>
      <c r="AC74" s="10" t="b">
        <v>1</v>
      </c>
      <c r="AD74" s="10" t="b">
        <v>0</v>
      </c>
      <c r="AE74" s="10" t="b">
        <v>1</v>
      </c>
      <c r="AF74" s="10" t="b">
        <v>1</v>
      </c>
      <c r="AG74" s="10" t="b">
        <v>0</v>
      </c>
      <c r="AH74" s="10" t="b">
        <v>1</v>
      </c>
      <c r="AI74" s="10" t="b">
        <v>1</v>
      </c>
      <c r="AJ74" s="10" t="b">
        <v>0</v>
      </c>
      <c r="AK74" s="10" t="b">
        <v>1</v>
      </c>
      <c r="AL74" s="10" t="b">
        <v>0</v>
      </c>
      <c r="AM74" s="10" t="b">
        <v>0</v>
      </c>
      <c r="AN74" s="10" t="b">
        <v>1</v>
      </c>
      <c r="AO74" s="10" t="b">
        <v>1</v>
      </c>
      <c r="AP74" s="10" t="b">
        <v>1</v>
      </c>
      <c r="AQ74" s="10" t="b">
        <v>0</v>
      </c>
      <c r="AR74" s="10" t="b">
        <v>1</v>
      </c>
      <c r="AS74" s="155" t="b">
        <v>1</v>
      </c>
    </row>
    <row r="75" spans="7:45" outlineLevel="1" x14ac:dyDescent="0.4">
      <c r="G75" s="82">
        <v>13</v>
      </c>
      <c r="H75" s="154" t="b">
        <v>1</v>
      </c>
      <c r="I75" s="10" t="b">
        <v>1</v>
      </c>
      <c r="J75" s="10" t="b">
        <v>1</v>
      </c>
      <c r="K75" s="10" t="b">
        <v>0</v>
      </c>
      <c r="L75" s="10" t="b">
        <v>1</v>
      </c>
      <c r="M75" s="10" t="b">
        <v>1</v>
      </c>
      <c r="N75" s="10" t="b">
        <v>0</v>
      </c>
      <c r="O75" s="10" t="b">
        <v>1</v>
      </c>
      <c r="P75" s="10" t="b">
        <v>1</v>
      </c>
      <c r="Q75" s="10" t="b">
        <v>0</v>
      </c>
      <c r="R75" s="10" t="b">
        <v>1</v>
      </c>
      <c r="S75" s="10" t="b">
        <v>1</v>
      </c>
      <c r="T75" s="10" t="b">
        <v>1</v>
      </c>
      <c r="U75" s="10" t="b">
        <v>1</v>
      </c>
      <c r="V75" s="10" t="b">
        <v>0</v>
      </c>
      <c r="W75" s="10" t="b">
        <v>1</v>
      </c>
      <c r="X75" s="10" t="b">
        <v>1</v>
      </c>
      <c r="Y75" s="10" t="b">
        <v>0</v>
      </c>
      <c r="Z75" s="10" t="b">
        <v>1</v>
      </c>
      <c r="AA75" s="10" t="b">
        <v>1</v>
      </c>
      <c r="AB75" s="10" t="b">
        <v>0</v>
      </c>
      <c r="AC75" s="10" t="b">
        <v>1</v>
      </c>
      <c r="AD75" s="10" t="b">
        <v>0</v>
      </c>
      <c r="AE75" s="10" t="b">
        <v>1</v>
      </c>
      <c r="AF75" s="10" t="b">
        <v>1</v>
      </c>
      <c r="AG75" s="10" t="b">
        <v>0</v>
      </c>
      <c r="AH75" s="10" t="b">
        <v>1</v>
      </c>
      <c r="AI75" s="10" t="b">
        <v>1</v>
      </c>
      <c r="AJ75" s="10" t="b">
        <v>0</v>
      </c>
      <c r="AK75" s="10" t="b">
        <v>1</v>
      </c>
      <c r="AL75" s="10" t="b">
        <v>0</v>
      </c>
      <c r="AM75" s="10" t="b">
        <v>0</v>
      </c>
      <c r="AN75" s="10" t="b">
        <v>1</v>
      </c>
      <c r="AO75" s="10" t="b">
        <v>1</v>
      </c>
      <c r="AP75" s="10" t="b">
        <v>1</v>
      </c>
      <c r="AQ75" s="10" t="b">
        <v>0</v>
      </c>
      <c r="AR75" s="10" t="b">
        <v>1</v>
      </c>
      <c r="AS75" s="155" t="b">
        <v>1</v>
      </c>
    </row>
    <row r="76" spans="7:45" outlineLevel="1" x14ac:dyDescent="0.4">
      <c r="G76" s="82">
        <v>14</v>
      </c>
      <c r="H76" s="154" t="b">
        <v>1</v>
      </c>
      <c r="I76" s="10" t="b">
        <v>1</v>
      </c>
      <c r="J76" s="10" t="b">
        <v>1</v>
      </c>
      <c r="K76" s="10" t="b">
        <v>0</v>
      </c>
      <c r="L76" s="10" t="b">
        <v>1</v>
      </c>
      <c r="M76" s="10" t="b">
        <v>1</v>
      </c>
      <c r="N76" s="10" t="b">
        <v>0</v>
      </c>
      <c r="O76" s="10" t="b">
        <v>1</v>
      </c>
      <c r="P76" s="10" t="b">
        <v>1</v>
      </c>
      <c r="Q76" s="10" t="b">
        <v>0</v>
      </c>
      <c r="R76" s="10" t="b">
        <v>1</v>
      </c>
      <c r="S76" s="10" t="b">
        <v>1</v>
      </c>
      <c r="T76" s="10" t="b">
        <v>1</v>
      </c>
      <c r="U76" s="10" t="b">
        <v>1</v>
      </c>
      <c r="V76" s="10" t="b">
        <v>0</v>
      </c>
      <c r="W76" s="10" t="b">
        <v>1</v>
      </c>
      <c r="X76" s="10" t="b">
        <v>1</v>
      </c>
      <c r="Y76" s="10" t="b">
        <v>0</v>
      </c>
      <c r="Z76" s="10" t="b">
        <v>1</v>
      </c>
      <c r="AA76" s="10" t="b">
        <v>1</v>
      </c>
      <c r="AB76" s="10" t="b">
        <v>0</v>
      </c>
      <c r="AC76" s="10" t="b">
        <v>1</v>
      </c>
      <c r="AD76" s="10" t="b">
        <v>0</v>
      </c>
      <c r="AE76" s="10" t="b">
        <v>1</v>
      </c>
      <c r="AF76" s="10" t="b">
        <v>1</v>
      </c>
      <c r="AG76" s="10" t="b">
        <v>0</v>
      </c>
      <c r="AH76" s="10" t="b">
        <v>1</v>
      </c>
      <c r="AI76" s="10" t="b">
        <v>1</v>
      </c>
      <c r="AJ76" s="10" t="b">
        <v>0</v>
      </c>
      <c r="AK76" s="10" t="b">
        <v>1</v>
      </c>
      <c r="AL76" s="10" t="b">
        <v>0</v>
      </c>
      <c r="AM76" s="10" t="b">
        <v>0</v>
      </c>
      <c r="AN76" s="10" t="b">
        <v>1</v>
      </c>
      <c r="AO76" s="10" t="b">
        <v>1</v>
      </c>
      <c r="AP76" s="10" t="b">
        <v>1</v>
      </c>
      <c r="AQ76" s="10" t="b">
        <v>0</v>
      </c>
      <c r="AR76" s="10" t="b">
        <v>1</v>
      </c>
      <c r="AS76" s="155" t="b">
        <v>1</v>
      </c>
    </row>
    <row r="77" spans="7:45" outlineLevel="1" x14ac:dyDescent="0.4">
      <c r="G77" s="82">
        <v>15</v>
      </c>
      <c r="H77" s="154" t="b">
        <v>1</v>
      </c>
      <c r="I77" s="10" t="b">
        <v>1</v>
      </c>
      <c r="J77" s="10" t="b">
        <v>1</v>
      </c>
      <c r="K77" s="10" t="b">
        <v>0</v>
      </c>
      <c r="L77" s="10" t="b">
        <v>1</v>
      </c>
      <c r="M77" s="10" t="b">
        <v>0</v>
      </c>
      <c r="N77" s="10" t="b">
        <v>0</v>
      </c>
      <c r="O77" s="10" t="b">
        <v>0</v>
      </c>
      <c r="P77" s="10" t="b">
        <v>1</v>
      </c>
      <c r="Q77" s="10" t="b">
        <v>0</v>
      </c>
      <c r="R77" s="10" t="b">
        <v>1</v>
      </c>
      <c r="S77" s="10" t="b">
        <v>0</v>
      </c>
      <c r="T77" s="10" t="b">
        <v>0</v>
      </c>
      <c r="U77" s="10" t="b">
        <v>1</v>
      </c>
      <c r="V77" s="10" t="b">
        <v>0</v>
      </c>
      <c r="W77" s="10" t="b">
        <v>1</v>
      </c>
      <c r="X77" s="10" t="b">
        <v>1</v>
      </c>
      <c r="Y77" s="10" t="b">
        <v>0</v>
      </c>
      <c r="Z77" s="10" t="b">
        <v>1</v>
      </c>
      <c r="AA77" s="10" t="b">
        <v>1</v>
      </c>
      <c r="AB77" s="10" t="b">
        <v>0</v>
      </c>
      <c r="AC77" s="10" t="b">
        <v>1</v>
      </c>
      <c r="AD77" s="10" t="b">
        <v>1</v>
      </c>
      <c r="AE77" s="10" t="b">
        <v>0</v>
      </c>
      <c r="AF77" s="10" t="b">
        <v>1</v>
      </c>
      <c r="AG77" s="10" t="b">
        <v>0</v>
      </c>
      <c r="AH77" s="10" t="b">
        <v>1</v>
      </c>
      <c r="AI77" s="10" t="b">
        <v>1</v>
      </c>
      <c r="AJ77" s="10" t="b">
        <v>0</v>
      </c>
      <c r="AK77" s="10" t="b">
        <v>1</v>
      </c>
      <c r="AL77" s="10" t="b">
        <v>1</v>
      </c>
      <c r="AM77" s="10" t="b">
        <v>1</v>
      </c>
      <c r="AN77" s="10" t="b">
        <v>0</v>
      </c>
      <c r="AO77" s="10" t="b">
        <v>0</v>
      </c>
      <c r="AP77" s="10" t="b">
        <v>1</v>
      </c>
      <c r="AQ77" s="10" t="b">
        <v>0</v>
      </c>
      <c r="AR77" s="10" t="b">
        <v>1</v>
      </c>
      <c r="AS77" s="155" t="b">
        <v>0</v>
      </c>
    </row>
    <row r="78" spans="7:45" outlineLevel="1" x14ac:dyDescent="0.4">
      <c r="G78" s="82">
        <v>16</v>
      </c>
      <c r="H78" s="154" t="b">
        <v>1</v>
      </c>
      <c r="I78" s="10" t="b">
        <v>1</v>
      </c>
      <c r="J78" s="10" t="b">
        <v>1</v>
      </c>
      <c r="K78" s="10" t="b">
        <v>0</v>
      </c>
      <c r="L78" s="10" t="b">
        <v>1</v>
      </c>
      <c r="M78" s="10" t="b">
        <v>0</v>
      </c>
      <c r="N78" s="10" t="b">
        <v>0</v>
      </c>
      <c r="O78" s="10" t="b">
        <v>0</v>
      </c>
      <c r="P78" s="10" t="b">
        <v>1</v>
      </c>
      <c r="Q78" s="10" t="b">
        <v>0</v>
      </c>
      <c r="R78" s="10" t="b">
        <v>1</v>
      </c>
      <c r="S78" s="10" t="b">
        <v>0</v>
      </c>
      <c r="T78" s="10" t="b">
        <v>0</v>
      </c>
      <c r="U78" s="10" t="b">
        <v>1</v>
      </c>
      <c r="V78" s="10" t="b">
        <v>0</v>
      </c>
      <c r="W78" s="10" t="b">
        <v>1</v>
      </c>
      <c r="X78" s="10" t="b">
        <v>1</v>
      </c>
      <c r="Y78" s="10" t="b">
        <v>0</v>
      </c>
      <c r="Z78" s="10" t="b">
        <v>1</v>
      </c>
      <c r="AA78" s="10" t="b">
        <v>1</v>
      </c>
      <c r="AB78" s="10" t="b">
        <v>0</v>
      </c>
      <c r="AC78" s="10" t="b">
        <v>1</v>
      </c>
      <c r="AD78" s="10" t="b">
        <v>1</v>
      </c>
      <c r="AE78" s="10" t="b">
        <v>0</v>
      </c>
      <c r="AF78" s="10" t="b">
        <v>1</v>
      </c>
      <c r="AG78" s="10" t="b">
        <v>0</v>
      </c>
      <c r="AH78" s="10" t="b">
        <v>1</v>
      </c>
      <c r="AI78" s="10" t="b">
        <v>1</v>
      </c>
      <c r="AJ78" s="10" t="b">
        <v>0</v>
      </c>
      <c r="AK78" s="10" t="b">
        <v>1</v>
      </c>
      <c r="AL78" s="10" t="b">
        <v>1</v>
      </c>
      <c r="AM78" s="10" t="b">
        <v>1</v>
      </c>
      <c r="AN78" s="10" t="b">
        <v>0</v>
      </c>
      <c r="AO78" s="10" t="b">
        <v>0</v>
      </c>
      <c r="AP78" s="10" t="b">
        <v>1</v>
      </c>
      <c r="AQ78" s="10" t="b">
        <v>0</v>
      </c>
      <c r="AR78" s="10" t="b">
        <v>1</v>
      </c>
      <c r="AS78" s="155" t="b">
        <v>0</v>
      </c>
    </row>
    <row r="79" spans="7:45" outlineLevel="1" x14ac:dyDescent="0.4">
      <c r="G79" s="82">
        <v>17</v>
      </c>
      <c r="H79" s="154" t="b">
        <v>1</v>
      </c>
      <c r="I79" s="10" t="b">
        <v>1</v>
      </c>
      <c r="J79" s="10" t="b">
        <v>1</v>
      </c>
      <c r="K79" s="10" t="b">
        <v>0</v>
      </c>
      <c r="L79" s="10" t="b">
        <v>1</v>
      </c>
      <c r="M79" s="10" t="b">
        <v>0</v>
      </c>
      <c r="N79" s="10" t="b">
        <v>0</v>
      </c>
      <c r="O79" s="10" t="b">
        <v>0</v>
      </c>
      <c r="P79" s="10" t="b">
        <v>1</v>
      </c>
      <c r="Q79" s="10" t="b">
        <v>0</v>
      </c>
      <c r="R79" s="10" t="b">
        <v>1</v>
      </c>
      <c r="S79" s="10" t="b">
        <v>0</v>
      </c>
      <c r="T79" s="10" t="b">
        <v>0</v>
      </c>
      <c r="U79" s="10" t="b">
        <v>1</v>
      </c>
      <c r="V79" s="10" t="b">
        <v>0</v>
      </c>
      <c r="W79" s="10" t="b">
        <v>1</v>
      </c>
      <c r="X79" s="10" t="b">
        <v>1</v>
      </c>
      <c r="Y79" s="10" t="b">
        <v>0</v>
      </c>
      <c r="Z79" s="10" t="b">
        <v>1</v>
      </c>
      <c r="AA79" s="10" t="b">
        <v>1</v>
      </c>
      <c r="AB79" s="10" t="b">
        <v>0</v>
      </c>
      <c r="AC79" s="10" t="b">
        <v>1</v>
      </c>
      <c r="AD79" s="10" t="b">
        <v>1</v>
      </c>
      <c r="AE79" s="10" t="b">
        <v>0</v>
      </c>
      <c r="AF79" s="10" t="b">
        <v>1</v>
      </c>
      <c r="AG79" s="10" t="b">
        <v>0</v>
      </c>
      <c r="AH79" s="10" t="b">
        <v>1</v>
      </c>
      <c r="AI79" s="10" t="b">
        <v>1</v>
      </c>
      <c r="AJ79" s="10" t="b">
        <v>0</v>
      </c>
      <c r="AK79" s="10" t="b">
        <v>1</v>
      </c>
      <c r="AL79" s="10" t="b">
        <v>1</v>
      </c>
      <c r="AM79" s="10" t="b">
        <v>1</v>
      </c>
      <c r="AN79" s="10" t="b">
        <v>0</v>
      </c>
      <c r="AO79" s="10" t="b">
        <v>0</v>
      </c>
      <c r="AP79" s="10" t="b">
        <v>1</v>
      </c>
      <c r="AQ79" s="10" t="b">
        <v>0</v>
      </c>
      <c r="AR79" s="10" t="b">
        <v>1</v>
      </c>
      <c r="AS79" s="155" t="b">
        <v>0</v>
      </c>
    </row>
    <row r="80" spans="7:45" outlineLevel="1" x14ac:dyDescent="0.4">
      <c r="G80" s="82">
        <v>18</v>
      </c>
      <c r="H80" s="154" t="b">
        <v>1</v>
      </c>
      <c r="I80" s="10" t="b">
        <v>1</v>
      </c>
      <c r="J80" s="10" t="b">
        <v>1</v>
      </c>
      <c r="K80" s="10" t="b">
        <v>0</v>
      </c>
      <c r="L80" s="10" t="b">
        <v>1</v>
      </c>
      <c r="M80" s="10" t="b">
        <v>0</v>
      </c>
      <c r="N80" s="10" t="b">
        <v>0</v>
      </c>
      <c r="O80" s="10" t="b">
        <v>0</v>
      </c>
      <c r="P80" s="10" t="b">
        <v>1</v>
      </c>
      <c r="Q80" s="10" t="b">
        <v>0</v>
      </c>
      <c r="R80" s="10" t="b">
        <v>1</v>
      </c>
      <c r="S80" s="10" t="b">
        <v>0</v>
      </c>
      <c r="T80" s="10" t="b">
        <v>0</v>
      </c>
      <c r="U80" s="10" t="b">
        <v>1</v>
      </c>
      <c r="V80" s="10" t="b">
        <v>0</v>
      </c>
      <c r="W80" s="10" t="b">
        <v>1</v>
      </c>
      <c r="X80" s="10" t="b">
        <v>1</v>
      </c>
      <c r="Y80" s="10" t="b">
        <v>0</v>
      </c>
      <c r="Z80" s="10" t="b">
        <v>1</v>
      </c>
      <c r="AA80" s="10" t="b">
        <v>1</v>
      </c>
      <c r="AB80" s="10" t="b">
        <v>0</v>
      </c>
      <c r="AC80" s="10" t="b">
        <v>1</v>
      </c>
      <c r="AD80" s="10" t="b">
        <v>1</v>
      </c>
      <c r="AE80" s="10" t="b">
        <v>0</v>
      </c>
      <c r="AF80" s="10" t="b">
        <v>1</v>
      </c>
      <c r="AG80" s="10" t="b">
        <v>0</v>
      </c>
      <c r="AH80" s="10" t="b">
        <v>1</v>
      </c>
      <c r="AI80" s="10" t="b">
        <v>1</v>
      </c>
      <c r="AJ80" s="10" t="b">
        <v>0</v>
      </c>
      <c r="AK80" s="10" t="b">
        <v>1</v>
      </c>
      <c r="AL80" s="10" t="b">
        <v>1</v>
      </c>
      <c r="AM80" s="10" t="b">
        <v>1</v>
      </c>
      <c r="AN80" s="10" t="b">
        <v>0</v>
      </c>
      <c r="AO80" s="10" t="b">
        <v>0</v>
      </c>
      <c r="AP80" s="10" t="b">
        <v>1</v>
      </c>
      <c r="AQ80" s="10" t="b">
        <v>0</v>
      </c>
      <c r="AR80" s="10" t="b">
        <v>1</v>
      </c>
      <c r="AS80" s="155" t="b">
        <v>0</v>
      </c>
    </row>
    <row r="81" spans="7:45" outlineLevel="1" x14ac:dyDescent="0.4">
      <c r="G81" s="82">
        <v>19</v>
      </c>
      <c r="H81" s="154" t="b">
        <v>1</v>
      </c>
      <c r="I81" s="10" t="b">
        <v>1</v>
      </c>
      <c r="J81" s="10" t="b">
        <v>1</v>
      </c>
      <c r="K81" s="10" t="b">
        <v>0</v>
      </c>
      <c r="L81" s="10" t="b">
        <v>1</v>
      </c>
      <c r="M81" s="10" t="b">
        <v>0</v>
      </c>
      <c r="N81" s="10" t="b">
        <v>0</v>
      </c>
      <c r="O81" s="10" t="b">
        <v>0</v>
      </c>
      <c r="P81" s="10" t="b">
        <v>1</v>
      </c>
      <c r="Q81" s="10" t="b">
        <v>0</v>
      </c>
      <c r="R81" s="10" t="b">
        <v>1</v>
      </c>
      <c r="S81" s="10" t="b">
        <v>0</v>
      </c>
      <c r="T81" s="10" t="b">
        <v>0</v>
      </c>
      <c r="U81" s="10" t="b">
        <v>1</v>
      </c>
      <c r="V81" s="10" t="b">
        <v>0</v>
      </c>
      <c r="W81" s="10" t="b">
        <v>1</v>
      </c>
      <c r="X81" s="10" t="b">
        <v>1</v>
      </c>
      <c r="Y81" s="10" t="b">
        <v>0</v>
      </c>
      <c r="Z81" s="10" t="b">
        <v>1</v>
      </c>
      <c r="AA81" s="10" t="b">
        <v>1</v>
      </c>
      <c r="AB81" s="10" t="b">
        <v>0</v>
      </c>
      <c r="AC81" s="10" t="b">
        <v>1</v>
      </c>
      <c r="AD81" s="10" t="b">
        <v>1</v>
      </c>
      <c r="AE81" s="10" t="b">
        <v>0</v>
      </c>
      <c r="AF81" s="10" t="b">
        <v>1</v>
      </c>
      <c r="AG81" s="10" t="b">
        <v>0</v>
      </c>
      <c r="AH81" s="10" t="b">
        <v>1</v>
      </c>
      <c r="AI81" s="10" t="b">
        <v>1</v>
      </c>
      <c r="AJ81" s="10" t="b">
        <v>0</v>
      </c>
      <c r="AK81" s="10" t="b">
        <v>1</v>
      </c>
      <c r="AL81" s="10" t="b">
        <v>1</v>
      </c>
      <c r="AM81" s="10" t="b">
        <v>1</v>
      </c>
      <c r="AN81" s="10" t="b">
        <v>0</v>
      </c>
      <c r="AO81" s="10" t="b">
        <v>0</v>
      </c>
      <c r="AP81" s="10" t="b">
        <v>1</v>
      </c>
      <c r="AQ81" s="10" t="b">
        <v>0</v>
      </c>
      <c r="AR81" s="10" t="b">
        <v>1</v>
      </c>
      <c r="AS81" s="155" t="b">
        <v>0</v>
      </c>
    </row>
    <row r="82" spans="7:45" outlineLevel="1" x14ac:dyDescent="0.4">
      <c r="G82" s="82">
        <v>20</v>
      </c>
      <c r="H82" s="154" t="b">
        <v>1</v>
      </c>
      <c r="I82" s="10" t="b">
        <v>1</v>
      </c>
      <c r="J82" s="10" t="b">
        <v>1</v>
      </c>
      <c r="K82" s="10" t="b">
        <v>0</v>
      </c>
      <c r="L82" s="10" t="b">
        <v>1</v>
      </c>
      <c r="M82" s="10" t="b">
        <v>0</v>
      </c>
      <c r="N82" s="10" t="b">
        <v>0</v>
      </c>
      <c r="O82" s="10" t="b">
        <v>0</v>
      </c>
      <c r="P82" s="10" t="b">
        <v>1</v>
      </c>
      <c r="Q82" s="10" t="b">
        <v>0</v>
      </c>
      <c r="R82" s="10" t="b">
        <v>1</v>
      </c>
      <c r="S82" s="10" t="b">
        <v>0</v>
      </c>
      <c r="T82" s="10" t="b">
        <v>0</v>
      </c>
      <c r="U82" s="10" t="b">
        <v>1</v>
      </c>
      <c r="V82" s="10" t="b">
        <v>0</v>
      </c>
      <c r="W82" s="10" t="b">
        <v>1</v>
      </c>
      <c r="X82" s="10" t="b">
        <v>1</v>
      </c>
      <c r="Y82" s="10" t="b">
        <v>0</v>
      </c>
      <c r="Z82" s="10" t="b">
        <v>1</v>
      </c>
      <c r="AA82" s="10" t="b">
        <v>1</v>
      </c>
      <c r="AB82" s="10" t="b">
        <v>0</v>
      </c>
      <c r="AC82" s="10" t="b">
        <v>1</v>
      </c>
      <c r="AD82" s="10" t="b">
        <v>1</v>
      </c>
      <c r="AE82" s="10" t="b">
        <v>0</v>
      </c>
      <c r="AF82" s="10" t="b">
        <v>1</v>
      </c>
      <c r="AG82" s="10" t="b">
        <v>0</v>
      </c>
      <c r="AH82" s="10" t="b">
        <v>1</v>
      </c>
      <c r="AI82" s="10" t="b">
        <v>1</v>
      </c>
      <c r="AJ82" s="10" t="b">
        <v>0</v>
      </c>
      <c r="AK82" s="10" t="b">
        <v>1</v>
      </c>
      <c r="AL82" s="10" t="b">
        <v>1</v>
      </c>
      <c r="AM82" s="10" t="b">
        <v>1</v>
      </c>
      <c r="AN82" s="10" t="b">
        <v>0</v>
      </c>
      <c r="AO82" s="10" t="b">
        <v>0</v>
      </c>
      <c r="AP82" s="10" t="b">
        <v>1</v>
      </c>
      <c r="AQ82" s="10" t="b">
        <v>0</v>
      </c>
      <c r="AR82" s="10" t="b">
        <v>1</v>
      </c>
      <c r="AS82" s="155" t="b">
        <v>0</v>
      </c>
    </row>
    <row r="83" spans="7:45" outlineLevel="1" x14ac:dyDescent="0.4">
      <c r="G83" s="82">
        <v>21</v>
      </c>
      <c r="H83" s="154" t="b">
        <v>1</v>
      </c>
      <c r="I83" s="10" t="b">
        <v>1</v>
      </c>
      <c r="J83" s="10" t="b">
        <v>1</v>
      </c>
      <c r="K83" s="10" t="b">
        <v>0</v>
      </c>
      <c r="L83" s="10" t="b">
        <v>1</v>
      </c>
      <c r="M83" s="10" t="b">
        <v>0</v>
      </c>
      <c r="N83" s="10" t="b">
        <v>0</v>
      </c>
      <c r="O83" s="10" t="b">
        <v>0</v>
      </c>
      <c r="P83" s="10" t="b">
        <v>1</v>
      </c>
      <c r="Q83" s="10" t="b">
        <v>0</v>
      </c>
      <c r="R83" s="10" t="b">
        <v>1</v>
      </c>
      <c r="S83" s="10" t="b">
        <v>0</v>
      </c>
      <c r="T83" s="10" t="b">
        <v>0</v>
      </c>
      <c r="U83" s="10" t="b">
        <v>1</v>
      </c>
      <c r="V83" s="10" t="b">
        <v>0</v>
      </c>
      <c r="W83" s="10" t="b">
        <v>1</v>
      </c>
      <c r="X83" s="10" t="b">
        <v>1</v>
      </c>
      <c r="Y83" s="10" t="b">
        <v>0</v>
      </c>
      <c r="Z83" s="10" t="b">
        <v>1</v>
      </c>
      <c r="AA83" s="10" t="b">
        <v>1</v>
      </c>
      <c r="AB83" s="10" t="b">
        <v>0</v>
      </c>
      <c r="AC83" s="10" t="b">
        <v>1</v>
      </c>
      <c r="AD83" s="10" t="b">
        <v>1</v>
      </c>
      <c r="AE83" s="10" t="b">
        <v>0</v>
      </c>
      <c r="AF83" s="10" t="b">
        <v>1</v>
      </c>
      <c r="AG83" s="10" t="b">
        <v>0</v>
      </c>
      <c r="AH83" s="10" t="b">
        <v>1</v>
      </c>
      <c r="AI83" s="10" t="b">
        <v>1</v>
      </c>
      <c r="AJ83" s="10" t="b">
        <v>0</v>
      </c>
      <c r="AK83" s="10" t="b">
        <v>1</v>
      </c>
      <c r="AL83" s="10" t="b">
        <v>1</v>
      </c>
      <c r="AM83" s="10" t="b">
        <v>1</v>
      </c>
      <c r="AN83" s="10" t="b">
        <v>0</v>
      </c>
      <c r="AO83" s="10" t="b">
        <v>0</v>
      </c>
      <c r="AP83" s="10" t="b">
        <v>1</v>
      </c>
      <c r="AQ83" s="10" t="b">
        <v>0</v>
      </c>
      <c r="AR83" s="10" t="b">
        <v>1</v>
      </c>
      <c r="AS83" s="155" t="b">
        <v>0</v>
      </c>
    </row>
    <row r="84" spans="7:45" outlineLevel="1" x14ac:dyDescent="0.4">
      <c r="G84" s="82">
        <v>22</v>
      </c>
      <c r="H84" s="154" t="b">
        <v>1</v>
      </c>
      <c r="I84" s="10" t="b">
        <v>1</v>
      </c>
      <c r="J84" s="10" t="b">
        <v>1</v>
      </c>
      <c r="K84" s="10" t="b">
        <v>0</v>
      </c>
      <c r="L84" s="10" t="b">
        <v>1</v>
      </c>
      <c r="M84" s="10" t="b">
        <v>0</v>
      </c>
      <c r="N84" s="10" t="b">
        <v>0</v>
      </c>
      <c r="O84" s="10" t="b">
        <v>0</v>
      </c>
      <c r="P84" s="10" t="b">
        <v>1</v>
      </c>
      <c r="Q84" s="10" t="b">
        <v>0</v>
      </c>
      <c r="R84" s="10" t="b">
        <v>1</v>
      </c>
      <c r="S84" s="10" t="b">
        <v>0</v>
      </c>
      <c r="T84" s="10" t="b">
        <v>0</v>
      </c>
      <c r="U84" s="10" t="b">
        <v>1</v>
      </c>
      <c r="V84" s="10" t="b">
        <v>0</v>
      </c>
      <c r="W84" s="10" t="b">
        <v>1</v>
      </c>
      <c r="X84" s="10" t="b">
        <v>1</v>
      </c>
      <c r="Y84" s="10" t="b">
        <v>0</v>
      </c>
      <c r="Z84" s="10" t="b">
        <v>1</v>
      </c>
      <c r="AA84" s="10" t="b">
        <v>1</v>
      </c>
      <c r="AB84" s="10" t="b">
        <v>0</v>
      </c>
      <c r="AC84" s="10" t="b">
        <v>1</v>
      </c>
      <c r="AD84" s="10" t="b">
        <v>1</v>
      </c>
      <c r="AE84" s="10" t="b">
        <v>0</v>
      </c>
      <c r="AF84" s="10" t="b">
        <v>1</v>
      </c>
      <c r="AG84" s="10" t="b">
        <v>0</v>
      </c>
      <c r="AH84" s="10" t="b">
        <v>1</v>
      </c>
      <c r="AI84" s="10" t="b">
        <v>1</v>
      </c>
      <c r="AJ84" s="10" t="b">
        <v>0</v>
      </c>
      <c r="AK84" s="10" t="b">
        <v>1</v>
      </c>
      <c r="AL84" s="10" t="b">
        <v>1</v>
      </c>
      <c r="AM84" s="10" t="b">
        <v>1</v>
      </c>
      <c r="AN84" s="10" t="b">
        <v>0</v>
      </c>
      <c r="AO84" s="10" t="b">
        <v>0</v>
      </c>
      <c r="AP84" s="10" t="b">
        <v>1</v>
      </c>
      <c r="AQ84" s="10" t="b">
        <v>0</v>
      </c>
      <c r="AR84" s="10" t="b">
        <v>1</v>
      </c>
      <c r="AS84" s="155" t="b">
        <v>0</v>
      </c>
    </row>
    <row r="85" spans="7:45" outlineLevel="1" x14ac:dyDescent="0.4">
      <c r="G85" s="82">
        <v>23</v>
      </c>
      <c r="H85" s="154" t="b">
        <v>1</v>
      </c>
      <c r="I85" s="10" t="b">
        <v>1</v>
      </c>
      <c r="J85" s="10" t="b">
        <v>1</v>
      </c>
      <c r="K85" s="10" t="b">
        <v>0</v>
      </c>
      <c r="L85" s="10" t="b">
        <v>1</v>
      </c>
      <c r="M85" s="10" t="b">
        <v>0</v>
      </c>
      <c r="N85" s="10" t="b">
        <v>0</v>
      </c>
      <c r="O85" s="10" t="b">
        <v>0</v>
      </c>
      <c r="P85" s="10" t="b">
        <v>1</v>
      </c>
      <c r="Q85" s="10" t="b">
        <v>0</v>
      </c>
      <c r="R85" s="10" t="b">
        <v>1</v>
      </c>
      <c r="S85" s="10" t="b">
        <v>0</v>
      </c>
      <c r="T85" s="10" t="b">
        <v>0</v>
      </c>
      <c r="U85" s="10" t="b">
        <v>1</v>
      </c>
      <c r="V85" s="10" t="b">
        <v>0</v>
      </c>
      <c r="W85" s="10" t="b">
        <v>1</v>
      </c>
      <c r="X85" s="10" t="b">
        <v>1</v>
      </c>
      <c r="Y85" s="10" t="b">
        <v>0</v>
      </c>
      <c r="Z85" s="10" t="b">
        <v>1</v>
      </c>
      <c r="AA85" s="10" t="b">
        <v>1</v>
      </c>
      <c r="AB85" s="10" t="b">
        <v>0</v>
      </c>
      <c r="AC85" s="10" t="b">
        <v>1</v>
      </c>
      <c r="AD85" s="10" t="b">
        <v>1</v>
      </c>
      <c r="AE85" s="10" t="b">
        <v>0</v>
      </c>
      <c r="AF85" s="10" t="b">
        <v>1</v>
      </c>
      <c r="AG85" s="10" t="b">
        <v>0</v>
      </c>
      <c r="AH85" s="10" t="b">
        <v>1</v>
      </c>
      <c r="AI85" s="10" t="b">
        <v>1</v>
      </c>
      <c r="AJ85" s="10" t="b">
        <v>0</v>
      </c>
      <c r="AK85" s="10" t="b">
        <v>1</v>
      </c>
      <c r="AL85" s="10" t="b">
        <v>1</v>
      </c>
      <c r="AM85" s="10" t="b">
        <v>1</v>
      </c>
      <c r="AN85" s="10" t="b">
        <v>0</v>
      </c>
      <c r="AO85" s="10" t="b">
        <v>0</v>
      </c>
      <c r="AP85" s="10" t="b">
        <v>1</v>
      </c>
      <c r="AQ85" s="10" t="b">
        <v>0</v>
      </c>
      <c r="AR85" s="10" t="b">
        <v>1</v>
      </c>
      <c r="AS85" s="155" t="b">
        <v>0</v>
      </c>
    </row>
    <row r="86" spans="7:45" outlineLevel="1" x14ac:dyDescent="0.4">
      <c r="G86" s="82">
        <v>24</v>
      </c>
      <c r="H86" s="154" t="b">
        <v>1</v>
      </c>
      <c r="I86" s="10" t="b">
        <v>1</v>
      </c>
      <c r="J86" s="10" t="b">
        <v>1</v>
      </c>
      <c r="K86" s="10" t="b">
        <v>0</v>
      </c>
      <c r="L86" s="10" t="b">
        <v>1</v>
      </c>
      <c r="M86" s="10" t="b">
        <v>0</v>
      </c>
      <c r="N86" s="10" t="b">
        <v>0</v>
      </c>
      <c r="O86" s="10" t="b">
        <v>0</v>
      </c>
      <c r="P86" s="10" t="b">
        <v>1</v>
      </c>
      <c r="Q86" s="10" t="b">
        <v>0</v>
      </c>
      <c r="R86" s="10" t="b">
        <v>1</v>
      </c>
      <c r="S86" s="10" t="b">
        <v>0</v>
      </c>
      <c r="T86" s="10" t="b">
        <v>0</v>
      </c>
      <c r="U86" s="10" t="b">
        <v>1</v>
      </c>
      <c r="V86" s="10" t="b">
        <v>0</v>
      </c>
      <c r="W86" s="10" t="b">
        <v>1</v>
      </c>
      <c r="X86" s="10" t="b">
        <v>1</v>
      </c>
      <c r="Y86" s="10" t="b">
        <v>0</v>
      </c>
      <c r="Z86" s="10" t="b">
        <v>1</v>
      </c>
      <c r="AA86" s="10" t="b">
        <v>1</v>
      </c>
      <c r="AB86" s="10" t="b">
        <v>0</v>
      </c>
      <c r="AC86" s="10" t="b">
        <v>1</v>
      </c>
      <c r="AD86" s="10" t="b">
        <v>1</v>
      </c>
      <c r="AE86" s="10" t="b">
        <v>0</v>
      </c>
      <c r="AF86" s="10" t="b">
        <v>1</v>
      </c>
      <c r="AG86" s="10" t="b">
        <v>0</v>
      </c>
      <c r="AH86" s="10" t="b">
        <v>1</v>
      </c>
      <c r="AI86" s="10" t="b">
        <v>1</v>
      </c>
      <c r="AJ86" s="10" t="b">
        <v>0</v>
      </c>
      <c r="AK86" s="10" t="b">
        <v>1</v>
      </c>
      <c r="AL86" s="10" t="b">
        <v>1</v>
      </c>
      <c r="AM86" s="10" t="b">
        <v>1</v>
      </c>
      <c r="AN86" s="10" t="b">
        <v>0</v>
      </c>
      <c r="AO86" s="10" t="b">
        <v>0</v>
      </c>
      <c r="AP86" s="10" t="b">
        <v>1</v>
      </c>
      <c r="AQ86" s="10" t="b">
        <v>0</v>
      </c>
      <c r="AR86" s="10" t="b">
        <v>1</v>
      </c>
      <c r="AS86" s="155" t="b">
        <v>0</v>
      </c>
    </row>
    <row r="87" spans="7:45" outlineLevel="1" x14ac:dyDescent="0.4">
      <c r="G87" s="82">
        <v>25</v>
      </c>
      <c r="H87" s="154" t="b">
        <v>1</v>
      </c>
      <c r="I87" s="10" t="b">
        <v>1</v>
      </c>
      <c r="J87" s="10" t="b">
        <v>1</v>
      </c>
      <c r="K87" s="10" t="b">
        <v>0</v>
      </c>
      <c r="L87" s="10" t="b">
        <v>1</v>
      </c>
      <c r="M87" s="10" t="b">
        <v>0</v>
      </c>
      <c r="N87" s="10" t="b">
        <v>0</v>
      </c>
      <c r="O87" s="10" t="b">
        <v>0</v>
      </c>
      <c r="P87" s="10" t="b">
        <v>1</v>
      </c>
      <c r="Q87" s="10" t="b">
        <v>0</v>
      </c>
      <c r="R87" s="10" t="b">
        <v>1</v>
      </c>
      <c r="S87" s="10" t="b">
        <v>0</v>
      </c>
      <c r="T87" s="10" t="b">
        <v>0</v>
      </c>
      <c r="U87" s="10" t="b">
        <v>1</v>
      </c>
      <c r="V87" s="10" t="b">
        <v>0</v>
      </c>
      <c r="W87" s="10" t="b">
        <v>1</v>
      </c>
      <c r="X87" s="10" t="b">
        <v>1</v>
      </c>
      <c r="Y87" s="10" t="b">
        <v>0</v>
      </c>
      <c r="Z87" s="10" t="b">
        <v>1</v>
      </c>
      <c r="AA87" s="10" t="b">
        <v>1</v>
      </c>
      <c r="AB87" s="10" t="b">
        <v>0</v>
      </c>
      <c r="AC87" s="10" t="b">
        <v>1</v>
      </c>
      <c r="AD87" s="10" t="b">
        <v>1</v>
      </c>
      <c r="AE87" s="10" t="b">
        <v>0</v>
      </c>
      <c r="AF87" s="10" t="b">
        <v>1</v>
      </c>
      <c r="AG87" s="10" t="b">
        <v>0</v>
      </c>
      <c r="AH87" s="10" t="b">
        <v>1</v>
      </c>
      <c r="AI87" s="10" t="b">
        <v>1</v>
      </c>
      <c r="AJ87" s="10" t="b">
        <v>0</v>
      </c>
      <c r="AK87" s="10" t="b">
        <v>1</v>
      </c>
      <c r="AL87" s="10" t="b">
        <v>1</v>
      </c>
      <c r="AM87" s="10" t="b">
        <v>1</v>
      </c>
      <c r="AN87" s="10" t="b">
        <v>0</v>
      </c>
      <c r="AO87" s="10" t="b">
        <v>0</v>
      </c>
      <c r="AP87" s="10" t="b">
        <v>1</v>
      </c>
      <c r="AQ87" s="10" t="b">
        <v>0</v>
      </c>
      <c r="AR87" s="10" t="b">
        <v>1</v>
      </c>
      <c r="AS87" s="155" t="b">
        <v>0</v>
      </c>
    </row>
    <row r="88" spans="7:45" outlineLevel="1" x14ac:dyDescent="0.4">
      <c r="G88" s="82">
        <v>26</v>
      </c>
      <c r="H88" s="154" t="b">
        <v>1</v>
      </c>
      <c r="I88" s="10" t="b">
        <v>1</v>
      </c>
      <c r="J88" s="10" t="b">
        <v>1</v>
      </c>
      <c r="K88" s="10" t="b">
        <v>0</v>
      </c>
      <c r="L88" s="10" t="b">
        <v>1</v>
      </c>
      <c r="M88" s="10" t="b">
        <v>0</v>
      </c>
      <c r="N88" s="10" t="b">
        <v>0</v>
      </c>
      <c r="O88" s="10" t="b">
        <v>0</v>
      </c>
      <c r="P88" s="10" t="b">
        <v>1</v>
      </c>
      <c r="Q88" s="10" t="b">
        <v>0</v>
      </c>
      <c r="R88" s="10" t="b">
        <v>1</v>
      </c>
      <c r="S88" s="10" t="b">
        <v>0</v>
      </c>
      <c r="T88" s="10" t="b">
        <v>0</v>
      </c>
      <c r="U88" s="10" t="b">
        <v>1</v>
      </c>
      <c r="V88" s="10" t="b">
        <v>0</v>
      </c>
      <c r="W88" s="10" t="b">
        <v>1</v>
      </c>
      <c r="X88" s="10" t="b">
        <v>1</v>
      </c>
      <c r="Y88" s="10" t="b">
        <v>0</v>
      </c>
      <c r="Z88" s="10" t="b">
        <v>1</v>
      </c>
      <c r="AA88" s="10" t="b">
        <v>1</v>
      </c>
      <c r="AB88" s="10" t="b">
        <v>0</v>
      </c>
      <c r="AC88" s="10" t="b">
        <v>1</v>
      </c>
      <c r="AD88" s="10" t="b">
        <v>1</v>
      </c>
      <c r="AE88" s="10" t="b">
        <v>0</v>
      </c>
      <c r="AF88" s="10" t="b">
        <v>1</v>
      </c>
      <c r="AG88" s="10" t="b">
        <v>0</v>
      </c>
      <c r="AH88" s="10" t="b">
        <v>1</v>
      </c>
      <c r="AI88" s="10" t="b">
        <v>1</v>
      </c>
      <c r="AJ88" s="10" t="b">
        <v>0</v>
      </c>
      <c r="AK88" s="10" t="b">
        <v>1</v>
      </c>
      <c r="AL88" s="10" t="b">
        <v>1</v>
      </c>
      <c r="AM88" s="10" t="b">
        <v>1</v>
      </c>
      <c r="AN88" s="10" t="b">
        <v>0</v>
      </c>
      <c r="AO88" s="10" t="b">
        <v>0</v>
      </c>
      <c r="AP88" s="10" t="b">
        <v>1</v>
      </c>
      <c r="AQ88" s="10" t="b">
        <v>0</v>
      </c>
      <c r="AR88" s="10" t="b">
        <v>1</v>
      </c>
      <c r="AS88" s="155" t="b">
        <v>0</v>
      </c>
    </row>
    <row r="89" spans="7:45" outlineLevel="1" x14ac:dyDescent="0.4">
      <c r="G89" s="82">
        <v>27</v>
      </c>
      <c r="H89" s="154" t="b">
        <v>1</v>
      </c>
      <c r="I89" s="10" t="b">
        <v>1</v>
      </c>
      <c r="J89" s="10" t="b">
        <v>1</v>
      </c>
      <c r="K89" s="10" t="b">
        <v>0</v>
      </c>
      <c r="L89" s="10" t="b">
        <v>1</v>
      </c>
      <c r="M89" s="10" t="b">
        <v>1</v>
      </c>
      <c r="N89" s="10" t="b">
        <v>0</v>
      </c>
      <c r="O89" s="10" t="b">
        <v>1</v>
      </c>
      <c r="P89" s="10" t="b">
        <v>1</v>
      </c>
      <c r="Q89" s="10" t="b">
        <v>0</v>
      </c>
      <c r="R89" s="10" t="b">
        <v>1</v>
      </c>
      <c r="S89" s="10" t="b">
        <v>1</v>
      </c>
      <c r="T89" s="10" t="b">
        <v>1</v>
      </c>
      <c r="U89" s="10" t="b">
        <v>1</v>
      </c>
      <c r="V89" s="10" t="b">
        <v>0</v>
      </c>
      <c r="W89" s="10" t="b">
        <v>1</v>
      </c>
      <c r="X89" s="10" t="b">
        <v>1</v>
      </c>
      <c r="Y89" s="10" t="b">
        <v>0</v>
      </c>
      <c r="Z89" s="10" t="b">
        <v>1</v>
      </c>
      <c r="AA89" s="10" t="b">
        <v>1</v>
      </c>
      <c r="AB89" s="10" t="b">
        <v>0</v>
      </c>
      <c r="AC89" s="10" t="b">
        <v>1</v>
      </c>
      <c r="AD89" s="10" t="b">
        <v>0</v>
      </c>
      <c r="AE89" s="10" t="b">
        <v>1</v>
      </c>
      <c r="AF89" s="10" t="b">
        <v>1</v>
      </c>
      <c r="AG89" s="10" t="b">
        <v>0</v>
      </c>
      <c r="AH89" s="10" t="b">
        <v>1</v>
      </c>
      <c r="AI89" s="10" t="b">
        <v>1</v>
      </c>
      <c r="AJ89" s="10" t="b">
        <v>0</v>
      </c>
      <c r="AK89" s="10" t="b">
        <v>1</v>
      </c>
      <c r="AL89" s="10" t="b">
        <v>0</v>
      </c>
      <c r="AM89" s="10" t="b">
        <v>0</v>
      </c>
      <c r="AN89" s="10" t="b">
        <v>1</v>
      </c>
      <c r="AO89" s="10" t="b">
        <v>1</v>
      </c>
      <c r="AP89" s="10" t="b">
        <v>1</v>
      </c>
      <c r="AQ89" s="10" t="b">
        <v>0</v>
      </c>
      <c r="AR89" s="10" t="b">
        <v>1</v>
      </c>
      <c r="AS89" s="155" t="b">
        <v>1</v>
      </c>
    </row>
    <row r="90" spans="7:45" outlineLevel="1" x14ac:dyDescent="0.4">
      <c r="G90" s="82">
        <v>28</v>
      </c>
      <c r="H90" s="154" t="b">
        <v>1</v>
      </c>
      <c r="I90" s="10" t="b">
        <v>1</v>
      </c>
      <c r="J90" s="10" t="b">
        <v>1</v>
      </c>
      <c r="K90" s="10" t="b">
        <v>0</v>
      </c>
      <c r="L90" s="10" t="b">
        <v>1</v>
      </c>
      <c r="M90" s="10" t="b">
        <v>1</v>
      </c>
      <c r="N90" s="10" t="b">
        <v>0</v>
      </c>
      <c r="O90" s="10" t="b">
        <v>1</v>
      </c>
      <c r="P90" s="10" t="b">
        <v>1</v>
      </c>
      <c r="Q90" s="10" t="b">
        <v>0</v>
      </c>
      <c r="R90" s="10" t="b">
        <v>1</v>
      </c>
      <c r="S90" s="10" t="b">
        <v>1</v>
      </c>
      <c r="T90" s="10" t="b">
        <v>1</v>
      </c>
      <c r="U90" s="10" t="b">
        <v>1</v>
      </c>
      <c r="V90" s="10" t="b">
        <v>0</v>
      </c>
      <c r="W90" s="10" t="b">
        <v>1</v>
      </c>
      <c r="X90" s="10" t="b">
        <v>1</v>
      </c>
      <c r="Y90" s="10" t="b">
        <v>0</v>
      </c>
      <c r="Z90" s="10" t="b">
        <v>1</v>
      </c>
      <c r="AA90" s="10" t="b">
        <v>1</v>
      </c>
      <c r="AB90" s="10" t="b">
        <v>0</v>
      </c>
      <c r="AC90" s="10" t="b">
        <v>1</v>
      </c>
      <c r="AD90" s="10" t="b">
        <v>0</v>
      </c>
      <c r="AE90" s="10" t="b">
        <v>1</v>
      </c>
      <c r="AF90" s="10" t="b">
        <v>1</v>
      </c>
      <c r="AG90" s="10" t="b">
        <v>0</v>
      </c>
      <c r="AH90" s="10" t="b">
        <v>1</v>
      </c>
      <c r="AI90" s="10" t="b">
        <v>1</v>
      </c>
      <c r="AJ90" s="10" t="b">
        <v>0</v>
      </c>
      <c r="AK90" s="10" t="b">
        <v>1</v>
      </c>
      <c r="AL90" s="10" t="b">
        <v>0</v>
      </c>
      <c r="AM90" s="10" t="b">
        <v>0</v>
      </c>
      <c r="AN90" s="10" t="b">
        <v>1</v>
      </c>
      <c r="AO90" s="10" t="b">
        <v>1</v>
      </c>
      <c r="AP90" s="10" t="b">
        <v>1</v>
      </c>
      <c r="AQ90" s="10" t="b">
        <v>0</v>
      </c>
      <c r="AR90" s="10" t="b">
        <v>1</v>
      </c>
      <c r="AS90" s="155" t="b">
        <v>1</v>
      </c>
    </row>
    <row r="91" spans="7:45" outlineLevel="1" x14ac:dyDescent="0.4">
      <c r="G91" s="82">
        <v>29</v>
      </c>
      <c r="H91" s="154" t="b">
        <v>1</v>
      </c>
      <c r="I91" s="10" t="b">
        <v>1</v>
      </c>
      <c r="J91" s="10" t="b">
        <v>1</v>
      </c>
      <c r="K91" s="10" t="b">
        <v>0</v>
      </c>
      <c r="L91" s="10" t="b">
        <v>1</v>
      </c>
      <c r="M91" s="10" t="b">
        <v>1</v>
      </c>
      <c r="N91" s="10" t="b">
        <v>0</v>
      </c>
      <c r="O91" s="10" t="b">
        <v>1</v>
      </c>
      <c r="P91" s="10" t="b">
        <v>1</v>
      </c>
      <c r="Q91" s="10" t="b">
        <v>0</v>
      </c>
      <c r="R91" s="10" t="b">
        <v>1</v>
      </c>
      <c r="S91" s="10" t="b">
        <v>1</v>
      </c>
      <c r="T91" s="10" t="b">
        <v>1</v>
      </c>
      <c r="U91" s="10" t="b">
        <v>1</v>
      </c>
      <c r="V91" s="10" t="b">
        <v>0</v>
      </c>
      <c r="W91" s="10" t="b">
        <v>1</v>
      </c>
      <c r="X91" s="10" t="b">
        <v>1</v>
      </c>
      <c r="Y91" s="10" t="b">
        <v>0</v>
      </c>
      <c r="Z91" s="10" t="b">
        <v>1</v>
      </c>
      <c r="AA91" s="10" t="b">
        <v>1</v>
      </c>
      <c r="AB91" s="10" t="b">
        <v>0</v>
      </c>
      <c r="AC91" s="10" t="b">
        <v>1</v>
      </c>
      <c r="AD91" s="10" t="b">
        <v>0</v>
      </c>
      <c r="AE91" s="10" t="b">
        <v>1</v>
      </c>
      <c r="AF91" s="10" t="b">
        <v>1</v>
      </c>
      <c r="AG91" s="10" t="b">
        <v>0</v>
      </c>
      <c r="AH91" s="10" t="b">
        <v>1</v>
      </c>
      <c r="AI91" s="10" t="b">
        <v>1</v>
      </c>
      <c r="AJ91" s="10" t="b">
        <v>0</v>
      </c>
      <c r="AK91" s="10" t="b">
        <v>1</v>
      </c>
      <c r="AL91" s="10" t="b">
        <v>0</v>
      </c>
      <c r="AM91" s="10" t="b">
        <v>0</v>
      </c>
      <c r="AN91" s="10" t="b">
        <v>1</v>
      </c>
      <c r="AO91" s="10" t="b">
        <v>1</v>
      </c>
      <c r="AP91" s="10" t="b">
        <v>1</v>
      </c>
      <c r="AQ91" s="10" t="b">
        <v>0</v>
      </c>
      <c r="AR91" s="10" t="b">
        <v>1</v>
      </c>
      <c r="AS91" s="155" t="b">
        <v>1</v>
      </c>
    </row>
    <row r="92" spans="7:45" outlineLevel="1" x14ac:dyDescent="0.4">
      <c r="G92" s="82">
        <v>30</v>
      </c>
      <c r="H92" s="154" t="b">
        <v>1</v>
      </c>
      <c r="I92" s="10" t="b">
        <v>1</v>
      </c>
      <c r="J92" s="10" t="b">
        <v>1</v>
      </c>
      <c r="K92" s="10" t="b">
        <v>0</v>
      </c>
      <c r="L92" s="10" t="b">
        <v>1</v>
      </c>
      <c r="M92" s="10" t="b">
        <v>1</v>
      </c>
      <c r="N92" s="10" t="b">
        <v>0</v>
      </c>
      <c r="O92" s="10" t="b">
        <v>1</v>
      </c>
      <c r="P92" s="10" t="b">
        <v>1</v>
      </c>
      <c r="Q92" s="10" t="b">
        <v>0</v>
      </c>
      <c r="R92" s="10" t="b">
        <v>1</v>
      </c>
      <c r="S92" s="10" t="b">
        <v>1</v>
      </c>
      <c r="T92" s="10" t="b">
        <v>1</v>
      </c>
      <c r="U92" s="10" t="b">
        <v>1</v>
      </c>
      <c r="V92" s="10" t="b">
        <v>0</v>
      </c>
      <c r="W92" s="10" t="b">
        <v>1</v>
      </c>
      <c r="X92" s="10" t="b">
        <v>1</v>
      </c>
      <c r="Y92" s="10" t="b">
        <v>0</v>
      </c>
      <c r="Z92" s="10" t="b">
        <v>1</v>
      </c>
      <c r="AA92" s="10" t="b">
        <v>1</v>
      </c>
      <c r="AB92" s="10" t="b">
        <v>0</v>
      </c>
      <c r="AC92" s="10" t="b">
        <v>1</v>
      </c>
      <c r="AD92" s="10" t="b">
        <v>0</v>
      </c>
      <c r="AE92" s="10" t="b">
        <v>1</v>
      </c>
      <c r="AF92" s="10" t="b">
        <v>1</v>
      </c>
      <c r="AG92" s="10" t="b">
        <v>0</v>
      </c>
      <c r="AH92" s="10" t="b">
        <v>1</v>
      </c>
      <c r="AI92" s="10" t="b">
        <v>1</v>
      </c>
      <c r="AJ92" s="10" t="b">
        <v>0</v>
      </c>
      <c r="AK92" s="10" t="b">
        <v>1</v>
      </c>
      <c r="AL92" s="10" t="b">
        <v>0</v>
      </c>
      <c r="AM92" s="10" t="b">
        <v>0</v>
      </c>
      <c r="AN92" s="10" t="b">
        <v>1</v>
      </c>
      <c r="AO92" s="10" t="b">
        <v>1</v>
      </c>
      <c r="AP92" s="10" t="b">
        <v>1</v>
      </c>
      <c r="AQ92" s="10" t="b">
        <v>0</v>
      </c>
      <c r="AR92" s="10" t="b">
        <v>1</v>
      </c>
      <c r="AS92" s="155" t="b">
        <v>1</v>
      </c>
    </row>
    <row r="93" spans="7:45" outlineLevel="1" x14ac:dyDescent="0.4">
      <c r="G93" s="82">
        <v>31</v>
      </c>
      <c r="H93" s="154" t="b">
        <v>1</v>
      </c>
      <c r="I93" s="10" t="b">
        <v>1</v>
      </c>
      <c r="J93" s="10" t="b">
        <v>1</v>
      </c>
      <c r="K93" s="10" t="b">
        <v>0</v>
      </c>
      <c r="L93" s="10" t="b">
        <v>1</v>
      </c>
      <c r="M93" s="10" t="b">
        <v>1</v>
      </c>
      <c r="N93" s="10" t="b">
        <v>0</v>
      </c>
      <c r="O93" s="10" t="b">
        <v>1</v>
      </c>
      <c r="P93" s="10" t="b">
        <v>1</v>
      </c>
      <c r="Q93" s="10" t="b">
        <v>0</v>
      </c>
      <c r="R93" s="10" t="b">
        <v>1</v>
      </c>
      <c r="S93" s="10" t="b">
        <v>1</v>
      </c>
      <c r="T93" s="10" t="b">
        <v>1</v>
      </c>
      <c r="U93" s="10" t="b">
        <v>1</v>
      </c>
      <c r="V93" s="10" t="b">
        <v>0</v>
      </c>
      <c r="W93" s="10" t="b">
        <v>1</v>
      </c>
      <c r="X93" s="10" t="b">
        <v>1</v>
      </c>
      <c r="Y93" s="10" t="b">
        <v>0</v>
      </c>
      <c r="Z93" s="10" t="b">
        <v>1</v>
      </c>
      <c r="AA93" s="10" t="b">
        <v>1</v>
      </c>
      <c r="AB93" s="10" t="b">
        <v>0</v>
      </c>
      <c r="AC93" s="10" t="b">
        <v>1</v>
      </c>
      <c r="AD93" s="10" t="b">
        <v>0</v>
      </c>
      <c r="AE93" s="10" t="b">
        <v>1</v>
      </c>
      <c r="AF93" s="10" t="b">
        <v>1</v>
      </c>
      <c r="AG93" s="10" t="b">
        <v>0</v>
      </c>
      <c r="AH93" s="10" t="b">
        <v>1</v>
      </c>
      <c r="AI93" s="10" t="b">
        <v>1</v>
      </c>
      <c r="AJ93" s="10" t="b">
        <v>0</v>
      </c>
      <c r="AK93" s="10" t="b">
        <v>1</v>
      </c>
      <c r="AL93" s="10" t="b">
        <v>0</v>
      </c>
      <c r="AM93" s="10" t="b">
        <v>0</v>
      </c>
      <c r="AN93" s="10" t="b">
        <v>1</v>
      </c>
      <c r="AO93" s="10" t="b">
        <v>1</v>
      </c>
      <c r="AP93" s="10" t="b">
        <v>1</v>
      </c>
      <c r="AQ93" s="10" t="b">
        <v>0</v>
      </c>
      <c r="AR93" s="10" t="b">
        <v>1</v>
      </c>
      <c r="AS93" s="155" t="b">
        <v>1</v>
      </c>
    </row>
    <row r="94" spans="7:45" outlineLevel="1" x14ac:dyDescent="0.4">
      <c r="G94" s="82">
        <v>32</v>
      </c>
      <c r="H94" s="154" t="b">
        <v>1</v>
      </c>
      <c r="I94" s="10" t="b">
        <v>1</v>
      </c>
      <c r="J94" s="10" t="b">
        <v>1</v>
      </c>
      <c r="K94" s="10" t="b">
        <v>0</v>
      </c>
      <c r="L94" s="10" t="b">
        <v>1</v>
      </c>
      <c r="M94" s="10" t="b">
        <v>1</v>
      </c>
      <c r="N94" s="10" t="b">
        <v>0</v>
      </c>
      <c r="O94" s="10" t="b">
        <v>1</v>
      </c>
      <c r="P94" s="10" t="b">
        <v>1</v>
      </c>
      <c r="Q94" s="10" t="b">
        <v>0</v>
      </c>
      <c r="R94" s="10" t="b">
        <v>1</v>
      </c>
      <c r="S94" s="10" t="b">
        <v>1</v>
      </c>
      <c r="T94" s="10" t="b">
        <v>1</v>
      </c>
      <c r="U94" s="10" t="b">
        <v>1</v>
      </c>
      <c r="V94" s="10" t="b">
        <v>0</v>
      </c>
      <c r="W94" s="10" t="b">
        <v>1</v>
      </c>
      <c r="X94" s="10" t="b">
        <v>1</v>
      </c>
      <c r="Y94" s="10" t="b">
        <v>0</v>
      </c>
      <c r="Z94" s="10" t="b">
        <v>1</v>
      </c>
      <c r="AA94" s="10" t="b">
        <v>1</v>
      </c>
      <c r="AB94" s="10" t="b">
        <v>0</v>
      </c>
      <c r="AC94" s="10" t="b">
        <v>1</v>
      </c>
      <c r="AD94" s="10" t="b">
        <v>0</v>
      </c>
      <c r="AE94" s="10" t="b">
        <v>1</v>
      </c>
      <c r="AF94" s="10" t="b">
        <v>1</v>
      </c>
      <c r="AG94" s="10" t="b">
        <v>0</v>
      </c>
      <c r="AH94" s="10" t="b">
        <v>1</v>
      </c>
      <c r="AI94" s="10" t="b">
        <v>1</v>
      </c>
      <c r="AJ94" s="10" t="b">
        <v>0</v>
      </c>
      <c r="AK94" s="10" t="b">
        <v>1</v>
      </c>
      <c r="AL94" s="10" t="b">
        <v>0</v>
      </c>
      <c r="AM94" s="10" t="b">
        <v>0</v>
      </c>
      <c r="AN94" s="10" t="b">
        <v>1</v>
      </c>
      <c r="AO94" s="10" t="b">
        <v>1</v>
      </c>
      <c r="AP94" s="10" t="b">
        <v>1</v>
      </c>
      <c r="AQ94" s="10" t="b">
        <v>0</v>
      </c>
      <c r="AR94" s="10" t="b">
        <v>1</v>
      </c>
      <c r="AS94" s="155" t="b">
        <v>1</v>
      </c>
    </row>
    <row r="95" spans="7:45" outlineLevel="1" x14ac:dyDescent="0.4">
      <c r="G95" s="82">
        <v>33</v>
      </c>
      <c r="H95" s="154" t="b">
        <v>1</v>
      </c>
      <c r="I95" s="10" t="b">
        <v>1</v>
      </c>
      <c r="J95" s="10" t="b">
        <v>1</v>
      </c>
      <c r="K95" s="10" t="b">
        <v>0</v>
      </c>
      <c r="L95" s="10" t="b">
        <v>1</v>
      </c>
      <c r="M95" s="10" t="b">
        <v>0</v>
      </c>
      <c r="N95" s="10" t="b">
        <v>0</v>
      </c>
      <c r="O95" s="10" t="b">
        <v>0</v>
      </c>
      <c r="P95" s="10" t="b">
        <v>1</v>
      </c>
      <c r="Q95" s="10" t="b">
        <v>0</v>
      </c>
      <c r="R95" s="10" t="b">
        <v>1</v>
      </c>
      <c r="S95" s="10" t="b">
        <v>0</v>
      </c>
      <c r="T95" s="10" t="b">
        <v>0</v>
      </c>
      <c r="U95" s="10" t="b">
        <v>1</v>
      </c>
      <c r="V95" s="10" t="b">
        <v>0</v>
      </c>
      <c r="W95" s="10" t="b">
        <v>1</v>
      </c>
      <c r="X95" s="10" t="b">
        <v>1</v>
      </c>
      <c r="Y95" s="10" t="b">
        <v>0</v>
      </c>
      <c r="Z95" s="10" t="b">
        <v>1</v>
      </c>
      <c r="AA95" s="10" t="b">
        <v>1</v>
      </c>
      <c r="AB95" s="10" t="b">
        <v>0</v>
      </c>
      <c r="AC95" s="10" t="b">
        <v>1</v>
      </c>
      <c r="AD95" s="10" t="b">
        <v>0</v>
      </c>
      <c r="AE95" s="10" t="b">
        <v>0</v>
      </c>
      <c r="AF95" s="10" t="b">
        <v>1</v>
      </c>
      <c r="AG95" s="10" t="b">
        <v>0</v>
      </c>
      <c r="AH95" s="10" t="b">
        <v>1</v>
      </c>
      <c r="AI95" s="10" t="b">
        <v>1</v>
      </c>
      <c r="AJ95" s="10" t="b">
        <v>0</v>
      </c>
      <c r="AK95" s="10" t="b">
        <v>1</v>
      </c>
      <c r="AL95" s="10" t="b">
        <v>0</v>
      </c>
      <c r="AM95" s="10" t="b">
        <v>0</v>
      </c>
      <c r="AN95" s="10" t="b">
        <v>0</v>
      </c>
      <c r="AO95" s="10" t="b">
        <v>0</v>
      </c>
      <c r="AP95" s="10" t="b">
        <v>1</v>
      </c>
      <c r="AQ95" s="10" t="b">
        <v>0</v>
      </c>
      <c r="AR95" s="10" t="b">
        <v>1</v>
      </c>
      <c r="AS95" s="155" t="b">
        <v>0</v>
      </c>
    </row>
    <row r="96" spans="7:45" outlineLevel="1" x14ac:dyDescent="0.4">
      <c r="G96" s="82">
        <v>34</v>
      </c>
      <c r="H96" s="154" t="b">
        <v>1</v>
      </c>
      <c r="I96" s="10" t="b">
        <v>1</v>
      </c>
      <c r="J96" s="10" t="b">
        <v>1</v>
      </c>
      <c r="K96" s="10" t="b">
        <v>0</v>
      </c>
      <c r="L96" s="10" t="b">
        <v>1</v>
      </c>
      <c r="M96" s="10" t="b">
        <v>0</v>
      </c>
      <c r="N96" s="10" t="b">
        <v>0</v>
      </c>
      <c r="O96" s="10" t="b">
        <v>0</v>
      </c>
      <c r="P96" s="10" t="b">
        <v>1</v>
      </c>
      <c r="Q96" s="10" t="b">
        <v>0</v>
      </c>
      <c r="R96" s="10" t="b">
        <v>1</v>
      </c>
      <c r="S96" s="10" t="b">
        <v>0</v>
      </c>
      <c r="T96" s="10" t="b">
        <v>0</v>
      </c>
      <c r="U96" s="10" t="b">
        <v>1</v>
      </c>
      <c r="V96" s="10" t="b">
        <v>0</v>
      </c>
      <c r="W96" s="10" t="b">
        <v>1</v>
      </c>
      <c r="X96" s="10" t="b">
        <v>1</v>
      </c>
      <c r="Y96" s="10" t="b">
        <v>0</v>
      </c>
      <c r="Z96" s="10" t="b">
        <v>1</v>
      </c>
      <c r="AA96" s="10" t="b">
        <v>1</v>
      </c>
      <c r="AB96" s="10" t="b">
        <v>0</v>
      </c>
      <c r="AC96" s="10" t="b">
        <v>1</v>
      </c>
      <c r="AD96" s="10" t="b">
        <v>0</v>
      </c>
      <c r="AE96" s="10" t="b">
        <v>0</v>
      </c>
      <c r="AF96" s="10" t="b">
        <v>1</v>
      </c>
      <c r="AG96" s="10" t="b">
        <v>0</v>
      </c>
      <c r="AH96" s="10" t="b">
        <v>1</v>
      </c>
      <c r="AI96" s="10" t="b">
        <v>1</v>
      </c>
      <c r="AJ96" s="10" t="b">
        <v>0</v>
      </c>
      <c r="AK96" s="10" t="b">
        <v>1</v>
      </c>
      <c r="AL96" s="10" t="b">
        <v>0</v>
      </c>
      <c r="AM96" s="10" t="b">
        <v>0</v>
      </c>
      <c r="AN96" s="10" t="b">
        <v>0</v>
      </c>
      <c r="AO96" s="10" t="b">
        <v>0</v>
      </c>
      <c r="AP96" s="10" t="b">
        <v>1</v>
      </c>
      <c r="AQ96" s="10" t="b">
        <v>0</v>
      </c>
      <c r="AR96" s="10" t="b">
        <v>1</v>
      </c>
      <c r="AS96" s="155" t="b">
        <v>0</v>
      </c>
    </row>
    <row r="97" spans="1:57" outlineLevel="1" x14ac:dyDescent="0.4">
      <c r="G97" s="82">
        <v>35</v>
      </c>
      <c r="H97" s="154" t="b">
        <v>1</v>
      </c>
      <c r="I97" s="10" t="b">
        <v>1</v>
      </c>
      <c r="J97" s="10" t="b">
        <v>1</v>
      </c>
      <c r="K97" s="10" t="b">
        <v>0</v>
      </c>
      <c r="L97" s="10" t="b">
        <v>1</v>
      </c>
      <c r="M97" s="10" t="b">
        <v>0</v>
      </c>
      <c r="N97" s="10" t="b">
        <v>0</v>
      </c>
      <c r="O97" s="10" t="b">
        <v>0</v>
      </c>
      <c r="P97" s="10" t="b">
        <v>1</v>
      </c>
      <c r="Q97" s="10" t="b">
        <v>0</v>
      </c>
      <c r="R97" s="10" t="b">
        <v>1</v>
      </c>
      <c r="S97" s="10" t="b">
        <v>0</v>
      </c>
      <c r="T97" s="10" t="b">
        <v>0</v>
      </c>
      <c r="U97" s="10" t="b">
        <v>1</v>
      </c>
      <c r="V97" s="10" t="b">
        <v>0</v>
      </c>
      <c r="W97" s="10" t="b">
        <v>1</v>
      </c>
      <c r="X97" s="10" t="b">
        <v>1</v>
      </c>
      <c r="Y97" s="10" t="b">
        <v>0</v>
      </c>
      <c r="Z97" s="10" t="b">
        <v>1</v>
      </c>
      <c r="AA97" s="10" t="b">
        <v>1</v>
      </c>
      <c r="AB97" s="10" t="b">
        <v>0</v>
      </c>
      <c r="AC97" s="10" t="b">
        <v>1</v>
      </c>
      <c r="AD97" s="10" t="b">
        <v>0</v>
      </c>
      <c r="AE97" s="10" t="b">
        <v>0</v>
      </c>
      <c r="AF97" s="10" t="b">
        <v>1</v>
      </c>
      <c r="AG97" s="10" t="b">
        <v>0</v>
      </c>
      <c r="AH97" s="10" t="b">
        <v>1</v>
      </c>
      <c r="AI97" s="10" t="b">
        <v>1</v>
      </c>
      <c r="AJ97" s="10" t="b">
        <v>0</v>
      </c>
      <c r="AK97" s="10" t="b">
        <v>1</v>
      </c>
      <c r="AL97" s="10" t="b">
        <v>0</v>
      </c>
      <c r="AM97" s="10" t="b">
        <v>0</v>
      </c>
      <c r="AN97" s="10" t="b">
        <v>0</v>
      </c>
      <c r="AO97" s="10" t="b">
        <v>0</v>
      </c>
      <c r="AP97" s="10" t="b">
        <v>1</v>
      </c>
      <c r="AQ97" s="10" t="b">
        <v>0</v>
      </c>
      <c r="AR97" s="10" t="b">
        <v>1</v>
      </c>
      <c r="AS97" s="155" t="b">
        <v>0</v>
      </c>
    </row>
    <row r="98" spans="1:57" outlineLevel="1" x14ac:dyDescent="0.4">
      <c r="G98" s="82">
        <v>36</v>
      </c>
      <c r="H98" s="154" t="b">
        <v>1</v>
      </c>
      <c r="I98" s="10" t="b">
        <v>1</v>
      </c>
      <c r="J98" s="10" t="b">
        <v>1</v>
      </c>
      <c r="K98" s="10" t="b">
        <v>0</v>
      </c>
      <c r="L98" s="10" t="b">
        <v>1</v>
      </c>
      <c r="M98" s="10" t="b">
        <v>0</v>
      </c>
      <c r="N98" s="10" t="b">
        <v>0</v>
      </c>
      <c r="O98" s="10" t="b">
        <v>0</v>
      </c>
      <c r="P98" s="10" t="b">
        <v>1</v>
      </c>
      <c r="Q98" s="10" t="b">
        <v>0</v>
      </c>
      <c r="R98" s="10" t="b">
        <v>1</v>
      </c>
      <c r="S98" s="10" t="b">
        <v>0</v>
      </c>
      <c r="T98" s="10" t="b">
        <v>0</v>
      </c>
      <c r="U98" s="10" t="b">
        <v>1</v>
      </c>
      <c r="V98" s="10" t="b">
        <v>0</v>
      </c>
      <c r="W98" s="10" t="b">
        <v>1</v>
      </c>
      <c r="X98" s="10" t="b">
        <v>1</v>
      </c>
      <c r="Y98" s="10" t="b">
        <v>0</v>
      </c>
      <c r="Z98" s="10" t="b">
        <v>1</v>
      </c>
      <c r="AA98" s="10" t="b">
        <v>1</v>
      </c>
      <c r="AB98" s="10" t="b">
        <v>0</v>
      </c>
      <c r="AC98" s="10" t="b">
        <v>1</v>
      </c>
      <c r="AD98" s="10" t="b">
        <v>0</v>
      </c>
      <c r="AE98" s="10" t="b">
        <v>0</v>
      </c>
      <c r="AF98" s="10" t="b">
        <v>1</v>
      </c>
      <c r="AG98" s="10" t="b">
        <v>0</v>
      </c>
      <c r="AH98" s="10" t="b">
        <v>1</v>
      </c>
      <c r="AI98" s="10" t="b">
        <v>1</v>
      </c>
      <c r="AJ98" s="10" t="b">
        <v>0</v>
      </c>
      <c r="AK98" s="10" t="b">
        <v>1</v>
      </c>
      <c r="AL98" s="10" t="b">
        <v>0</v>
      </c>
      <c r="AM98" s="10" t="b">
        <v>0</v>
      </c>
      <c r="AN98" s="10" t="b">
        <v>0</v>
      </c>
      <c r="AO98" s="10" t="b">
        <v>0</v>
      </c>
      <c r="AP98" s="10" t="b">
        <v>1</v>
      </c>
      <c r="AQ98" s="10" t="b">
        <v>0</v>
      </c>
      <c r="AR98" s="10" t="b">
        <v>1</v>
      </c>
      <c r="AS98" s="155" t="b">
        <v>0</v>
      </c>
    </row>
    <row r="99" spans="1:57" outlineLevel="1" x14ac:dyDescent="0.4">
      <c r="G99" s="82">
        <v>37</v>
      </c>
      <c r="H99" s="154" t="b">
        <v>1</v>
      </c>
      <c r="I99" s="10" t="b">
        <v>0</v>
      </c>
      <c r="J99" s="10" t="b">
        <v>0</v>
      </c>
      <c r="K99" s="10" t="b">
        <v>0</v>
      </c>
      <c r="L99" s="10" t="b">
        <v>0</v>
      </c>
      <c r="M99" s="10" t="b">
        <v>0</v>
      </c>
      <c r="N99" s="10" t="b">
        <v>0</v>
      </c>
      <c r="O99" s="10" t="b">
        <v>0</v>
      </c>
      <c r="P99" s="10" t="b">
        <v>0</v>
      </c>
      <c r="Q99" s="10" t="b">
        <v>0</v>
      </c>
      <c r="R99" s="10" t="b">
        <v>0</v>
      </c>
      <c r="S99" s="10" t="b">
        <v>0</v>
      </c>
      <c r="T99" s="10" t="b">
        <v>0</v>
      </c>
      <c r="U99" s="10" t="b">
        <v>0</v>
      </c>
      <c r="V99" s="10" t="b">
        <v>0</v>
      </c>
      <c r="W99" s="10" t="b">
        <v>0</v>
      </c>
      <c r="X99" s="10" t="b">
        <v>0</v>
      </c>
      <c r="Y99" s="10" t="b">
        <v>0</v>
      </c>
      <c r="Z99" s="10" t="b">
        <v>0</v>
      </c>
      <c r="AA99" s="10" t="b">
        <v>0</v>
      </c>
      <c r="AB99" s="10" t="b">
        <v>0</v>
      </c>
      <c r="AC99" s="10" t="b">
        <v>0</v>
      </c>
      <c r="AD99" s="10" t="b">
        <v>0</v>
      </c>
      <c r="AE99" s="10" t="b">
        <v>0</v>
      </c>
      <c r="AF99" s="10" t="b">
        <v>0</v>
      </c>
      <c r="AG99" s="10" t="b">
        <v>0</v>
      </c>
      <c r="AH99" s="10" t="b">
        <v>0</v>
      </c>
      <c r="AI99" s="10" t="b">
        <v>0</v>
      </c>
      <c r="AJ99" s="10" t="b">
        <v>0</v>
      </c>
      <c r="AK99" s="10" t="b">
        <v>0</v>
      </c>
      <c r="AL99" s="10" t="b">
        <v>0</v>
      </c>
      <c r="AM99" s="10" t="b">
        <v>0</v>
      </c>
      <c r="AN99" s="10" t="b">
        <v>0</v>
      </c>
      <c r="AO99" s="10" t="b">
        <v>0</v>
      </c>
      <c r="AP99" s="10" t="b">
        <v>0</v>
      </c>
      <c r="AQ99" s="10" t="b">
        <v>0</v>
      </c>
      <c r="AR99" s="10" t="b">
        <v>0</v>
      </c>
      <c r="AS99" s="155" t="b">
        <v>0</v>
      </c>
    </row>
    <row r="100" spans="1:57" outlineLevel="1" x14ac:dyDescent="0.4">
      <c r="G100" s="82">
        <v>38</v>
      </c>
      <c r="H100" s="154" t="b">
        <v>1</v>
      </c>
      <c r="I100" s="10" t="b">
        <v>0</v>
      </c>
      <c r="J100" s="10" t="b">
        <v>0</v>
      </c>
      <c r="K100" s="10" t="b">
        <v>0</v>
      </c>
      <c r="L100" s="10" t="b">
        <v>0</v>
      </c>
      <c r="M100" s="10" t="b">
        <v>0</v>
      </c>
      <c r="N100" s="10" t="b">
        <v>0</v>
      </c>
      <c r="O100" s="10" t="b">
        <v>0</v>
      </c>
      <c r="P100" s="10" t="b">
        <v>0</v>
      </c>
      <c r="Q100" s="10" t="b">
        <v>0</v>
      </c>
      <c r="R100" s="10" t="b">
        <v>0</v>
      </c>
      <c r="S100" s="10" t="b">
        <v>0</v>
      </c>
      <c r="T100" s="10" t="b">
        <v>0</v>
      </c>
      <c r="U100" s="10" t="b">
        <v>0</v>
      </c>
      <c r="V100" s="10" t="b">
        <v>0</v>
      </c>
      <c r="W100" s="10" t="b">
        <v>0</v>
      </c>
      <c r="X100" s="10" t="b">
        <v>0</v>
      </c>
      <c r="Y100" s="10" t="b">
        <v>0</v>
      </c>
      <c r="Z100" s="10" t="b">
        <v>0</v>
      </c>
      <c r="AA100" s="10" t="b">
        <v>0</v>
      </c>
      <c r="AB100" s="10" t="b">
        <v>0</v>
      </c>
      <c r="AC100" s="10" t="b">
        <v>0</v>
      </c>
      <c r="AD100" s="10" t="b">
        <v>0</v>
      </c>
      <c r="AE100" s="10" t="b">
        <v>0</v>
      </c>
      <c r="AF100" s="10" t="b">
        <v>0</v>
      </c>
      <c r="AG100" s="10" t="b">
        <v>0</v>
      </c>
      <c r="AH100" s="10" t="b">
        <v>0</v>
      </c>
      <c r="AI100" s="10" t="b">
        <v>0</v>
      </c>
      <c r="AJ100" s="10" t="b">
        <v>0</v>
      </c>
      <c r="AK100" s="10" t="b">
        <v>0</v>
      </c>
      <c r="AL100" s="10" t="b">
        <v>0</v>
      </c>
      <c r="AM100" s="10" t="b">
        <v>0</v>
      </c>
      <c r="AN100" s="10" t="b">
        <v>0</v>
      </c>
      <c r="AO100" s="10" t="b">
        <v>0</v>
      </c>
      <c r="AP100" s="10" t="b">
        <v>0</v>
      </c>
      <c r="AQ100" s="10" t="b">
        <v>0</v>
      </c>
      <c r="AR100" s="10" t="b">
        <v>0</v>
      </c>
      <c r="AS100" s="155" t="b">
        <v>0</v>
      </c>
    </row>
    <row r="101" spans="1:57" outlineLevel="1" x14ac:dyDescent="0.4">
      <c r="G101" s="82">
        <v>39</v>
      </c>
      <c r="H101" s="154" t="b">
        <v>1</v>
      </c>
      <c r="I101" s="10" t="b">
        <v>0</v>
      </c>
      <c r="J101" s="10" t="b">
        <v>0</v>
      </c>
      <c r="K101" s="10" t="b">
        <v>0</v>
      </c>
      <c r="L101" s="10" t="b">
        <v>0</v>
      </c>
      <c r="M101" s="10" t="b">
        <v>0</v>
      </c>
      <c r="N101" s="10" t="b">
        <v>0</v>
      </c>
      <c r="O101" s="10" t="b">
        <v>0</v>
      </c>
      <c r="P101" s="10" t="b">
        <v>0</v>
      </c>
      <c r="Q101" s="10" t="b">
        <v>0</v>
      </c>
      <c r="R101" s="10" t="b">
        <v>0</v>
      </c>
      <c r="S101" s="10" t="b">
        <v>0</v>
      </c>
      <c r="T101" s="10" t="b">
        <v>0</v>
      </c>
      <c r="U101" s="10" t="b">
        <v>0</v>
      </c>
      <c r="V101" s="10" t="b">
        <v>0</v>
      </c>
      <c r="W101" s="10" t="b">
        <v>0</v>
      </c>
      <c r="X101" s="10" t="b">
        <v>0</v>
      </c>
      <c r="Y101" s="10" t="b">
        <v>0</v>
      </c>
      <c r="Z101" s="10" t="b">
        <v>0</v>
      </c>
      <c r="AA101" s="10" t="b">
        <v>0</v>
      </c>
      <c r="AB101" s="10" t="b">
        <v>0</v>
      </c>
      <c r="AC101" s="10" t="b">
        <v>0</v>
      </c>
      <c r="AD101" s="10" t="b">
        <v>0</v>
      </c>
      <c r="AE101" s="10" t="b">
        <v>0</v>
      </c>
      <c r="AF101" s="10" t="b">
        <v>0</v>
      </c>
      <c r="AG101" s="10" t="b">
        <v>0</v>
      </c>
      <c r="AH101" s="10" t="b">
        <v>0</v>
      </c>
      <c r="AI101" s="10" t="b">
        <v>0</v>
      </c>
      <c r="AJ101" s="10" t="b">
        <v>0</v>
      </c>
      <c r="AK101" s="10" t="b">
        <v>0</v>
      </c>
      <c r="AL101" s="10" t="b">
        <v>0</v>
      </c>
      <c r="AM101" s="10" t="b">
        <v>0</v>
      </c>
      <c r="AN101" s="10" t="b">
        <v>0</v>
      </c>
      <c r="AO101" s="10" t="b">
        <v>0</v>
      </c>
      <c r="AP101" s="10" t="b">
        <v>0</v>
      </c>
      <c r="AQ101" s="10" t="b">
        <v>0</v>
      </c>
      <c r="AR101" s="10" t="b">
        <v>0</v>
      </c>
      <c r="AS101" s="155" t="b">
        <v>0</v>
      </c>
    </row>
    <row r="102" spans="1:57" outlineLevel="1" x14ac:dyDescent="0.4">
      <c r="G102" s="82">
        <v>40</v>
      </c>
      <c r="H102" s="154" t="b">
        <v>1</v>
      </c>
      <c r="I102" s="10" t="b">
        <v>0</v>
      </c>
      <c r="J102" s="10" t="b">
        <v>0</v>
      </c>
      <c r="K102" s="10" t="b">
        <v>0</v>
      </c>
      <c r="L102" s="10" t="b">
        <v>0</v>
      </c>
      <c r="M102" s="10" t="b">
        <v>0</v>
      </c>
      <c r="N102" s="10" t="b">
        <v>0</v>
      </c>
      <c r="O102" s="10" t="b">
        <v>0</v>
      </c>
      <c r="P102" s="10" t="b">
        <v>0</v>
      </c>
      <c r="Q102" s="10" t="b">
        <v>0</v>
      </c>
      <c r="R102" s="10" t="b">
        <v>0</v>
      </c>
      <c r="S102" s="10" t="b">
        <v>0</v>
      </c>
      <c r="T102" s="10" t="b">
        <v>0</v>
      </c>
      <c r="U102" s="10" t="b">
        <v>0</v>
      </c>
      <c r="V102" s="10" t="b">
        <v>0</v>
      </c>
      <c r="W102" s="10" t="b">
        <v>0</v>
      </c>
      <c r="X102" s="10" t="b">
        <v>0</v>
      </c>
      <c r="Y102" s="10" t="b">
        <v>0</v>
      </c>
      <c r="Z102" s="10" t="b">
        <v>0</v>
      </c>
      <c r="AA102" s="10" t="b">
        <v>0</v>
      </c>
      <c r="AB102" s="10" t="b">
        <v>0</v>
      </c>
      <c r="AC102" s="10" t="b">
        <v>0</v>
      </c>
      <c r="AD102" s="10" t="b">
        <v>0</v>
      </c>
      <c r="AE102" s="10" t="b">
        <v>0</v>
      </c>
      <c r="AF102" s="10" t="b">
        <v>0</v>
      </c>
      <c r="AG102" s="10" t="b">
        <v>0</v>
      </c>
      <c r="AH102" s="10" t="b">
        <v>0</v>
      </c>
      <c r="AI102" s="10" t="b">
        <v>0</v>
      </c>
      <c r="AJ102" s="10" t="b">
        <v>0</v>
      </c>
      <c r="AK102" s="10" t="b">
        <v>0</v>
      </c>
      <c r="AL102" s="10" t="b">
        <v>0</v>
      </c>
      <c r="AM102" s="10" t="b">
        <v>0</v>
      </c>
      <c r="AN102" s="10" t="b">
        <v>0</v>
      </c>
      <c r="AO102" s="10" t="b">
        <v>0</v>
      </c>
      <c r="AP102" s="10" t="b">
        <v>0</v>
      </c>
      <c r="AQ102" s="10" t="b">
        <v>0</v>
      </c>
      <c r="AR102" s="10" t="b">
        <v>0</v>
      </c>
      <c r="AS102" s="155" t="b">
        <v>0</v>
      </c>
    </row>
    <row r="103" spans="1:57" outlineLevel="1" x14ac:dyDescent="0.4">
      <c r="G103" s="82">
        <v>41</v>
      </c>
      <c r="H103" s="154" t="b">
        <v>1</v>
      </c>
      <c r="I103" s="10" t="b">
        <v>0</v>
      </c>
      <c r="J103" s="10" t="b">
        <v>0</v>
      </c>
      <c r="K103" s="10" t="b">
        <v>0</v>
      </c>
      <c r="L103" s="10" t="b">
        <v>0</v>
      </c>
      <c r="M103" s="10" t="b">
        <v>0</v>
      </c>
      <c r="N103" s="10" t="b">
        <v>0</v>
      </c>
      <c r="O103" s="10" t="b">
        <v>0</v>
      </c>
      <c r="P103" s="10" t="b">
        <v>0</v>
      </c>
      <c r="Q103" s="10" t="b">
        <v>0</v>
      </c>
      <c r="R103" s="10" t="b">
        <v>0</v>
      </c>
      <c r="S103" s="10" t="b">
        <v>0</v>
      </c>
      <c r="T103" s="10" t="b">
        <v>0</v>
      </c>
      <c r="U103" s="10" t="b">
        <v>0</v>
      </c>
      <c r="V103" s="10" t="b">
        <v>0</v>
      </c>
      <c r="W103" s="10" t="b">
        <v>0</v>
      </c>
      <c r="X103" s="10" t="b">
        <v>0</v>
      </c>
      <c r="Y103" s="10" t="b">
        <v>0</v>
      </c>
      <c r="Z103" s="10" t="b">
        <v>0</v>
      </c>
      <c r="AA103" s="10" t="b">
        <v>0</v>
      </c>
      <c r="AB103" s="10" t="b">
        <v>0</v>
      </c>
      <c r="AC103" s="10" t="b">
        <v>0</v>
      </c>
      <c r="AD103" s="10" t="b">
        <v>0</v>
      </c>
      <c r="AE103" s="10" t="b">
        <v>0</v>
      </c>
      <c r="AF103" s="10" t="b">
        <v>0</v>
      </c>
      <c r="AG103" s="10" t="b">
        <v>0</v>
      </c>
      <c r="AH103" s="10" t="b">
        <v>0</v>
      </c>
      <c r="AI103" s="10" t="b">
        <v>0</v>
      </c>
      <c r="AJ103" s="10" t="b">
        <v>0</v>
      </c>
      <c r="AK103" s="10" t="b">
        <v>0</v>
      </c>
      <c r="AL103" s="10" t="b">
        <v>0</v>
      </c>
      <c r="AM103" s="10" t="b">
        <v>0</v>
      </c>
      <c r="AN103" s="10" t="b">
        <v>0</v>
      </c>
      <c r="AO103" s="10" t="b">
        <v>0</v>
      </c>
      <c r="AP103" s="10" t="b">
        <v>0</v>
      </c>
      <c r="AQ103" s="10" t="b">
        <v>0</v>
      </c>
      <c r="AR103" s="10" t="b">
        <v>0</v>
      </c>
      <c r="AS103" s="155" t="b">
        <v>0</v>
      </c>
    </row>
    <row r="104" spans="1:57" outlineLevel="1" x14ac:dyDescent="0.4">
      <c r="G104" s="82">
        <v>42</v>
      </c>
      <c r="H104" s="154" t="b">
        <v>0</v>
      </c>
      <c r="I104" s="10" t="b">
        <v>0</v>
      </c>
      <c r="J104" s="10" t="b">
        <v>0</v>
      </c>
      <c r="K104" s="10" t="b">
        <v>0</v>
      </c>
      <c r="L104" s="10" t="b">
        <v>1</v>
      </c>
      <c r="M104" s="10" t="b">
        <v>0</v>
      </c>
      <c r="N104" s="10" t="b">
        <v>0</v>
      </c>
      <c r="O104" s="10" t="b">
        <v>1</v>
      </c>
      <c r="P104" s="10" t="b">
        <v>0</v>
      </c>
      <c r="Q104" s="10" t="b">
        <v>0</v>
      </c>
      <c r="R104" s="10" t="b">
        <v>1</v>
      </c>
      <c r="S104" s="10" t="b">
        <v>1</v>
      </c>
      <c r="T104" s="10" t="b">
        <v>1</v>
      </c>
      <c r="U104" s="10" t="b">
        <v>0</v>
      </c>
      <c r="V104" s="10" t="b">
        <v>0</v>
      </c>
      <c r="W104" s="10" t="b">
        <v>1</v>
      </c>
      <c r="X104" s="10" t="b">
        <v>0</v>
      </c>
      <c r="Y104" s="10" t="b">
        <v>0</v>
      </c>
      <c r="Z104" s="10" t="b">
        <v>1</v>
      </c>
      <c r="AA104" s="10" t="b">
        <v>0</v>
      </c>
      <c r="AB104" s="10" t="b">
        <v>0</v>
      </c>
      <c r="AC104" s="10" t="b">
        <v>1</v>
      </c>
      <c r="AD104" s="10" t="b">
        <v>0</v>
      </c>
      <c r="AE104" s="10" t="b">
        <v>1</v>
      </c>
      <c r="AF104" s="10" t="b">
        <v>0</v>
      </c>
      <c r="AG104" s="10" t="b">
        <v>0</v>
      </c>
      <c r="AH104" s="10" t="b">
        <v>1</v>
      </c>
      <c r="AI104" s="10" t="b">
        <v>0</v>
      </c>
      <c r="AJ104" s="10" t="b">
        <v>0</v>
      </c>
      <c r="AK104" s="10" t="b">
        <v>1</v>
      </c>
      <c r="AL104" s="10" t="b">
        <v>0</v>
      </c>
      <c r="AM104" s="10" t="b">
        <v>0</v>
      </c>
      <c r="AN104" s="10" t="b">
        <v>1</v>
      </c>
      <c r="AO104" s="10" t="b">
        <v>1</v>
      </c>
      <c r="AP104" s="10" t="b">
        <v>0</v>
      </c>
      <c r="AQ104" s="10" t="b">
        <v>0</v>
      </c>
      <c r="AR104" s="10" t="b">
        <v>1</v>
      </c>
      <c r="AS104" s="155" t="b">
        <v>1</v>
      </c>
    </row>
    <row r="105" spans="1:57" ht="13.5" outlineLevel="1" thickBot="1" x14ac:dyDescent="0.45">
      <c r="G105" s="82">
        <v>43</v>
      </c>
      <c r="H105" s="156" t="b">
        <v>0</v>
      </c>
      <c r="I105" s="157" t="b">
        <v>0</v>
      </c>
      <c r="J105" s="157" t="b">
        <v>0</v>
      </c>
      <c r="K105" s="157" t="b">
        <v>1</v>
      </c>
      <c r="L105" s="157" t="b">
        <v>1</v>
      </c>
      <c r="M105" s="157" t="b">
        <v>0</v>
      </c>
      <c r="N105" s="157" t="b">
        <v>1</v>
      </c>
      <c r="O105" s="157" t="b">
        <v>1</v>
      </c>
      <c r="P105" s="157" t="b">
        <v>0</v>
      </c>
      <c r="Q105" s="157" t="b">
        <v>1</v>
      </c>
      <c r="R105" s="157" t="b">
        <v>1</v>
      </c>
      <c r="S105" s="157" t="b">
        <v>1</v>
      </c>
      <c r="T105" s="157" t="b">
        <v>1</v>
      </c>
      <c r="U105" s="157" t="b">
        <v>0</v>
      </c>
      <c r="V105" s="157" t="b">
        <v>1</v>
      </c>
      <c r="W105" s="157" t="b">
        <v>1</v>
      </c>
      <c r="X105" s="157" t="b">
        <v>0</v>
      </c>
      <c r="Y105" s="157" t="b">
        <v>1</v>
      </c>
      <c r="Z105" s="157" t="b">
        <v>1</v>
      </c>
      <c r="AA105" s="157" t="b">
        <v>0</v>
      </c>
      <c r="AB105" s="157" t="b">
        <v>1</v>
      </c>
      <c r="AC105" s="157" t="b">
        <v>1</v>
      </c>
      <c r="AD105" s="157" t="b">
        <v>0</v>
      </c>
      <c r="AE105" s="157" t="b">
        <v>1</v>
      </c>
      <c r="AF105" s="157" t="b">
        <v>0</v>
      </c>
      <c r="AG105" s="157" t="b">
        <v>1</v>
      </c>
      <c r="AH105" s="157" t="b">
        <v>1</v>
      </c>
      <c r="AI105" s="157" t="b">
        <v>0</v>
      </c>
      <c r="AJ105" s="157" t="b">
        <v>1</v>
      </c>
      <c r="AK105" s="157" t="b">
        <v>1</v>
      </c>
      <c r="AL105" s="157" t="b">
        <v>0</v>
      </c>
      <c r="AM105" s="157" t="b">
        <v>0</v>
      </c>
      <c r="AN105" s="157" t="b">
        <v>1</v>
      </c>
      <c r="AO105" s="157" t="b">
        <v>1</v>
      </c>
      <c r="AP105" s="157" t="b">
        <v>0</v>
      </c>
      <c r="AQ105" s="157" t="b">
        <v>1</v>
      </c>
      <c r="AR105" s="157" t="b">
        <v>1</v>
      </c>
      <c r="AS105" s="158" t="b">
        <v>1</v>
      </c>
    </row>
    <row r="106" spans="1:57" outlineLevel="1" x14ac:dyDescent="0.4"/>
    <row r="107" spans="1:57" outlineLevel="1" x14ac:dyDescent="0.4"/>
    <row r="108" spans="1:57" x14ac:dyDescent="0.4">
      <c r="A108" s="6">
        <f ca="1">MAX($A$1:A106)+Subsection</f>
        <v>6.02</v>
      </c>
      <c r="B108" s="6" t="s">
        <v>218</v>
      </c>
      <c r="C108" s="6"/>
      <c r="D108" s="6"/>
      <c r="E108" s="6"/>
      <c r="F108" s="7"/>
      <c r="G108" s="7"/>
      <c r="H108" s="7"/>
      <c r="I108" s="7"/>
      <c r="J108" s="7"/>
      <c r="K108" s="7"/>
      <c r="L108" s="7"/>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55"/>
      <c r="BC108" s="55"/>
      <c r="BD108" s="55"/>
      <c r="BE108" s="55"/>
    </row>
    <row r="109" spans="1:57" x14ac:dyDescent="0.4">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row>
    <row r="110" spans="1:57" outlineLevel="1" x14ac:dyDescent="0.4">
      <c r="A110" s="139"/>
      <c r="B110" s="140" t="s">
        <v>206</v>
      </c>
      <c r="C110" s="140"/>
      <c r="D110" s="140"/>
      <c r="E110" s="140"/>
      <c r="F110" s="140"/>
      <c r="G110" s="140"/>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row>
    <row r="111" spans="1:57" outlineLevel="1" x14ac:dyDescent="0.4">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row>
    <row r="112" spans="1:57" outlineLevel="1" x14ac:dyDescent="0.4">
      <c r="A112" s="9"/>
      <c r="B112" s="76" t="s">
        <v>207</v>
      </c>
      <c r="C112" s="30"/>
      <c r="D112" s="30"/>
      <c r="E112" s="30"/>
      <c r="F112" s="211"/>
      <c r="G112" s="211"/>
      <c r="H112" s="211"/>
      <c r="I112" s="211"/>
      <c r="J112" s="211"/>
      <c r="K112" s="211"/>
      <c r="L112" s="211"/>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9"/>
    </row>
    <row r="113" spans="1:57" outlineLevel="1" x14ac:dyDescent="0.4">
      <c r="A113" s="9"/>
      <c r="B113" s="76"/>
      <c r="C113" s="30"/>
      <c r="D113" s="30"/>
      <c r="E113" s="30"/>
      <c r="F113" s="211"/>
      <c r="G113" s="211"/>
      <c r="H113" s="211"/>
      <c r="I113" s="211"/>
      <c r="J113" s="211"/>
      <c r="K113" s="211"/>
      <c r="L113" s="211"/>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9"/>
    </row>
    <row r="114" spans="1:57" outlineLevel="1" x14ac:dyDescent="0.4">
      <c r="F114" s="211"/>
      <c r="G114" s="211"/>
      <c r="H114" s="60" t="s">
        <v>209</v>
      </c>
      <c r="I114" s="256" t="s">
        <v>210</v>
      </c>
      <c r="J114" s="256"/>
      <c r="K114" s="256"/>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BD114" s="27"/>
      <c r="BE114" s="54"/>
    </row>
    <row r="115" spans="1:57" ht="13.5" outlineLevel="1" thickBot="1" x14ac:dyDescent="0.45">
      <c r="G115" s="60" t="s">
        <v>219</v>
      </c>
      <c r="H115" s="82">
        <v>1</v>
      </c>
      <c r="I115" s="82">
        <f t="shared" ref="I115" si="14">H115+1</f>
        <v>2</v>
      </c>
      <c r="J115" s="82">
        <f t="shared" ref="J115" si="15">I115+1</f>
        <v>3</v>
      </c>
      <c r="K115" s="82">
        <f t="shared" ref="K115" si="16">J115+1</f>
        <v>4</v>
      </c>
      <c r="L115" s="82">
        <f t="shared" ref="L115" si="17">K115+1</f>
        <v>5</v>
      </c>
      <c r="M115" s="82">
        <f t="shared" ref="M115" si="18">L115+1</f>
        <v>6</v>
      </c>
      <c r="N115" s="82">
        <f t="shared" ref="N115" si="19">M115+1</f>
        <v>7</v>
      </c>
      <c r="O115" s="82">
        <f t="shared" ref="O115" si="20">N115+1</f>
        <v>8</v>
      </c>
      <c r="P115" s="82">
        <f t="shared" ref="P115" si="21">O115+1</f>
        <v>9</v>
      </c>
      <c r="Q115" s="82">
        <f t="shared" ref="Q115" si="22">P115+1</f>
        <v>10</v>
      </c>
      <c r="R115" s="82">
        <f t="shared" ref="R115" si="23">Q115+1</f>
        <v>11</v>
      </c>
      <c r="S115" s="82">
        <f t="shared" ref="S115" si="24">R115+1</f>
        <v>12</v>
      </c>
      <c r="T115" s="82">
        <f t="shared" ref="T115" si="25">S115+1</f>
        <v>13</v>
      </c>
      <c r="U115" s="82">
        <f t="shared" ref="U115" si="26">T115+1</f>
        <v>14</v>
      </c>
      <c r="V115" s="82">
        <f t="shared" ref="V115" si="27">U115+1</f>
        <v>15</v>
      </c>
      <c r="W115" s="82">
        <f t="shared" ref="W115" si="28">V115+1</f>
        <v>16</v>
      </c>
      <c r="X115" s="82">
        <f t="shared" ref="X115" si="29">W115+1</f>
        <v>17</v>
      </c>
      <c r="Y115" s="82">
        <f t="shared" ref="Y115" si="30">X115+1</f>
        <v>18</v>
      </c>
      <c r="Z115" s="82">
        <f t="shared" ref="Z115" si="31">Y115+1</f>
        <v>19</v>
      </c>
      <c r="AA115" s="82">
        <f t="shared" ref="AA115" si="32">Z115+1</f>
        <v>20</v>
      </c>
      <c r="AB115" s="82">
        <f t="shared" ref="AB115" si="33">AA115+1</f>
        <v>21</v>
      </c>
      <c r="AC115" s="82">
        <f t="shared" ref="AC115" si="34">AB115+1</f>
        <v>22</v>
      </c>
      <c r="AD115" s="82">
        <f t="shared" ref="AD115" si="35">AC115+1</f>
        <v>23</v>
      </c>
      <c r="AE115" s="82">
        <f t="shared" ref="AE115" si="36">AD115+1</f>
        <v>24</v>
      </c>
      <c r="AF115" s="82">
        <f t="shared" ref="AF115" si="37">AE115+1</f>
        <v>25</v>
      </c>
      <c r="AG115" s="82">
        <f t="shared" ref="AG115" si="38">AF115+1</f>
        <v>26</v>
      </c>
      <c r="AH115" s="82">
        <f t="shared" ref="AH115" si="39">AG115+1</f>
        <v>27</v>
      </c>
      <c r="AI115" s="82">
        <f t="shared" ref="AI115" si="40">AH115+1</f>
        <v>28</v>
      </c>
      <c r="AJ115" s="82">
        <f t="shared" ref="AJ115" si="41">AI115+1</f>
        <v>29</v>
      </c>
      <c r="AK115" s="82">
        <f t="shared" ref="AK115" si="42">AJ115+1</f>
        <v>30</v>
      </c>
      <c r="AL115" s="82">
        <f t="shared" ref="AL115" si="43">AK115+1</f>
        <v>31</v>
      </c>
      <c r="AM115" s="82">
        <f t="shared" ref="AM115" si="44">AL115+1</f>
        <v>32</v>
      </c>
      <c r="AN115" s="82">
        <f t="shared" ref="AN115" si="45">AM115+1</f>
        <v>33</v>
      </c>
      <c r="AO115" s="82">
        <f t="shared" ref="AO115" si="46">AN115+1</f>
        <v>34</v>
      </c>
      <c r="AP115" s="82">
        <f t="shared" ref="AP115" si="47">AO115+1</f>
        <v>35</v>
      </c>
      <c r="AQ115" s="82">
        <f t="shared" ref="AQ115" si="48">AP115+1</f>
        <v>36</v>
      </c>
      <c r="AR115" s="82">
        <f t="shared" ref="AR115" si="49">AQ115+1</f>
        <v>37</v>
      </c>
      <c r="AS115" s="82">
        <f t="shared" ref="AS115" si="50">AR115+1</f>
        <v>38</v>
      </c>
      <c r="AT115" s="82">
        <f t="shared" ref="AT115" si="51">AS115+1</f>
        <v>39</v>
      </c>
      <c r="AU115" s="82">
        <f t="shared" ref="AU115" si="52">AT115+1</f>
        <v>40</v>
      </c>
      <c r="AV115" s="82">
        <f t="shared" ref="AV115" si="53">AU115+1</f>
        <v>41</v>
      </c>
      <c r="AW115" s="82">
        <f t="shared" ref="AW115" si="54">AV115+1</f>
        <v>42</v>
      </c>
      <c r="AX115" s="82">
        <f t="shared" ref="AX115" si="55">AW115+1</f>
        <v>43</v>
      </c>
      <c r="BD115" s="49"/>
    </row>
    <row r="116" spans="1:57" outlineLevel="1" x14ac:dyDescent="0.4">
      <c r="B116" s="53" t="s">
        <v>169</v>
      </c>
      <c r="C116" s="26"/>
      <c r="G116" s="82">
        <v>1</v>
      </c>
      <c r="H116" s="143" t="b">
        <f>IF(VLOOKUP($G116,Allocators!$D$75:$AU$94,N$15+1,FALSE)="Yes",TRUE,FALSE)</f>
        <v>0</v>
      </c>
      <c r="I116" s="144" t="b">
        <f>IF(VLOOKUP($G116,Allocators!$D$75:$AU$94,O$15+1,FALSE)="Yes",TRUE,FALSE)</f>
        <v>0</v>
      </c>
      <c r="J116" s="144" t="b">
        <f>IF(VLOOKUP($G116,Allocators!$D$75:$AU$94,P$15+1,FALSE)="Yes",TRUE,FALSE)</f>
        <v>0</v>
      </c>
      <c r="K116" s="144" t="b">
        <f>IF(VLOOKUP($G116,Allocators!$D$75:$AU$94,Q$15+1,FALSE)="Yes",TRUE,FALSE)</f>
        <v>0</v>
      </c>
      <c r="L116" s="144" t="b">
        <f>IF(VLOOKUP($G116,Allocators!$D$75:$AU$94,R$15+1,FALSE)="Yes",TRUE,FALSE)</f>
        <v>0</v>
      </c>
      <c r="M116" s="144" t="b">
        <f>IF(VLOOKUP($G116,Allocators!$D$75:$AU$94,S$15+1,FALSE)="Yes",TRUE,FALSE)</f>
        <v>0</v>
      </c>
      <c r="N116" s="144" t="b">
        <f>IF(VLOOKUP($G116,Allocators!$D$75:$AU$94,T$15+1,FALSE)="Yes",TRUE,FALSE)</f>
        <v>0</v>
      </c>
      <c r="O116" s="144" t="b">
        <f>IF(VLOOKUP($G116,Allocators!$D$75:$AU$94,U$15+1,FALSE)="Yes",TRUE,FALSE)</f>
        <v>0</v>
      </c>
      <c r="P116" s="144" t="b">
        <f>IF(VLOOKUP($G116,Allocators!$D$75:$AU$94,V$15+1,FALSE)="Yes",TRUE,FALSE)</f>
        <v>0</v>
      </c>
      <c r="Q116" s="144" t="b">
        <f>IF(VLOOKUP($G116,Allocators!$D$75:$AU$94,W$15+1,FALSE)="Yes",TRUE,FALSE)</f>
        <v>0</v>
      </c>
      <c r="R116" s="144" t="b">
        <f>IF(VLOOKUP($G116,Allocators!$D$75:$AU$94,X$15+1,FALSE)="Yes",TRUE,FALSE)</f>
        <v>0</v>
      </c>
      <c r="S116" s="144" t="b">
        <f>IF(VLOOKUP($G116,Allocators!$D$75:$AU$94,Y$15+1,FALSE)="Yes",TRUE,FALSE)</f>
        <v>0</v>
      </c>
      <c r="T116" s="144" t="b">
        <f>IF(VLOOKUP($G116,Allocators!$D$75:$AU$94,Z$15+1,FALSE)="Yes",TRUE,FALSE)</f>
        <v>0</v>
      </c>
      <c r="U116" s="144" t="b">
        <f>IF(VLOOKUP($G116,Allocators!$D$75:$AU$94,AA$15+1,FALSE)="Yes",TRUE,FALSE)</f>
        <v>0</v>
      </c>
      <c r="V116" s="144" t="b">
        <f>IF(VLOOKUP($G116,Allocators!$D$75:$AU$94,AB$15+1,FALSE)="Yes",TRUE,FALSE)</f>
        <v>1</v>
      </c>
      <c r="W116" s="144" t="b">
        <f>IF(VLOOKUP($G116,Allocators!$D$75:$AU$94,AC$15+1,FALSE)="Yes",TRUE,FALSE)</f>
        <v>0</v>
      </c>
      <c r="X116" s="144" t="b">
        <f>IF(VLOOKUP($G116,Allocators!$D$75:$AU$94,AD$15+1,FALSE)="Yes",TRUE,FALSE)</f>
        <v>1</v>
      </c>
      <c r="Y116" s="144" t="b">
        <f>IF(VLOOKUP($G116,Allocators!$D$75:$AU$94,AE$15+1,FALSE)="Yes",TRUE,FALSE)</f>
        <v>0</v>
      </c>
      <c r="Z116" s="144" t="b">
        <f>IF(VLOOKUP($G116,Allocators!$D$75:$AU$94,AF$15+1,FALSE)="Yes",TRUE,FALSE)</f>
        <v>1</v>
      </c>
      <c r="AA116" s="144" t="b">
        <f>IF(VLOOKUP($G116,Allocators!$D$75:$AU$94,AG$15+1,FALSE)="Yes",TRUE,FALSE)</f>
        <v>1</v>
      </c>
      <c r="AB116" s="144" t="b">
        <f>IF(VLOOKUP($G116,Allocators!$D$75:$AU$94,AH$15+1,FALSE)="Yes",TRUE,FALSE)</f>
        <v>1</v>
      </c>
      <c r="AC116" s="144" t="b">
        <f>IF(VLOOKUP($G116,Allocators!$D$75:$AU$94,AI$15+1,FALSE)="Yes",TRUE,FALSE)</f>
        <v>1</v>
      </c>
      <c r="AD116" s="144" t="b">
        <f>IF(VLOOKUP($G116,Allocators!$D$75:$AU$94,AJ$15+1,FALSE)="Yes",TRUE,FALSE)</f>
        <v>0</v>
      </c>
      <c r="AE116" s="144" t="b">
        <f>IF(VLOOKUP($G116,Allocators!$D$75:$AU$94,AK$15+1,FALSE)="Yes",TRUE,FALSE)</f>
        <v>0</v>
      </c>
      <c r="AF116" s="144" t="b">
        <f>IF(VLOOKUP($G116,Allocators!$D$75:$AU$94,AL$15+1,FALSE)="Yes",TRUE,FALSE)</f>
        <v>0</v>
      </c>
      <c r="AG116" s="144" t="b">
        <f>IF(VLOOKUP($G116,Allocators!$D$75:$AU$94,AM$15+1,FALSE)="Yes",TRUE,FALSE)</f>
        <v>0</v>
      </c>
      <c r="AH116" s="144" t="b">
        <f>IF(VLOOKUP($G116,Allocators!$D$75:$AU$94,AN$15+1,FALSE)="Yes",TRUE,FALSE)</f>
        <v>0</v>
      </c>
      <c r="AI116" s="144" t="b">
        <f>IF(VLOOKUP($G116,Allocators!$D$75:$AU$94,AO$15+1,FALSE)="Yes",TRUE,FALSE)</f>
        <v>0</v>
      </c>
      <c r="AJ116" s="144" t="b">
        <f>IF(VLOOKUP($G116,Allocators!$D$75:$AU$94,AP$15+1,FALSE)="Yes",TRUE,FALSE)</f>
        <v>0</v>
      </c>
      <c r="AK116" s="144" t="b">
        <f>IF(VLOOKUP($G116,Allocators!$D$75:$AU$94,AQ$15+1,FALSE)="Yes",TRUE,FALSE)</f>
        <v>0</v>
      </c>
      <c r="AL116" s="144" t="b">
        <f>IF(VLOOKUP($G116,Allocators!$D$75:$AU$94,AR$15+1,FALSE)="Yes",TRUE,FALSE)</f>
        <v>0</v>
      </c>
      <c r="AM116" s="144" t="b">
        <f>IF(VLOOKUP($G116,Allocators!$D$75:$AU$94,AS$15+1,FALSE)="Yes",TRUE,FALSE)</f>
        <v>0</v>
      </c>
      <c r="AN116" s="144" t="b">
        <f>IF(VLOOKUP($G116,Allocators!$D$75:$AU$94,AT$15+1,FALSE)="Yes",TRUE,FALSE)</f>
        <v>0</v>
      </c>
      <c r="AO116" s="144" t="b">
        <f>IF(VLOOKUP($G116,Allocators!$D$75:$AU$94,AU$15+1,FALSE)="Yes",TRUE,FALSE)</f>
        <v>0</v>
      </c>
      <c r="AP116" s="144" t="b">
        <f>IF(VLOOKUP($G116,Allocators!$D$75:$AU$94,AV$15+1,FALSE)="Yes",TRUE,FALSE)</f>
        <v>0</v>
      </c>
      <c r="AQ116" s="144" t="b">
        <f>IF(VLOOKUP($G116,Allocators!$D$75:$AU$94,AW$15+1,FALSE)="Yes",TRUE,FALSE)</f>
        <v>0</v>
      </c>
      <c r="AR116" s="144" t="b">
        <f>IF(VLOOKUP($G116,Allocators!$D$75:$AU$94,AX$15+1,FALSE)="Yes",TRUE,FALSE)</f>
        <v>0</v>
      </c>
      <c r="AS116" s="144" t="b">
        <f>IF(VLOOKUP($G116,Allocators!$D$75:$AU$94,AY$15+1,FALSE)="Yes",TRUE,FALSE)</f>
        <v>0</v>
      </c>
      <c r="AT116" s="144" t="b">
        <f>IF(VLOOKUP($G116,Allocators!$D$75:$AU$94,AZ$15+1,FALSE)="Yes",TRUE,FALSE)</f>
        <v>0</v>
      </c>
      <c r="AU116" s="144" t="b">
        <f>IF(VLOOKUP($G116,Allocators!$D$75:$AU$94,BA$15+1,FALSE)="Yes",TRUE,FALSE)</f>
        <v>0</v>
      </c>
      <c r="AV116" s="144" t="b">
        <f>IF(VLOOKUP($G116,Allocators!$D$75:$AU$94,BB$15+1,FALSE)="Yes",TRUE,FALSE)</f>
        <v>0</v>
      </c>
      <c r="AW116" s="144" t="b">
        <f>IF(VLOOKUP($G116,Allocators!$D$75:$AU$94,BC$15+1,FALSE)="Yes",TRUE,FALSE)</f>
        <v>0</v>
      </c>
      <c r="AX116" s="145" t="b">
        <f>IF(VLOOKUP($G116,Allocators!$D$75:$AU$94,BD$15+1,FALSE)="Yes",TRUE,FALSE)</f>
        <v>1</v>
      </c>
      <c r="BD116" s="77"/>
    </row>
    <row r="117" spans="1:57" outlineLevel="1" x14ac:dyDescent="0.4">
      <c r="B117" s="53" t="s">
        <v>170</v>
      </c>
      <c r="C117" s="26"/>
      <c r="G117" s="82">
        <f>MAX($G$116:G116)+1</f>
        <v>2</v>
      </c>
      <c r="H117" s="146" t="b">
        <f>IF(VLOOKUP($G117,Allocators!$D$75:$AU$94,N$15+1,FALSE)="Yes",TRUE,FALSE)</f>
        <v>0</v>
      </c>
      <c r="I117" s="77" t="b">
        <f>IF(VLOOKUP($G117,Allocators!$D$75:$AU$94,O$15+1,FALSE)="Yes",TRUE,FALSE)</f>
        <v>0</v>
      </c>
      <c r="J117" s="77" t="b">
        <f>IF(VLOOKUP($G117,Allocators!$D$75:$AU$94,P$15+1,FALSE)="Yes",TRUE,FALSE)</f>
        <v>0</v>
      </c>
      <c r="K117" s="77" t="b">
        <f>IF(VLOOKUP($G117,Allocators!$D$75:$AU$94,Q$15+1,FALSE)="Yes",TRUE,FALSE)</f>
        <v>0</v>
      </c>
      <c r="L117" s="77" t="b">
        <f>IF(VLOOKUP($G117,Allocators!$D$75:$AU$94,R$15+1,FALSE)="Yes",TRUE,FALSE)</f>
        <v>0</v>
      </c>
      <c r="M117" s="77" t="b">
        <f>IF(VLOOKUP($G117,Allocators!$D$75:$AU$94,S$15+1,FALSE)="Yes",TRUE,FALSE)</f>
        <v>0</v>
      </c>
      <c r="N117" s="77" t="b">
        <f>IF(VLOOKUP($G117,Allocators!$D$75:$AU$94,T$15+1,FALSE)="Yes",TRUE,FALSE)</f>
        <v>0</v>
      </c>
      <c r="O117" s="77" t="b">
        <f>IF(VLOOKUP($G117,Allocators!$D$75:$AU$94,U$15+1,FALSE)="Yes",TRUE,FALSE)</f>
        <v>0</v>
      </c>
      <c r="P117" s="77" t="b">
        <f>IF(VLOOKUP($G117,Allocators!$D$75:$AU$94,V$15+1,FALSE)="Yes",TRUE,FALSE)</f>
        <v>0</v>
      </c>
      <c r="Q117" s="77" t="b">
        <f>IF(VLOOKUP($G117,Allocators!$D$75:$AU$94,W$15+1,FALSE)="Yes",TRUE,FALSE)</f>
        <v>0</v>
      </c>
      <c r="R117" s="77" t="b">
        <f>IF(VLOOKUP($G117,Allocators!$D$75:$AU$94,X$15+1,FALSE)="Yes",TRUE,FALSE)</f>
        <v>0</v>
      </c>
      <c r="S117" s="77" t="b">
        <f>IF(VLOOKUP($G117,Allocators!$D$75:$AU$94,Y$15+1,FALSE)="Yes",TRUE,FALSE)</f>
        <v>0</v>
      </c>
      <c r="T117" s="77" t="b">
        <f>IF(VLOOKUP($G117,Allocators!$D$75:$AU$94,Z$15+1,FALSE)="Yes",TRUE,FALSE)</f>
        <v>0</v>
      </c>
      <c r="U117" s="77" t="b">
        <f>IF(VLOOKUP($G117,Allocators!$D$75:$AU$94,AA$15+1,FALSE)="Yes",TRUE,FALSE)</f>
        <v>0</v>
      </c>
      <c r="V117" s="77" t="b">
        <f>IF(VLOOKUP($G117,Allocators!$D$75:$AU$94,AB$15+1,FALSE)="Yes",TRUE,FALSE)</f>
        <v>1</v>
      </c>
      <c r="W117" s="77" t="b">
        <f>IF(VLOOKUP($G117,Allocators!$D$75:$AU$94,AC$15+1,FALSE)="Yes",TRUE,FALSE)</f>
        <v>0</v>
      </c>
      <c r="X117" s="77" t="b">
        <f>IF(VLOOKUP($G117,Allocators!$D$75:$AU$94,AD$15+1,FALSE)="Yes",TRUE,FALSE)</f>
        <v>1</v>
      </c>
      <c r="Y117" s="77" t="b">
        <f>IF(VLOOKUP($G117,Allocators!$D$75:$AU$94,AE$15+1,FALSE)="Yes",TRUE,FALSE)</f>
        <v>0</v>
      </c>
      <c r="Z117" s="77" t="b">
        <f>IF(VLOOKUP($G117,Allocators!$D$75:$AU$94,AF$15+1,FALSE)="Yes",TRUE,FALSE)</f>
        <v>1</v>
      </c>
      <c r="AA117" s="77" t="b">
        <f>IF(VLOOKUP($G117,Allocators!$D$75:$AU$94,AG$15+1,FALSE)="Yes",TRUE,FALSE)</f>
        <v>1</v>
      </c>
      <c r="AB117" s="77" t="b">
        <f>IF(VLOOKUP($G117,Allocators!$D$75:$AU$94,AH$15+1,FALSE)="Yes",TRUE,FALSE)</f>
        <v>1</v>
      </c>
      <c r="AC117" s="77" t="b">
        <f>IF(VLOOKUP($G117,Allocators!$D$75:$AU$94,AI$15+1,FALSE)="Yes",TRUE,FALSE)</f>
        <v>1</v>
      </c>
      <c r="AD117" s="77" t="b">
        <f>IF(VLOOKUP($G117,Allocators!$D$75:$AU$94,AJ$15+1,FALSE)="Yes",TRUE,FALSE)</f>
        <v>0</v>
      </c>
      <c r="AE117" s="77" t="b">
        <f>IF(VLOOKUP($G117,Allocators!$D$75:$AU$94,AK$15+1,FALSE)="Yes",TRUE,FALSE)</f>
        <v>0</v>
      </c>
      <c r="AF117" s="77" t="b">
        <f>IF(VLOOKUP($G117,Allocators!$D$75:$AU$94,AL$15+1,FALSE)="Yes",TRUE,FALSE)</f>
        <v>0</v>
      </c>
      <c r="AG117" s="77" t="b">
        <f>IF(VLOOKUP($G117,Allocators!$D$75:$AU$94,AM$15+1,FALSE)="Yes",TRUE,FALSE)</f>
        <v>0</v>
      </c>
      <c r="AH117" s="77" t="b">
        <f>IF(VLOOKUP($G117,Allocators!$D$75:$AU$94,AN$15+1,FALSE)="Yes",TRUE,FALSE)</f>
        <v>0</v>
      </c>
      <c r="AI117" s="77" t="b">
        <f>IF(VLOOKUP($G117,Allocators!$D$75:$AU$94,AO$15+1,FALSE)="Yes",TRUE,FALSE)</f>
        <v>0</v>
      </c>
      <c r="AJ117" s="77" t="b">
        <f>IF(VLOOKUP($G117,Allocators!$D$75:$AU$94,AP$15+1,FALSE)="Yes",TRUE,FALSE)</f>
        <v>0</v>
      </c>
      <c r="AK117" s="77" t="b">
        <f>IF(VLOOKUP($G117,Allocators!$D$75:$AU$94,AQ$15+1,FALSE)="Yes",TRUE,FALSE)</f>
        <v>0</v>
      </c>
      <c r="AL117" s="77" t="b">
        <f>IF(VLOOKUP($G117,Allocators!$D$75:$AU$94,AR$15+1,FALSE)="Yes",TRUE,FALSE)</f>
        <v>0</v>
      </c>
      <c r="AM117" s="77" t="b">
        <f>IF(VLOOKUP($G117,Allocators!$D$75:$AU$94,AS$15+1,FALSE)="Yes",TRUE,FALSE)</f>
        <v>0</v>
      </c>
      <c r="AN117" s="77" t="b">
        <f>IF(VLOOKUP($G117,Allocators!$D$75:$AU$94,AT$15+1,FALSE)="Yes",TRUE,FALSE)</f>
        <v>0</v>
      </c>
      <c r="AO117" s="77" t="b">
        <f>IF(VLOOKUP($G117,Allocators!$D$75:$AU$94,AU$15+1,FALSE)="Yes",TRUE,FALSE)</f>
        <v>0</v>
      </c>
      <c r="AP117" s="77" t="b">
        <f>IF(VLOOKUP($G117,Allocators!$D$75:$AU$94,AV$15+1,FALSE)="Yes",TRUE,FALSE)</f>
        <v>0</v>
      </c>
      <c r="AQ117" s="77" t="b">
        <f>IF(VLOOKUP($G117,Allocators!$D$75:$AU$94,AW$15+1,FALSE)="Yes",TRUE,FALSE)</f>
        <v>0</v>
      </c>
      <c r="AR117" s="77" t="b">
        <f>IF(VLOOKUP($G117,Allocators!$D$75:$AU$94,AX$15+1,FALSE)="Yes",TRUE,FALSE)</f>
        <v>0</v>
      </c>
      <c r="AS117" s="77" t="b">
        <f>IF(VLOOKUP($G117,Allocators!$D$75:$AU$94,AY$15+1,FALSE)="Yes",TRUE,FALSE)</f>
        <v>0</v>
      </c>
      <c r="AT117" s="77" t="b">
        <f>IF(VLOOKUP($G117,Allocators!$D$75:$AU$94,AZ$15+1,FALSE)="Yes",TRUE,FALSE)</f>
        <v>0</v>
      </c>
      <c r="AU117" s="77" t="b">
        <f>IF(VLOOKUP($G117,Allocators!$D$75:$AU$94,BA$15+1,FALSE)="Yes",TRUE,FALSE)</f>
        <v>0</v>
      </c>
      <c r="AV117" s="77" t="b">
        <f>IF(VLOOKUP($G117,Allocators!$D$75:$AU$94,BB$15+1,FALSE)="Yes",TRUE,FALSE)</f>
        <v>0</v>
      </c>
      <c r="AW117" s="77" t="b">
        <f>IF(VLOOKUP($G117,Allocators!$D$75:$AU$94,BC$15+1,FALSE)="Yes",TRUE,FALSE)</f>
        <v>0</v>
      </c>
      <c r="AX117" s="147" t="b">
        <f>IF(VLOOKUP($G117,Allocators!$D$75:$AU$94,BD$15+1,FALSE)="Yes",TRUE,FALSE)</f>
        <v>1</v>
      </c>
      <c r="BD117" s="77"/>
    </row>
    <row r="118" spans="1:57" outlineLevel="1" x14ac:dyDescent="0.4">
      <c r="B118" s="53" t="s">
        <v>171</v>
      </c>
      <c r="C118" s="26"/>
      <c r="G118" s="82">
        <f>MAX($G$116:G117)+1</f>
        <v>3</v>
      </c>
      <c r="H118" s="146" t="b">
        <f>IF(VLOOKUP($G118,Allocators!$D$75:$AU$94,N$15+1,FALSE)="Yes",TRUE,FALSE)</f>
        <v>0</v>
      </c>
      <c r="I118" s="77" t="b">
        <f>IF(VLOOKUP($G118,Allocators!$D$75:$AU$94,O$15+1,FALSE)="Yes",TRUE,FALSE)</f>
        <v>0</v>
      </c>
      <c r="J118" s="77" t="b">
        <f>IF(VLOOKUP($G118,Allocators!$D$75:$AU$94,P$15+1,FALSE)="Yes",TRUE,FALSE)</f>
        <v>0</v>
      </c>
      <c r="K118" s="77" t="b">
        <f>IF(VLOOKUP($G118,Allocators!$D$75:$AU$94,Q$15+1,FALSE)="Yes",TRUE,FALSE)</f>
        <v>0</v>
      </c>
      <c r="L118" s="77" t="b">
        <f>IF(VLOOKUP($G118,Allocators!$D$75:$AU$94,R$15+1,FALSE)="Yes",TRUE,FALSE)</f>
        <v>0</v>
      </c>
      <c r="M118" s="77" t="b">
        <f>IF(VLOOKUP($G118,Allocators!$D$75:$AU$94,S$15+1,FALSE)="Yes",TRUE,FALSE)</f>
        <v>0</v>
      </c>
      <c r="N118" s="77" t="b">
        <f>IF(VLOOKUP($G118,Allocators!$D$75:$AU$94,T$15+1,FALSE)="Yes",TRUE,FALSE)</f>
        <v>0</v>
      </c>
      <c r="O118" s="77" t="b">
        <f>IF(VLOOKUP($G118,Allocators!$D$75:$AU$94,U$15+1,FALSE)="Yes",TRUE,FALSE)</f>
        <v>0</v>
      </c>
      <c r="P118" s="77" t="b">
        <f>IF(VLOOKUP($G118,Allocators!$D$75:$AU$94,V$15+1,FALSE)="Yes",TRUE,FALSE)</f>
        <v>0</v>
      </c>
      <c r="Q118" s="77" t="b">
        <f>IF(VLOOKUP($G118,Allocators!$D$75:$AU$94,W$15+1,FALSE)="Yes",TRUE,FALSE)</f>
        <v>0</v>
      </c>
      <c r="R118" s="77" t="b">
        <f>IF(VLOOKUP($G118,Allocators!$D$75:$AU$94,X$15+1,FALSE)="Yes",TRUE,FALSE)</f>
        <v>0</v>
      </c>
      <c r="S118" s="77" t="b">
        <f>IF(VLOOKUP($G118,Allocators!$D$75:$AU$94,Y$15+1,FALSE)="Yes",TRUE,FALSE)</f>
        <v>0</v>
      </c>
      <c r="T118" s="77" t="b">
        <f>IF(VLOOKUP($G118,Allocators!$D$75:$AU$94,Z$15+1,FALSE)="Yes",TRUE,FALSE)</f>
        <v>0</v>
      </c>
      <c r="U118" s="77" t="b">
        <f>IF(VLOOKUP($G118,Allocators!$D$75:$AU$94,AA$15+1,FALSE)="Yes",TRUE,FALSE)</f>
        <v>0</v>
      </c>
      <c r="V118" s="77" t="b">
        <f>IF(VLOOKUP($G118,Allocators!$D$75:$AU$94,AB$15+1,FALSE)="Yes",TRUE,FALSE)</f>
        <v>0</v>
      </c>
      <c r="W118" s="77" t="b">
        <f>IF(VLOOKUP($G118,Allocators!$D$75:$AU$94,AC$15+1,FALSE)="Yes",TRUE,FALSE)</f>
        <v>1</v>
      </c>
      <c r="X118" s="77" t="b">
        <f>IF(VLOOKUP($G118,Allocators!$D$75:$AU$94,AD$15+1,FALSE)="Yes",TRUE,FALSE)</f>
        <v>0</v>
      </c>
      <c r="Y118" s="77" t="b">
        <f>IF(VLOOKUP($G118,Allocators!$D$75:$AU$94,AE$15+1,FALSE)="Yes",TRUE,FALSE)</f>
        <v>1</v>
      </c>
      <c r="Z118" s="77" t="b">
        <f>IF(VLOOKUP($G118,Allocators!$D$75:$AU$94,AF$15+1,FALSE)="Yes",TRUE,FALSE)</f>
        <v>1</v>
      </c>
      <c r="AA118" s="77" t="b">
        <f>IF(VLOOKUP($G118,Allocators!$D$75:$AU$94,AG$15+1,FALSE)="Yes",TRUE,FALSE)</f>
        <v>1</v>
      </c>
      <c r="AB118" s="77" t="b">
        <f>IF(VLOOKUP($G118,Allocators!$D$75:$AU$94,AH$15+1,FALSE)="Yes",TRUE,FALSE)</f>
        <v>1</v>
      </c>
      <c r="AC118" s="77" t="b">
        <f>IF(VLOOKUP($G118,Allocators!$D$75:$AU$94,AI$15+1,FALSE)="Yes",TRUE,FALSE)</f>
        <v>1</v>
      </c>
      <c r="AD118" s="77" t="b">
        <f>IF(VLOOKUP($G118,Allocators!$D$75:$AU$94,AJ$15+1,FALSE)="Yes",TRUE,FALSE)</f>
        <v>0</v>
      </c>
      <c r="AE118" s="77" t="b">
        <f>IF(VLOOKUP($G118,Allocators!$D$75:$AU$94,AK$15+1,FALSE)="Yes",TRUE,FALSE)</f>
        <v>0</v>
      </c>
      <c r="AF118" s="77" t="b">
        <f>IF(VLOOKUP($G118,Allocators!$D$75:$AU$94,AL$15+1,FALSE)="Yes",TRUE,FALSE)</f>
        <v>0</v>
      </c>
      <c r="AG118" s="77" t="b">
        <f>IF(VLOOKUP($G118,Allocators!$D$75:$AU$94,AM$15+1,FALSE)="Yes",TRUE,FALSE)</f>
        <v>0</v>
      </c>
      <c r="AH118" s="77" t="b">
        <f>IF(VLOOKUP($G118,Allocators!$D$75:$AU$94,AN$15+1,FALSE)="Yes",TRUE,FALSE)</f>
        <v>0</v>
      </c>
      <c r="AI118" s="77" t="b">
        <f>IF(VLOOKUP($G118,Allocators!$D$75:$AU$94,AO$15+1,FALSE)="Yes",TRUE,FALSE)</f>
        <v>0</v>
      </c>
      <c r="AJ118" s="77" t="b">
        <f>IF(VLOOKUP($G118,Allocators!$D$75:$AU$94,AP$15+1,FALSE)="Yes",TRUE,FALSE)</f>
        <v>0</v>
      </c>
      <c r="AK118" s="77" t="b">
        <f>IF(VLOOKUP($G118,Allocators!$D$75:$AU$94,AQ$15+1,FALSE)="Yes",TRUE,FALSE)</f>
        <v>0</v>
      </c>
      <c r="AL118" s="77" t="b">
        <f>IF(VLOOKUP($G118,Allocators!$D$75:$AU$94,AR$15+1,FALSE)="Yes",TRUE,FALSE)</f>
        <v>0</v>
      </c>
      <c r="AM118" s="77" t="b">
        <f>IF(VLOOKUP($G118,Allocators!$D$75:$AU$94,AS$15+1,FALSE)="Yes",TRUE,FALSE)</f>
        <v>0</v>
      </c>
      <c r="AN118" s="77" t="b">
        <f>IF(VLOOKUP($G118,Allocators!$D$75:$AU$94,AT$15+1,FALSE)="Yes",TRUE,FALSE)</f>
        <v>0</v>
      </c>
      <c r="AO118" s="77" t="b">
        <f>IF(VLOOKUP($G118,Allocators!$D$75:$AU$94,AU$15+1,FALSE)="Yes",TRUE,FALSE)</f>
        <v>0</v>
      </c>
      <c r="AP118" s="77" t="b">
        <f>IF(VLOOKUP($G118,Allocators!$D$75:$AU$94,AV$15+1,FALSE)="Yes",TRUE,FALSE)</f>
        <v>0</v>
      </c>
      <c r="AQ118" s="77" t="b">
        <f>IF(VLOOKUP($G118,Allocators!$D$75:$AU$94,AW$15+1,FALSE)="Yes",TRUE,FALSE)</f>
        <v>0</v>
      </c>
      <c r="AR118" s="77" t="b">
        <f>IF(VLOOKUP($G118,Allocators!$D$75:$AU$94,AX$15+1,FALSE)="Yes",TRUE,FALSE)</f>
        <v>0</v>
      </c>
      <c r="AS118" s="77" t="b">
        <f>IF(VLOOKUP($G118,Allocators!$D$75:$AU$94,AY$15+1,FALSE)="Yes",TRUE,FALSE)</f>
        <v>0</v>
      </c>
      <c r="AT118" s="77" t="b">
        <f>IF(VLOOKUP($G118,Allocators!$D$75:$AU$94,AZ$15+1,FALSE)="Yes",TRUE,FALSE)</f>
        <v>0</v>
      </c>
      <c r="AU118" s="77" t="b">
        <f>IF(VLOOKUP($G118,Allocators!$D$75:$AU$94,BA$15+1,FALSE)="Yes",TRUE,FALSE)</f>
        <v>0</v>
      </c>
      <c r="AV118" s="77" t="b">
        <f>IF(VLOOKUP($G118,Allocators!$D$75:$AU$94,BB$15+1,FALSE)="Yes",TRUE,FALSE)</f>
        <v>0</v>
      </c>
      <c r="AW118" s="77" t="b">
        <f>IF(VLOOKUP($G118,Allocators!$D$75:$AU$94,BC$15+1,FALSE)="Yes",TRUE,FALSE)</f>
        <v>0</v>
      </c>
      <c r="AX118" s="147" t="b">
        <f>IF(VLOOKUP($G118,Allocators!$D$75:$AU$94,BD$15+1,FALSE)="Yes",TRUE,FALSE)</f>
        <v>1</v>
      </c>
      <c r="BD118" s="77"/>
    </row>
    <row r="119" spans="1:57" outlineLevel="1" x14ac:dyDescent="0.4">
      <c r="B119" s="53" t="s">
        <v>172</v>
      </c>
      <c r="C119" s="26"/>
      <c r="G119" s="82">
        <f>MAX($G$116:G118)+1</f>
        <v>4</v>
      </c>
      <c r="H119" s="146" t="b">
        <f>IF(VLOOKUP($G119,Allocators!$D$75:$AU$94,N$15+1,FALSE)="Yes",TRUE,FALSE)</f>
        <v>0</v>
      </c>
      <c r="I119" s="77" t="b">
        <f>IF(VLOOKUP($G119,Allocators!$D$75:$AU$94,O$15+1,FALSE)="Yes",TRUE,FALSE)</f>
        <v>0</v>
      </c>
      <c r="J119" s="77" t="b">
        <f>IF(VLOOKUP($G119,Allocators!$D$75:$AU$94,P$15+1,FALSE)="Yes",TRUE,FALSE)</f>
        <v>0</v>
      </c>
      <c r="K119" s="77" t="b">
        <f>IF(VLOOKUP($G119,Allocators!$D$75:$AU$94,Q$15+1,FALSE)="Yes",TRUE,FALSE)</f>
        <v>0</v>
      </c>
      <c r="L119" s="77" t="b">
        <f>IF(VLOOKUP($G119,Allocators!$D$75:$AU$94,R$15+1,FALSE)="Yes",TRUE,FALSE)</f>
        <v>0</v>
      </c>
      <c r="M119" s="77" t="b">
        <f>IF(VLOOKUP($G119,Allocators!$D$75:$AU$94,S$15+1,FALSE)="Yes",TRUE,FALSE)</f>
        <v>0</v>
      </c>
      <c r="N119" s="77" t="b">
        <f>IF(VLOOKUP($G119,Allocators!$D$75:$AU$94,T$15+1,FALSE)="Yes",TRUE,FALSE)</f>
        <v>0</v>
      </c>
      <c r="O119" s="77" t="b">
        <f>IF(VLOOKUP($G119,Allocators!$D$75:$AU$94,U$15+1,FALSE)="Yes",TRUE,FALSE)</f>
        <v>0</v>
      </c>
      <c r="P119" s="77" t="b">
        <f>IF(VLOOKUP($G119,Allocators!$D$75:$AU$94,V$15+1,FALSE)="Yes",TRUE,FALSE)</f>
        <v>0</v>
      </c>
      <c r="Q119" s="77" t="b">
        <f>IF(VLOOKUP($G119,Allocators!$D$75:$AU$94,W$15+1,FALSE)="Yes",TRUE,FALSE)</f>
        <v>0</v>
      </c>
      <c r="R119" s="77" t="b">
        <f>IF(VLOOKUP($G119,Allocators!$D$75:$AU$94,X$15+1,FALSE)="Yes",TRUE,FALSE)</f>
        <v>0</v>
      </c>
      <c r="S119" s="77" t="b">
        <f>IF(VLOOKUP($G119,Allocators!$D$75:$AU$94,Y$15+1,FALSE)="Yes",TRUE,FALSE)</f>
        <v>0</v>
      </c>
      <c r="T119" s="77" t="b">
        <f>IF(VLOOKUP($G119,Allocators!$D$75:$AU$94,Z$15+1,FALSE)="Yes",TRUE,FALSE)</f>
        <v>0</v>
      </c>
      <c r="U119" s="77" t="b">
        <f>IF(VLOOKUP($G119,Allocators!$D$75:$AU$94,AA$15+1,FALSE)="Yes",TRUE,FALSE)</f>
        <v>0</v>
      </c>
      <c r="V119" s="77" t="b">
        <f>IF(VLOOKUP($G119,Allocators!$D$75:$AU$94,AB$15+1,FALSE)="Yes",TRUE,FALSE)</f>
        <v>0</v>
      </c>
      <c r="W119" s="77" t="b">
        <f>IF(VLOOKUP($G119,Allocators!$D$75:$AU$94,AC$15+1,FALSE)="Yes",TRUE,FALSE)</f>
        <v>1</v>
      </c>
      <c r="X119" s="77" t="b">
        <f>IF(VLOOKUP($G119,Allocators!$D$75:$AU$94,AD$15+1,FALSE)="Yes",TRUE,FALSE)</f>
        <v>0</v>
      </c>
      <c r="Y119" s="77" t="b">
        <f>IF(VLOOKUP($G119,Allocators!$D$75:$AU$94,AE$15+1,FALSE)="Yes",TRUE,FALSE)</f>
        <v>1</v>
      </c>
      <c r="Z119" s="77" t="b">
        <f>IF(VLOOKUP($G119,Allocators!$D$75:$AU$94,AF$15+1,FALSE)="Yes",TRUE,FALSE)</f>
        <v>1</v>
      </c>
      <c r="AA119" s="77" t="b">
        <f>IF(VLOOKUP($G119,Allocators!$D$75:$AU$94,AG$15+1,FALSE)="Yes",TRUE,FALSE)</f>
        <v>1</v>
      </c>
      <c r="AB119" s="77" t="b">
        <f>IF(VLOOKUP($G119,Allocators!$D$75:$AU$94,AH$15+1,FALSE)="Yes",TRUE,FALSE)</f>
        <v>1</v>
      </c>
      <c r="AC119" s="77" t="b">
        <f>IF(VLOOKUP($G119,Allocators!$D$75:$AU$94,AI$15+1,FALSE)="Yes",TRUE,FALSE)</f>
        <v>1</v>
      </c>
      <c r="AD119" s="77" t="b">
        <f>IF(VLOOKUP($G119,Allocators!$D$75:$AU$94,AJ$15+1,FALSE)="Yes",TRUE,FALSE)</f>
        <v>0</v>
      </c>
      <c r="AE119" s="77" t="b">
        <f>IF(VLOOKUP($G119,Allocators!$D$75:$AU$94,AK$15+1,FALSE)="Yes",TRUE,FALSE)</f>
        <v>0</v>
      </c>
      <c r="AF119" s="77" t="b">
        <f>IF(VLOOKUP($G119,Allocators!$D$75:$AU$94,AL$15+1,FALSE)="Yes",TRUE,FALSE)</f>
        <v>0</v>
      </c>
      <c r="AG119" s="77" t="b">
        <f>IF(VLOOKUP($G119,Allocators!$D$75:$AU$94,AM$15+1,FALSE)="Yes",TRUE,FALSE)</f>
        <v>0</v>
      </c>
      <c r="AH119" s="77" t="b">
        <f>IF(VLOOKUP($G119,Allocators!$D$75:$AU$94,AN$15+1,FALSE)="Yes",TRUE,FALSE)</f>
        <v>0</v>
      </c>
      <c r="AI119" s="77" t="b">
        <f>IF(VLOOKUP($G119,Allocators!$D$75:$AU$94,AO$15+1,FALSE)="Yes",TRUE,FALSE)</f>
        <v>0</v>
      </c>
      <c r="AJ119" s="77" t="b">
        <f>IF(VLOOKUP($G119,Allocators!$D$75:$AU$94,AP$15+1,FALSE)="Yes",TRUE,FALSE)</f>
        <v>0</v>
      </c>
      <c r="AK119" s="77" t="b">
        <f>IF(VLOOKUP($G119,Allocators!$D$75:$AU$94,AQ$15+1,FALSE)="Yes",TRUE,FALSE)</f>
        <v>0</v>
      </c>
      <c r="AL119" s="77" t="b">
        <f>IF(VLOOKUP($G119,Allocators!$D$75:$AU$94,AR$15+1,FALSE)="Yes",TRUE,FALSE)</f>
        <v>0</v>
      </c>
      <c r="AM119" s="77" t="b">
        <f>IF(VLOOKUP($G119,Allocators!$D$75:$AU$94,AS$15+1,FALSE)="Yes",TRUE,FALSE)</f>
        <v>0</v>
      </c>
      <c r="AN119" s="77" t="b">
        <f>IF(VLOOKUP($G119,Allocators!$D$75:$AU$94,AT$15+1,FALSE)="Yes",TRUE,FALSE)</f>
        <v>0</v>
      </c>
      <c r="AO119" s="77" t="b">
        <f>IF(VLOOKUP($G119,Allocators!$D$75:$AU$94,AU$15+1,FALSE)="Yes",TRUE,FALSE)</f>
        <v>0</v>
      </c>
      <c r="AP119" s="77" t="b">
        <f>IF(VLOOKUP($G119,Allocators!$D$75:$AU$94,AV$15+1,FALSE)="Yes",TRUE,FALSE)</f>
        <v>0</v>
      </c>
      <c r="AQ119" s="77" t="b">
        <f>IF(VLOOKUP($G119,Allocators!$D$75:$AU$94,AW$15+1,FALSE)="Yes",TRUE,FALSE)</f>
        <v>0</v>
      </c>
      <c r="AR119" s="77" t="b">
        <f>IF(VLOOKUP($G119,Allocators!$D$75:$AU$94,AX$15+1,FALSE)="Yes",TRUE,FALSE)</f>
        <v>0</v>
      </c>
      <c r="AS119" s="77" t="b">
        <f>IF(VLOOKUP($G119,Allocators!$D$75:$AU$94,AY$15+1,FALSE)="Yes",TRUE,FALSE)</f>
        <v>0</v>
      </c>
      <c r="AT119" s="77" t="b">
        <f>IF(VLOOKUP($G119,Allocators!$D$75:$AU$94,AZ$15+1,FALSE)="Yes",TRUE,FALSE)</f>
        <v>0</v>
      </c>
      <c r="AU119" s="77" t="b">
        <f>IF(VLOOKUP($G119,Allocators!$D$75:$AU$94,BA$15+1,FALSE)="Yes",TRUE,FALSE)</f>
        <v>0</v>
      </c>
      <c r="AV119" s="77" t="b">
        <f>IF(VLOOKUP($G119,Allocators!$D$75:$AU$94,BB$15+1,FALSE)="Yes",TRUE,FALSE)</f>
        <v>0</v>
      </c>
      <c r="AW119" s="77" t="b">
        <f>IF(VLOOKUP($G119,Allocators!$D$75:$AU$94,BC$15+1,FALSE)="Yes",TRUE,FALSE)</f>
        <v>0</v>
      </c>
      <c r="AX119" s="147" t="b">
        <f>IF(VLOOKUP($G119,Allocators!$D$75:$AU$94,BD$15+1,FALSE)="Yes",TRUE,FALSE)</f>
        <v>1</v>
      </c>
      <c r="BD119" s="77"/>
    </row>
    <row r="120" spans="1:57" outlineLevel="1" x14ac:dyDescent="0.4">
      <c r="B120" s="53" t="s">
        <v>173</v>
      </c>
      <c r="C120" s="26"/>
      <c r="G120" s="82">
        <f>MAX($G$116:G119)+1</f>
        <v>5</v>
      </c>
      <c r="H120" s="146" t="b">
        <f>IF(VLOOKUP($G120,Allocators!$D$75:$AU$94,N$15+1,FALSE)="Yes",TRUE,FALSE)</f>
        <v>0</v>
      </c>
      <c r="I120" s="77" t="b">
        <f>IF(VLOOKUP($G120,Allocators!$D$75:$AU$94,O$15+1,FALSE)="Yes",TRUE,FALSE)</f>
        <v>0</v>
      </c>
      <c r="J120" s="77" t="b">
        <f>IF(VLOOKUP($G120,Allocators!$D$75:$AU$94,P$15+1,FALSE)="Yes",TRUE,FALSE)</f>
        <v>0</v>
      </c>
      <c r="K120" s="77" t="b">
        <f>IF(VLOOKUP($G120,Allocators!$D$75:$AU$94,Q$15+1,FALSE)="Yes",TRUE,FALSE)</f>
        <v>0</v>
      </c>
      <c r="L120" s="77" t="b">
        <f>IF(VLOOKUP($G120,Allocators!$D$75:$AU$94,R$15+1,FALSE)="Yes",TRUE,FALSE)</f>
        <v>0</v>
      </c>
      <c r="M120" s="77" t="b">
        <f>IF(VLOOKUP($G120,Allocators!$D$75:$AU$94,S$15+1,FALSE)="Yes",TRUE,FALSE)</f>
        <v>0</v>
      </c>
      <c r="N120" s="77" t="b">
        <f>IF(VLOOKUP($G120,Allocators!$D$75:$AU$94,T$15+1,FALSE)="Yes",TRUE,FALSE)</f>
        <v>0</v>
      </c>
      <c r="O120" s="77" t="b">
        <f>IF(VLOOKUP($G120,Allocators!$D$75:$AU$94,U$15+1,FALSE)="Yes",TRUE,FALSE)</f>
        <v>0</v>
      </c>
      <c r="P120" s="77" t="b">
        <f>IF(VLOOKUP($G120,Allocators!$D$75:$AU$94,V$15+1,FALSE)="Yes",TRUE,FALSE)</f>
        <v>0</v>
      </c>
      <c r="Q120" s="77" t="b">
        <f>IF(VLOOKUP($G120,Allocators!$D$75:$AU$94,W$15+1,FALSE)="Yes",TRUE,FALSE)</f>
        <v>0</v>
      </c>
      <c r="R120" s="77" t="b">
        <f>IF(VLOOKUP($G120,Allocators!$D$75:$AU$94,X$15+1,FALSE)="Yes",TRUE,FALSE)</f>
        <v>0</v>
      </c>
      <c r="S120" s="77" t="b">
        <f>IF(VLOOKUP($G120,Allocators!$D$75:$AU$94,Y$15+1,FALSE)="Yes",TRUE,FALSE)</f>
        <v>0</v>
      </c>
      <c r="T120" s="77" t="b">
        <f>IF(VLOOKUP($G120,Allocators!$D$75:$AU$94,Z$15+1,FALSE)="Yes",TRUE,FALSE)</f>
        <v>0</v>
      </c>
      <c r="U120" s="77" t="b">
        <f>IF(VLOOKUP($G120,Allocators!$D$75:$AU$94,AA$15+1,FALSE)="Yes",TRUE,FALSE)</f>
        <v>0</v>
      </c>
      <c r="V120" s="77" t="b">
        <f>IF(VLOOKUP($G120,Allocators!$D$75:$AU$94,AB$15+1,FALSE)="Yes",TRUE,FALSE)</f>
        <v>1</v>
      </c>
      <c r="W120" s="77" t="b">
        <f>IF(VLOOKUP($G120,Allocators!$D$75:$AU$94,AC$15+1,FALSE)="Yes",TRUE,FALSE)</f>
        <v>1</v>
      </c>
      <c r="X120" s="77" t="b">
        <f>IF(VLOOKUP($G120,Allocators!$D$75:$AU$94,AD$15+1,FALSE)="Yes",TRUE,FALSE)</f>
        <v>1</v>
      </c>
      <c r="Y120" s="77" t="b">
        <f>IF(VLOOKUP($G120,Allocators!$D$75:$AU$94,AE$15+1,FALSE)="Yes",TRUE,FALSE)</f>
        <v>1</v>
      </c>
      <c r="Z120" s="77" t="b">
        <f>IF(VLOOKUP($G120,Allocators!$D$75:$AU$94,AF$15+1,FALSE)="Yes",TRUE,FALSE)</f>
        <v>1</v>
      </c>
      <c r="AA120" s="77" t="b">
        <f>IF(VLOOKUP($G120,Allocators!$D$75:$AU$94,AG$15+1,FALSE)="Yes",TRUE,FALSE)</f>
        <v>1</v>
      </c>
      <c r="AB120" s="77" t="b">
        <f>IF(VLOOKUP($G120,Allocators!$D$75:$AU$94,AH$15+1,FALSE)="Yes",TRUE,FALSE)</f>
        <v>1</v>
      </c>
      <c r="AC120" s="77" t="b">
        <f>IF(VLOOKUP($G120,Allocators!$D$75:$AU$94,AI$15+1,FALSE)="Yes",TRUE,FALSE)</f>
        <v>1</v>
      </c>
      <c r="AD120" s="77" t="b">
        <f>IF(VLOOKUP($G120,Allocators!$D$75:$AU$94,AJ$15+1,FALSE)="Yes",TRUE,FALSE)</f>
        <v>0</v>
      </c>
      <c r="AE120" s="77" t="b">
        <f>IF(VLOOKUP($G120,Allocators!$D$75:$AU$94,AK$15+1,FALSE)="Yes",TRUE,FALSE)</f>
        <v>0</v>
      </c>
      <c r="AF120" s="77" t="b">
        <f>IF(VLOOKUP($G120,Allocators!$D$75:$AU$94,AL$15+1,FALSE)="Yes",TRUE,FALSE)</f>
        <v>0</v>
      </c>
      <c r="AG120" s="77" t="b">
        <f>IF(VLOOKUP($G120,Allocators!$D$75:$AU$94,AM$15+1,FALSE)="Yes",TRUE,FALSE)</f>
        <v>0</v>
      </c>
      <c r="AH120" s="77" t="b">
        <f>IF(VLOOKUP($G120,Allocators!$D$75:$AU$94,AN$15+1,FALSE)="Yes",TRUE,FALSE)</f>
        <v>0</v>
      </c>
      <c r="AI120" s="77" t="b">
        <f>IF(VLOOKUP($G120,Allocators!$D$75:$AU$94,AO$15+1,FALSE)="Yes",TRUE,FALSE)</f>
        <v>0</v>
      </c>
      <c r="AJ120" s="77" t="b">
        <f>IF(VLOOKUP($G120,Allocators!$D$75:$AU$94,AP$15+1,FALSE)="Yes",TRUE,FALSE)</f>
        <v>0</v>
      </c>
      <c r="AK120" s="77" t="b">
        <f>IF(VLOOKUP($G120,Allocators!$D$75:$AU$94,AQ$15+1,FALSE)="Yes",TRUE,FALSE)</f>
        <v>0</v>
      </c>
      <c r="AL120" s="77" t="b">
        <f>IF(VLOOKUP($G120,Allocators!$D$75:$AU$94,AR$15+1,FALSE)="Yes",TRUE,FALSE)</f>
        <v>0</v>
      </c>
      <c r="AM120" s="77" t="b">
        <f>IF(VLOOKUP($G120,Allocators!$D$75:$AU$94,AS$15+1,FALSE)="Yes",TRUE,FALSE)</f>
        <v>0</v>
      </c>
      <c r="AN120" s="77" t="b">
        <f>IF(VLOOKUP($G120,Allocators!$D$75:$AU$94,AT$15+1,FALSE)="Yes",TRUE,FALSE)</f>
        <v>0</v>
      </c>
      <c r="AO120" s="77" t="b">
        <f>IF(VLOOKUP($G120,Allocators!$D$75:$AU$94,AU$15+1,FALSE)="Yes",TRUE,FALSE)</f>
        <v>0</v>
      </c>
      <c r="AP120" s="77" t="b">
        <f>IF(VLOOKUP($G120,Allocators!$D$75:$AU$94,AV$15+1,FALSE)="Yes",TRUE,FALSE)</f>
        <v>0</v>
      </c>
      <c r="AQ120" s="77" t="b">
        <f>IF(VLOOKUP($G120,Allocators!$D$75:$AU$94,AW$15+1,FALSE)="Yes",TRUE,FALSE)</f>
        <v>0</v>
      </c>
      <c r="AR120" s="77" t="b">
        <f>IF(VLOOKUP($G120,Allocators!$D$75:$AU$94,AX$15+1,FALSE)="Yes",TRUE,FALSE)</f>
        <v>0</v>
      </c>
      <c r="AS120" s="77" t="b">
        <f>IF(VLOOKUP($G120,Allocators!$D$75:$AU$94,AY$15+1,FALSE)="Yes",TRUE,FALSE)</f>
        <v>0</v>
      </c>
      <c r="AT120" s="77" t="b">
        <f>IF(VLOOKUP($G120,Allocators!$D$75:$AU$94,AZ$15+1,FALSE)="Yes",TRUE,FALSE)</f>
        <v>0</v>
      </c>
      <c r="AU120" s="77" t="b">
        <f>IF(VLOOKUP($G120,Allocators!$D$75:$AU$94,BA$15+1,FALSE)="Yes",TRUE,FALSE)</f>
        <v>0</v>
      </c>
      <c r="AV120" s="77" t="b">
        <f>IF(VLOOKUP($G120,Allocators!$D$75:$AU$94,BB$15+1,FALSE)="Yes",TRUE,FALSE)</f>
        <v>0</v>
      </c>
      <c r="AW120" s="77" t="b">
        <f>IF(VLOOKUP($G120,Allocators!$D$75:$AU$94,BC$15+1,FALSE)="Yes",TRUE,FALSE)</f>
        <v>0</v>
      </c>
      <c r="AX120" s="147" t="b">
        <f>IF(VLOOKUP($G120,Allocators!$D$75:$AU$94,BD$15+1,FALSE)="Yes",TRUE,FALSE)</f>
        <v>1</v>
      </c>
      <c r="BD120" s="77"/>
    </row>
    <row r="121" spans="1:57" outlineLevel="1" x14ac:dyDescent="0.4">
      <c r="B121" s="53" t="s">
        <v>174</v>
      </c>
      <c r="C121" s="26"/>
      <c r="G121" s="82">
        <f>MAX($G$116:G120)+1</f>
        <v>6</v>
      </c>
      <c r="H121" s="146" t="b">
        <f>IF(VLOOKUP($G121,Allocators!$D$75:$AU$94,N$15+1,FALSE)="Yes",TRUE,FALSE)</f>
        <v>0</v>
      </c>
      <c r="I121" s="77" t="b">
        <f>IF(VLOOKUP($G121,Allocators!$D$75:$AU$94,O$15+1,FALSE)="Yes",TRUE,FALSE)</f>
        <v>0</v>
      </c>
      <c r="J121" s="77" t="b">
        <f>IF(VLOOKUP($G121,Allocators!$D$75:$AU$94,P$15+1,FALSE)="Yes",TRUE,FALSE)</f>
        <v>0</v>
      </c>
      <c r="K121" s="77" t="b">
        <f>IF(VLOOKUP($G121,Allocators!$D$75:$AU$94,Q$15+1,FALSE)="Yes",TRUE,FALSE)</f>
        <v>0</v>
      </c>
      <c r="L121" s="77" t="b">
        <f>IF(VLOOKUP($G121,Allocators!$D$75:$AU$94,R$15+1,FALSE)="Yes",TRUE,FALSE)</f>
        <v>0</v>
      </c>
      <c r="M121" s="77" t="b">
        <f>IF(VLOOKUP($G121,Allocators!$D$75:$AU$94,S$15+1,FALSE)="Yes",TRUE,FALSE)</f>
        <v>0</v>
      </c>
      <c r="N121" s="77" t="b">
        <f>IF(VLOOKUP($G121,Allocators!$D$75:$AU$94,T$15+1,FALSE)="Yes",TRUE,FALSE)</f>
        <v>0</v>
      </c>
      <c r="O121" s="77" t="b">
        <f>IF(VLOOKUP($G121,Allocators!$D$75:$AU$94,U$15+1,FALSE)="Yes",TRUE,FALSE)</f>
        <v>0</v>
      </c>
      <c r="P121" s="77" t="b">
        <f>IF(VLOOKUP($G121,Allocators!$D$75:$AU$94,V$15+1,FALSE)="Yes",TRUE,FALSE)</f>
        <v>0</v>
      </c>
      <c r="Q121" s="77" t="b">
        <f>IF(VLOOKUP($G121,Allocators!$D$75:$AU$94,W$15+1,FALSE)="Yes",TRUE,FALSE)</f>
        <v>0</v>
      </c>
      <c r="R121" s="77" t="b">
        <f>IF(VLOOKUP($G121,Allocators!$D$75:$AU$94,X$15+1,FALSE)="Yes",TRUE,FALSE)</f>
        <v>0</v>
      </c>
      <c r="S121" s="77" t="b">
        <f>IF(VLOOKUP($G121,Allocators!$D$75:$AU$94,Y$15+1,FALSE)="Yes",TRUE,FALSE)</f>
        <v>0</v>
      </c>
      <c r="T121" s="77" t="b">
        <f>IF(VLOOKUP($G121,Allocators!$D$75:$AU$94,Z$15+1,FALSE)="Yes",TRUE,FALSE)</f>
        <v>0</v>
      </c>
      <c r="U121" s="77" t="b">
        <f>IF(VLOOKUP($G121,Allocators!$D$75:$AU$94,AA$15+1,FALSE)="Yes",TRUE,FALSE)</f>
        <v>0</v>
      </c>
      <c r="V121" s="77" t="b">
        <f>IF(VLOOKUP($G121,Allocators!$D$75:$AU$94,AB$15+1,FALSE)="Yes",TRUE,FALSE)</f>
        <v>1</v>
      </c>
      <c r="W121" s="77" t="b">
        <f>IF(VLOOKUP($G121,Allocators!$D$75:$AU$94,AC$15+1,FALSE)="Yes",TRUE,FALSE)</f>
        <v>1</v>
      </c>
      <c r="X121" s="77" t="b">
        <f>IF(VLOOKUP($G121,Allocators!$D$75:$AU$94,AD$15+1,FALSE)="Yes",TRUE,FALSE)</f>
        <v>1</v>
      </c>
      <c r="Y121" s="77" t="b">
        <f>IF(VLOOKUP($G121,Allocators!$D$75:$AU$94,AE$15+1,FALSE)="Yes",TRUE,FALSE)</f>
        <v>1</v>
      </c>
      <c r="Z121" s="77" t="b">
        <f>IF(VLOOKUP($G121,Allocators!$D$75:$AU$94,AF$15+1,FALSE)="Yes",TRUE,FALSE)</f>
        <v>1</v>
      </c>
      <c r="AA121" s="77" t="b">
        <f>IF(VLOOKUP($G121,Allocators!$D$75:$AU$94,AG$15+1,FALSE)="Yes",TRUE,FALSE)</f>
        <v>1</v>
      </c>
      <c r="AB121" s="77" t="b">
        <f>IF(VLOOKUP($G121,Allocators!$D$75:$AU$94,AH$15+1,FALSE)="Yes",TRUE,FALSE)</f>
        <v>1</v>
      </c>
      <c r="AC121" s="77" t="b">
        <f>IF(VLOOKUP($G121,Allocators!$D$75:$AU$94,AI$15+1,FALSE)="Yes",TRUE,FALSE)</f>
        <v>1</v>
      </c>
      <c r="AD121" s="77" t="b">
        <f>IF(VLOOKUP($G121,Allocators!$D$75:$AU$94,AJ$15+1,FALSE)="Yes",TRUE,FALSE)</f>
        <v>0</v>
      </c>
      <c r="AE121" s="77" t="b">
        <f>IF(VLOOKUP($G121,Allocators!$D$75:$AU$94,AK$15+1,FALSE)="Yes",TRUE,FALSE)</f>
        <v>0</v>
      </c>
      <c r="AF121" s="77" t="b">
        <f>IF(VLOOKUP($G121,Allocators!$D$75:$AU$94,AL$15+1,FALSE)="Yes",TRUE,FALSE)</f>
        <v>0</v>
      </c>
      <c r="AG121" s="77" t="b">
        <f>IF(VLOOKUP($G121,Allocators!$D$75:$AU$94,AM$15+1,FALSE)="Yes",TRUE,FALSE)</f>
        <v>0</v>
      </c>
      <c r="AH121" s="77" t="b">
        <f>IF(VLOOKUP($G121,Allocators!$D$75:$AU$94,AN$15+1,FALSE)="Yes",TRUE,FALSE)</f>
        <v>0</v>
      </c>
      <c r="AI121" s="77" t="b">
        <f>IF(VLOOKUP($G121,Allocators!$D$75:$AU$94,AO$15+1,FALSE)="Yes",TRUE,FALSE)</f>
        <v>0</v>
      </c>
      <c r="AJ121" s="77" t="b">
        <f>IF(VLOOKUP($G121,Allocators!$D$75:$AU$94,AP$15+1,FALSE)="Yes",TRUE,FALSE)</f>
        <v>0</v>
      </c>
      <c r="AK121" s="77" t="b">
        <f>IF(VLOOKUP($G121,Allocators!$D$75:$AU$94,AQ$15+1,FALSE)="Yes",TRUE,FALSE)</f>
        <v>0</v>
      </c>
      <c r="AL121" s="77" t="b">
        <f>IF(VLOOKUP($G121,Allocators!$D$75:$AU$94,AR$15+1,FALSE)="Yes",TRUE,FALSE)</f>
        <v>0</v>
      </c>
      <c r="AM121" s="77" t="b">
        <f>IF(VLOOKUP($G121,Allocators!$D$75:$AU$94,AS$15+1,FALSE)="Yes",TRUE,FALSE)</f>
        <v>0</v>
      </c>
      <c r="AN121" s="77" t="b">
        <f>IF(VLOOKUP($G121,Allocators!$D$75:$AU$94,AT$15+1,FALSE)="Yes",TRUE,FALSE)</f>
        <v>0</v>
      </c>
      <c r="AO121" s="77" t="b">
        <f>IF(VLOOKUP($G121,Allocators!$D$75:$AU$94,AU$15+1,FALSE)="Yes",TRUE,FALSE)</f>
        <v>0</v>
      </c>
      <c r="AP121" s="77" t="b">
        <f>IF(VLOOKUP($G121,Allocators!$D$75:$AU$94,AV$15+1,FALSE)="Yes",TRUE,FALSE)</f>
        <v>0</v>
      </c>
      <c r="AQ121" s="77" t="b">
        <f>IF(VLOOKUP($G121,Allocators!$D$75:$AU$94,AW$15+1,FALSE)="Yes",TRUE,FALSE)</f>
        <v>0</v>
      </c>
      <c r="AR121" s="77" t="b">
        <f>IF(VLOOKUP($G121,Allocators!$D$75:$AU$94,AX$15+1,FALSE)="Yes",TRUE,FALSE)</f>
        <v>0</v>
      </c>
      <c r="AS121" s="77" t="b">
        <f>IF(VLOOKUP($G121,Allocators!$D$75:$AU$94,AY$15+1,FALSE)="Yes",TRUE,FALSE)</f>
        <v>0</v>
      </c>
      <c r="AT121" s="77" t="b">
        <f>IF(VLOOKUP($G121,Allocators!$D$75:$AU$94,AZ$15+1,FALSE)="Yes",TRUE,FALSE)</f>
        <v>0</v>
      </c>
      <c r="AU121" s="77" t="b">
        <f>IF(VLOOKUP($G121,Allocators!$D$75:$AU$94,BA$15+1,FALSE)="Yes",TRUE,FALSE)</f>
        <v>0</v>
      </c>
      <c r="AV121" s="77" t="b">
        <f>IF(VLOOKUP($G121,Allocators!$D$75:$AU$94,BB$15+1,FALSE)="Yes",TRUE,FALSE)</f>
        <v>0</v>
      </c>
      <c r="AW121" s="77" t="b">
        <f>IF(VLOOKUP($G121,Allocators!$D$75:$AU$94,BC$15+1,FALSE)="Yes",TRUE,FALSE)</f>
        <v>0</v>
      </c>
      <c r="AX121" s="147" t="b">
        <f>IF(VLOOKUP($G121,Allocators!$D$75:$AU$94,BD$15+1,FALSE)="Yes",TRUE,FALSE)</f>
        <v>1</v>
      </c>
      <c r="BD121" s="77"/>
    </row>
    <row r="122" spans="1:57" outlineLevel="1" x14ac:dyDescent="0.4">
      <c r="B122" s="53" t="s">
        <v>175</v>
      </c>
      <c r="C122" s="26"/>
      <c r="G122" s="82">
        <f>MAX($G$116:G121)+1</f>
        <v>7</v>
      </c>
      <c r="H122" s="146" t="b">
        <f>IF(VLOOKUP($G122,Allocators!$D$75:$AU$94,N$15+1,FALSE)="Yes",TRUE,FALSE)</f>
        <v>0</v>
      </c>
      <c r="I122" s="77" t="b">
        <f>IF(VLOOKUP($G122,Allocators!$D$75:$AU$94,O$15+1,FALSE)="Yes",TRUE,FALSE)</f>
        <v>0</v>
      </c>
      <c r="J122" s="77" t="b">
        <f>IF(VLOOKUP($G122,Allocators!$D$75:$AU$94,P$15+1,FALSE)="Yes",TRUE,FALSE)</f>
        <v>0</v>
      </c>
      <c r="K122" s="77" t="b">
        <f>IF(VLOOKUP($G122,Allocators!$D$75:$AU$94,Q$15+1,FALSE)="Yes",TRUE,FALSE)</f>
        <v>0</v>
      </c>
      <c r="L122" s="77" t="b">
        <f>IF(VLOOKUP($G122,Allocators!$D$75:$AU$94,R$15+1,FALSE)="Yes",TRUE,FALSE)</f>
        <v>0</v>
      </c>
      <c r="M122" s="77" t="b">
        <f>IF(VLOOKUP($G122,Allocators!$D$75:$AU$94,S$15+1,FALSE)="Yes",TRUE,FALSE)</f>
        <v>0</v>
      </c>
      <c r="N122" s="77" t="b">
        <f>IF(VLOOKUP($G122,Allocators!$D$75:$AU$94,T$15+1,FALSE)="Yes",TRUE,FALSE)</f>
        <v>0</v>
      </c>
      <c r="O122" s="77" t="b">
        <f>IF(VLOOKUP($G122,Allocators!$D$75:$AU$94,U$15+1,FALSE)="Yes",TRUE,FALSE)</f>
        <v>0</v>
      </c>
      <c r="P122" s="77" t="b">
        <f>IF(VLOOKUP($G122,Allocators!$D$75:$AU$94,V$15+1,FALSE)="Yes",TRUE,FALSE)</f>
        <v>0</v>
      </c>
      <c r="Q122" s="77" t="b">
        <f>IF(VLOOKUP($G122,Allocators!$D$75:$AU$94,W$15+1,FALSE)="Yes",TRUE,FALSE)</f>
        <v>0</v>
      </c>
      <c r="R122" s="77" t="b">
        <f>IF(VLOOKUP($G122,Allocators!$D$75:$AU$94,X$15+1,FALSE)="Yes",TRUE,FALSE)</f>
        <v>0</v>
      </c>
      <c r="S122" s="77" t="b">
        <f>IF(VLOOKUP($G122,Allocators!$D$75:$AU$94,Y$15+1,FALSE)="Yes",TRUE,FALSE)</f>
        <v>0</v>
      </c>
      <c r="T122" s="77" t="b">
        <f>IF(VLOOKUP($G122,Allocators!$D$75:$AU$94,Z$15+1,FALSE)="Yes",TRUE,FALSE)</f>
        <v>0</v>
      </c>
      <c r="U122" s="77" t="b">
        <f>IF(VLOOKUP($G122,Allocators!$D$75:$AU$94,AA$15+1,FALSE)="Yes",TRUE,FALSE)</f>
        <v>0</v>
      </c>
      <c r="V122" s="77" t="b">
        <f>IF(VLOOKUP($G122,Allocators!$D$75:$AU$94,AB$15+1,FALSE)="Yes",TRUE,FALSE)</f>
        <v>0</v>
      </c>
      <c r="W122" s="77" t="b">
        <f>IF(VLOOKUP($G122,Allocators!$D$75:$AU$94,AC$15+1,FALSE)="Yes",TRUE,FALSE)</f>
        <v>0</v>
      </c>
      <c r="X122" s="77" t="b">
        <f>IF(VLOOKUP($G122,Allocators!$D$75:$AU$94,AD$15+1,FALSE)="Yes",TRUE,FALSE)</f>
        <v>0</v>
      </c>
      <c r="Y122" s="77" t="b">
        <f>IF(VLOOKUP($G122,Allocators!$D$75:$AU$94,AE$15+1,FALSE)="Yes",TRUE,FALSE)</f>
        <v>0</v>
      </c>
      <c r="Z122" s="77" t="b">
        <f>IF(VLOOKUP($G122,Allocators!$D$75:$AU$94,AF$15+1,FALSE)="Yes",TRUE,FALSE)</f>
        <v>0</v>
      </c>
      <c r="AA122" s="77" t="b">
        <f>IF(VLOOKUP($G122,Allocators!$D$75:$AU$94,AG$15+1,FALSE)="Yes",TRUE,FALSE)</f>
        <v>0</v>
      </c>
      <c r="AB122" s="77" t="b">
        <f>IF(VLOOKUP($G122,Allocators!$D$75:$AU$94,AH$15+1,FALSE)="Yes",TRUE,FALSE)</f>
        <v>0</v>
      </c>
      <c r="AC122" s="77" t="b">
        <f>IF(VLOOKUP($G122,Allocators!$D$75:$AU$94,AI$15+1,FALSE)="Yes",TRUE,FALSE)</f>
        <v>0</v>
      </c>
      <c r="AD122" s="77" t="b">
        <f>IF(VLOOKUP($G122,Allocators!$D$75:$AU$94,AJ$15+1,FALSE)="Yes",TRUE,FALSE)</f>
        <v>0</v>
      </c>
      <c r="AE122" s="77" t="b">
        <f>IF(VLOOKUP($G122,Allocators!$D$75:$AU$94,AK$15+1,FALSE)="Yes",TRUE,FALSE)</f>
        <v>0</v>
      </c>
      <c r="AF122" s="77" t="b">
        <f>IF(VLOOKUP($G122,Allocators!$D$75:$AU$94,AL$15+1,FALSE)="Yes",TRUE,FALSE)</f>
        <v>0</v>
      </c>
      <c r="AG122" s="77" t="b">
        <f>IF(VLOOKUP($G122,Allocators!$D$75:$AU$94,AM$15+1,FALSE)="Yes",TRUE,FALSE)</f>
        <v>0</v>
      </c>
      <c r="AH122" s="77" t="b">
        <f>IF(VLOOKUP($G122,Allocators!$D$75:$AU$94,AN$15+1,FALSE)="Yes",TRUE,FALSE)</f>
        <v>1</v>
      </c>
      <c r="AI122" s="77" t="b">
        <f>IF(VLOOKUP($G122,Allocators!$D$75:$AU$94,AO$15+1,FALSE)="Yes",TRUE,FALSE)</f>
        <v>0</v>
      </c>
      <c r="AJ122" s="77" t="b">
        <f>IF(VLOOKUP($G122,Allocators!$D$75:$AU$94,AP$15+1,FALSE)="Yes",TRUE,FALSE)</f>
        <v>0</v>
      </c>
      <c r="AK122" s="77" t="b">
        <f>IF(VLOOKUP($G122,Allocators!$D$75:$AU$94,AQ$15+1,FALSE)="Yes",TRUE,FALSE)</f>
        <v>1</v>
      </c>
      <c r="AL122" s="77" t="b">
        <f>IF(VLOOKUP($G122,Allocators!$D$75:$AU$94,AR$15+1,FALSE)="Yes",TRUE,FALSE)</f>
        <v>1</v>
      </c>
      <c r="AM122" s="77" t="b">
        <f>IF(VLOOKUP($G122,Allocators!$D$75:$AU$94,AS$15+1,FALSE)="Yes",TRUE,FALSE)</f>
        <v>1</v>
      </c>
      <c r="AN122" s="77" t="b">
        <f>IF(VLOOKUP($G122,Allocators!$D$75:$AU$94,AT$15+1,FALSE)="Yes",TRUE,FALSE)</f>
        <v>0</v>
      </c>
      <c r="AO122" s="77" t="b">
        <f>IF(VLOOKUP($G122,Allocators!$D$75:$AU$94,AU$15+1,FALSE)="Yes",TRUE,FALSE)</f>
        <v>0</v>
      </c>
      <c r="AP122" s="77" t="b">
        <f>IF(VLOOKUP($G122,Allocators!$D$75:$AU$94,AV$15+1,FALSE)="Yes",TRUE,FALSE)</f>
        <v>0</v>
      </c>
      <c r="AQ122" s="77" t="b">
        <f>IF(VLOOKUP($G122,Allocators!$D$75:$AU$94,AW$15+1,FALSE)="Yes",TRUE,FALSE)</f>
        <v>0</v>
      </c>
      <c r="AR122" s="77" t="b">
        <f>IF(VLOOKUP($G122,Allocators!$D$75:$AU$94,AX$15+1,FALSE)="Yes",TRUE,FALSE)</f>
        <v>0</v>
      </c>
      <c r="AS122" s="77" t="b">
        <f>IF(VLOOKUP($G122,Allocators!$D$75:$AU$94,AY$15+1,FALSE)="Yes",TRUE,FALSE)</f>
        <v>0</v>
      </c>
      <c r="AT122" s="77" t="b">
        <f>IF(VLOOKUP($G122,Allocators!$D$75:$AU$94,AZ$15+1,FALSE)="Yes",TRUE,FALSE)</f>
        <v>0</v>
      </c>
      <c r="AU122" s="77" t="b">
        <f>IF(VLOOKUP($G122,Allocators!$D$75:$AU$94,BA$15+1,FALSE)="Yes",TRUE,FALSE)</f>
        <v>0</v>
      </c>
      <c r="AV122" s="77" t="b">
        <f>IF(VLOOKUP($G122,Allocators!$D$75:$AU$94,BB$15+1,FALSE)="Yes",TRUE,FALSE)</f>
        <v>0</v>
      </c>
      <c r="AW122" s="77" t="b">
        <f>IF(VLOOKUP($G122,Allocators!$D$75:$AU$94,BC$15+1,FALSE)="Yes",TRUE,FALSE)</f>
        <v>0</v>
      </c>
      <c r="AX122" s="147" t="b">
        <f>IF(VLOOKUP($G122,Allocators!$D$75:$AU$94,BD$15+1,FALSE)="Yes",TRUE,FALSE)</f>
        <v>1</v>
      </c>
      <c r="BD122" s="77"/>
    </row>
    <row r="123" spans="1:57" outlineLevel="1" x14ac:dyDescent="0.4">
      <c r="B123" s="53" t="s">
        <v>176</v>
      </c>
      <c r="C123" s="26"/>
      <c r="G123" s="82">
        <f>MAX($G$116:G122)+1</f>
        <v>8</v>
      </c>
      <c r="H123" s="146" t="b">
        <f>IF(VLOOKUP($G123,Allocators!$D$75:$AU$94,N$15+1,FALSE)="Yes",TRUE,FALSE)</f>
        <v>0</v>
      </c>
      <c r="I123" s="77" t="b">
        <f>IF(VLOOKUP($G123,Allocators!$D$75:$AU$94,O$15+1,FALSE)="Yes",TRUE,FALSE)</f>
        <v>0</v>
      </c>
      <c r="J123" s="77" t="b">
        <f>IF(VLOOKUP($G123,Allocators!$D$75:$AU$94,P$15+1,FALSE)="Yes",TRUE,FALSE)</f>
        <v>0</v>
      </c>
      <c r="K123" s="77" t="b">
        <f>IF(VLOOKUP($G123,Allocators!$D$75:$AU$94,Q$15+1,FALSE)="Yes",TRUE,FALSE)</f>
        <v>0</v>
      </c>
      <c r="L123" s="77" t="b">
        <f>IF(VLOOKUP($G123,Allocators!$D$75:$AU$94,R$15+1,FALSE)="Yes",TRUE,FALSE)</f>
        <v>0</v>
      </c>
      <c r="M123" s="77" t="b">
        <f>IF(VLOOKUP($G123,Allocators!$D$75:$AU$94,S$15+1,FALSE)="Yes",TRUE,FALSE)</f>
        <v>0</v>
      </c>
      <c r="N123" s="77" t="b">
        <f>IF(VLOOKUP($G123,Allocators!$D$75:$AU$94,T$15+1,FALSE)="Yes",TRUE,FALSE)</f>
        <v>0</v>
      </c>
      <c r="O123" s="77" t="b">
        <f>IF(VLOOKUP($G123,Allocators!$D$75:$AU$94,U$15+1,FALSE)="Yes",TRUE,FALSE)</f>
        <v>0</v>
      </c>
      <c r="P123" s="77" t="b">
        <f>IF(VLOOKUP($G123,Allocators!$D$75:$AU$94,V$15+1,FALSE)="Yes",TRUE,FALSE)</f>
        <v>0</v>
      </c>
      <c r="Q123" s="77" t="b">
        <f>IF(VLOOKUP($G123,Allocators!$D$75:$AU$94,W$15+1,FALSE)="Yes",TRUE,FALSE)</f>
        <v>0</v>
      </c>
      <c r="R123" s="77" t="b">
        <f>IF(VLOOKUP($G123,Allocators!$D$75:$AU$94,X$15+1,FALSE)="Yes",TRUE,FALSE)</f>
        <v>0</v>
      </c>
      <c r="S123" s="77" t="b">
        <f>IF(VLOOKUP($G123,Allocators!$D$75:$AU$94,Y$15+1,FALSE)="Yes",TRUE,FALSE)</f>
        <v>0</v>
      </c>
      <c r="T123" s="77" t="b">
        <f>IF(VLOOKUP($G123,Allocators!$D$75:$AU$94,Z$15+1,FALSE)="Yes",TRUE,FALSE)</f>
        <v>0</v>
      </c>
      <c r="U123" s="77" t="b">
        <f>IF(VLOOKUP($G123,Allocators!$D$75:$AU$94,AA$15+1,FALSE)="Yes",TRUE,FALSE)</f>
        <v>0</v>
      </c>
      <c r="V123" s="77" t="b">
        <f>IF(VLOOKUP($G123,Allocators!$D$75:$AU$94,AB$15+1,FALSE)="Yes",TRUE,FALSE)</f>
        <v>0</v>
      </c>
      <c r="W123" s="77" t="b">
        <f>IF(VLOOKUP($G123,Allocators!$D$75:$AU$94,AC$15+1,FALSE)="Yes",TRUE,FALSE)</f>
        <v>0</v>
      </c>
      <c r="X123" s="77" t="b">
        <f>IF(VLOOKUP($G123,Allocators!$D$75:$AU$94,AD$15+1,FALSE)="Yes",TRUE,FALSE)</f>
        <v>0</v>
      </c>
      <c r="Y123" s="77" t="b">
        <f>IF(VLOOKUP($G123,Allocators!$D$75:$AU$94,AE$15+1,FALSE)="Yes",TRUE,FALSE)</f>
        <v>0</v>
      </c>
      <c r="Z123" s="77" t="b">
        <f>IF(VLOOKUP($G123,Allocators!$D$75:$AU$94,AF$15+1,FALSE)="Yes",TRUE,FALSE)</f>
        <v>0</v>
      </c>
      <c r="AA123" s="77" t="b">
        <f>IF(VLOOKUP($G123,Allocators!$D$75:$AU$94,AG$15+1,FALSE)="Yes",TRUE,FALSE)</f>
        <v>0</v>
      </c>
      <c r="AB123" s="77" t="b">
        <f>IF(VLOOKUP($G123,Allocators!$D$75:$AU$94,AH$15+1,FALSE)="Yes",TRUE,FALSE)</f>
        <v>0</v>
      </c>
      <c r="AC123" s="77" t="b">
        <f>IF(VLOOKUP($G123,Allocators!$D$75:$AU$94,AI$15+1,FALSE)="Yes",TRUE,FALSE)</f>
        <v>0</v>
      </c>
      <c r="AD123" s="77" t="b">
        <f>IF(VLOOKUP($G123,Allocators!$D$75:$AU$94,AJ$15+1,FALSE)="Yes",TRUE,FALSE)</f>
        <v>0</v>
      </c>
      <c r="AE123" s="77" t="b">
        <f>IF(VLOOKUP($G123,Allocators!$D$75:$AU$94,AK$15+1,FALSE)="Yes",TRUE,FALSE)</f>
        <v>0</v>
      </c>
      <c r="AF123" s="77" t="b">
        <f>IF(VLOOKUP($G123,Allocators!$D$75:$AU$94,AL$15+1,FALSE)="Yes",TRUE,FALSE)</f>
        <v>0</v>
      </c>
      <c r="AG123" s="77" t="b">
        <f>IF(VLOOKUP($G123,Allocators!$D$75:$AU$94,AM$15+1,FALSE)="Yes",TRUE,FALSE)</f>
        <v>0</v>
      </c>
      <c r="AH123" s="77" t="b">
        <f>IF(VLOOKUP($G123,Allocators!$D$75:$AU$94,AN$15+1,FALSE)="Yes",TRUE,FALSE)</f>
        <v>1</v>
      </c>
      <c r="AI123" s="77" t="b">
        <f>IF(VLOOKUP($G123,Allocators!$D$75:$AU$94,AO$15+1,FALSE)="Yes",TRUE,FALSE)</f>
        <v>0</v>
      </c>
      <c r="AJ123" s="77" t="b">
        <f>IF(VLOOKUP($G123,Allocators!$D$75:$AU$94,AP$15+1,FALSE)="Yes",TRUE,FALSE)</f>
        <v>0</v>
      </c>
      <c r="AK123" s="77" t="b">
        <f>IF(VLOOKUP($G123,Allocators!$D$75:$AU$94,AQ$15+1,FALSE)="Yes",TRUE,FALSE)</f>
        <v>1</v>
      </c>
      <c r="AL123" s="77" t="b">
        <f>IF(VLOOKUP($G123,Allocators!$D$75:$AU$94,AR$15+1,FALSE)="Yes",TRUE,FALSE)</f>
        <v>1</v>
      </c>
      <c r="AM123" s="77" t="b">
        <f>IF(VLOOKUP($G123,Allocators!$D$75:$AU$94,AS$15+1,FALSE)="Yes",TRUE,FALSE)</f>
        <v>1</v>
      </c>
      <c r="AN123" s="77" t="b">
        <f>IF(VLOOKUP($G123,Allocators!$D$75:$AU$94,AT$15+1,FALSE)="Yes",TRUE,FALSE)</f>
        <v>0</v>
      </c>
      <c r="AO123" s="77" t="b">
        <f>IF(VLOOKUP($G123,Allocators!$D$75:$AU$94,AU$15+1,FALSE)="Yes",TRUE,FALSE)</f>
        <v>0</v>
      </c>
      <c r="AP123" s="77" t="b">
        <f>IF(VLOOKUP($G123,Allocators!$D$75:$AU$94,AV$15+1,FALSE)="Yes",TRUE,FALSE)</f>
        <v>0</v>
      </c>
      <c r="AQ123" s="77" t="b">
        <f>IF(VLOOKUP($G123,Allocators!$D$75:$AU$94,AW$15+1,FALSE)="Yes",TRUE,FALSE)</f>
        <v>0</v>
      </c>
      <c r="AR123" s="77" t="b">
        <f>IF(VLOOKUP($G123,Allocators!$D$75:$AU$94,AX$15+1,FALSE)="Yes",TRUE,FALSE)</f>
        <v>0</v>
      </c>
      <c r="AS123" s="77" t="b">
        <f>IF(VLOOKUP($G123,Allocators!$D$75:$AU$94,AY$15+1,FALSE)="Yes",TRUE,FALSE)</f>
        <v>0</v>
      </c>
      <c r="AT123" s="77" t="b">
        <f>IF(VLOOKUP($G123,Allocators!$D$75:$AU$94,AZ$15+1,FALSE)="Yes",TRUE,FALSE)</f>
        <v>0</v>
      </c>
      <c r="AU123" s="77" t="b">
        <f>IF(VLOOKUP($G123,Allocators!$D$75:$AU$94,BA$15+1,FALSE)="Yes",TRUE,FALSE)</f>
        <v>0</v>
      </c>
      <c r="AV123" s="77" t="b">
        <f>IF(VLOOKUP($G123,Allocators!$D$75:$AU$94,BB$15+1,FALSE)="Yes",TRUE,FALSE)</f>
        <v>0</v>
      </c>
      <c r="AW123" s="77" t="b">
        <f>IF(VLOOKUP($G123,Allocators!$D$75:$AU$94,BC$15+1,FALSE)="Yes",TRUE,FALSE)</f>
        <v>0</v>
      </c>
      <c r="AX123" s="147" t="b">
        <f>IF(VLOOKUP($G123,Allocators!$D$75:$AU$94,BD$15+1,FALSE)="Yes",TRUE,FALSE)</f>
        <v>1</v>
      </c>
      <c r="BD123" s="77"/>
    </row>
    <row r="124" spans="1:57" outlineLevel="1" x14ac:dyDescent="0.4">
      <c r="B124" s="53" t="s">
        <v>177</v>
      </c>
      <c r="C124" s="26"/>
      <c r="G124" s="82">
        <f>MAX($G$116:G123)+1</f>
        <v>9</v>
      </c>
      <c r="H124" s="146" t="b">
        <f>IF(VLOOKUP($G124,Allocators!$D$75:$AU$94,N$15+1,FALSE)="Yes",TRUE,FALSE)</f>
        <v>1</v>
      </c>
      <c r="I124" s="77" t="b">
        <f>IF(VLOOKUP($G124,Allocators!$D$75:$AU$94,O$15+1,FALSE)="Yes",TRUE,FALSE)</f>
        <v>1</v>
      </c>
      <c r="J124" s="77" t="b">
        <f>IF(VLOOKUP($G124,Allocators!$D$75:$AU$94,P$15+1,FALSE)="Yes",TRUE,FALSE)</f>
        <v>1</v>
      </c>
      <c r="K124" s="77" t="b">
        <f>IF(VLOOKUP($G124,Allocators!$D$75:$AU$94,Q$15+1,FALSE)="Yes",TRUE,FALSE)</f>
        <v>1</v>
      </c>
      <c r="L124" s="77" t="b">
        <f>IF(VLOOKUP($G124,Allocators!$D$75:$AU$94,R$15+1,FALSE)="Yes",TRUE,FALSE)</f>
        <v>1</v>
      </c>
      <c r="M124" s="77" t="b">
        <f>IF(VLOOKUP($G124,Allocators!$D$75:$AU$94,S$15+1,FALSE)="Yes",TRUE,FALSE)</f>
        <v>1</v>
      </c>
      <c r="N124" s="77" t="b">
        <f>IF(VLOOKUP($G124,Allocators!$D$75:$AU$94,T$15+1,FALSE)="Yes",TRUE,FALSE)</f>
        <v>1</v>
      </c>
      <c r="O124" s="77" t="b">
        <f>IF(VLOOKUP($G124,Allocators!$D$75:$AU$94,U$15+1,FALSE)="Yes",TRUE,FALSE)</f>
        <v>1</v>
      </c>
      <c r="P124" s="77" t="b">
        <f>IF(VLOOKUP($G124,Allocators!$D$75:$AU$94,V$15+1,FALSE)="Yes",TRUE,FALSE)</f>
        <v>1</v>
      </c>
      <c r="Q124" s="77" t="b">
        <f>IF(VLOOKUP($G124,Allocators!$D$75:$AU$94,W$15+1,FALSE)="Yes",TRUE,FALSE)</f>
        <v>1</v>
      </c>
      <c r="R124" s="77" t="b">
        <f>IF(VLOOKUP($G124,Allocators!$D$75:$AU$94,X$15+1,FALSE)="Yes",TRUE,FALSE)</f>
        <v>1</v>
      </c>
      <c r="S124" s="77" t="b">
        <f>IF(VLOOKUP($G124,Allocators!$D$75:$AU$94,Y$15+1,FALSE)="Yes",TRUE,FALSE)</f>
        <v>1</v>
      </c>
      <c r="T124" s="77" t="b">
        <f>IF(VLOOKUP($G124,Allocators!$D$75:$AU$94,Z$15+1,FALSE)="Yes",TRUE,FALSE)</f>
        <v>1</v>
      </c>
      <c r="U124" s="77" t="b">
        <f>IF(VLOOKUP($G124,Allocators!$D$75:$AU$94,AA$15+1,FALSE)="Yes",TRUE,FALSE)</f>
        <v>1</v>
      </c>
      <c r="V124" s="77" t="b">
        <f>IF(VLOOKUP($G124,Allocators!$D$75:$AU$94,AB$15+1,FALSE)="Yes",TRUE,FALSE)</f>
        <v>0</v>
      </c>
      <c r="W124" s="77" t="b">
        <f>IF(VLOOKUP($G124,Allocators!$D$75:$AU$94,AC$15+1,FALSE)="Yes",TRUE,FALSE)</f>
        <v>0</v>
      </c>
      <c r="X124" s="77" t="b">
        <f>IF(VLOOKUP($G124,Allocators!$D$75:$AU$94,AD$15+1,FALSE)="Yes",TRUE,FALSE)</f>
        <v>0</v>
      </c>
      <c r="Y124" s="77" t="b">
        <f>IF(VLOOKUP($G124,Allocators!$D$75:$AU$94,AE$15+1,FALSE)="Yes",TRUE,FALSE)</f>
        <v>0</v>
      </c>
      <c r="Z124" s="77" t="b">
        <f>IF(VLOOKUP($G124,Allocators!$D$75:$AU$94,AF$15+1,FALSE)="Yes",TRUE,FALSE)</f>
        <v>0</v>
      </c>
      <c r="AA124" s="77" t="b">
        <f>IF(VLOOKUP($G124,Allocators!$D$75:$AU$94,AG$15+1,FALSE)="Yes",TRUE,FALSE)</f>
        <v>0</v>
      </c>
      <c r="AB124" s="77" t="b">
        <f>IF(VLOOKUP($G124,Allocators!$D$75:$AU$94,AH$15+1,FALSE)="Yes",TRUE,FALSE)</f>
        <v>0</v>
      </c>
      <c r="AC124" s="77" t="b">
        <f>IF(VLOOKUP($G124,Allocators!$D$75:$AU$94,AI$15+1,FALSE)="Yes",TRUE,FALSE)</f>
        <v>0</v>
      </c>
      <c r="AD124" s="77" t="b">
        <f>IF(VLOOKUP($G124,Allocators!$D$75:$AU$94,AJ$15+1,FALSE)="Yes",TRUE,FALSE)</f>
        <v>0</v>
      </c>
      <c r="AE124" s="77" t="b">
        <f>IF(VLOOKUP($G124,Allocators!$D$75:$AU$94,AK$15+1,FALSE)="Yes",TRUE,FALSE)</f>
        <v>0</v>
      </c>
      <c r="AF124" s="77" t="b">
        <f>IF(VLOOKUP($G124,Allocators!$D$75:$AU$94,AL$15+1,FALSE)="Yes",TRUE,FALSE)</f>
        <v>0</v>
      </c>
      <c r="AG124" s="77" t="b">
        <f>IF(VLOOKUP($G124,Allocators!$D$75:$AU$94,AM$15+1,FALSE)="Yes",TRUE,FALSE)</f>
        <v>0</v>
      </c>
      <c r="AH124" s="77" t="b">
        <f>IF(VLOOKUP($G124,Allocators!$D$75:$AU$94,AN$15+1,FALSE)="Yes",TRUE,FALSE)</f>
        <v>0</v>
      </c>
      <c r="AI124" s="77" t="b">
        <f>IF(VLOOKUP($G124,Allocators!$D$75:$AU$94,AO$15+1,FALSE)="Yes",TRUE,FALSE)</f>
        <v>0</v>
      </c>
      <c r="AJ124" s="77" t="b">
        <f>IF(VLOOKUP($G124,Allocators!$D$75:$AU$94,AP$15+1,FALSE)="Yes",TRUE,FALSE)</f>
        <v>0</v>
      </c>
      <c r="AK124" s="77" t="b">
        <f>IF(VLOOKUP($G124,Allocators!$D$75:$AU$94,AQ$15+1,FALSE)="Yes",TRUE,FALSE)</f>
        <v>0</v>
      </c>
      <c r="AL124" s="77" t="b">
        <f>IF(VLOOKUP($G124,Allocators!$D$75:$AU$94,AR$15+1,FALSE)="Yes",TRUE,FALSE)</f>
        <v>0</v>
      </c>
      <c r="AM124" s="77" t="b">
        <f>IF(VLOOKUP($G124,Allocators!$D$75:$AU$94,AS$15+1,FALSE)="Yes",TRUE,FALSE)</f>
        <v>0</v>
      </c>
      <c r="AN124" s="77" t="b">
        <f>IF(VLOOKUP($G124,Allocators!$D$75:$AU$94,AT$15+1,FALSE)="Yes",TRUE,FALSE)</f>
        <v>0</v>
      </c>
      <c r="AO124" s="77" t="b">
        <f>IF(VLOOKUP($G124,Allocators!$D$75:$AU$94,AU$15+1,FALSE)="Yes",TRUE,FALSE)</f>
        <v>0</v>
      </c>
      <c r="AP124" s="77" t="b">
        <f>IF(VLOOKUP($G124,Allocators!$D$75:$AU$94,AV$15+1,FALSE)="Yes",TRUE,FALSE)</f>
        <v>0</v>
      </c>
      <c r="AQ124" s="77" t="b">
        <f>IF(VLOOKUP($G124,Allocators!$D$75:$AU$94,AW$15+1,FALSE)="Yes",TRUE,FALSE)</f>
        <v>0</v>
      </c>
      <c r="AR124" s="77" t="b">
        <f>IF(VLOOKUP($G124,Allocators!$D$75:$AU$94,AX$15+1,FALSE)="Yes",TRUE,FALSE)</f>
        <v>0</v>
      </c>
      <c r="AS124" s="77" t="b">
        <f>IF(VLOOKUP($G124,Allocators!$D$75:$AU$94,AY$15+1,FALSE)="Yes",TRUE,FALSE)</f>
        <v>0</v>
      </c>
      <c r="AT124" s="77" t="b">
        <f>IF(VLOOKUP($G124,Allocators!$D$75:$AU$94,AZ$15+1,FALSE)="Yes",TRUE,FALSE)</f>
        <v>0</v>
      </c>
      <c r="AU124" s="77" t="b">
        <f>IF(VLOOKUP($G124,Allocators!$D$75:$AU$94,BA$15+1,FALSE)="Yes",TRUE,FALSE)</f>
        <v>0</v>
      </c>
      <c r="AV124" s="77" t="b">
        <f>IF(VLOOKUP($G124,Allocators!$D$75:$AU$94,BB$15+1,FALSE)="Yes",TRUE,FALSE)</f>
        <v>0</v>
      </c>
      <c r="AW124" s="77" t="b">
        <f>IF(VLOOKUP($G124,Allocators!$D$75:$AU$94,BC$15+1,FALSE)="Yes",TRUE,FALSE)</f>
        <v>0</v>
      </c>
      <c r="AX124" s="147" t="b">
        <f>IF(VLOOKUP($G124,Allocators!$D$75:$AU$94,BD$15+1,FALSE)="Yes",TRUE,FALSE)</f>
        <v>1</v>
      </c>
      <c r="BD124" s="77"/>
    </row>
    <row r="125" spans="1:57" outlineLevel="1" x14ac:dyDescent="0.4">
      <c r="B125" s="53" t="s">
        <v>178</v>
      </c>
      <c r="C125" s="26"/>
      <c r="G125" s="82">
        <f>MAX($G$116:G124)+1</f>
        <v>10</v>
      </c>
      <c r="H125" s="146" t="b">
        <f>IF(VLOOKUP($G125,Allocators!$D$75:$AU$94,N$15+1,FALSE)="Yes",TRUE,FALSE)</f>
        <v>1</v>
      </c>
      <c r="I125" s="77" t="b">
        <f>IF(VLOOKUP($G125,Allocators!$D$75:$AU$94,O$15+1,FALSE)="Yes",TRUE,FALSE)</f>
        <v>1</v>
      </c>
      <c r="J125" s="77" t="b">
        <f>IF(VLOOKUP($G125,Allocators!$D$75:$AU$94,P$15+1,FALSE)="Yes",TRUE,FALSE)</f>
        <v>1</v>
      </c>
      <c r="K125" s="77" t="b">
        <f>IF(VLOOKUP($G125,Allocators!$D$75:$AU$94,Q$15+1,FALSE)="Yes",TRUE,FALSE)</f>
        <v>1</v>
      </c>
      <c r="L125" s="77" t="b">
        <f>IF(VLOOKUP($G125,Allocators!$D$75:$AU$94,R$15+1,FALSE)="Yes",TRUE,FALSE)</f>
        <v>1</v>
      </c>
      <c r="M125" s="77" t="b">
        <f>IF(VLOOKUP($G125,Allocators!$D$75:$AU$94,S$15+1,FALSE)="Yes",TRUE,FALSE)</f>
        <v>1</v>
      </c>
      <c r="N125" s="77" t="b">
        <f>IF(VLOOKUP($G125,Allocators!$D$75:$AU$94,T$15+1,FALSE)="Yes",TRUE,FALSE)</f>
        <v>1</v>
      </c>
      <c r="O125" s="77" t="b">
        <f>IF(VLOOKUP($G125,Allocators!$D$75:$AU$94,U$15+1,FALSE)="Yes",TRUE,FALSE)</f>
        <v>1</v>
      </c>
      <c r="P125" s="77" t="b">
        <f>IF(VLOOKUP($G125,Allocators!$D$75:$AU$94,V$15+1,FALSE)="Yes",TRUE,FALSE)</f>
        <v>1</v>
      </c>
      <c r="Q125" s="77" t="b">
        <f>IF(VLOOKUP($G125,Allocators!$D$75:$AU$94,W$15+1,FALSE)="Yes",TRUE,FALSE)</f>
        <v>1</v>
      </c>
      <c r="R125" s="77" t="b">
        <f>IF(VLOOKUP($G125,Allocators!$D$75:$AU$94,X$15+1,FALSE)="Yes",TRUE,FALSE)</f>
        <v>1</v>
      </c>
      <c r="S125" s="77" t="b">
        <f>IF(VLOOKUP($G125,Allocators!$D$75:$AU$94,Y$15+1,FALSE)="Yes",TRUE,FALSE)</f>
        <v>1</v>
      </c>
      <c r="T125" s="77" t="b">
        <f>IF(VLOOKUP($G125,Allocators!$D$75:$AU$94,Z$15+1,FALSE)="Yes",TRUE,FALSE)</f>
        <v>1</v>
      </c>
      <c r="U125" s="77" t="b">
        <f>IF(VLOOKUP($G125,Allocators!$D$75:$AU$94,AA$15+1,FALSE)="Yes",TRUE,FALSE)</f>
        <v>1</v>
      </c>
      <c r="V125" s="77" t="b">
        <f>IF(VLOOKUP($G125,Allocators!$D$75:$AU$94,AB$15+1,FALSE)="Yes",TRUE,FALSE)</f>
        <v>0</v>
      </c>
      <c r="W125" s="77" t="b">
        <f>IF(VLOOKUP($G125,Allocators!$D$75:$AU$94,AC$15+1,FALSE)="Yes",TRUE,FALSE)</f>
        <v>0</v>
      </c>
      <c r="X125" s="77" t="b">
        <f>IF(VLOOKUP($G125,Allocators!$D$75:$AU$94,AD$15+1,FALSE)="Yes",TRUE,FALSE)</f>
        <v>0</v>
      </c>
      <c r="Y125" s="77" t="b">
        <f>IF(VLOOKUP($G125,Allocators!$D$75:$AU$94,AE$15+1,FALSE)="Yes",TRUE,FALSE)</f>
        <v>0</v>
      </c>
      <c r="Z125" s="77" t="b">
        <f>IF(VLOOKUP($G125,Allocators!$D$75:$AU$94,AF$15+1,FALSE)="Yes",TRUE,FALSE)</f>
        <v>0</v>
      </c>
      <c r="AA125" s="77" t="b">
        <f>IF(VLOOKUP($G125,Allocators!$D$75:$AU$94,AG$15+1,FALSE)="Yes",TRUE,FALSE)</f>
        <v>0</v>
      </c>
      <c r="AB125" s="77" t="b">
        <f>IF(VLOOKUP($G125,Allocators!$D$75:$AU$94,AH$15+1,FALSE)="Yes",TRUE,FALSE)</f>
        <v>0</v>
      </c>
      <c r="AC125" s="77" t="b">
        <f>IF(VLOOKUP($G125,Allocators!$D$75:$AU$94,AI$15+1,FALSE)="Yes",TRUE,FALSE)</f>
        <v>0</v>
      </c>
      <c r="AD125" s="77" t="b">
        <f>IF(VLOOKUP($G125,Allocators!$D$75:$AU$94,AJ$15+1,FALSE)="Yes",TRUE,FALSE)</f>
        <v>0</v>
      </c>
      <c r="AE125" s="77" t="b">
        <f>IF(VLOOKUP($G125,Allocators!$D$75:$AU$94,AK$15+1,FALSE)="Yes",TRUE,FALSE)</f>
        <v>0</v>
      </c>
      <c r="AF125" s="77" t="b">
        <f>IF(VLOOKUP($G125,Allocators!$D$75:$AU$94,AL$15+1,FALSE)="Yes",TRUE,FALSE)</f>
        <v>0</v>
      </c>
      <c r="AG125" s="77" t="b">
        <f>IF(VLOOKUP($G125,Allocators!$D$75:$AU$94,AM$15+1,FALSE)="Yes",TRUE,FALSE)</f>
        <v>0</v>
      </c>
      <c r="AH125" s="77" t="b">
        <f>IF(VLOOKUP($G125,Allocators!$D$75:$AU$94,AN$15+1,FALSE)="Yes",TRUE,FALSE)</f>
        <v>0</v>
      </c>
      <c r="AI125" s="77" t="b">
        <f>IF(VLOOKUP($G125,Allocators!$D$75:$AU$94,AO$15+1,FALSE)="Yes",TRUE,FALSE)</f>
        <v>0</v>
      </c>
      <c r="AJ125" s="77" t="b">
        <f>IF(VLOOKUP($G125,Allocators!$D$75:$AU$94,AP$15+1,FALSE)="Yes",TRUE,FALSE)</f>
        <v>0</v>
      </c>
      <c r="AK125" s="77" t="b">
        <f>IF(VLOOKUP($G125,Allocators!$D$75:$AU$94,AQ$15+1,FALSE)="Yes",TRUE,FALSE)</f>
        <v>0</v>
      </c>
      <c r="AL125" s="77" t="b">
        <f>IF(VLOOKUP($G125,Allocators!$D$75:$AU$94,AR$15+1,FALSE)="Yes",TRUE,FALSE)</f>
        <v>0</v>
      </c>
      <c r="AM125" s="77" t="b">
        <f>IF(VLOOKUP($G125,Allocators!$D$75:$AU$94,AS$15+1,FALSE)="Yes",TRUE,FALSE)</f>
        <v>0</v>
      </c>
      <c r="AN125" s="77" t="b">
        <f>IF(VLOOKUP($G125,Allocators!$D$75:$AU$94,AT$15+1,FALSE)="Yes",TRUE,FALSE)</f>
        <v>0</v>
      </c>
      <c r="AO125" s="77" t="b">
        <f>IF(VLOOKUP($G125,Allocators!$D$75:$AU$94,AU$15+1,FALSE)="Yes",TRUE,FALSE)</f>
        <v>0</v>
      </c>
      <c r="AP125" s="77" t="b">
        <f>IF(VLOOKUP($G125,Allocators!$D$75:$AU$94,AV$15+1,FALSE)="Yes",TRUE,FALSE)</f>
        <v>0</v>
      </c>
      <c r="AQ125" s="77" t="b">
        <f>IF(VLOOKUP($G125,Allocators!$D$75:$AU$94,AW$15+1,FALSE)="Yes",TRUE,FALSE)</f>
        <v>0</v>
      </c>
      <c r="AR125" s="77" t="b">
        <f>IF(VLOOKUP($G125,Allocators!$D$75:$AU$94,AX$15+1,FALSE)="Yes",TRUE,FALSE)</f>
        <v>0</v>
      </c>
      <c r="AS125" s="77" t="b">
        <f>IF(VLOOKUP($G125,Allocators!$D$75:$AU$94,AY$15+1,FALSE)="Yes",TRUE,FALSE)</f>
        <v>0</v>
      </c>
      <c r="AT125" s="77" t="b">
        <f>IF(VLOOKUP($G125,Allocators!$D$75:$AU$94,AZ$15+1,FALSE)="Yes",TRUE,FALSE)</f>
        <v>0</v>
      </c>
      <c r="AU125" s="77" t="b">
        <f>IF(VLOOKUP($G125,Allocators!$D$75:$AU$94,BA$15+1,FALSE)="Yes",TRUE,FALSE)</f>
        <v>0</v>
      </c>
      <c r="AV125" s="77" t="b">
        <f>IF(VLOOKUP($G125,Allocators!$D$75:$AU$94,BB$15+1,FALSE)="Yes",TRUE,FALSE)</f>
        <v>0</v>
      </c>
      <c r="AW125" s="77" t="b">
        <f>IF(VLOOKUP($G125,Allocators!$D$75:$AU$94,BC$15+1,FALSE)="Yes",TRUE,FALSE)</f>
        <v>0</v>
      </c>
      <c r="AX125" s="147" t="b">
        <f>IF(VLOOKUP($G125,Allocators!$D$75:$AU$94,BD$15+1,FALSE)="Yes",TRUE,FALSE)</f>
        <v>1</v>
      </c>
      <c r="BD125" s="77"/>
    </row>
    <row r="126" spans="1:57" outlineLevel="1" x14ac:dyDescent="0.4">
      <c r="B126" s="53" t="s">
        <v>179</v>
      </c>
      <c r="C126" s="26"/>
      <c r="G126" s="82">
        <f>MAX($G$116:G125)+1</f>
        <v>11</v>
      </c>
      <c r="H126" s="146" t="b">
        <f>IF(VLOOKUP($G126,Allocators!$D$75:$AU$94,N$15+1,FALSE)="Yes",TRUE,FALSE)</f>
        <v>1</v>
      </c>
      <c r="I126" s="77" t="b">
        <f>IF(VLOOKUP($G126,Allocators!$D$75:$AU$94,O$15+1,FALSE)="Yes",TRUE,FALSE)</f>
        <v>1</v>
      </c>
      <c r="J126" s="77" t="b">
        <f>IF(VLOOKUP($G126,Allocators!$D$75:$AU$94,P$15+1,FALSE)="Yes",TRUE,FALSE)</f>
        <v>1</v>
      </c>
      <c r="K126" s="77" t="b">
        <f>IF(VLOOKUP($G126,Allocators!$D$75:$AU$94,Q$15+1,FALSE)="Yes",TRUE,FALSE)</f>
        <v>1</v>
      </c>
      <c r="L126" s="77" t="b">
        <f>IF(VLOOKUP($G126,Allocators!$D$75:$AU$94,R$15+1,FALSE)="Yes",TRUE,FALSE)</f>
        <v>1</v>
      </c>
      <c r="M126" s="77" t="b">
        <f>IF(VLOOKUP($G126,Allocators!$D$75:$AU$94,S$15+1,FALSE)="Yes",TRUE,FALSE)</f>
        <v>1</v>
      </c>
      <c r="N126" s="77" t="b">
        <f>IF(VLOOKUP($G126,Allocators!$D$75:$AU$94,T$15+1,FALSE)="Yes",TRUE,FALSE)</f>
        <v>1</v>
      </c>
      <c r="O126" s="77" t="b">
        <f>IF(VLOOKUP($G126,Allocators!$D$75:$AU$94,U$15+1,FALSE)="Yes",TRUE,FALSE)</f>
        <v>1</v>
      </c>
      <c r="P126" s="77" t="b">
        <f>IF(VLOOKUP($G126,Allocators!$D$75:$AU$94,V$15+1,FALSE)="Yes",TRUE,FALSE)</f>
        <v>1</v>
      </c>
      <c r="Q126" s="77" t="b">
        <f>IF(VLOOKUP($G126,Allocators!$D$75:$AU$94,W$15+1,FALSE)="Yes",TRUE,FALSE)</f>
        <v>1</v>
      </c>
      <c r="R126" s="77" t="b">
        <f>IF(VLOOKUP($G126,Allocators!$D$75:$AU$94,X$15+1,FALSE)="Yes",TRUE,FALSE)</f>
        <v>1</v>
      </c>
      <c r="S126" s="77" t="b">
        <f>IF(VLOOKUP($G126,Allocators!$D$75:$AU$94,Y$15+1,FALSE)="Yes",TRUE,FALSE)</f>
        <v>1</v>
      </c>
      <c r="T126" s="77" t="b">
        <f>IF(VLOOKUP($G126,Allocators!$D$75:$AU$94,Z$15+1,FALSE)="Yes",TRUE,FALSE)</f>
        <v>1</v>
      </c>
      <c r="U126" s="77" t="b">
        <f>IF(VLOOKUP($G126,Allocators!$D$75:$AU$94,AA$15+1,FALSE)="Yes",TRUE,FALSE)</f>
        <v>1</v>
      </c>
      <c r="V126" s="77" t="b">
        <f>IF(VLOOKUP($G126,Allocators!$D$75:$AU$94,AB$15+1,FALSE)="Yes",TRUE,FALSE)</f>
        <v>1</v>
      </c>
      <c r="W126" s="77" t="b">
        <f>IF(VLOOKUP($G126,Allocators!$D$75:$AU$94,AC$15+1,FALSE)="Yes",TRUE,FALSE)</f>
        <v>1</v>
      </c>
      <c r="X126" s="77" t="b">
        <f>IF(VLOOKUP($G126,Allocators!$D$75:$AU$94,AD$15+1,FALSE)="Yes",TRUE,FALSE)</f>
        <v>1</v>
      </c>
      <c r="Y126" s="77" t="b">
        <f>IF(VLOOKUP($G126,Allocators!$D$75:$AU$94,AE$15+1,FALSE)="Yes",TRUE,FALSE)</f>
        <v>1</v>
      </c>
      <c r="Z126" s="77" t="b">
        <f>IF(VLOOKUP($G126,Allocators!$D$75:$AU$94,AF$15+1,FALSE)="Yes",TRUE,FALSE)</f>
        <v>1</v>
      </c>
      <c r="AA126" s="77" t="b">
        <f>IF(VLOOKUP($G126,Allocators!$D$75:$AU$94,AG$15+1,FALSE)="Yes",TRUE,FALSE)</f>
        <v>1</v>
      </c>
      <c r="AB126" s="77" t="b">
        <f>IF(VLOOKUP($G126,Allocators!$D$75:$AU$94,AH$15+1,FALSE)="Yes",TRUE,FALSE)</f>
        <v>1</v>
      </c>
      <c r="AC126" s="77" t="b">
        <f>IF(VLOOKUP($G126,Allocators!$D$75:$AU$94,AI$15+1,FALSE)="Yes",TRUE,FALSE)</f>
        <v>1</v>
      </c>
      <c r="AD126" s="77" t="b">
        <f>IF(VLOOKUP($G126,Allocators!$D$75:$AU$94,AJ$15+1,FALSE)="Yes",TRUE,FALSE)</f>
        <v>1</v>
      </c>
      <c r="AE126" s="77" t="b">
        <f>IF(VLOOKUP($G126,Allocators!$D$75:$AU$94,AK$15+1,FALSE)="Yes",TRUE,FALSE)</f>
        <v>1</v>
      </c>
      <c r="AF126" s="77" t="b">
        <f>IF(VLOOKUP($G126,Allocators!$D$75:$AU$94,AL$15+1,FALSE)="Yes",TRUE,FALSE)</f>
        <v>1</v>
      </c>
      <c r="AG126" s="77" t="b">
        <f>IF(VLOOKUP($G126,Allocators!$D$75:$AU$94,AM$15+1,FALSE)="Yes",TRUE,FALSE)</f>
        <v>1</v>
      </c>
      <c r="AH126" s="77" t="b">
        <f>IF(VLOOKUP($G126,Allocators!$D$75:$AU$94,AN$15+1,FALSE)="Yes",TRUE,FALSE)</f>
        <v>1</v>
      </c>
      <c r="AI126" s="77" t="b">
        <f>IF(VLOOKUP($G126,Allocators!$D$75:$AU$94,AO$15+1,FALSE)="Yes",TRUE,FALSE)</f>
        <v>1</v>
      </c>
      <c r="AJ126" s="77" t="b">
        <f>IF(VLOOKUP($G126,Allocators!$D$75:$AU$94,AP$15+1,FALSE)="Yes",TRUE,FALSE)</f>
        <v>1</v>
      </c>
      <c r="AK126" s="77" t="b">
        <f>IF(VLOOKUP($G126,Allocators!$D$75:$AU$94,AQ$15+1,FALSE)="Yes",TRUE,FALSE)</f>
        <v>1</v>
      </c>
      <c r="AL126" s="77" t="b">
        <f>IF(VLOOKUP($G126,Allocators!$D$75:$AU$94,AR$15+1,FALSE)="Yes",TRUE,FALSE)</f>
        <v>1</v>
      </c>
      <c r="AM126" s="77" t="b">
        <f>IF(VLOOKUP($G126,Allocators!$D$75:$AU$94,AS$15+1,FALSE)="Yes",TRUE,FALSE)</f>
        <v>1</v>
      </c>
      <c r="AN126" s="77" t="b">
        <f>IF(VLOOKUP($G126,Allocators!$D$75:$AU$94,AT$15+1,FALSE)="Yes",TRUE,FALSE)</f>
        <v>1</v>
      </c>
      <c r="AO126" s="77" t="b">
        <f>IF(VLOOKUP($G126,Allocators!$D$75:$AU$94,AU$15+1,FALSE)="Yes",TRUE,FALSE)</f>
        <v>1</v>
      </c>
      <c r="AP126" s="77" t="b">
        <f>IF(VLOOKUP($G126,Allocators!$D$75:$AU$94,AV$15+1,FALSE)="Yes",TRUE,FALSE)</f>
        <v>1</v>
      </c>
      <c r="AQ126" s="77" t="b">
        <f>IF(VLOOKUP($G126,Allocators!$D$75:$AU$94,AW$15+1,FALSE)="Yes",TRUE,FALSE)</f>
        <v>1</v>
      </c>
      <c r="AR126" s="77" t="b">
        <f>IF(VLOOKUP($G126,Allocators!$D$75:$AU$94,AX$15+1,FALSE)="Yes",TRUE,FALSE)</f>
        <v>0</v>
      </c>
      <c r="AS126" s="77" t="b">
        <f>IF(VLOOKUP($G126,Allocators!$D$75:$AU$94,AY$15+1,FALSE)="Yes",TRUE,FALSE)</f>
        <v>0</v>
      </c>
      <c r="AT126" s="77" t="b">
        <f>IF(VLOOKUP($G126,Allocators!$D$75:$AU$94,AZ$15+1,FALSE)="Yes",TRUE,FALSE)</f>
        <v>0</v>
      </c>
      <c r="AU126" s="77" t="b">
        <f>IF(VLOOKUP($G126,Allocators!$D$75:$AU$94,BA$15+1,FALSE)="Yes",TRUE,FALSE)</f>
        <v>0</v>
      </c>
      <c r="AV126" s="77" t="b">
        <f>IF(VLOOKUP($G126,Allocators!$D$75:$AU$94,BB$15+1,FALSE)="Yes",TRUE,FALSE)</f>
        <v>0</v>
      </c>
      <c r="AW126" s="77" t="b">
        <f>IF(VLOOKUP($G126,Allocators!$D$75:$AU$94,BC$15+1,FALSE)="Yes",TRUE,FALSE)</f>
        <v>0</v>
      </c>
      <c r="AX126" s="147" t="b">
        <f>IF(VLOOKUP($G126,Allocators!$D$75:$AU$94,BD$15+1,FALSE)="Yes",TRUE,FALSE)</f>
        <v>1</v>
      </c>
      <c r="BD126" s="77"/>
    </row>
    <row r="127" spans="1:57" outlineLevel="1" x14ac:dyDescent="0.4">
      <c r="B127" s="53" t="s">
        <v>180</v>
      </c>
      <c r="C127" s="26"/>
      <c r="G127" s="82">
        <f>MAX($G$116:G126)+1</f>
        <v>12</v>
      </c>
      <c r="H127" s="146" t="b">
        <f>IF(VLOOKUP($G127,Allocators!$D$75:$AU$94,N$15+1,FALSE)="Yes",TRUE,FALSE)</f>
        <v>1</v>
      </c>
      <c r="I127" s="77" t="b">
        <f>IF(VLOOKUP($G127,Allocators!$D$75:$AU$94,O$15+1,FALSE)="Yes",TRUE,FALSE)</f>
        <v>1</v>
      </c>
      <c r="J127" s="77" t="b">
        <f>IF(VLOOKUP($G127,Allocators!$D$75:$AU$94,P$15+1,FALSE)="Yes",TRUE,FALSE)</f>
        <v>1</v>
      </c>
      <c r="K127" s="77" t="b">
        <f>IF(VLOOKUP($G127,Allocators!$D$75:$AU$94,Q$15+1,FALSE)="Yes",TRUE,FALSE)</f>
        <v>1</v>
      </c>
      <c r="L127" s="77" t="b">
        <f>IF(VLOOKUP($G127,Allocators!$D$75:$AU$94,R$15+1,FALSE)="Yes",TRUE,FALSE)</f>
        <v>1</v>
      </c>
      <c r="M127" s="77" t="b">
        <f>IF(VLOOKUP($G127,Allocators!$D$75:$AU$94,S$15+1,FALSE)="Yes",TRUE,FALSE)</f>
        <v>1</v>
      </c>
      <c r="N127" s="77" t="b">
        <f>IF(VLOOKUP($G127,Allocators!$D$75:$AU$94,T$15+1,FALSE)="Yes",TRUE,FALSE)</f>
        <v>1</v>
      </c>
      <c r="O127" s="77" t="b">
        <f>IF(VLOOKUP($G127,Allocators!$D$75:$AU$94,U$15+1,FALSE)="Yes",TRUE,FALSE)</f>
        <v>1</v>
      </c>
      <c r="P127" s="77" t="b">
        <f>IF(VLOOKUP($G127,Allocators!$D$75:$AU$94,V$15+1,FALSE)="Yes",TRUE,FALSE)</f>
        <v>1</v>
      </c>
      <c r="Q127" s="77" t="b">
        <f>IF(VLOOKUP($G127,Allocators!$D$75:$AU$94,W$15+1,FALSE)="Yes",TRUE,FALSE)</f>
        <v>1</v>
      </c>
      <c r="R127" s="77" t="b">
        <f>IF(VLOOKUP($G127,Allocators!$D$75:$AU$94,X$15+1,FALSE)="Yes",TRUE,FALSE)</f>
        <v>1</v>
      </c>
      <c r="S127" s="77" t="b">
        <f>IF(VLOOKUP($G127,Allocators!$D$75:$AU$94,Y$15+1,FALSE)="Yes",TRUE,FALSE)</f>
        <v>1</v>
      </c>
      <c r="T127" s="77" t="b">
        <f>IF(VLOOKUP($G127,Allocators!$D$75:$AU$94,Z$15+1,FALSE)="Yes",TRUE,FALSE)</f>
        <v>1</v>
      </c>
      <c r="U127" s="77" t="b">
        <f>IF(VLOOKUP($G127,Allocators!$D$75:$AU$94,AA$15+1,FALSE)="Yes",TRUE,FALSE)</f>
        <v>1</v>
      </c>
      <c r="V127" s="77" t="b">
        <f>IF(VLOOKUP($G127,Allocators!$D$75:$AU$94,AB$15+1,FALSE)="Yes",TRUE,FALSE)</f>
        <v>0</v>
      </c>
      <c r="W127" s="77" t="b">
        <f>IF(VLOOKUP($G127,Allocators!$D$75:$AU$94,AC$15+1,FALSE)="Yes",TRUE,FALSE)</f>
        <v>0</v>
      </c>
      <c r="X127" s="77" t="b">
        <f>IF(VLOOKUP($G127,Allocators!$D$75:$AU$94,AD$15+1,FALSE)="Yes",TRUE,FALSE)</f>
        <v>0</v>
      </c>
      <c r="Y127" s="77" t="b">
        <f>IF(VLOOKUP($G127,Allocators!$D$75:$AU$94,AE$15+1,FALSE)="Yes",TRUE,FALSE)</f>
        <v>0</v>
      </c>
      <c r="Z127" s="77" t="b">
        <f>IF(VLOOKUP($G127,Allocators!$D$75:$AU$94,AF$15+1,FALSE)="Yes",TRUE,FALSE)</f>
        <v>0</v>
      </c>
      <c r="AA127" s="77" t="b">
        <f>IF(VLOOKUP($G127,Allocators!$D$75:$AU$94,AG$15+1,FALSE)="Yes",TRUE,FALSE)</f>
        <v>0</v>
      </c>
      <c r="AB127" s="77" t="b">
        <f>IF(VLOOKUP($G127,Allocators!$D$75:$AU$94,AH$15+1,FALSE)="Yes",TRUE,FALSE)</f>
        <v>0</v>
      </c>
      <c r="AC127" s="77" t="b">
        <f>IF(VLOOKUP($G127,Allocators!$D$75:$AU$94,AI$15+1,FALSE)="Yes",TRUE,FALSE)</f>
        <v>0</v>
      </c>
      <c r="AD127" s="77" t="b">
        <f>IF(VLOOKUP($G127,Allocators!$D$75:$AU$94,AJ$15+1,FALSE)="Yes",TRUE,FALSE)</f>
        <v>0</v>
      </c>
      <c r="AE127" s="77" t="b">
        <f>IF(VLOOKUP($G127,Allocators!$D$75:$AU$94,AK$15+1,FALSE)="Yes",TRUE,FALSE)</f>
        <v>0</v>
      </c>
      <c r="AF127" s="77" t="b">
        <f>IF(VLOOKUP($G127,Allocators!$D$75:$AU$94,AL$15+1,FALSE)="Yes",TRUE,FALSE)</f>
        <v>0</v>
      </c>
      <c r="AG127" s="77" t="b">
        <f>IF(VLOOKUP($G127,Allocators!$D$75:$AU$94,AM$15+1,FALSE)="Yes",TRUE,FALSE)</f>
        <v>0</v>
      </c>
      <c r="AH127" s="77" t="b">
        <f>IF(VLOOKUP($G127,Allocators!$D$75:$AU$94,AN$15+1,FALSE)="Yes",TRUE,FALSE)</f>
        <v>1</v>
      </c>
      <c r="AI127" s="77" t="b">
        <f>IF(VLOOKUP($G127,Allocators!$D$75:$AU$94,AO$15+1,FALSE)="Yes",TRUE,FALSE)</f>
        <v>1</v>
      </c>
      <c r="AJ127" s="77" t="b">
        <f>IF(VLOOKUP($G127,Allocators!$D$75:$AU$94,AP$15+1,FALSE)="Yes",TRUE,FALSE)</f>
        <v>1</v>
      </c>
      <c r="AK127" s="77" t="b">
        <f>IF(VLOOKUP($G127,Allocators!$D$75:$AU$94,AQ$15+1,FALSE)="Yes",TRUE,FALSE)</f>
        <v>1</v>
      </c>
      <c r="AL127" s="77" t="b">
        <f>IF(VLOOKUP($G127,Allocators!$D$75:$AU$94,AR$15+1,FALSE)="Yes",TRUE,FALSE)</f>
        <v>1</v>
      </c>
      <c r="AM127" s="77" t="b">
        <f>IF(VLOOKUP($G127,Allocators!$D$75:$AU$94,AS$15+1,FALSE)="Yes",TRUE,FALSE)</f>
        <v>1</v>
      </c>
      <c r="AN127" s="77" t="b">
        <f>IF(VLOOKUP($G127,Allocators!$D$75:$AU$94,AT$15+1,FALSE)="Yes",TRUE,FALSE)</f>
        <v>0</v>
      </c>
      <c r="AO127" s="77" t="b">
        <f>IF(VLOOKUP($G127,Allocators!$D$75:$AU$94,AU$15+1,FALSE)="Yes",TRUE,FALSE)</f>
        <v>0</v>
      </c>
      <c r="AP127" s="77" t="b">
        <f>IF(VLOOKUP($G127,Allocators!$D$75:$AU$94,AV$15+1,FALSE)="Yes",TRUE,FALSE)</f>
        <v>0</v>
      </c>
      <c r="AQ127" s="77" t="b">
        <f>IF(VLOOKUP($G127,Allocators!$D$75:$AU$94,AW$15+1,FALSE)="Yes",TRUE,FALSE)</f>
        <v>0</v>
      </c>
      <c r="AR127" s="77" t="b">
        <f>IF(VLOOKUP($G127,Allocators!$D$75:$AU$94,AX$15+1,FALSE)="Yes",TRUE,FALSE)</f>
        <v>0</v>
      </c>
      <c r="AS127" s="77" t="b">
        <f>IF(VLOOKUP($G127,Allocators!$D$75:$AU$94,AY$15+1,FALSE)="Yes",TRUE,FALSE)</f>
        <v>0</v>
      </c>
      <c r="AT127" s="77" t="b">
        <f>IF(VLOOKUP($G127,Allocators!$D$75:$AU$94,AZ$15+1,FALSE)="Yes",TRUE,FALSE)</f>
        <v>0</v>
      </c>
      <c r="AU127" s="77" t="b">
        <f>IF(VLOOKUP($G127,Allocators!$D$75:$AU$94,BA$15+1,FALSE)="Yes",TRUE,FALSE)</f>
        <v>0</v>
      </c>
      <c r="AV127" s="77" t="b">
        <f>IF(VLOOKUP($G127,Allocators!$D$75:$AU$94,BB$15+1,FALSE)="Yes",TRUE,FALSE)</f>
        <v>0</v>
      </c>
      <c r="AW127" s="77" t="b">
        <f>IF(VLOOKUP($G127,Allocators!$D$75:$AU$94,BC$15+1,FALSE)="Yes",TRUE,FALSE)</f>
        <v>0</v>
      </c>
      <c r="AX127" s="147" t="b">
        <f>IF(VLOOKUP($G127,Allocators!$D$75:$AU$94,BD$15+1,FALSE)="Yes",TRUE,FALSE)</f>
        <v>1</v>
      </c>
      <c r="BD127" s="77"/>
    </row>
    <row r="128" spans="1:57" outlineLevel="1" x14ac:dyDescent="0.4">
      <c r="B128" s="53" t="s">
        <v>181</v>
      </c>
      <c r="C128" s="26"/>
      <c r="G128" s="82">
        <f>MAX($G$116:G127)+1</f>
        <v>13</v>
      </c>
      <c r="H128" s="146" t="b">
        <f>IF(VLOOKUP($G128,Allocators!$D$75:$AU$94,N$15+1,FALSE)="Yes",TRUE,FALSE)</f>
        <v>1</v>
      </c>
      <c r="I128" s="77" t="b">
        <f>IF(VLOOKUP($G128,Allocators!$D$75:$AU$94,O$15+1,FALSE)="Yes",TRUE,FALSE)</f>
        <v>1</v>
      </c>
      <c r="J128" s="77" t="b">
        <f>IF(VLOOKUP($G128,Allocators!$D$75:$AU$94,P$15+1,FALSE)="Yes",TRUE,FALSE)</f>
        <v>1</v>
      </c>
      <c r="K128" s="77" t="b">
        <f>IF(VLOOKUP($G128,Allocators!$D$75:$AU$94,Q$15+1,FALSE)="Yes",TRUE,FALSE)</f>
        <v>1</v>
      </c>
      <c r="L128" s="77" t="b">
        <f>IF(VLOOKUP($G128,Allocators!$D$75:$AU$94,R$15+1,FALSE)="Yes",TRUE,FALSE)</f>
        <v>1</v>
      </c>
      <c r="M128" s="77" t="b">
        <f>IF(VLOOKUP($G128,Allocators!$D$75:$AU$94,S$15+1,FALSE)="Yes",TRUE,FALSE)</f>
        <v>1</v>
      </c>
      <c r="N128" s="77" t="b">
        <f>IF(VLOOKUP($G128,Allocators!$D$75:$AU$94,T$15+1,FALSE)="Yes",TRUE,FALSE)</f>
        <v>1</v>
      </c>
      <c r="O128" s="77" t="b">
        <f>IF(VLOOKUP($G128,Allocators!$D$75:$AU$94,U$15+1,FALSE)="Yes",TRUE,FALSE)</f>
        <v>1</v>
      </c>
      <c r="P128" s="77" t="b">
        <f>IF(VLOOKUP($G128,Allocators!$D$75:$AU$94,V$15+1,FALSE)="Yes",TRUE,FALSE)</f>
        <v>1</v>
      </c>
      <c r="Q128" s="77" t="b">
        <f>IF(VLOOKUP($G128,Allocators!$D$75:$AU$94,W$15+1,FALSE)="Yes",TRUE,FALSE)</f>
        <v>1</v>
      </c>
      <c r="R128" s="77" t="b">
        <f>IF(VLOOKUP($G128,Allocators!$D$75:$AU$94,X$15+1,FALSE)="Yes",TRUE,FALSE)</f>
        <v>1</v>
      </c>
      <c r="S128" s="77" t="b">
        <f>IF(VLOOKUP($G128,Allocators!$D$75:$AU$94,Y$15+1,FALSE)="Yes",TRUE,FALSE)</f>
        <v>1</v>
      </c>
      <c r="T128" s="77" t="b">
        <f>IF(VLOOKUP($G128,Allocators!$D$75:$AU$94,Z$15+1,FALSE)="Yes",TRUE,FALSE)</f>
        <v>1</v>
      </c>
      <c r="U128" s="77" t="b">
        <f>IF(VLOOKUP($G128,Allocators!$D$75:$AU$94,AA$15+1,FALSE)="Yes",TRUE,FALSE)</f>
        <v>1</v>
      </c>
      <c r="V128" s="77" t="b">
        <f>IF(VLOOKUP($G128,Allocators!$D$75:$AU$94,AB$15+1,FALSE)="Yes",TRUE,FALSE)</f>
        <v>0</v>
      </c>
      <c r="W128" s="77" t="b">
        <f>IF(VLOOKUP($G128,Allocators!$D$75:$AU$94,AC$15+1,FALSE)="Yes",TRUE,FALSE)</f>
        <v>0</v>
      </c>
      <c r="X128" s="77" t="b">
        <f>IF(VLOOKUP($G128,Allocators!$D$75:$AU$94,AD$15+1,FALSE)="Yes",TRUE,FALSE)</f>
        <v>0</v>
      </c>
      <c r="Y128" s="77" t="b">
        <f>IF(VLOOKUP($G128,Allocators!$D$75:$AU$94,AE$15+1,FALSE)="Yes",TRUE,FALSE)</f>
        <v>0</v>
      </c>
      <c r="Z128" s="77" t="b">
        <f>IF(VLOOKUP($G128,Allocators!$D$75:$AU$94,AF$15+1,FALSE)="Yes",TRUE,FALSE)</f>
        <v>0</v>
      </c>
      <c r="AA128" s="77" t="b">
        <f>IF(VLOOKUP($G128,Allocators!$D$75:$AU$94,AG$15+1,FALSE)="Yes",TRUE,FALSE)</f>
        <v>0</v>
      </c>
      <c r="AB128" s="77" t="b">
        <f>IF(VLOOKUP($G128,Allocators!$D$75:$AU$94,AH$15+1,FALSE)="Yes",TRUE,FALSE)</f>
        <v>0</v>
      </c>
      <c r="AC128" s="77" t="b">
        <f>IF(VLOOKUP($G128,Allocators!$D$75:$AU$94,AI$15+1,FALSE)="Yes",TRUE,FALSE)</f>
        <v>0</v>
      </c>
      <c r="AD128" s="77" t="b">
        <f>IF(VLOOKUP($G128,Allocators!$D$75:$AU$94,AJ$15+1,FALSE)="Yes",TRUE,FALSE)</f>
        <v>0</v>
      </c>
      <c r="AE128" s="77" t="b">
        <f>IF(VLOOKUP($G128,Allocators!$D$75:$AU$94,AK$15+1,FALSE)="Yes",TRUE,FALSE)</f>
        <v>0</v>
      </c>
      <c r="AF128" s="77" t="b">
        <f>IF(VLOOKUP($G128,Allocators!$D$75:$AU$94,AL$15+1,FALSE)="Yes",TRUE,FALSE)</f>
        <v>0</v>
      </c>
      <c r="AG128" s="77" t="b">
        <f>IF(VLOOKUP($G128,Allocators!$D$75:$AU$94,AM$15+1,FALSE)="Yes",TRUE,FALSE)</f>
        <v>0</v>
      </c>
      <c r="AH128" s="77" t="b">
        <f>IF(VLOOKUP($G128,Allocators!$D$75:$AU$94,AN$15+1,FALSE)="Yes",TRUE,FALSE)</f>
        <v>0</v>
      </c>
      <c r="AI128" s="77" t="b">
        <f>IF(VLOOKUP($G128,Allocators!$D$75:$AU$94,AO$15+1,FALSE)="Yes",TRUE,FALSE)</f>
        <v>0</v>
      </c>
      <c r="AJ128" s="77" t="b">
        <f>IF(VLOOKUP($G128,Allocators!$D$75:$AU$94,AP$15+1,FALSE)="Yes",TRUE,FALSE)</f>
        <v>0</v>
      </c>
      <c r="AK128" s="77" t="b">
        <f>IF(VLOOKUP($G128,Allocators!$D$75:$AU$94,AQ$15+1,FALSE)="Yes",TRUE,FALSE)</f>
        <v>0</v>
      </c>
      <c r="AL128" s="77" t="b">
        <f>IF(VLOOKUP($G128,Allocators!$D$75:$AU$94,AR$15+1,FALSE)="Yes",TRUE,FALSE)</f>
        <v>0</v>
      </c>
      <c r="AM128" s="77" t="b">
        <f>IF(VLOOKUP($G128,Allocators!$D$75:$AU$94,AS$15+1,FALSE)="Yes",TRUE,FALSE)</f>
        <v>0</v>
      </c>
      <c r="AN128" s="77" t="b">
        <f>IF(VLOOKUP($G128,Allocators!$D$75:$AU$94,AT$15+1,FALSE)="Yes",TRUE,FALSE)</f>
        <v>0</v>
      </c>
      <c r="AO128" s="77" t="b">
        <f>IF(VLOOKUP($G128,Allocators!$D$75:$AU$94,AU$15+1,FALSE)="Yes",TRUE,FALSE)</f>
        <v>0</v>
      </c>
      <c r="AP128" s="77" t="b">
        <f>IF(VLOOKUP($G128,Allocators!$D$75:$AU$94,AV$15+1,FALSE)="Yes",TRUE,FALSE)</f>
        <v>0</v>
      </c>
      <c r="AQ128" s="77" t="b">
        <f>IF(VLOOKUP($G128,Allocators!$D$75:$AU$94,AW$15+1,FALSE)="Yes",TRUE,FALSE)</f>
        <v>0</v>
      </c>
      <c r="AR128" s="77" t="b">
        <f>IF(VLOOKUP($G128,Allocators!$D$75:$AU$94,AX$15+1,FALSE)="Yes",TRUE,FALSE)</f>
        <v>0</v>
      </c>
      <c r="AS128" s="77" t="b">
        <f>IF(VLOOKUP($G128,Allocators!$D$75:$AU$94,AY$15+1,FALSE)="Yes",TRUE,FALSE)</f>
        <v>0</v>
      </c>
      <c r="AT128" s="77" t="b">
        <f>IF(VLOOKUP($G128,Allocators!$D$75:$AU$94,AZ$15+1,FALSE)="Yes",TRUE,FALSE)</f>
        <v>0</v>
      </c>
      <c r="AU128" s="77" t="b">
        <f>IF(VLOOKUP($G128,Allocators!$D$75:$AU$94,BA$15+1,FALSE)="Yes",TRUE,FALSE)</f>
        <v>0</v>
      </c>
      <c r="AV128" s="77" t="b">
        <f>IF(VLOOKUP($G128,Allocators!$D$75:$AU$94,BB$15+1,FALSE)="Yes",TRUE,FALSE)</f>
        <v>0</v>
      </c>
      <c r="AW128" s="77" t="b">
        <f>IF(VLOOKUP($G128,Allocators!$D$75:$AU$94,BC$15+1,FALSE)="Yes",TRUE,FALSE)</f>
        <v>0</v>
      </c>
      <c r="AX128" s="147" t="b">
        <f>IF(VLOOKUP($G128,Allocators!$D$75:$AU$94,BD$15+1,FALSE)="Yes",TRUE,FALSE)</f>
        <v>1</v>
      </c>
      <c r="BD128" s="77"/>
    </row>
    <row r="129" spans="1:57" outlineLevel="1" x14ac:dyDescent="0.4">
      <c r="B129" s="53" t="s">
        <v>182</v>
      </c>
      <c r="C129" s="26"/>
      <c r="G129" s="82">
        <f>MAX($G$116:G128)+1</f>
        <v>14</v>
      </c>
      <c r="H129" s="146" t="b">
        <f>IF(VLOOKUP($G129,Allocators!$D$75:$AU$94,N$15+1,FALSE)="Yes",TRUE,FALSE)</f>
        <v>1</v>
      </c>
      <c r="I129" s="77" t="b">
        <f>IF(VLOOKUP($G129,Allocators!$D$75:$AU$94,O$15+1,FALSE)="Yes",TRUE,FALSE)</f>
        <v>1</v>
      </c>
      <c r="J129" s="77" t="b">
        <f>IF(VLOOKUP($G129,Allocators!$D$75:$AU$94,P$15+1,FALSE)="Yes",TRUE,FALSE)</f>
        <v>1</v>
      </c>
      <c r="K129" s="77" t="b">
        <f>IF(VLOOKUP($G129,Allocators!$D$75:$AU$94,Q$15+1,FALSE)="Yes",TRUE,FALSE)</f>
        <v>1</v>
      </c>
      <c r="L129" s="77" t="b">
        <f>IF(VLOOKUP($G129,Allocators!$D$75:$AU$94,R$15+1,FALSE)="Yes",TRUE,FALSE)</f>
        <v>1</v>
      </c>
      <c r="M129" s="77" t="b">
        <f>IF(VLOOKUP($G129,Allocators!$D$75:$AU$94,S$15+1,FALSE)="Yes",TRUE,FALSE)</f>
        <v>1</v>
      </c>
      <c r="N129" s="77" t="b">
        <f>IF(VLOOKUP($G129,Allocators!$D$75:$AU$94,T$15+1,FALSE)="Yes",TRUE,FALSE)</f>
        <v>1</v>
      </c>
      <c r="O129" s="77" t="b">
        <f>IF(VLOOKUP($G129,Allocators!$D$75:$AU$94,U$15+1,FALSE)="Yes",TRUE,FALSE)</f>
        <v>1</v>
      </c>
      <c r="P129" s="77" t="b">
        <f>IF(VLOOKUP($G129,Allocators!$D$75:$AU$94,V$15+1,FALSE)="Yes",TRUE,FALSE)</f>
        <v>1</v>
      </c>
      <c r="Q129" s="77" t="b">
        <f>IF(VLOOKUP($G129,Allocators!$D$75:$AU$94,W$15+1,FALSE)="Yes",TRUE,FALSE)</f>
        <v>1</v>
      </c>
      <c r="R129" s="77" t="b">
        <f>IF(VLOOKUP($G129,Allocators!$D$75:$AU$94,X$15+1,FALSE)="Yes",TRUE,FALSE)</f>
        <v>1</v>
      </c>
      <c r="S129" s="77" t="b">
        <f>IF(VLOOKUP($G129,Allocators!$D$75:$AU$94,Y$15+1,FALSE)="Yes",TRUE,FALSE)</f>
        <v>1</v>
      </c>
      <c r="T129" s="77" t="b">
        <f>IF(VLOOKUP($G129,Allocators!$D$75:$AU$94,Z$15+1,FALSE)="Yes",TRUE,FALSE)</f>
        <v>1</v>
      </c>
      <c r="U129" s="77" t="b">
        <f>IF(VLOOKUP($G129,Allocators!$D$75:$AU$94,AA$15+1,FALSE)="Yes",TRUE,FALSE)</f>
        <v>1</v>
      </c>
      <c r="V129" s="77" t="b">
        <f>IF(VLOOKUP($G129,Allocators!$D$75:$AU$94,AB$15+1,FALSE)="Yes",TRUE,FALSE)</f>
        <v>0</v>
      </c>
      <c r="W129" s="77" t="b">
        <f>IF(VLOOKUP($G129,Allocators!$D$75:$AU$94,AC$15+1,FALSE)="Yes",TRUE,FALSE)</f>
        <v>0</v>
      </c>
      <c r="X129" s="77" t="b">
        <f>IF(VLOOKUP($G129,Allocators!$D$75:$AU$94,AD$15+1,FALSE)="Yes",TRUE,FALSE)</f>
        <v>0</v>
      </c>
      <c r="Y129" s="77" t="b">
        <f>IF(VLOOKUP($G129,Allocators!$D$75:$AU$94,AE$15+1,FALSE)="Yes",TRUE,FALSE)</f>
        <v>0</v>
      </c>
      <c r="Z129" s="77" t="b">
        <f>IF(VLOOKUP($G129,Allocators!$D$75:$AU$94,AF$15+1,FALSE)="Yes",TRUE,FALSE)</f>
        <v>0</v>
      </c>
      <c r="AA129" s="77" t="b">
        <f>IF(VLOOKUP($G129,Allocators!$D$75:$AU$94,AG$15+1,FALSE)="Yes",TRUE,FALSE)</f>
        <v>0</v>
      </c>
      <c r="AB129" s="77" t="b">
        <f>IF(VLOOKUP($G129,Allocators!$D$75:$AU$94,AH$15+1,FALSE)="Yes",TRUE,FALSE)</f>
        <v>0</v>
      </c>
      <c r="AC129" s="77" t="b">
        <f>IF(VLOOKUP($G129,Allocators!$D$75:$AU$94,AI$15+1,FALSE)="Yes",TRUE,FALSE)</f>
        <v>0</v>
      </c>
      <c r="AD129" s="77" t="b">
        <f>IF(VLOOKUP($G129,Allocators!$D$75:$AU$94,AJ$15+1,FALSE)="Yes",TRUE,FALSE)</f>
        <v>0</v>
      </c>
      <c r="AE129" s="77" t="b">
        <f>IF(VLOOKUP($G129,Allocators!$D$75:$AU$94,AK$15+1,FALSE)="Yes",TRUE,FALSE)</f>
        <v>0</v>
      </c>
      <c r="AF129" s="77" t="b">
        <f>IF(VLOOKUP($G129,Allocators!$D$75:$AU$94,AL$15+1,FALSE)="Yes",TRUE,FALSE)</f>
        <v>0</v>
      </c>
      <c r="AG129" s="77" t="b">
        <f>IF(VLOOKUP($G129,Allocators!$D$75:$AU$94,AM$15+1,FALSE)="Yes",TRUE,FALSE)</f>
        <v>0</v>
      </c>
      <c r="AH129" s="77" t="b">
        <f>IF(VLOOKUP($G129,Allocators!$D$75:$AU$94,AN$15+1,FALSE)="Yes",TRUE,FALSE)</f>
        <v>0</v>
      </c>
      <c r="AI129" s="77" t="b">
        <f>IF(VLOOKUP($G129,Allocators!$D$75:$AU$94,AO$15+1,FALSE)="Yes",TRUE,FALSE)</f>
        <v>0</v>
      </c>
      <c r="AJ129" s="77" t="b">
        <f>IF(VLOOKUP($G129,Allocators!$D$75:$AU$94,AP$15+1,FALSE)="Yes",TRUE,FALSE)</f>
        <v>0</v>
      </c>
      <c r="AK129" s="77" t="b">
        <f>IF(VLOOKUP($G129,Allocators!$D$75:$AU$94,AQ$15+1,FALSE)="Yes",TRUE,FALSE)</f>
        <v>0</v>
      </c>
      <c r="AL129" s="77" t="b">
        <f>IF(VLOOKUP($G129,Allocators!$D$75:$AU$94,AR$15+1,FALSE)="Yes",TRUE,FALSE)</f>
        <v>0</v>
      </c>
      <c r="AM129" s="77" t="b">
        <f>IF(VLOOKUP($G129,Allocators!$D$75:$AU$94,AS$15+1,FALSE)="Yes",TRUE,FALSE)</f>
        <v>0</v>
      </c>
      <c r="AN129" s="77" t="b">
        <f>IF(VLOOKUP($G129,Allocators!$D$75:$AU$94,AT$15+1,FALSE)="Yes",TRUE,FALSE)</f>
        <v>0</v>
      </c>
      <c r="AO129" s="77" t="b">
        <f>IF(VLOOKUP($G129,Allocators!$D$75:$AU$94,AU$15+1,FALSE)="Yes",TRUE,FALSE)</f>
        <v>0</v>
      </c>
      <c r="AP129" s="77" t="b">
        <f>IF(VLOOKUP($G129,Allocators!$D$75:$AU$94,AV$15+1,FALSE)="Yes",TRUE,FALSE)</f>
        <v>0</v>
      </c>
      <c r="AQ129" s="77" t="b">
        <f>IF(VLOOKUP($G129,Allocators!$D$75:$AU$94,AW$15+1,FALSE)="Yes",TRUE,FALSE)</f>
        <v>0</v>
      </c>
      <c r="AR129" s="77" t="b">
        <f>IF(VLOOKUP($G129,Allocators!$D$75:$AU$94,AX$15+1,FALSE)="Yes",TRUE,FALSE)</f>
        <v>0</v>
      </c>
      <c r="AS129" s="77" t="b">
        <f>IF(VLOOKUP($G129,Allocators!$D$75:$AU$94,AY$15+1,FALSE)="Yes",TRUE,FALSE)</f>
        <v>0</v>
      </c>
      <c r="AT129" s="77" t="b">
        <f>IF(VLOOKUP($G129,Allocators!$D$75:$AU$94,AZ$15+1,FALSE)="Yes",TRUE,FALSE)</f>
        <v>0</v>
      </c>
      <c r="AU129" s="77" t="b">
        <f>IF(VLOOKUP($G129,Allocators!$D$75:$AU$94,BA$15+1,FALSE)="Yes",TRUE,FALSE)</f>
        <v>0</v>
      </c>
      <c r="AV129" s="77" t="b">
        <f>IF(VLOOKUP($G129,Allocators!$D$75:$AU$94,BB$15+1,FALSE)="Yes",TRUE,FALSE)</f>
        <v>0</v>
      </c>
      <c r="AW129" s="77" t="b">
        <f>IF(VLOOKUP($G129,Allocators!$D$75:$AU$94,BC$15+1,FALSE)="Yes",TRUE,FALSE)</f>
        <v>0</v>
      </c>
      <c r="AX129" s="147" t="b">
        <f>IF(VLOOKUP($G129,Allocators!$D$75:$AU$94,BD$15+1,FALSE)="Yes",TRUE,FALSE)</f>
        <v>1</v>
      </c>
      <c r="BD129" s="77"/>
    </row>
    <row r="130" spans="1:57" outlineLevel="1" x14ac:dyDescent="0.4">
      <c r="B130" s="53" t="s">
        <v>183</v>
      </c>
      <c r="C130" s="26"/>
      <c r="G130" s="82">
        <f>MAX($G$116:G129)+1</f>
        <v>15</v>
      </c>
      <c r="H130" s="146" t="b">
        <f>IF(VLOOKUP($G130,Allocators!$D$75:$AU$94,N$15+1,FALSE)="Yes",TRUE,FALSE)</f>
        <v>1</v>
      </c>
      <c r="I130" s="77" t="b">
        <f>IF(VLOOKUP($G130,Allocators!$D$75:$AU$94,O$15+1,FALSE)="Yes",TRUE,FALSE)</f>
        <v>1</v>
      </c>
      <c r="J130" s="77" t="b">
        <f>IF(VLOOKUP($G130,Allocators!$D$75:$AU$94,P$15+1,FALSE)="Yes",TRUE,FALSE)</f>
        <v>1</v>
      </c>
      <c r="K130" s="77" t="b">
        <f>IF(VLOOKUP($G130,Allocators!$D$75:$AU$94,Q$15+1,FALSE)="Yes",TRUE,FALSE)</f>
        <v>1</v>
      </c>
      <c r="L130" s="77" t="b">
        <f>IF(VLOOKUP($G130,Allocators!$D$75:$AU$94,R$15+1,FALSE)="Yes",TRUE,FALSE)</f>
        <v>1</v>
      </c>
      <c r="M130" s="77" t="b">
        <f>IF(VLOOKUP($G130,Allocators!$D$75:$AU$94,S$15+1,FALSE)="Yes",TRUE,FALSE)</f>
        <v>1</v>
      </c>
      <c r="N130" s="77" t="b">
        <f>IF(VLOOKUP($G130,Allocators!$D$75:$AU$94,T$15+1,FALSE)="Yes",TRUE,FALSE)</f>
        <v>1</v>
      </c>
      <c r="O130" s="77" t="b">
        <f>IF(VLOOKUP($G130,Allocators!$D$75:$AU$94,U$15+1,FALSE)="Yes",TRUE,FALSE)</f>
        <v>1</v>
      </c>
      <c r="P130" s="77" t="b">
        <f>IF(VLOOKUP($G130,Allocators!$D$75:$AU$94,V$15+1,FALSE)="Yes",TRUE,FALSE)</f>
        <v>1</v>
      </c>
      <c r="Q130" s="77" t="b">
        <f>IF(VLOOKUP($G130,Allocators!$D$75:$AU$94,W$15+1,FALSE)="Yes",TRUE,FALSE)</f>
        <v>1</v>
      </c>
      <c r="R130" s="77" t="b">
        <f>IF(VLOOKUP($G130,Allocators!$D$75:$AU$94,X$15+1,FALSE)="Yes",TRUE,FALSE)</f>
        <v>1</v>
      </c>
      <c r="S130" s="77" t="b">
        <f>IF(VLOOKUP($G130,Allocators!$D$75:$AU$94,Y$15+1,FALSE)="Yes",TRUE,FALSE)</f>
        <v>1</v>
      </c>
      <c r="T130" s="77" t="b">
        <f>IF(VLOOKUP($G130,Allocators!$D$75:$AU$94,Z$15+1,FALSE)="Yes",TRUE,FALSE)</f>
        <v>1</v>
      </c>
      <c r="U130" s="77" t="b">
        <f>IF(VLOOKUP($G130,Allocators!$D$75:$AU$94,AA$15+1,FALSE)="Yes",TRUE,FALSE)</f>
        <v>1</v>
      </c>
      <c r="V130" s="77" t="b">
        <f>IF(VLOOKUP($G130,Allocators!$D$75:$AU$94,AB$15+1,FALSE)="Yes",TRUE,FALSE)</f>
        <v>0</v>
      </c>
      <c r="W130" s="77" t="b">
        <f>IF(VLOOKUP($G130,Allocators!$D$75:$AU$94,AC$15+1,FALSE)="Yes",TRUE,FALSE)</f>
        <v>0</v>
      </c>
      <c r="X130" s="77" t="b">
        <f>IF(VLOOKUP($G130,Allocators!$D$75:$AU$94,AD$15+1,FALSE)="Yes",TRUE,FALSE)</f>
        <v>0</v>
      </c>
      <c r="Y130" s="77" t="b">
        <f>IF(VLOOKUP($G130,Allocators!$D$75:$AU$94,AE$15+1,FALSE)="Yes",TRUE,FALSE)</f>
        <v>0</v>
      </c>
      <c r="Z130" s="77" t="b">
        <f>IF(VLOOKUP($G130,Allocators!$D$75:$AU$94,AF$15+1,FALSE)="Yes",TRUE,FALSE)</f>
        <v>0</v>
      </c>
      <c r="AA130" s="77" t="b">
        <f>IF(VLOOKUP($G130,Allocators!$D$75:$AU$94,AG$15+1,FALSE)="Yes",TRUE,FALSE)</f>
        <v>0</v>
      </c>
      <c r="AB130" s="77" t="b">
        <f>IF(VLOOKUP($G130,Allocators!$D$75:$AU$94,AH$15+1,FALSE)="Yes",TRUE,FALSE)</f>
        <v>0</v>
      </c>
      <c r="AC130" s="77" t="b">
        <f>IF(VLOOKUP($G130,Allocators!$D$75:$AU$94,AI$15+1,FALSE)="Yes",TRUE,FALSE)</f>
        <v>0</v>
      </c>
      <c r="AD130" s="77" t="b">
        <f>IF(VLOOKUP($G130,Allocators!$D$75:$AU$94,AJ$15+1,FALSE)="Yes",TRUE,FALSE)</f>
        <v>0</v>
      </c>
      <c r="AE130" s="77" t="b">
        <f>IF(VLOOKUP($G130,Allocators!$D$75:$AU$94,AK$15+1,FALSE)="Yes",TRUE,FALSE)</f>
        <v>0</v>
      </c>
      <c r="AF130" s="77" t="b">
        <f>IF(VLOOKUP($G130,Allocators!$D$75:$AU$94,AL$15+1,FALSE)="Yes",TRUE,FALSE)</f>
        <v>0</v>
      </c>
      <c r="AG130" s="77" t="b">
        <f>IF(VLOOKUP($G130,Allocators!$D$75:$AU$94,AM$15+1,FALSE)="Yes",TRUE,FALSE)</f>
        <v>0</v>
      </c>
      <c r="AH130" s="77" t="b">
        <f>IF(VLOOKUP($G130,Allocators!$D$75:$AU$94,AN$15+1,FALSE)="Yes",TRUE,FALSE)</f>
        <v>0</v>
      </c>
      <c r="AI130" s="77" t="b">
        <f>IF(VLOOKUP($G130,Allocators!$D$75:$AU$94,AO$15+1,FALSE)="Yes",TRUE,FALSE)</f>
        <v>0</v>
      </c>
      <c r="AJ130" s="77" t="b">
        <f>IF(VLOOKUP($G130,Allocators!$D$75:$AU$94,AP$15+1,FALSE)="Yes",TRUE,FALSE)</f>
        <v>0</v>
      </c>
      <c r="AK130" s="77" t="b">
        <f>IF(VLOOKUP($G130,Allocators!$D$75:$AU$94,AQ$15+1,FALSE)="Yes",TRUE,FALSE)</f>
        <v>0</v>
      </c>
      <c r="AL130" s="77" t="b">
        <f>IF(VLOOKUP($G130,Allocators!$D$75:$AU$94,AR$15+1,FALSE)="Yes",TRUE,FALSE)</f>
        <v>0</v>
      </c>
      <c r="AM130" s="77" t="b">
        <f>IF(VLOOKUP($G130,Allocators!$D$75:$AU$94,AS$15+1,FALSE)="Yes",TRUE,FALSE)</f>
        <v>0</v>
      </c>
      <c r="AN130" s="77" t="b">
        <f>IF(VLOOKUP($G130,Allocators!$D$75:$AU$94,AT$15+1,FALSE)="Yes",TRUE,FALSE)</f>
        <v>0</v>
      </c>
      <c r="AO130" s="77" t="b">
        <f>IF(VLOOKUP($G130,Allocators!$D$75:$AU$94,AU$15+1,FALSE)="Yes",TRUE,FALSE)</f>
        <v>0</v>
      </c>
      <c r="AP130" s="77" t="b">
        <f>IF(VLOOKUP($G130,Allocators!$D$75:$AU$94,AV$15+1,FALSE)="Yes",TRUE,FALSE)</f>
        <v>0</v>
      </c>
      <c r="AQ130" s="77" t="b">
        <f>IF(VLOOKUP($G130,Allocators!$D$75:$AU$94,AW$15+1,FALSE)="Yes",TRUE,FALSE)</f>
        <v>0</v>
      </c>
      <c r="AR130" s="77" t="b">
        <f>IF(VLOOKUP($G130,Allocators!$D$75:$AU$94,AX$15+1,FALSE)="Yes",TRUE,FALSE)</f>
        <v>0</v>
      </c>
      <c r="AS130" s="77" t="b">
        <f>IF(VLOOKUP($G130,Allocators!$D$75:$AU$94,AY$15+1,FALSE)="Yes",TRUE,FALSE)</f>
        <v>0</v>
      </c>
      <c r="AT130" s="77" t="b">
        <f>IF(VLOOKUP($G130,Allocators!$D$75:$AU$94,AZ$15+1,FALSE)="Yes",TRUE,FALSE)</f>
        <v>0</v>
      </c>
      <c r="AU130" s="77" t="b">
        <f>IF(VLOOKUP($G130,Allocators!$D$75:$AU$94,BA$15+1,FALSE)="Yes",TRUE,FALSE)</f>
        <v>0</v>
      </c>
      <c r="AV130" s="77" t="b">
        <f>IF(VLOOKUP($G130,Allocators!$D$75:$AU$94,BB$15+1,FALSE)="Yes",TRUE,FALSE)</f>
        <v>0</v>
      </c>
      <c r="AW130" s="77" t="b">
        <f>IF(VLOOKUP($G130,Allocators!$D$75:$AU$94,BC$15+1,FALSE)="Yes",TRUE,FALSE)</f>
        <v>0</v>
      </c>
      <c r="AX130" s="147" t="b">
        <f>IF(VLOOKUP($G130,Allocators!$D$75:$AU$94,BD$15+1,FALSE)="Yes",TRUE,FALSE)</f>
        <v>1</v>
      </c>
      <c r="BD130" s="77"/>
    </row>
    <row r="131" spans="1:57" outlineLevel="1" x14ac:dyDescent="0.4">
      <c r="B131" s="53" t="s">
        <v>184</v>
      </c>
      <c r="C131" s="26"/>
      <c r="G131" s="82">
        <f>MAX($G$116:G130)+1</f>
        <v>16</v>
      </c>
      <c r="H131" s="146" t="b">
        <f>IF(VLOOKUP($G131,Allocators!$D$75:$AU$94,N$15+1,FALSE)="Yes",TRUE,FALSE)</f>
        <v>0</v>
      </c>
      <c r="I131" s="77" t="b">
        <f>IF(VLOOKUP($G131,Allocators!$D$75:$AU$94,O$15+1,FALSE)="Yes",TRUE,FALSE)</f>
        <v>0</v>
      </c>
      <c r="J131" s="77" t="b">
        <f>IF(VLOOKUP($G131,Allocators!$D$75:$AU$94,P$15+1,FALSE)="Yes",TRUE,FALSE)</f>
        <v>0</v>
      </c>
      <c r="K131" s="77" t="b">
        <f>IF(VLOOKUP($G131,Allocators!$D$75:$AU$94,Q$15+1,FALSE)="Yes",TRUE,FALSE)</f>
        <v>0</v>
      </c>
      <c r="L131" s="77" t="b">
        <f>IF(VLOOKUP($G131,Allocators!$D$75:$AU$94,R$15+1,FALSE)="Yes",TRUE,FALSE)</f>
        <v>0</v>
      </c>
      <c r="M131" s="77" t="b">
        <f>IF(VLOOKUP($G131,Allocators!$D$75:$AU$94,S$15+1,FALSE)="Yes",TRUE,FALSE)</f>
        <v>0</v>
      </c>
      <c r="N131" s="77" t="b">
        <f>IF(VLOOKUP($G131,Allocators!$D$75:$AU$94,T$15+1,FALSE)="Yes",TRUE,FALSE)</f>
        <v>0</v>
      </c>
      <c r="O131" s="77" t="b">
        <f>IF(VLOOKUP($G131,Allocators!$D$75:$AU$94,U$15+1,FALSE)="Yes",TRUE,FALSE)</f>
        <v>0</v>
      </c>
      <c r="P131" s="77" t="b">
        <f>IF(VLOOKUP($G131,Allocators!$D$75:$AU$94,V$15+1,FALSE)="Yes",TRUE,FALSE)</f>
        <v>0</v>
      </c>
      <c r="Q131" s="77" t="b">
        <f>IF(VLOOKUP($G131,Allocators!$D$75:$AU$94,W$15+1,FALSE)="Yes",TRUE,FALSE)</f>
        <v>0</v>
      </c>
      <c r="R131" s="77" t="b">
        <f>IF(VLOOKUP($G131,Allocators!$D$75:$AU$94,X$15+1,FALSE)="Yes",TRUE,FALSE)</f>
        <v>0</v>
      </c>
      <c r="S131" s="77" t="b">
        <f>IF(VLOOKUP($G131,Allocators!$D$75:$AU$94,Y$15+1,FALSE)="Yes",TRUE,FALSE)</f>
        <v>0</v>
      </c>
      <c r="T131" s="77" t="b">
        <f>IF(VLOOKUP($G131,Allocators!$D$75:$AU$94,Z$15+1,FALSE)="Yes",TRUE,FALSE)</f>
        <v>0</v>
      </c>
      <c r="U131" s="77" t="b">
        <f>IF(VLOOKUP($G131,Allocators!$D$75:$AU$94,AA$15+1,FALSE)="Yes",TRUE,FALSE)</f>
        <v>0</v>
      </c>
      <c r="V131" s="77" t="b">
        <f>IF(VLOOKUP($G131,Allocators!$D$75:$AU$94,AB$15+1,FALSE)="Yes",TRUE,FALSE)</f>
        <v>1</v>
      </c>
      <c r="W131" s="77" t="b">
        <f>IF(VLOOKUP($G131,Allocators!$D$75:$AU$94,AC$15+1,FALSE)="Yes",TRUE,FALSE)</f>
        <v>1</v>
      </c>
      <c r="X131" s="77" t="b">
        <f>IF(VLOOKUP($G131,Allocators!$D$75:$AU$94,AD$15+1,FALSE)="Yes",TRUE,FALSE)</f>
        <v>1</v>
      </c>
      <c r="Y131" s="77" t="b">
        <f>IF(VLOOKUP($G131,Allocators!$D$75:$AU$94,AE$15+1,FALSE)="Yes",TRUE,FALSE)</f>
        <v>1</v>
      </c>
      <c r="Z131" s="77" t="b">
        <f>IF(VLOOKUP($G131,Allocators!$D$75:$AU$94,AF$15+1,FALSE)="Yes",TRUE,FALSE)</f>
        <v>1</v>
      </c>
      <c r="AA131" s="77" t="b">
        <f>IF(VLOOKUP($G131,Allocators!$D$75:$AU$94,AG$15+1,FALSE)="Yes",TRUE,FALSE)</f>
        <v>1</v>
      </c>
      <c r="AB131" s="77" t="b">
        <f>IF(VLOOKUP($G131,Allocators!$D$75:$AU$94,AH$15+1,FALSE)="Yes",TRUE,FALSE)</f>
        <v>1</v>
      </c>
      <c r="AC131" s="77" t="b">
        <f>IF(VLOOKUP($G131,Allocators!$D$75:$AU$94,AI$15+1,FALSE)="Yes",TRUE,FALSE)</f>
        <v>1</v>
      </c>
      <c r="AD131" s="77" t="b">
        <f>IF(VLOOKUP($G131,Allocators!$D$75:$AU$94,AJ$15+1,FALSE)="Yes",TRUE,FALSE)</f>
        <v>0</v>
      </c>
      <c r="AE131" s="77" t="b">
        <f>IF(VLOOKUP($G131,Allocators!$D$75:$AU$94,AK$15+1,FALSE)="Yes",TRUE,FALSE)</f>
        <v>0</v>
      </c>
      <c r="AF131" s="77" t="b">
        <f>IF(VLOOKUP($G131,Allocators!$D$75:$AU$94,AL$15+1,FALSE)="Yes",TRUE,FALSE)</f>
        <v>0</v>
      </c>
      <c r="AG131" s="77" t="b">
        <f>IF(VLOOKUP($G131,Allocators!$D$75:$AU$94,AM$15+1,FALSE)="Yes",TRUE,FALSE)</f>
        <v>0</v>
      </c>
      <c r="AH131" s="77" t="b">
        <f>IF(VLOOKUP($G131,Allocators!$D$75:$AU$94,AN$15+1,FALSE)="Yes",TRUE,FALSE)</f>
        <v>0</v>
      </c>
      <c r="AI131" s="77" t="b">
        <f>IF(VLOOKUP($G131,Allocators!$D$75:$AU$94,AO$15+1,FALSE)="Yes",TRUE,FALSE)</f>
        <v>0</v>
      </c>
      <c r="AJ131" s="77" t="b">
        <f>IF(VLOOKUP($G131,Allocators!$D$75:$AU$94,AP$15+1,FALSE)="Yes",TRUE,FALSE)</f>
        <v>0</v>
      </c>
      <c r="AK131" s="77" t="b">
        <f>IF(VLOOKUP($G131,Allocators!$D$75:$AU$94,AQ$15+1,FALSE)="Yes",TRUE,FALSE)</f>
        <v>0</v>
      </c>
      <c r="AL131" s="77" t="b">
        <f>IF(VLOOKUP($G131,Allocators!$D$75:$AU$94,AR$15+1,FALSE)="Yes",TRUE,FALSE)</f>
        <v>0</v>
      </c>
      <c r="AM131" s="77" t="b">
        <f>IF(VLOOKUP($G131,Allocators!$D$75:$AU$94,AS$15+1,FALSE)="Yes",TRUE,FALSE)</f>
        <v>0</v>
      </c>
      <c r="AN131" s="77" t="b">
        <f>IF(VLOOKUP($G131,Allocators!$D$75:$AU$94,AT$15+1,FALSE)="Yes",TRUE,FALSE)</f>
        <v>0</v>
      </c>
      <c r="AO131" s="77" t="b">
        <f>IF(VLOOKUP($G131,Allocators!$D$75:$AU$94,AU$15+1,FALSE)="Yes",TRUE,FALSE)</f>
        <v>0</v>
      </c>
      <c r="AP131" s="77" t="b">
        <f>IF(VLOOKUP($G131,Allocators!$D$75:$AU$94,AV$15+1,FALSE)="Yes",TRUE,FALSE)</f>
        <v>0</v>
      </c>
      <c r="AQ131" s="77" t="b">
        <f>IF(VLOOKUP($G131,Allocators!$D$75:$AU$94,AW$15+1,FALSE)="Yes",TRUE,FALSE)</f>
        <v>0</v>
      </c>
      <c r="AR131" s="77" t="b">
        <f>IF(VLOOKUP($G131,Allocators!$D$75:$AU$94,AX$15+1,FALSE)="Yes",TRUE,FALSE)</f>
        <v>0</v>
      </c>
      <c r="AS131" s="77" t="b">
        <f>IF(VLOOKUP($G131,Allocators!$D$75:$AU$94,AY$15+1,FALSE)="Yes",TRUE,FALSE)</f>
        <v>0</v>
      </c>
      <c r="AT131" s="77" t="b">
        <f>IF(VLOOKUP($G131,Allocators!$D$75:$AU$94,AZ$15+1,FALSE)="Yes",TRUE,FALSE)</f>
        <v>0</v>
      </c>
      <c r="AU131" s="77" t="b">
        <f>IF(VLOOKUP($G131,Allocators!$D$75:$AU$94,BA$15+1,FALSE)="Yes",TRUE,FALSE)</f>
        <v>0</v>
      </c>
      <c r="AV131" s="77" t="b">
        <f>IF(VLOOKUP($G131,Allocators!$D$75:$AU$94,BB$15+1,FALSE)="Yes",TRUE,FALSE)</f>
        <v>0</v>
      </c>
      <c r="AW131" s="77" t="b">
        <f>IF(VLOOKUP($G131,Allocators!$D$75:$AU$94,BC$15+1,FALSE)="Yes",TRUE,FALSE)</f>
        <v>0</v>
      </c>
      <c r="AX131" s="147" t="b">
        <f>IF(VLOOKUP($G131,Allocators!$D$75:$AU$94,BD$15+1,FALSE)="Yes",TRUE,FALSE)</f>
        <v>1</v>
      </c>
      <c r="BD131" s="77"/>
    </row>
    <row r="132" spans="1:57" outlineLevel="1" x14ac:dyDescent="0.4">
      <c r="B132" s="53" t="s">
        <v>185</v>
      </c>
      <c r="C132" s="26"/>
      <c r="G132" s="82">
        <f>MAX($G$116:G131)+1</f>
        <v>17</v>
      </c>
      <c r="H132" s="146" t="b">
        <f>IF(VLOOKUP($G132,Allocators!$D$75:$AU$94,N$15+1,FALSE)="Yes",TRUE,FALSE)</f>
        <v>1</v>
      </c>
      <c r="I132" s="77" t="b">
        <f>IF(VLOOKUP($G132,Allocators!$D$75:$AU$94,O$15+1,FALSE)="Yes",TRUE,FALSE)</f>
        <v>1</v>
      </c>
      <c r="J132" s="77" t="b">
        <f>IF(VLOOKUP($G132,Allocators!$D$75:$AU$94,P$15+1,FALSE)="Yes",TRUE,FALSE)</f>
        <v>1</v>
      </c>
      <c r="K132" s="77" t="b">
        <f>IF(VLOOKUP($G132,Allocators!$D$75:$AU$94,Q$15+1,FALSE)="Yes",TRUE,FALSE)</f>
        <v>1</v>
      </c>
      <c r="L132" s="77" t="b">
        <f>IF(VLOOKUP($G132,Allocators!$D$75:$AU$94,R$15+1,FALSE)="Yes",TRUE,FALSE)</f>
        <v>1</v>
      </c>
      <c r="M132" s="77" t="b">
        <f>IF(VLOOKUP($G132,Allocators!$D$75:$AU$94,S$15+1,FALSE)="Yes",TRUE,FALSE)</f>
        <v>1</v>
      </c>
      <c r="N132" s="77" t="b">
        <f>IF(VLOOKUP($G132,Allocators!$D$75:$AU$94,T$15+1,FALSE)="Yes",TRUE,FALSE)</f>
        <v>1</v>
      </c>
      <c r="O132" s="77" t="b">
        <f>IF(VLOOKUP($G132,Allocators!$D$75:$AU$94,U$15+1,FALSE)="Yes",TRUE,FALSE)</f>
        <v>1</v>
      </c>
      <c r="P132" s="77" t="b">
        <f>IF(VLOOKUP($G132,Allocators!$D$75:$AU$94,V$15+1,FALSE)="Yes",TRUE,FALSE)</f>
        <v>1</v>
      </c>
      <c r="Q132" s="77" t="b">
        <f>IF(VLOOKUP($G132,Allocators!$D$75:$AU$94,W$15+1,FALSE)="Yes",TRUE,FALSE)</f>
        <v>1</v>
      </c>
      <c r="R132" s="77" t="b">
        <f>IF(VLOOKUP($G132,Allocators!$D$75:$AU$94,X$15+1,FALSE)="Yes",TRUE,FALSE)</f>
        <v>1</v>
      </c>
      <c r="S132" s="77" t="b">
        <f>IF(VLOOKUP($G132,Allocators!$D$75:$AU$94,Y$15+1,FALSE)="Yes",TRUE,FALSE)</f>
        <v>1</v>
      </c>
      <c r="T132" s="77" t="b">
        <f>IF(VLOOKUP($G132,Allocators!$D$75:$AU$94,Z$15+1,FALSE)="Yes",TRUE,FALSE)</f>
        <v>1</v>
      </c>
      <c r="U132" s="77" t="b">
        <f>IF(VLOOKUP($G132,Allocators!$D$75:$AU$94,AA$15+1,FALSE)="Yes",TRUE,FALSE)</f>
        <v>1</v>
      </c>
      <c r="V132" s="77" t="b">
        <f>IF(VLOOKUP($G132,Allocators!$D$75:$AU$94,AB$15+1,FALSE)="Yes",TRUE,FALSE)</f>
        <v>0</v>
      </c>
      <c r="W132" s="77" t="b">
        <f>IF(VLOOKUP($G132,Allocators!$D$75:$AU$94,AC$15+1,FALSE)="Yes",TRUE,FALSE)</f>
        <v>0</v>
      </c>
      <c r="X132" s="77" t="b">
        <f>IF(VLOOKUP($G132,Allocators!$D$75:$AU$94,AD$15+1,FALSE)="Yes",TRUE,FALSE)</f>
        <v>0</v>
      </c>
      <c r="Y132" s="77" t="b">
        <f>IF(VLOOKUP($G132,Allocators!$D$75:$AU$94,AE$15+1,FALSE)="Yes",TRUE,FALSE)</f>
        <v>0</v>
      </c>
      <c r="Z132" s="77" t="b">
        <f>IF(VLOOKUP($G132,Allocators!$D$75:$AU$94,AF$15+1,FALSE)="Yes",TRUE,FALSE)</f>
        <v>0</v>
      </c>
      <c r="AA132" s="77" t="b">
        <f>IF(VLOOKUP($G132,Allocators!$D$75:$AU$94,AG$15+1,FALSE)="Yes",TRUE,FALSE)</f>
        <v>0</v>
      </c>
      <c r="AB132" s="77" t="b">
        <f>IF(VLOOKUP($G132,Allocators!$D$75:$AU$94,AH$15+1,FALSE)="Yes",TRUE,FALSE)</f>
        <v>0</v>
      </c>
      <c r="AC132" s="77" t="b">
        <f>IF(VLOOKUP($G132,Allocators!$D$75:$AU$94,AI$15+1,FALSE)="Yes",TRUE,FALSE)</f>
        <v>0</v>
      </c>
      <c r="AD132" s="77" t="b">
        <f>IF(VLOOKUP($G132,Allocators!$D$75:$AU$94,AJ$15+1,FALSE)="Yes",TRUE,FALSE)</f>
        <v>0</v>
      </c>
      <c r="AE132" s="77" t="b">
        <f>IF(VLOOKUP($G132,Allocators!$D$75:$AU$94,AK$15+1,FALSE)="Yes",TRUE,FALSE)</f>
        <v>0</v>
      </c>
      <c r="AF132" s="77" t="b">
        <f>IF(VLOOKUP($G132,Allocators!$D$75:$AU$94,AL$15+1,FALSE)="Yes",TRUE,FALSE)</f>
        <v>0</v>
      </c>
      <c r="AG132" s="77" t="b">
        <f>IF(VLOOKUP($G132,Allocators!$D$75:$AU$94,AM$15+1,FALSE)="Yes",TRUE,FALSE)</f>
        <v>0</v>
      </c>
      <c r="AH132" s="77" t="b">
        <f>IF(VLOOKUP($G132,Allocators!$D$75:$AU$94,AN$15+1,FALSE)="Yes",TRUE,FALSE)</f>
        <v>0</v>
      </c>
      <c r="AI132" s="77" t="b">
        <f>IF(VLOOKUP($G132,Allocators!$D$75:$AU$94,AO$15+1,FALSE)="Yes",TRUE,FALSE)</f>
        <v>0</v>
      </c>
      <c r="AJ132" s="77" t="b">
        <f>IF(VLOOKUP($G132,Allocators!$D$75:$AU$94,AP$15+1,FALSE)="Yes",TRUE,FALSE)</f>
        <v>0</v>
      </c>
      <c r="AK132" s="77" t="b">
        <f>IF(VLOOKUP($G132,Allocators!$D$75:$AU$94,AQ$15+1,FALSE)="Yes",TRUE,FALSE)</f>
        <v>0</v>
      </c>
      <c r="AL132" s="77" t="b">
        <f>IF(VLOOKUP($G132,Allocators!$D$75:$AU$94,AR$15+1,FALSE)="Yes",TRUE,FALSE)</f>
        <v>0</v>
      </c>
      <c r="AM132" s="77" t="b">
        <f>IF(VLOOKUP($G132,Allocators!$D$75:$AU$94,AS$15+1,FALSE)="Yes",TRUE,FALSE)</f>
        <v>0</v>
      </c>
      <c r="AN132" s="77" t="b">
        <f>IF(VLOOKUP($G132,Allocators!$D$75:$AU$94,AT$15+1,FALSE)="Yes",TRUE,FALSE)</f>
        <v>0</v>
      </c>
      <c r="AO132" s="77" t="b">
        <f>IF(VLOOKUP($G132,Allocators!$D$75:$AU$94,AU$15+1,FALSE)="Yes",TRUE,FALSE)</f>
        <v>0</v>
      </c>
      <c r="AP132" s="77" t="b">
        <f>IF(VLOOKUP($G132,Allocators!$D$75:$AU$94,AV$15+1,FALSE)="Yes",TRUE,FALSE)</f>
        <v>0</v>
      </c>
      <c r="AQ132" s="77" t="b">
        <f>IF(VLOOKUP($G132,Allocators!$D$75:$AU$94,AW$15+1,FALSE)="Yes",TRUE,FALSE)</f>
        <v>0</v>
      </c>
      <c r="AR132" s="77" t="b">
        <f>IF(VLOOKUP($G132,Allocators!$D$75:$AU$94,AX$15+1,FALSE)="Yes",TRUE,FALSE)</f>
        <v>0</v>
      </c>
      <c r="AS132" s="77" t="b">
        <f>IF(VLOOKUP($G132,Allocators!$D$75:$AU$94,AY$15+1,FALSE)="Yes",TRUE,FALSE)</f>
        <v>0</v>
      </c>
      <c r="AT132" s="77" t="b">
        <f>IF(VLOOKUP($G132,Allocators!$D$75:$AU$94,AZ$15+1,FALSE)="Yes",TRUE,FALSE)</f>
        <v>0</v>
      </c>
      <c r="AU132" s="77" t="b">
        <f>IF(VLOOKUP($G132,Allocators!$D$75:$AU$94,BA$15+1,FALSE)="Yes",TRUE,FALSE)</f>
        <v>0</v>
      </c>
      <c r="AV132" s="77" t="b">
        <f>IF(VLOOKUP($G132,Allocators!$D$75:$AU$94,BB$15+1,FALSE)="Yes",TRUE,FALSE)</f>
        <v>0</v>
      </c>
      <c r="AW132" s="77" t="b">
        <f>IF(VLOOKUP($G132,Allocators!$D$75:$AU$94,BC$15+1,FALSE)="Yes",TRUE,FALSE)</f>
        <v>0</v>
      </c>
      <c r="AX132" s="147" t="b">
        <f>IF(VLOOKUP($G132,Allocators!$D$75:$AU$94,BD$15+1,FALSE)="Yes",TRUE,FALSE)</f>
        <v>1</v>
      </c>
      <c r="BD132" s="77"/>
    </row>
    <row r="133" spans="1:57" outlineLevel="1" x14ac:dyDescent="0.4">
      <c r="B133" s="53" t="s">
        <v>186</v>
      </c>
      <c r="C133" s="26"/>
      <c r="G133" s="82">
        <f>MAX($G$116:G132)+1</f>
        <v>18</v>
      </c>
      <c r="H133" s="146" t="b">
        <f>IF(VLOOKUP($G133,Allocators!$D$75:$AU$94,N$15+1,FALSE)="Yes",TRUE,FALSE)</f>
        <v>1</v>
      </c>
      <c r="I133" s="77" t="b">
        <f>IF(VLOOKUP($G133,Allocators!$D$75:$AU$94,O$15+1,FALSE)="Yes",TRUE,FALSE)</f>
        <v>1</v>
      </c>
      <c r="J133" s="77" t="b">
        <f>IF(VLOOKUP($G133,Allocators!$D$75:$AU$94,P$15+1,FALSE)="Yes",TRUE,FALSE)</f>
        <v>1</v>
      </c>
      <c r="K133" s="77" t="b">
        <f>IF(VLOOKUP($G133,Allocators!$D$75:$AU$94,Q$15+1,FALSE)="Yes",TRUE,FALSE)</f>
        <v>1</v>
      </c>
      <c r="L133" s="77" t="b">
        <f>IF(VLOOKUP($G133,Allocators!$D$75:$AU$94,R$15+1,FALSE)="Yes",TRUE,FALSE)</f>
        <v>1</v>
      </c>
      <c r="M133" s="77" t="b">
        <f>IF(VLOOKUP($G133,Allocators!$D$75:$AU$94,S$15+1,FALSE)="Yes",TRUE,FALSE)</f>
        <v>1</v>
      </c>
      <c r="N133" s="77" t="b">
        <f>IF(VLOOKUP($G133,Allocators!$D$75:$AU$94,T$15+1,FALSE)="Yes",TRUE,FALSE)</f>
        <v>1</v>
      </c>
      <c r="O133" s="77" t="b">
        <f>IF(VLOOKUP($G133,Allocators!$D$75:$AU$94,U$15+1,FALSE)="Yes",TRUE,FALSE)</f>
        <v>1</v>
      </c>
      <c r="P133" s="77" t="b">
        <f>IF(VLOOKUP($G133,Allocators!$D$75:$AU$94,V$15+1,FALSE)="Yes",TRUE,FALSE)</f>
        <v>1</v>
      </c>
      <c r="Q133" s="77" t="b">
        <f>IF(VLOOKUP($G133,Allocators!$D$75:$AU$94,W$15+1,FALSE)="Yes",TRUE,FALSE)</f>
        <v>1</v>
      </c>
      <c r="R133" s="77" t="b">
        <f>IF(VLOOKUP($G133,Allocators!$D$75:$AU$94,X$15+1,FALSE)="Yes",TRUE,FALSE)</f>
        <v>1</v>
      </c>
      <c r="S133" s="77" t="b">
        <f>IF(VLOOKUP($G133,Allocators!$D$75:$AU$94,Y$15+1,FALSE)="Yes",TRUE,FALSE)</f>
        <v>1</v>
      </c>
      <c r="T133" s="77" t="b">
        <f>IF(VLOOKUP($G133,Allocators!$D$75:$AU$94,Z$15+1,FALSE)="Yes",TRUE,FALSE)</f>
        <v>1</v>
      </c>
      <c r="U133" s="77" t="b">
        <f>IF(VLOOKUP($G133,Allocators!$D$75:$AU$94,AA$15+1,FALSE)="Yes",TRUE,FALSE)</f>
        <v>1</v>
      </c>
      <c r="V133" s="77" t="b">
        <f>IF(VLOOKUP($G133,Allocators!$D$75:$AU$94,AB$15+1,FALSE)="Yes",TRUE,FALSE)</f>
        <v>0</v>
      </c>
      <c r="W133" s="77" t="b">
        <f>IF(VLOOKUP($G133,Allocators!$D$75:$AU$94,AC$15+1,FALSE)="Yes",TRUE,FALSE)</f>
        <v>0</v>
      </c>
      <c r="X133" s="77" t="b">
        <f>IF(VLOOKUP($G133,Allocators!$D$75:$AU$94,AD$15+1,FALSE)="Yes",TRUE,FALSE)</f>
        <v>0</v>
      </c>
      <c r="Y133" s="77" t="b">
        <f>IF(VLOOKUP($G133,Allocators!$D$75:$AU$94,AE$15+1,FALSE)="Yes",TRUE,FALSE)</f>
        <v>0</v>
      </c>
      <c r="Z133" s="77" t="b">
        <f>IF(VLOOKUP($G133,Allocators!$D$75:$AU$94,AF$15+1,FALSE)="Yes",TRUE,FALSE)</f>
        <v>0</v>
      </c>
      <c r="AA133" s="77" t="b">
        <f>IF(VLOOKUP($G133,Allocators!$D$75:$AU$94,AG$15+1,FALSE)="Yes",TRUE,FALSE)</f>
        <v>0</v>
      </c>
      <c r="AB133" s="77" t="b">
        <f>IF(VLOOKUP($G133,Allocators!$D$75:$AU$94,AH$15+1,FALSE)="Yes",TRUE,FALSE)</f>
        <v>0</v>
      </c>
      <c r="AC133" s="77" t="b">
        <f>IF(VLOOKUP($G133,Allocators!$D$75:$AU$94,AI$15+1,FALSE)="Yes",TRUE,FALSE)</f>
        <v>0</v>
      </c>
      <c r="AD133" s="77" t="b">
        <f>IF(VLOOKUP($G133,Allocators!$D$75:$AU$94,AJ$15+1,FALSE)="Yes",TRUE,FALSE)</f>
        <v>0</v>
      </c>
      <c r="AE133" s="77" t="b">
        <f>IF(VLOOKUP($G133,Allocators!$D$75:$AU$94,AK$15+1,FALSE)="Yes",TRUE,FALSE)</f>
        <v>0</v>
      </c>
      <c r="AF133" s="77" t="b">
        <f>IF(VLOOKUP($G133,Allocators!$D$75:$AU$94,AL$15+1,FALSE)="Yes",TRUE,FALSE)</f>
        <v>0</v>
      </c>
      <c r="AG133" s="77" t="b">
        <f>IF(VLOOKUP($G133,Allocators!$D$75:$AU$94,AM$15+1,FALSE)="Yes",TRUE,FALSE)</f>
        <v>0</v>
      </c>
      <c r="AH133" s="77" t="b">
        <f>IF(VLOOKUP($G133,Allocators!$D$75:$AU$94,AN$15+1,FALSE)="Yes",TRUE,FALSE)</f>
        <v>0</v>
      </c>
      <c r="AI133" s="77" t="b">
        <f>IF(VLOOKUP($G133,Allocators!$D$75:$AU$94,AO$15+1,FALSE)="Yes",TRUE,FALSE)</f>
        <v>0</v>
      </c>
      <c r="AJ133" s="77" t="b">
        <f>IF(VLOOKUP($G133,Allocators!$D$75:$AU$94,AP$15+1,FALSE)="Yes",TRUE,FALSE)</f>
        <v>0</v>
      </c>
      <c r="AK133" s="77" t="b">
        <f>IF(VLOOKUP($G133,Allocators!$D$75:$AU$94,AQ$15+1,FALSE)="Yes",TRUE,FALSE)</f>
        <v>0</v>
      </c>
      <c r="AL133" s="77" t="b">
        <f>IF(VLOOKUP($G133,Allocators!$D$75:$AU$94,AR$15+1,FALSE)="Yes",TRUE,FALSE)</f>
        <v>0</v>
      </c>
      <c r="AM133" s="77" t="b">
        <f>IF(VLOOKUP($G133,Allocators!$D$75:$AU$94,AS$15+1,FALSE)="Yes",TRUE,FALSE)</f>
        <v>0</v>
      </c>
      <c r="AN133" s="77" t="b">
        <f>IF(VLOOKUP($G133,Allocators!$D$75:$AU$94,AT$15+1,FALSE)="Yes",TRUE,FALSE)</f>
        <v>0</v>
      </c>
      <c r="AO133" s="77" t="b">
        <f>IF(VLOOKUP($G133,Allocators!$D$75:$AU$94,AU$15+1,FALSE)="Yes",TRUE,FALSE)</f>
        <v>0</v>
      </c>
      <c r="AP133" s="77" t="b">
        <f>IF(VLOOKUP($G133,Allocators!$D$75:$AU$94,AV$15+1,FALSE)="Yes",TRUE,FALSE)</f>
        <v>0</v>
      </c>
      <c r="AQ133" s="77" t="b">
        <f>IF(VLOOKUP($G133,Allocators!$D$75:$AU$94,AW$15+1,FALSE)="Yes",TRUE,FALSE)</f>
        <v>0</v>
      </c>
      <c r="AR133" s="77" t="b">
        <f>IF(VLOOKUP($G133,Allocators!$D$75:$AU$94,AX$15+1,FALSE)="Yes",TRUE,FALSE)</f>
        <v>0</v>
      </c>
      <c r="AS133" s="77" t="b">
        <f>IF(VLOOKUP($G133,Allocators!$D$75:$AU$94,AY$15+1,FALSE)="Yes",TRUE,FALSE)</f>
        <v>0</v>
      </c>
      <c r="AT133" s="77" t="b">
        <f>IF(VLOOKUP($G133,Allocators!$D$75:$AU$94,AZ$15+1,FALSE)="Yes",TRUE,FALSE)</f>
        <v>0</v>
      </c>
      <c r="AU133" s="77" t="b">
        <f>IF(VLOOKUP($G133,Allocators!$D$75:$AU$94,BA$15+1,FALSE)="Yes",TRUE,FALSE)</f>
        <v>0</v>
      </c>
      <c r="AV133" s="77" t="b">
        <f>IF(VLOOKUP($G133,Allocators!$D$75:$AU$94,BB$15+1,FALSE)="Yes",TRUE,FALSE)</f>
        <v>0</v>
      </c>
      <c r="AW133" s="77" t="b">
        <f>IF(VLOOKUP($G133,Allocators!$D$75:$AU$94,BC$15+1,FALSE)="Yes",TRUE,FALSE)</f>
        <v>0</v>
      </c>
      <c r="AX133" s="147" t="b">
        <f>IF(VLOOKUP($G133,Allocators!$D$75:$AU$94,BD$15+1,FALSE)="Yes",TRUE,FALSE)</f>
        <v>1</v>
      </c>
      <c r="BD133" s="77"/>
    </row>
    <row r="134" spans="1:57" outlineLevel="1" x14ac:dyDescent="0.4">
      <c r="B134" s="53" t="s">
        <v>187</v>
      </c>
      <c r="C134" s="26"/>
      <c r="G134" s="82">
        <f>MAX($G$116:G133)+1</f>
        <v>19</v>
      </c>
      <c r="H134" s="146" t="b">
        <f>IF(VLOOKUP($G134,Allocators!$D$75:$AU$94,N$15+1,FALSE)="Yes",TRUE,FALSE)</f>
        <v>1</v>
      </c>
      <c r="I134" s="77" t="b">
        <f>IF(VLOOKUP($G134,Allocators!$D$75:$AU$94,O$15+1,FALSE)="Yes",TRUE,FALSE)</f>
        <v>1</v>
      </c>
      <c r="J134" s="77" t="b">
        <f>IF(VLOOKUP($G134,Allocators!$D$75:$AU$94,P$15+1,FALSE)="Yes",TRUE,FALSE)</f>
        <v>1</v>
      </c>
      <c r="K134" s="77" t="b">
        <f>IF(VLOOKUP($G134,Allocators!$D$75:$AU$94,Q$15+1,FALSE)="Yes",TRUE,FALSE)</f>
        <v>1</v>
      </c>
      <c r="L134" s="77" t="b">
        <f>IF(VLOOKUP($G134,Allocators!$D$75:$AU$94,R$15+1,FALSE)="Yes",TRUE,FALSE)</f>
        <v>1</v>
      </c>
      <c r="M134" s="77" t="b">
        <f>IF(VLOOKUP($G134,Allocators!$D$75:$AU$94,S$15+1,FALSE)="Yes",TRUE,FALSE)</f>
        <v>1</v>
      </c>
      <c r="N134" s="77" t="b">
        <f>IF(VLOOKUP($G134,Allocators!$D$75:$AU$94,T$15+1,FALSE)="Yes",TRUE,FALSE)</f>
        <v>1</v>
      </c>
      <c r="O134" s="77" t="b">
        <f>IF(VLOOKUP($G134,Allocators!$D$75:$AU$94,U$15+1,FALSE)="Yes",TRUE,FALSE)</f>
        <v>1</v>
      </c>
      <c r="P134" s="77" t="b">
        <f>IF(VLOOKUP($G134,Allocators!$D$75:$AU$94,V$15+1,FALSE)="Yes",TRUE,FALSE)</f>
        <v>1</v>
      </c>
      <c r="Q134" s="77" t="b">
        <f>IF(VLOOKUP($G134,Allocators!$D$75:$AU$94,W$15+1,FALSE)="Yes",TRUE,FALSE)</f>
        <v>1</v>
      </c>
      <c r="R134" s="77" t="b">
        <f>IF(VLOOKUP($G134,Allocators!$D$75:$AU$94,X$15+1,FALSE)="Yes",TRUE,FALSE)</f>
        <v>1</v>
      </c>
      <c r="S134" s="77" t="b">
        <f>IF(VLOOKUP($G134,Allocators!$D$75:$AU$94,Y$15+1,FALSE)="Yes",TRUE,FALSE)</f>
        <v>1</v>
      </c>
      <c r="T134" s="77" t="b">
        <f>IF(VLOOKUP($G134,Allocators!$D$75:$AU$94,Z$15+1,FALSE)="Yes",TRUE,FALSE)</f>
        <v>1</v>
      </c>
      <c r="U134" s="77" t="b">
        <f>IF(VLOOKUP($G134,Allocators!$D$75:$AU$94,AA$15+1,FALSE)="Yes",TRUE,FALSE)</f>
        <v>1</v>
      </c>
      <c r="V134" s="77" t="b">
        <f>IF(VLOOKUP($G134,Allocators!$D$75:$AU$94,AB$15+1,FALSE)="Yes",TRUE,FALSE)</f>
        <v>1</v>
      </c>
      <c r="W134" s="77" t="b">
        <f>IF(VLOOKUP($G134,Allocators!$D$75:$AU$94,AC$15+1,FALSE)="Yes",TRUE,FALSE)</f>
        <v>1</v>
      </c>
      <c r="X134" s="77" t="b">
        <f>IF(VLOOKUP($G134,Allocators!$D$75:$AU$94,AD$15+1,FALSE)="Yes",TRUE,FALSE)</f>
        <v>1</v>
      </c>
      <c r="Y134" s="77" t="b">
        <f>IF(VLOOKUP($G134,Allocators!$D$75:$AU$94,AE$15+1,FALSE)="Yes",TRUE,FALSE)</f>
        <v>1</v>
      </c>
      <c r="Z134" s="77" t="b">
        <f>IF(VLOOKUP($G134,Allocators!$D$75:$AU$94,AF$15+1,FALSE)="Yes",TRUE,FALSE)</f>
        <v>1</v>
      </c>
      <c r="AA134" s="77" t="b">
        <f>IF(VLOOKUP($G134,Allocators!$D$75:$AU$94,AG$15+1,FALSE)="Yes",TRUE,FALSE)</f>
        <v>1</v>
      </c>
      <c r="AB134" s="77" t="b">
        <f>IF(VLOOKUP($G134,Allocators!$D$75:$AU$94,AH$15+1,FALSE)="Yes",TRUE,FALSE)</f>
        <v>1</v>
      </c>
      <c r="AC134" s="77" t="b">
        <f>IF(VLOOKUP($G134,Allocators!$D$75:$AU$94,AI$15+1,FALSE)="Yes",TRUE,FALSE)</f>
        <v>1</v>
      </c>
      <c r="AD134" s="77" t="b">
        <f>IF(VLOOKUP($G134,Allocators!$D$75:$AU$94,AJ$15+1,FALSE)="Yes",TRUE,FALSE)</f>
        <v>1</v>
      </c>
      <c r="AE134" s="77" t="b">
        <f>IF(VLOOKUP($G134,Allocators!$D$75:$AU$94,AK$15+1,FALSE)="Yes",TRUE,FALSE)</f>
        <v>1</v>
      </c>
      <c r="AF134" s="77" t="b">
        <f>IF(VLOOKUP($G134,Allocators!$D$75:$AU$94,AL$15+1,FALSE)="Yes",TRUE,FALSE)</f>
        <v>1</v>
      </c>
      <c r="AG134" s="77" t="b">
        <f>IF(VLOOKUP($G134,Allocators!$D$75:$AU$94,AM$15+1,FALSE)="Yes",TRUE,FALSE)</f>
        <v>1</v>
      </c>
      <c r="AH134" s="77" t="b">
        <f>IF(VLOOKUP($G134,Allocators!$D$75:$AU$94,AN$15+1,FALSE)="Yes",TRUE,FALSE)</f>
        <v>1</v>
      </c>
      <c r="AI134" s="77" t="b">
        <f>IF(VLOOKUP($G134,Allocators!$D$75:$AU$94,AO$15+1,FALSE)="Yes",TRUE,FALSE)</f>
        <v>1</v>
      </c>
      <c r="AJ134" s="77" t="b">
        <f>IF(VLOOKUP($G134,Allocators!$D$75:$AU$94,AP$15+1,FALSE)="Yes",TRUE,FALSE)</f>
        <v>1</v>
      </c>
      <c r="AK134" s="77" t="b">
        <f>IF(VLOOKUP($G134,Allocators!$D$75:$AU$94,AQ$15+1,FALSE)="Yes",TRUE,FALSE)</f>
        <v>1</v>
      </c>
      <c r="AL134" s="77" t="b">
        <f>IF(VLOOKUP($G134,Allocators!$D$75:$AU$94,AR$15+1,FALSE)="Yes",TRUE,FALSE)</f>
        <v>1</v>
      </c>
      <c r="AM134" s="77" t="b">
        <f>IF(VLOOKUP($G134,Allocators!$D$75:$AU$94,AS$15+1,FALSE)="Yes",TRUE,FALSE)</f>
        <v>1</v>
      </c>
      <c r="AN134" s="77" t="b">
        <f>IF(VLOOKUP($G134,Allocators!$D$75:$AU$94,AT$15+1,FALSE)="Yes",TRUE,FALSE)</f>
        <v>0</v>
      </c>
      <c r="AO134" s="77" t="b">
        <f>IF(VLOOKUP($G134,Allocators!$D$75:$AU$94,AU$15+1,FALSE)="Yes",TRUE,FALSE)</f>
        <v>0</v>
      </c>
      <c r="AP134" s="77" t="b">
        <f>IF(VLOOKUP($G134,Allocators!$D$75:$AU$94,AV$15+1,FALSE)="Yes",TRUE,FALSE)</f>
        <v>0</v>
      </c>
      <c r="AQ134" s="77" t="b">
        <f>IF(VLOOKUP($G134,Allocators!$D$75:$AU$94,AW$15+1,FALSE)="Yes",TRUE,FALSE)</f>
        <v>0</v>
      </c>
      <c r="AR134" s="77" t="b">
        <f>IF(VLOOKUP($G134,Allocators!$D$75:$AU$94,AX$15+1,FALSE)="Yes",TRUE,FALSE)</f>
        <v>0</v>
      </c>
      <c r="AS134" s="77" t="b">
        <f>IF(VLOOKUP($G134,Allocators!$D$75:$AU$94,AY$15+1,FALSE)="Yes",TRUE,FALSE)</f>
        <v>0</v>
      </c>
      <c r="AT134" s="77" t="b">
        <f>IF(VLOOKUP($G134,Allocators!$D$75:$AU$94,AZ$15+1,FALSE)="Yes",TRUE,FALSE)</f>
        <v>0</v>
      </c>
      <c r="AU134" s="77" t="b">
        <f>IF(VLOOKUP($G134,Allocators!$D$75:$AU$94,BA$15+1,FALSE)="Yes",TRUE,FALSE)</f>
        <v>0</v>
      </c>
      <c r="AV134" s="77" t="b">
        <f>IF(VLOOKUP($G134,Allocators!$D$75:$AU$94,BB$15+1,FALSE)="Yes",TRUE,FALSE)</f>
        <v>0</v>
      </c>
      <c r="AW134" s="77" t="b">
        <f>IF(VLOOKUP($G134,Allocators!$D$75:$AU$94,BC$15+1,FALSE)="Yes",TRUE,FALSE)</f>
        <v>0</v>
      </c>
      <c r="AX134" s="147" t="b">
        <f>IF(VLOOKUP($G134,Allocators!$D$75:$AU$94,BD$15+1,FALSE)="Yes",TRUE,FALSE)</f>
        <v>1</v>
      </c>
      <c r="BD134" s="77"/>
    </row>
    <row r="135" spans="1:57" ht="13.5" outlineLevel="1" thickBot="1" x14ac:dyDescent="0.45">
      <c r="B135" s="53" t="s">
        <v>188</v>
      </c>
      <c r="C135" s="26"/>
      <c r="G135" s="82">
        <f>MAX($G$116:G134)+1</f>
        <v>20</v>
      </c>
      <c r="H135" s="148" t="b">
        <f>IF(VLOOKUP($G135,Allocators!$D$75:$AU$94,N$15+1,FALSE)="Yes",TRUE,FALSE)</f>
        <v>1</v>
      </c>
      <c r="I135" s="149" t="b">
        <f>IF(VLOOKUP($G135,Allocators!$D$75:$AU$94,O$15+1,FALSE)="Yes",TRUE,FALSE)</f>
        <v>0</v>
      </c>
      <c r="J135" s="149" t="b">
        <f>IF(VLOOKUP($G135,Allocators!$D$75:$AU$94,P$15+1,FALSE)="Yes",TRUE,FALSE)</f>
        <v>0</v>
      </c>
      <c r="K135" s="149" t="b">
        <f>IF(VLOOKUP($G135,Allocators!$D$75:$AU$94,Q$15+1,FALSE)="Yes",TRUE,FALSE)</f>
        <v>0</v>
      </c>
      <c r="L135" s="149" t="b">
        <f>IF(VLOOKUP($G135,Allocators!$D$75:$AU$94,R$15+1,FALSE)="Yes",TRUE,FALSE)</f>
        <v>0</v>
      </c>
      <c r="M135" s="149" t="b">
        <f>IF(VLOOKUP($G135,Allocators!$D$75:$AU$94,S$15+1,FALSE)="Yes",TRUE,FALSE)</f>
        <v>0</v>
      </c>
      <c r="N135" s="149" t="b">
        <f>IF(VLOOKUP($G135,Allocators!$D$75:$AU$94,T$15+1,FALSE)="Yes",TRUE,FALSE)</f>
        <v>0</v>
      </c>
      <c r="O135" s="149" t="b">
        <f>IF(VLOOKUP($G135,Allocators!$D$75:$AU$94,U$15+1,FALSE)="Yes",TRUE,FALSE)</f>
        <v>0</v>
      </c>
      <c r="P135" s="149" t="b">
        <f>IF(VLOOKUP($G135,Allocators!$D$75:$AU$94,V$15+1,FALSE)="Yes",TRUE,FALSE)</f>
        <v>0</v>
      </c>
      <c r="Q135" s="149" t="b">
        <f>IF(VLOOKUP($G135,Allocators!$D$75:$AU$94,W$15+1,FALSE)="Yes",TRUE,FALSE)</f>
        <v>0</v>
      </c>
      <c r="R135" s="149" t="b">
        <f>IF(VLOOKUP($G135,Allocators!$D$75:$AU$94,X$15+1,FALSE)="Yes",TRUE,FALSE)</f>
        <v>0</v>
      </c>
      <c r="S135" s="149" t="b">
        <f>IF(VLOOKUP($G135,Allocators!$D$75:$AU$94,Y$15+1,FALSE)="Yes",TRUE,FALSE)</f>
        <v>0</v>
      </c>
      <c r="T135" s="149" t="b">
        <f>IF(VLOOKUP($G135,Allocators!$D$75:$AU$94,Z$15+1,FALSE)="Yes",TRUE,FALSE)</f>
        <v>0</v>
      </c>
      <c r="U135" s="149" t="b">
        <f>IF(VLOOKUP($G135,Allocators!$D$75:$AU$94,AA$15+1,FALSE)="Yes",TRUE,FALSE)</f>
        <v>0</v>
      </c>
      <c r="V135" s="149" t="b">
        <f>IF(VLOOKUP($G135,Allocators!$D$75:$AU$94,AB$15+1,FALSE)="Yes",TRUE,FALSE)</f>
        <v>0</v>
      </c>
      <c r="W135" s="149" t="b">
        <f>IF(VLOOKUP($G135,Allocators!$D$75:$AU$94,AC$15+1,FALSE)="Yes",TRUE,FALSE)</f>
        <v>0</v>
      </c>
      <c r="X135" s="149" t="b">
        <f>IF(VLOOKUP($G135,Allocators!$D$75:$AU$94,AD$15+1,FALSE)="Yes",TRUE,FALSE)</f>
        <v>0</v>
      </c>
      <c r="Y135" s="149" t="b">
        <f>IF(VLOOKUP($G135,Allocators!$D$75:$AU$94,AE$15+1,FALSE)="Yes",TRUE,FALSE)</f>
        <v>0</v>
      </c>
      <c r="Z135" s="149" t="b">
        <f>IF(VLOOKUP($G135,Allocators!$D$75:$AU$94,AF$15+1,FALSE)="Yes",TRUE,FALSE)</f>
        <v>0</v>
      </c>
      <c r="AA135" s="149" t="b">
        <f>IF(VLOOKUP($G135,Allocators!$D$75:$AU$94,AG$15+1,FALSE)="Yes",TRUE,FALSE)</f>
        <v>0</v>
      </c>
      <c r="AB135" s="149" t="b">
        <f>IF(VLOOKUP($G135,Allocators!$D$75:$AU$94,AH$15+1,FALSE)="Yes",TRUE,FALSE)</f>
        <v>0</v>
      </c>
      <c r="AC135" s="149" t="b">
        <f>IF(VLOOKUP($G135,Allocators!$D$75:$AU$94,AI$15+1,FALSE)="Yes",TRUE,FALSE)</f>
        <v>0</v>
      </c>
      <c r="AD135" s="149" t="b">
        <f>IF(VLOOKUP($G135,Allocators!$D$75:$AU$94,AJ$15+1,FALSE)="Yes",TRUE,FALSE)</f>
        <v>0</v>
      </c>
      <c r="AE135" s="149" t="b">
        <f>IF(VLOOKUP($G135,Allocators!$D$75:$AU$94,AK$15+1,FALSE)="Yes",TRUE,FALSE)</f>
        <v>0</v>
      </c>
      <c r="AF135" s="149" t="b">
        <f>IF(VLOOKUP($G135,Allocators!$D$75:$AU$94,AL$15+1,FALSE)="Yes",TRUE,FALSE)</f>
        <v>0</v>
      </c>
      <c r="AG135" s="149" t="b">
        <f>IF(VLOOKUP($G135,Allocators!$D$75:$AU$94,AM$15+1,FALSE)="Yes",TRUE,FALSE)</f>
        <v>0</v>
      </c>
      <c r="AH135" s="149" t="b">
        <f>IF(VLOOKUP($G135,Allocators!$D$75:$AU$94,AN$15+1,FALSE)="Yes",TRUE,FALSE)</f>
        <v>0</v>
      </c>
      <c r="AI135" s="149" t="b">
        <f>IF(VLOOKUP($G135,Allocators!$D$75:$AU$94,AO$15+1,FALSE)="Yes",TRUE,FALSE)</f>
        <v>0</v>
      </c>
      <c r="AJ135" s="149" t="b">
        <f>IF(VLOOKUP($G135,Allocators!$D$75:$AU$94,AP$15+1,FALSE)="Yes",TRUE,FALSE)</f>
        <v>0</v>
      </c>
      <c r="AK135" s="149" t="b">
        <f>IF(VLOOKUP($G135,Allocators!$D$75:$AU$94,AQ$15+1,FALSE)="Yes",TRUE,FALSE)</f>
        <v>0</v>
      </c>
      <c r="AL135" s="149" t="b">
        <f>IF(VLOOKUP($G135,Allocators!$D$75:$AU$94,AR$15+1,FALSE)="Yes",TRUE,FALSE)</f>
        <v>0</v>
      </c>
      <c r="AM135" s="149" t="b">
        <f>IF(VLOOKUP($G135,Allocators!$D$75:$AU$94,AS$15+1,FALSE)="Yes",TRUE,FALSE)</f>
        <v>0</v>
      </c>
      <c r="AN135" s="149" t="b">
        <f>IF(VLOOKUP($G135,Allocators!$D$75:$AU$94,AT$15+1,FALSE)="Yes",TRUE,FALSE)</f>
        <v>0</v>
      </c>
      <c r="AO135" s="149" t="b">
        <f>IF(VLOOKUP($G135,Allocators!$D$75:$AU$94,AU$15+1,FALSE)="Yes",TRUE,FALSE)</f>
        <v>0</v>
      </c>
      <c r="AP135" s="149" t="b">
        <f>IF(VLOOKUP($G135,Allocators!$D$75:$AU$94,AV$15+1,FALSE)="Yes",TRUE,FALSE)</f>
        <v>0</v>
      </c>
      <c r="AQ135" s="149" t="b">
        <f>IF(VLOOKUP($G135,Allocators!$D$75:$AU$94,AW$15+1,FALSE)="Yes",TRUE,FALSE)</f>
        <v>0</v>
      </c>
      <c r="AR135" s="149" t="b">
        <f>IF(VLOOKUP($G135,Allocators!$D$75:$AU$94,AX$15+1,FALSE)="Yes",TRUE,FALSE)</f>
        <v>0</v>
      </c>
      <c r="AS135" s="149" t="b">
        <f>IF(VLOOKUP($G135,Allocators!$D$75:$AU$94,AY$15+1,FALSE)="Yes",TRUE,FALSE)</f>
        <v>0</v>
      </c>
      <c r="AT135" s="149" t="b">
        <f>IF(VLOOKUP($G135,Allocators!$D$75:$AU$94,AZ$15+1,FALSE)="Yes",TRUE,FALSE)</f>
        <v>0</v>
      </c>
      <c r="AU135" s="149" t="b">
        <f>IF(VLOOKUP($G135,Allocators!$D$75:$AU$94,BA$15+1,FALSE)="Yes",TRUE,FALSE)</f>
        <v>0</v>
      </c>
      <c r="AV135" s="149" t="b">
        <f>IF(VLOOKUP($G135,Allocators!$D$75:$AU$94,BB$15+1,FALSE)="Yes",TRUE,FALSE)</f>
        <v>0</v>
      </c>
      <c r="AW135" s="149" t="b">
        <f>IF(VLOOKUP($G135,Allocators!$D$75:$AU$94,BC$15+1,FALSE)="Yes",TRUE,FALSE)</f>
        <v>0</v>
      </c>
      <c r="AX135" s="150" t="b">
        <f>IF(VLOOKUP($G135,Allocators!$D$75:$AU$94,BD$15+1,FALSE)="Yes",TRUE,FALSE)</f>
        <v>1</v>
      </c>
      <c r="BD135" s="77"/>
    </row>
    <row r="136" spans="1:57" outlineLevel="1" x14ac:dyDescent="0.4">
      <c r="M136" s="77"/>
    </row>
    <row r="137" spans="1:57" outlineLevel="1" x14ac:dyDescent="0.4">
      <c r="A137" s="139"/>
      <c r="B137" s="140" t="s">
        <v>220</v>
      </c>
      <c r="C137" s="140"/>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row>
    <row r="138" spans="1:57" outlineLevel="1" x14ac:dyDescent="0.4">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row>
    <row r="139" spans="1:57" outlineLevel="1" x14ac:dyDescent="0.4">
      <c r="B139" s="76" t="s">
        <v>221</v>
      </c>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row>
    <row r="140" spans="1:57" outlineLevel="1" x14ac:dyDescent="0.4">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row>
    <row r="141" spans="1:57" outlineLevel="1" x14ac:dyDescent="0.4">
      <c r="H141" s="60" t="s">
        <v>219</v>
      </c>
      <c r="J141" s="256" t="s">
        <v>210</v>
      </c>
      <c r="K141" s="256"/>
      <c r="L141" s="256"/>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row>
    <row r="142" spans="1:57" ht="13.5" outlineLevel="1" thickBot="1" x14ac:dyDescent="0.45">
      <c r="G142" s="60" t="s">
        <v>209</v>
      </c>
      <c r="H142" s="82">
        <v>1</v>
      </c>
      <c r="I142" s="82">
        <v>2</v>
      </c>
      <c r="J142" s="82">
        <v>3</v>
      </c>
      <c r="K142" s="82">
        <v>4</v>
      </c>
      <c r="L142" s="82">
        <v>5</v>
      </c>
      <c r="M142" s="82">
        <v>6</v>
      </c>
      <c r="N142" s="82">
        <v>7</v>
      </c>
      <c r="O142" s="82">
        <v>8</v>
      </c>
      <c r="P142" s="82">
        <v>9</v>
      </c>
      <c r="Q142" s="82">
        <v>10</v>
      </c>
      <c r="R142" s="82">
        <v>11</v>
      </c>
      <c r="S142" s="82">
        <v>12</v>
      </c>
      <c r="T142" s="82">
        <v>13</v>
      </c>
      <c r="U142" s="82">
        <v>14</v>
      </c>
      <c r="V142" s="82">
        <v>15</v>
      </c>
      <c r="W142" s="82">
        <v>16</v>
      </c>
      <c r="X142" s="82">
        <v>17</v>
      </c>
      <c r="Y142" s="82">
        <v>18</v>
      </c>
      <c r="Z142" s="82">
        <v>19</v>
      </c>
      <c r="AA142" s="82">
        <v>20</v>
      </c>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row>
    <row r="143" spans="1:57" outlineLevel="1" x14ac:dyDescent="0.4">
      <c r="B143" s="53"/>
      <c r="C143" s="26"/>
      <c r="G143" s="82">
        <v>1</v>
      </c>
      <c r="H143" s="151" t="b">
        <f t="array" ref="H143:AA185">TRANSPOSE(H116:AX135)</f>
        <v>0</v>
      </c>
      <c r="I143" s="152" t="b">
        <v>0</v>
      </c>
      <c r="J143" s="152" t="b">
        <v>0</v>
      </c>
      <c r="K143" s="152" t="b">
        <v>0</v>
      </c>
      <c r="L143" s="152" t="b">
        <v>0</v>
      </c>
      <c r="M143" s="161" t="b">
        <v>0</v>
      </c>
      <c r="N143" s="161" t="b">
        <v>0</v>
      </c>
      <c r="O143" s="161" t="b">
        <v>0</v>
      </c>
      <c r="P143" s="161" t="b">
        <v>1</v>
      </c>
      <c r="Q143" s="161" t="b">
        <v>1</v>
      </c>
      <c r="R143" s="161" t="b">
        <v>1</v>
      </c>
      <c r="S143" s="161" t="b">
        <v>1</v>
      </c>
      <c r="T143" s="161" t="b">
        <v>1</v>
      </c>
      <c r="U143" s="161" t="b">
        <v>1</v>
      </c>
      <c r="V143" s="161" t="b">
        <v>1</v>
      </c>
      <c r="W143" s="161" t="b">
        <v>0</v>
      </c>
      <c r="X143" s="161" t="b">
        <v>1</v>
      </c>
      <c r="Y143" s="161" t="b">
        <v>1</v>
      </c>
      <c r="Z143" s="161" t="b">
        <v>1</v>
      </c>
      <c r="AA143" s="162" t="b">
        <v>1</v>
      </c>
      <c r="AB143" s="124"/>
      <c r="AC143" s="124"/>
      <c r="AD143" s="124"/>
      <c r="AE143" s="124"/>
      <c r="AF143" s="124"/>
      <c r="AG143" s="124"/>
      <c r="AH143" s="124"/>
      <c r="AI143" s="124"/>
      <c r="AJ143" s="77"/>
      <c r="AK143" s="77"/>
      <c r="AL143" s="77"/>
      <c r="AM143" s="77"/>
      <c r="AN143" s="77"/>
      <c r="AO143" s="77"/>
      <c r="AP143" s="77"/>
      <c r="AQ143" s="77"/>
      <c r="AR143" s="77"/>
      <c r="AS143" s="77"/>
      <c r="AT143" s="77"/>
      <c r="AU143" s="77"/>
      <c r="AV143" s="77"/>
      <c r="AW143" s="77"/>
      <c r="AX143" s="77"/>
      <c r="AY143" s="77"/>
      <c r="AZ143" s="77"/>
      <c r="BA143" s="77"/>
      <c r="BB143" s="77"/>
      <c r="BC143" s="77"/>
      <c r="BD143" s="77"/>
    </row>
    <row r="144" spans="1:57" outlineLevel="1" x14ac:dyDescent="0.4">
      <c r="B144" s="53"/>
      <c r="C144" s="26"/>
      <c r="G144" s="82">
        <v>2</v>
      </c>
      <c r="H144" s="154" t="b">
        <v>0</v>
      </c>
      <c r="I144" s="10" t="b">
        <v>0</v>
      </c>
      <c r="J144" s="10" t="b">
        <v>0</v>
      </c>
      <c r="K144" s="10" t="b">
        <v>0</v>
      </c>
      <c r="L144" s="10" t="b">
        <v>0</v>
      </c>
      <c r="M144" s="124" t="b">
        <v>0</v>
      </c>
      <c r="N144" s="124" t="b">
        <v>0</v>
      </c>
      <c r="O144" s="124" t="b">
        <v>0</v>
      </c>
      <c r="P144" s="124" t="b">
        <v>1</v>
      </c>
      <c r="Q144" s="124" t="b">
        <v>1</v>
      </c>
      <c r="R144" s="124" t="b">
        <v>1</v>
      </c>
      <c r="S144" s="124" t="b">
        <v>1</v>
      </c>
      <c r="T144" s="124" t="b">
        <v>1</v>
      </c>
      <c r="U144" s="124" t="b">
        <v>1</v>
      </c>
      <c r="V144" s="124" t="b">
        <v>1</v>
      </c>
      <c r="W144" s="124" t="b">
        <v>0</v>
      </c>
      <c r="X144" s="124" t="b">
        <v>1</v>
      </c>
      <c r="Y144" s="124" t="b">
        <v>1</v>
      </c>
      <c r="Z144" s="124" t="b">
        <v>1</v>
      </c>
      <c r="AA144" s="163" t="b">
        <v>0</v>
      </c>
      <c r="AB144" s="124"/>
      <c r="AC144" s="124"/>
      <c r="AD144" s="124"/>
      <c r="AE144" s="124"/>
      <c r="AF144" s="124"/>
      <c r="AG144" s="124"/>
      <c r="AH144" s="124"/>
      <c r="AI144" s="124"/>
      <c r="AJ144" s="77"/>
      <c r="AK144" s="77"/>
      <c r="AL144" s="77"/>
      <c r="AM144" s="77"/>
      <c r="AN144" s="77"/>
      <c r="AO144" s="77"/>
      <c r="AP144" s="77"/>
      <c r="AQ144" s="77"/>
      <c r="AR144" s="77"/>
      <c r="AS144" s="77"/>
      <c r="AT144" s="77"/>
      <c r="AU144" s="77"/>
      <c r="AV144" s="77"/>
      <c r="AW144" s="77"/>
      <c r="AX144" s="77"/>
      <c r="AY144" s="77"/>
      <c r="AZ144" s="77"/>
      <c r="BA144" s="77"/>
      <c r="BB144" s="77"/>
      <c r="BC144" s="77"/>
      <c r="BD144" s="77"/>
    </row>
    <row r="145" spans="7:27" outlineLevel="1" x14ac:dyDescent="0.4">
      <c r="G145" s="82">
        <v>3</v>
      </c>
      <c r="H145" s="154" t="b">
        <v>0</v>
      </c>
      <c r="I145" s="10" t="b">
        <v>0</v>
      </c>
      <c r="J145" s="10" t="b">
        <v>0</v>
      </c>
      <c r="K145" s="10" t="b">
        <v>0</v>
      </c>
      <c r="L145" s="10" t="b">
        <v>0</v>
      </c>
      <c r="M145" s="1" t="b">
        <v>0</v>
      </c>
      <c r="N145" s="1" t="b">
        <v>0</v>
      </c>
      <c r="O145" s="1" t="b">
        <v>0</v>
      </c>
      <c r="P145" s="1" t="b">
        <v>1</v>
      </c>
      <c r="Q145" s="1" t="b">
        <v>1</v>
      </c>
      <c r="R145" s="1" t="b">
        <v>1</v>
      </c>
      <c r="S145" s="1" t="b">
        <v>1</v>
      </c>
      <c r="T145" s="1" t="b">
        <v>1</v>
      </c>
      <c r="U145" s="1" t="b">
        <v>1</v>
      </c>
      <c r="V145" s="1" t="b">
        <v>1</v>
      </c>
      <c r="W145" s="1" t="b">
        <v>0</v>
      </c>
      <c r="X145" s="1" t="b">
        <v>1</v>
      </c>
      <c r="Y145" s="1" t="b">
        <v>1</v>
      </c>
      <c r="Z145" s="1" t="b">
        <v>1</v>
      </c>
      <c r="AA145" s="164" t="b">
        <v>0</v>
      </c>
    </row>
    <row r="146" spans="7:27" outlineLevel="1" x14ac:dyDescent="0.4">
      <c r="G146" s="82">
        <v>4</v>
      </c>
      <c r="H146" s="154" t="b">
        <v>0</v>
      </c>
      <c r="I146" s="10" t="b">
        <v>0</v>
      </c>
      <c r="J146" s="10" t="b">
        <v>0</v>
      </c>
      <c r="K146" s="10" t="b">
        <v>0</v>
      </c>
      <c r="L146" s="10" t="b">
        <v>0</v>
      </c>
      <c r="M146" s="1" t="b">
        <v>0</v>
      </c>
      <c r="N146" s="1" t="b">
        <v>0</v>
      </c>
      <c r="O146" s="1" t="b">
        <v>0</v>
      </c>
      <c r="P146" s="1" t="b">
        <v>1</v>
      </c>
      <c r="Q146" s="1" t="b">
        <v>1</v>
      </c>
      <c r="R146" s="1" t="b">
        <v>1</v>
      </c>
      <c r="S146" s="1" t="b">
        <v>1</v>
      </c>
      <c r="T146" s="1" t="b">
        <v>1</v>
      </c>
      <c r="U146" s="1" t="b">
        <v>1</v>
      </c>
      <c r="V146" s="1" t="b">
        <v>1</v>
      </c>
      <c r="W146" s="1" t="b">
        <v>0</v>
      </c>
      <c r="X146" s="1" t="b">
        <v>1</v>
      </c>
      <c r="Y146" s="1" t="b">
        <v>1</v>
      </c>
      <c r="Z146" s="1" t="b">
        <v>1</v>
      </c>
      <c r="AA146" s="164" t="b">
        <v>0</v>
      </c>
    </row>
    <row r="147" spans="7:27" outlineLevel="1" x14ac:dyDescent="0.4">
      <c r="G147" s="82">
        <v>5</v>
      </c>
      <c r="H147" s="154" t="b">
        <v>0</v>
      </c>
      <c r="I147" s="10" t="b">
        <v>0</v>
      </c>
      <c r="J147" s="10" t="b">
        <v>0</v>
      </c>
      <c r="K147" s="10" t="b">
        <v>0</v>
      </c>
      <c r="L147" s="10" t="b">
        <v>0</v>
      </c>
      <c r="M147" s="1" t="b">
        <v>0</v>
      </c>
      <c r="N147" s="1" t="b">
        <v>0</v>
      </c>
      <c r="O147" s="1" t="b">
        <v>0</v>
      </c>
      <c r="P147" s="1" t="b">
        <v>1</v>
      </c>
      <c r="Q147" s="1" t="b">
        <v>1</v>
      </c>
      <c r="R147" s="1" t="b">
        <v>1</v>
      </c>
      <c r="S147" s="1" t="b">
        <v>1</v>
      </c>
      <c r="T147" s="1" t="b">
        <v>1</v>
      </c>
      <c r="U147" s="1" t="b">
        <v>1</v>
      </c>
      <c r="V147" s="1" t="b">
        <v>1</v>
      </c>
      <c r="W147" s="1" t="b">
        <v>0</v>
      </c>
      <c r="X147" s="1" t="b">
        <v>1</v>
      </c>
      <c r="Y147" s="1" t="b">
        <v>1</v>
      </c>
      <c r="Z147" s="1" t="b">
        <v>1</v>
      </c>
      <c r="AA147" s="164" t="b">
        <v>0</v>
      </c>
    </row>
    <row r="148" spans="7:27" outlineLevel="1" x14ac:dyDescent="0.4">
      <c r="G148" s="82">
        <v>6</v>
      </c>
      <c r="H148" s="154" t="b">
        <v>0</v>
      </c>
      <c r="I148" s="10" t="b">
        <v>0</v>
      </c>
      <c r="J148" s="10" t="b">
        <v>0</v>
      </c>
      <c r="K148" s="10" t="b">
        <v>0</v>
      </c>
      <c r="L148" s="10" t="b">
        <v>0</v>
      </c>
      <c r="M148" s="1" t="b">
        <v>0</v>
      </c>
      <c r="N148" s="1" t="b">
        <v>0</v>
      </c>
      <c r="O148" s="1" t="b">
        <v>0</v>
      </c>
      <c r="P148" s="1" t="b">
        <v>1</v>
      </c>
      <c r="Q148" s="1" t="b">
        <v>1</v>
      </c>
      <c r="R148" s="1" t="b">
        <v>1</v>
      </c>
      <c r="S148" s="1" t="b">
        <v>1</v>
      </c>
      <c r="T148" s="1" t="b">
        <v>1</v>
      </c>
      <c r="U148" s="1" t="b">
        <v>1</v>
      </c>
      <c r="V148" s="1" t="b">
        <v>1</v>
      </c>
      <c r="W148" s="1" t="b">
        <v>0</v>
      </c>
      <c r="X148" s="1" t="b">
        <v>1</v>
      </c>
      <c r="Y148" s="1" t="b">
        <v>1</v>
      </c>
      <c r="Z148" s="1" t="b">
        <v>1</v>
      </c>
      <c r="AA148" s="164" t="b">
        <v>0</v>
      </c>
    </row>
    <row r="149" spans="7:27" outlineLevel="1" x14ac:dyDescent="0.4">
      <c r="G149" s="82">
        <v>7</v>
      </c>
      <c r="H149" s="154" t="b">
        <v>0</v>
      </c>
      <c r="I149" s="10" t="b">
        <v>0</v>
      </c>
      <c r="J149" s="10" t="b">
        <v>0</v>
      </c>
      <c r="K149" s="10" t="b">
        <v>0</v>
      </c>
      <c r="L149" s="10" t="b">
        <v>0</v>
      </c>
      <c r="M149" s="1" t="b">
        <v>0</v>
      </c>
      <c r="N149" s="1" t="b">
        <v>0</v>
      </c>
      <c r="O149" s="1" t="b">
        <v>0</v>
      </c>
      <c r="P149" s="1" t="b">
        <v>1</v>
      </c>
      <c r="Q149" s="1" t="b">
        <v>1</v>
      </c>
      <c r="R149" s="1" t="b">
        <v>1</v>
      </c>
      <c r="S149" s="1" t="b">
        <v>1</v>
      </c>
      <c r="T149" s="1" t="b">
        <v>1</v>
      </c>
      <c r="U149" s="1" t="b">
        <v>1</v>
      </c>
      <c r="V149" s="1" t="b">
        <v>1</v>
      </c>
      <c r="W149" s="1" t="b">
        <v>0</v>
      </c>
      <c r="X149" s="1" t="b">
        <v>1</v>
      </c>
      <c r="Y149" s="1" t="b">
        <v>1</v>
      </c>
      <c r="Z149" s="1" t="b">
        <v>1</v>
      </c>
      <c r="AA149" s="164" t="b">
        <v>0</v>
      </c>
    </row>
    <row r="150" spans="7:27" outlineLevel="1" x14ac:dyDescent="0.4">
      <c r="G150" s="82">
        <v>8</v>
      </c>
      <c r="H150" s="154" t="b">
        <v>0</v>
      </c>
      <c r="I150" s="10" t="b">
        <v>0</v>
      </c>
      <c r="J150" s="10" t="b">
        <v>0</v>
      </c>
      <c r="K150" s="10" t="b">
        <v>0</v>
      </c>
      <c r="L150" s="10" t="b">
        <v>0</v>
      </c>
      <c r="M150" s="1" t="b">
        <v>0</v>
      </c>
      <c r="N150" s="1" t="b">
        <v>0</v>
      </c>
      <c r="O150" s="1" t="b">
        <v>0</v>
      </c>
      <c r="P150" s="1" t="b">
        <v>1</v>
      </c>
      <c r="Q150" s="1" t="b">
        <v>1</v>
      </c>
      <c r="R150" s="1" t="b">
        <v>1</v>
      </c>
      <c r="S150" s="1" t="b">
        <v>1</v>
      </c>
      <c r="T150" s="1" t="b">
        <v>1</v>
      </c>
      <c r="U150" s="1" t="b">
        <v>1</v>
      </c>
      <c r="V150" s="1" t="b">
        <v>1</v>
      </c>
      <c r="W150" s="1" t="b">
        <v>0</v>
      </c>
      <c r="X150" s="1" t="b">
        <v>1</v>
      </c>
      <c r="Y150" s="1" t="b">
        <v>1</v>
      </c>
      <c r="Z150" s="1" t="b">
        <v>1</v>
      </c>
      <c r="AA150" s="164" t="b">
        <v>0</v>
      </c>
    </row>
    <row r="151" spans="7:27" outlineLevel="1" x14ac:dyDescent="0.4">
      <c r="G151" s="82">
        <v>9</v>
      </c>
      <c r="H151" s="154" t="b">
        <v>0</v>
      </c>
      <c r="I151" s="10" t="b">
        <v>0</v>
      </c>
      <c r="J151" s="10" t="b">
        <v>0</v>
      </c>
      <c r="K151" s="10" t="b">
        <v>0</v>
      </c>
      <c r="L151" s="10" t="b">
        <v>0</v>
      </c>
      <c r="M151" s="1" t="b">
        <v>0</v>
      </c>
      <c r="N151" s="1" t="b">
        <v>0</v>
      </c>
      <c r="O151" s="1" t="b">
        <v>0</v>
      </c>
      <c r="P151" s="1" t="b">
        <v>1</v>
      </c>
      <c r="Q151" s="1" t="b">
        <v>1</v>
      </c>
      <c r="R151" s="1" t="b">
        <v>1</v>
      </c>
      <c r="S151" s="1" t="b">
        <v>1</v>
      </c>
      <c r="T151" s="1" t="b">
        <v>1</v>
      </c>
      <c r="U151" s="1" t="b">
        <v>1</v>
      </c>
      <c r="V151" s="1" t="b">
        <v>1</v>
      </c>
      <c r="W151" s="1" t="b">
        <v>0</v>
      </c>
      <c r="X151" s="1" t="b">
        <v>1</v>
      </c>
      <c r="Y151" s="1" t="b">
        <v>1</v>
      </c>
      <c r="Z151" s="1" t="b">
        <v>1</v>
      </c>
      <c r="AA151" s="164" t="b">
        <v>0</v>
      </c>
    </row>
    <row r="152" spans="7:27" outlineLevel="1" x14ac:dyDescent="0.4">
      <c r="G152" s="82">
        <v>10</v>
      </c>
      <c r="H152" s="154" t="b">
        <v>0</v>
      </c>
      <c r="I152" s="10" t="b">
        <v>0</v>
      </c>
      <c r="J152" s="10" t="b">
        <v>0</v>
      </c>
      <c r="K152" s="10" t="b">
        <v>0</v>
      </c>
      <c r="L152" s="10" t="b">
        <v>0</v>
      </c>
      <c r="M152" s="1" t="b">
        <v>0</v>
      </c>
      <c r="N152" s="1" t="b">
        <v>0</v>
      </c>
      <c r="O152" s="1" t="b">
        <v>0</v>
      </c>
      <c r="P152" s="1" t="b">
        <v>1</v>
      </c>
      <c r="Q152" s="1" t="b">
        <v>1</v>
      </c>
      <c r="R152" s="1" t="b">
        <v>1</v>
      </c>
      <c r="S152" s="1" t="b">
        <v>1</v>
      </c>
      <c r="T152" s="1" t="b">
        <v>1</v>
      </c>
      <c r="U152" s="1" t="b">
        <v>1</v>
      </c>
      <c r="V152" s="1" t="b">
        <v>1</v>
      </c>
      <c r="W152" s="1" t="b">
        <v>0</v>
      </c>
      <c r="X152" s="1" t="b">
        <v>1</v>
      </c>
      <c r="Y152" s="1" t="b">
        <v>1</v>
      </c>
      <c r="Z152" s="1" t="b">
        <v>1</v>
      </c>
      <c r="AA152" s="164" t="b">
        <v>0</v>
      </c>
    </row>
    <row r="153" spans="7:27" outlineLevel="1" x14ac:dyDescent="0.4">
      <c r="G153" s="82">
        <v>11</v>
      </c>
      <c r="H153" s="154" t="b">
        <v>0</v>
      </c>
      <c r="I153" s="10" t="b">
        <v>0</v>
      </c>
      <c r="J153" s="10" t="b">
        <v>0</v>
      </c>
      <c r="K153" s="10" t="b">
        <v>0</v>
      </c>
      <c r="L153" s="10" t="b">
        <v>0</v>
      </c>
      <c r="M153" s="1" t="b">
        <v>0</v>
      </c>
      <c r="N153" s="1" t="b">
        <v>0</v>
      </c>
      <c r="O153" s="1" t="b">
        <v>0</v>
      </c>
      <c r="P153" s="1" t="b">
        <v>1</v>
      </c>
      <c r="Q153" s="1" t="b">
        <v>1</v>
      </c>
      <c r="R153" s="1" t="b">
        <v>1</v>
      </c>
      <c r="S153" s="1" t="b">
        <v>1</v>
      </c>
      <c r="T153" s="1" t="b">
        <v>1</v>
      </c>
      <c r="U153" s="1" t="b">
        <v>1</v>
      </c>
      <c r="V153" s="1" t="b">
        <v>1</v>
      </c>
      <c r="W153" s="1" t="b">
        <v>0</v>
      </c>
      <c r="X153" s="1" t="b">
        <v>1</v>
      </c>
      <c r="Y153" s="1" t="b">
        <v>1</v>
      </c>
      <c r="Z153" s="1" t="b">
        <v>1</v>
      </c>
      <c r="AA153" s="164" t="b">
        <v>0</v>
      </c>
    </row>
    <row r="154" spans="7:27" outlineLevel="1" x14ac:dyDescent="0.4">
      <c r="G154" s="82">
        <v>12</v>
      </c>
      <c r="H154" s="154" t="b">
        <v>0</v>
      </c>
      <c r="I154" s="10" t="b">
        <v>0</v>
      </c>
      <c r="J154" s="10" t="b">
        <v>0</v>
      </c>
      <c r="K154" s="10" t="b">
        <v>0</v>
      </c>
      <c r="L154" s="10" t="b">
        <v>0</v>
      </c>
      <c r="M154" s="1" t="b">
        <v>0</v>
      </c>
      <c r="N154" s="1" t="b">
        <v>0</v>
      </c>
      <c r="O154" s="1" t="b">
        <v>0</v>
      </c>
      <c r="P154" s="1" t="b">
        <v>1</v>
      </c>
      <c r="Q154" s="1" t="b">
        <v>1</v>
      </c>
      <c r="R154" s="1" t="b">
        <v>1</v>
      </c>
      <c r="S154" s="1" t="b">
        <v>1</v>
      </c>
      <c r="T154" s="1" t="b">
        <v>1</v>
      </c>
      <c r="U154" s="1" t="b">
        <v>1</v>
      </c>
      <c r="V154" s="1" t="b">
        <v>1</v>
      </c>
      <c r="W154" s="1" t="b">
        <v>0</v>
      </c>
      <c r="X154" s="1" t="b">
        <v>1</v>
      </c>
      <c r="Y154" s="1" t="b">
        <v>1</v>
      </c>
      <c r="Z154" s="1" t="b">
        <v>1</v>
      </c>
      <c r="AA154" s="164" t="b">
        <v>0</v>
      </c>
    </row>
    <row r="155" spans="7:27" outlineLevel="1" x14ac:dyDescent="0.4">
      <c r="G155" s="82">
        <v>13</v>
      </c>
      <c r="H155" s="154" t="b">
        <v>0</v>
      </c>
      <c r="I155" s="10" t="b">
        <v>0</v>
      </c>
      <c r="J155" s="10" t="b">
        <v>0</v>
      </c>
      <c r="K155" s="10" t="b">
        <v>0</v>
      </c>
      <c r="L155" s="10" t="b">
        <v>0</v>
      </c>
      <c r="M155" s="1" t="b">
        <v>0</v>
      </c>
      <c r="N155" s="1" t="b">
        <v>0</v>
      </c>
      <c r="O155" s="1" t="b">
        <v>0</v>
      </c>
      <c r="P155" s="1" t="b">
        <v>1</v>
      </c>
      <c r="Q155" s="1" t="b">
        <v>1</v>
      </c>
      <c r="R155" s="1" t="b">
        <v>1</v>
      </c>
      <c r="S155" s="1" t="b">
        <v>1</v>
      </c>
      <c r="T155" s="1" t="b">
        <v>1</v>
      </c>
      <c r="U155" s="1" t="b">
        <v>1</v>
      </c>
      <c r="V155" s="1" t="b">
        <v>1</v>
      </c>
      <c r="W155" s="1" t="b">
        <v>0</v>
      </c>
      <c r="X155" s="1" t="b">
        <v>1</v>
      </c>
      <c r="Y155" s="1" t="b">
        <v>1</v>
      </c>
      <c r="Z155" s="1" t="b">
        <v>1</v>
      </c>
      <c r="AA155" s="164" t="b">
        <v>0</v>
      </c>
    </row>
    <row r="156" spans="7:27" outlineLevel="1" x14ac:dyDescent="0.4">
      <c r="G156" s="82">
        <v>14</v>
      </c>
      <c r="H156" s="154" t="b">
        <v>0</v>
      </c>
      <c r="I156" s="10" t="b">
        <v>0</v>
      </c>
      <c r="J156" s="10" t="b">
        <v>0</v>
      </c>
      <c r="K156" s="10" t="b">
        <v>0</v>
      </c>
      <c r="L156" s="10" t="b">
        <v>0</v>
      </c>
      <c r="M156" s="1" t="b">
        <v>0</v>
      </c>
      <c r="N156" s="1" t="b">
        <v>0</v>
      </c>
      <c r="O156" s="1" t="b">
        <v>0</v>
      </c>
      <c r="P156" s="1" t="b">
        <v>1</v>
      </c>
      <c r="Q156" s="1" t="b">
        <v>1</v>
      </c>
      <c r="R156" s="1" t="b">
        <v>1</v>
      </c>
      <c r="S156" s="1" t="b">
        <v>1</v>
      </c>
      <c r="T156" s="1" t="b">
        <v>1</v>
      </c>
      <c r="U156" s="1" t="b">
        <v>1</v>
      </c>
      <c r="V156" s="1" t="b">
        <v>1</v>
      </c>
      <c r="W156" s="1" t="b">
        <v>0</v>
      </c>
      <c r="X156" s="1" t="b">
        <v>1</v>
      </c>
      <c r="Y156" s="1" t="b">
        <v>1</v>
      </c>
      <c r="Z156" s="1" t="b">
        <v>1</v>
      </c>
      <c r="AA156" s="164" t="b">
        <v>0</v>
      </c>
    </row>
    <row r="157" spans="7:27" outlineLevel="1" x14ac:dyDescent="0.4">
      <c r="G157" s="82">
        <v>15</v>
      </c>
      <c r="H157" s="154" t="b">
        <v>1</v>
      </c>
      <c r="I157" s="10" t="b">
        <v>1</v>
      </c>
      <c r="J157" s="10" t="b">
        <v>0</v>
      </c>
      <c r="K157" s="10" t="b">
        <v>0</v>
      </c>
      <c r="L157" s="10" t="b">
        <v>1</v>
      </c>
      <c r="M157" s="1" t="b">
        <v>1</v>
      </c>
      <c r="N157" s="1" t="b">
        <v>0</v>
      </c>
      <c r="O157" s="1" t="b">
        <v>0</v>
      </c>
      <c r="P157" s="1" t="b">
        <v>0</v>
      </c>
      <c r="Q157" s="1" t="b">
        <v>0</v>
      </c>
      <c r="R157" s="1" t="b">
        <v>1</v>
      </c>
      <c r="S157" s="1" t="b">
        <v>0</v>
      </c>
      <c r="T157" s="1" t="b">
        <v>0</v>
      </c>
      <c r="U157" s="1" t="b">
        <v>0</v>
      </c>
      <c r="V157" s="1" t="b">
        <v>0</v>
      </c>
      <c r="W157" s="1" t="b">
        <v>1</v>
      </c>
      <c r="X157" s="1" t="b">
        <v>0</v>
      </c>
      <c r="Y157" s="1" t="b">
        <v>0</v>
      </c>
      <c r="Z157" s="1" t="b">
        <v>1</v>
      </c>
      <c r="AA157" s="164" t="b">
        <v>0</v>
      </c>
    </row>
    <row r="158" spans="7:27" outlineLevel="1" x14ac:dyDescent="0.4">
      <c r="G158" s="82">
        <v>16</v>
      </c>
      <c r="H158" s="154" t="b">
        <v>0</v>
      </c>
      <c r="I158" s="10" t="b">
        <v>0</v>
      </c>
      <c r="J158" s="10" t="b">
        <v>1</v>
      </c>
      <c r="K158" s="10" t="b">
        <v>1</v>
      </c>
      <c r="L158" s="10" t="b">
        <v>1</v>
      </c>
      <c r="M158" s="1" t="b">
        <v>1</v>
      </c>
      <c r="N158" s="1" t="b">
        <v>0</v>
      </c>
      <c r="O158" s="1" t="b">
        <v>0</v>
      </c>
      <c r="P158" s="1" t="b">
        <v>0</v>
      </c>
      <c r="Q158" s="1" t="b">
        <v>0</v>
      </c>
      <c r="R158" s="1" t="b">
        <v>1</v>
      </c>
      <c r="S158" s="1" t="b">
        <v>0</v>
      </c>
      <c r="T158" s="1" t="b">
        <v>0</v>
      </c>
      <c r="U158" s="1" t="b">
        <v>0</v>
      </c>
      <c r="V158" s="1" t="b">
        <v>0</v>
      </c>
      <c r="W158" s="1" t="b">
        <v>1</v>
      </c>
      <c r="X158" s="1" t="b">
        <v>0</v>
      </c>
      <c r="Y158" s="1" t="b">
        <v>0</v>
      </c>
      <c r="Z158" s="1" t="b">
        <v>1</v>
      </c>
      <c r="AA158" s="164" t="b">
        <v>0</v>
      </c>
    </row>
    <row r="159" spans="7:27" outlineLevel="1" x14ac:dyDescent="0.4">
      <c r="G159" s="82">
        <v>17</v>
      </c>
      <c r="H159" s="154" t="b">
        <v>1</v>
      </c>
      <c r="I159" s="10" t="b">
        <v>1</v>
      </c>
      <c r="J159" s="10" t="b">
        <v>0</v>
      </c>
      <c r="K159" s="10" t="b">
        <v>0</v>
      </c>
      <c r="L159" s="10" t="b">
        <v>1</v>
      </c>
      <c r="M159" s="1" t="b">
        <v>1</v>
      </c>
      <c r="N159" s="1" t="b">
        <v>0</v>
      </c>
      <c r="O159" s="1" t="b">
        <v>0</v>
      </c>
      <c r="P159" s="1" t="b">
        <v>0</v>
      </c>
      <c r="Q159" s="1" t="b">
        <v>0</v>
      </c>
      <c r="R159" s="1" t="b">
        <v>1</v>
      </c>
      <c r="S159" s="1" t="b">
        <v>0</v>
      </c>
      <c r="T159" s="1" t="b">
        <v>0</v>
      </c>
      <c r="U159" s="1" t="b">
        <v>0</v>
      </c>
      <c r="V159" s="1" t="b">
        <v>0</v>
      </c>
      <c r="W159" s="1" t="b">
        <v>1</v>
      </c>
      <c r="X159" s="1" t="b">
        <v>0</v>
      </c>
      <c r="Y159" s="1" t="b">
        <v>0</v>
      </c>
      <c r="Z159" s="1" t="b">
        <v>1</v>
      </c>
      <c r="AA159" s="164" t="b">
        <v>0</v>
      </c>
    </row>
    <row r="160" spans="7:27" outlineLevel="1" x14ac:dyDescent="0.4">
      <c r="G160" s="82">
        <v>18</v>
      </c>
      <c r="H160" s="154" t="b">
        <v>0</v>
      </c>
      <c r="I160" s="10" t="b">
        <v>0</v>
      </c>
      <c r="J160" s="10" t="b">
        <v>1</v>
      </c>
      <c r="K160" s="10" t="b">
        <v>1</v>
      </c>
      <c r="L160" s="10" t="b">
        <v>1</v>
      </c>
      <c r="M160" s="1" t="b">
        <v>1</v>
      </c>
      <c r="N160" s="1" t="b">
        <v>0</v>
      </c>
      <c r="O160" s="1" t="b">
        <v>0</v>
      </c>
      <c r="P160" s="1" t="b">
        <v>0</v>
      </c>
      <c r="Q160" s="1" t="b">
        <v>0</v>
      </c>
      <c r="R160" s="1" t="b">
        <v>1</v>
      </c>
      <c r="S160" s="1" t="b">
        <v>0</v>
      </c>
      <c r="T160" s="1" t="b">
        <v>0</v>
      </c>
      <c r="U160" s="1" t="b">
        <v>0</v>
      </c>
      <c r="V160" s="1" t="b">
        <v>0</v>
      </c>
      <c r="W160" s="1" t="b">
        <v>1</v>
      </c>
      <c r="X160" s="1" t="b">
        <v>0</v>
      </c>
      <c r="Y160" s="1" t="b">
        <v>0</v>
      </c>
      <c r="Z160" s="1" t="b">
        <v>1</v>
      </c>
      <c r="AA160" s="164" t="b">
        <v>0</v>
      </c>
    </row>
    <row r="161" spans="7:27" outlineLevel="1" x14ac:dyDescent="0.4">
      <c r="G161" s="82">
        <v>19</v>
      </c>
      <c r="H161" s="154" t="b">
        <v>1</v>
      </c>
      <c r="I161" s="10" t="b">
        <v>1</v>
      </c>
      <c r="J161" s="10" t="b">
        <v>1</v>
      </c>
      <c r="K161" s="10" t="b">
        <v>1</v>
      </c>
      <c r="L161" s="10" t="b">
        <v>1</v>
      </c>
      <c r="M161" s="1" t="b">
        <v>1</v>
      </c>
      <c r="N161" s="1" t="b">
        <v>0</v>
      </c>
      <c r="O161" s="1" t="b">
        <v>0</v>
      </c>
      <c r="P161" s="1" t="b">
        <v>0</v>
      </c>
      <c r="Q161" s="1" t="b">
        <v>0</v>
      </c>
      <c r="R161" s="1" t="b">
        <v>1</v>
      </c>
      <c r="S161" s="1" t="b">
        <v>0</v>
      </c>
      <c r="T161" s="1" t="b">
        <v>0</v>
      </c>
      <c r="U161" s="1" t="b">
        <v>0</v>
      </c>
      <c r="V161" s="1" t="b">
        <v>0</v>
      </c>
      <c r="W161" s="1" t="b">
        <v>1</v>
      </c>
      <c r="X161" s="1" t="b">
        <v>0</v>
      </c>
      <c r="Y161" s="1" t="b">
        <v>0</v>
      </c>
      <c r="Z161" s="1" t="b">
        <v>1</v>
      </c>
      <c r="AA161" s="164" t="b">
        <v>0</v>
      </c>
    </row>
    <row r="162" spans="7:27" outlineLevel="1" x14ac:dyDescent="0.4">
      <c r="G162" s="82">
        <v>20</v>
      </c>
      <c r="H162" s="154" t="b">
        <v>1</v>
      </c>
      <c r="I162" s="10" t="b">
        <v>1</v>
      </c>
      <c r="J162" s="10" t="b">
        <v>1</v>
      </c>
      <c r="K162" s="10" t="b">
        <v>1</v>
      </c>
      <c r="L162" s="10" t="b">
        <v>1</v>
      </c>
      <c r="M162" s="1" t="b">
        <v>1</v>
      </c>
      <c r="N162" s="1" t="b">
        <v>0</v>
      </c>
      <c r="O162" s="1" t="b">
        <v>0</v>
      </c>
      <c r="P162" s="1" t="b">
        <v>0</v>
      </c>
      <c r="Q162" s="1" t="b">
        <v>0</v>
      </c>
      <c r="R162" s="1" t="b">
        <v>1</v>
      </c>
      <c r="S162" s="1" t="b">
        <v>0</v>
      </c>
      <c r="T162" s="1" t="b">
        <v>0</v>
      </c>
      <c r="U162" s="1" t="b">
        <v>0</v>
      </c>
      <c r="V162" s="1" t="b">
        <v>0</v>
      </c>
      <c r="W162" s="1" t="b">
        <v>1</v>
      </c>
      <c r="X162" s="1" t="b">
        <v>0</v>
      </c>
      <c r="Y162" s="1" t="b">
        <v>0</v>
      </c>
      <c r="Z162" s="1" t="b">
        <v>1</v>
      </c>
      <c r="AA162" s="164" t="b">
        <v>0</v>
      </c>
    </row>
    <row r="163" spans="7:27" outlineLevel="1" x14ac:dyDescent="0.4">
      <c r="G163" s="82">
        <v>21</v>
      </c>
      <c r="H163" s="154" t="b">
        <v>1</v>
      </c>
      <c r="I163" s="10" t="b">
        <v>1</v>
      </c>
      <c r="J163" s="10" t="b">
        <v>1</v>
      </c>
      <c r="K163" s="10" t="b">
        <v>1</v>
      </c>
      <c r="L163" s="10" t="b">
        <v>1</v>
      </c>
      <c r="M163" s="1" t="b">
        <v>1</v>
      </c>
      <c r="N163" s="1" t="b">
        <v>0</v>
      </c>
      <c r="O163" s="1" t="b">
        <v>0</v>
      </c>
      <c r="P163" s="1" t="b">
        <v>0</v>
      </c>
      <c r="Q163" s="1" t="b">
        <v>0</v>
      </c>
      <c r="R163" s="1" t="b">
        <v>1</v>
      </c>
      <c r="S163" s="1" t="b">
        <v>0</v>
      </c>
      <c r="T163" s="1" t="b">
        <v>0</v>
      </c>
      <c r="U163" s="1" t="b">
        <v>0</v>
      </c>
      <c r="V163" s="1" t="b">
        <v>0</v>
      </c>
      <c r="W163" s="1" t="b">
        <v>1</v>
      </c>
      <c r="X163" s="1" t="b">
        <v>0</v>
      </c>
      <c r="Y163" s="1" t="b">
        <v>0</v>
      </c>
      <c r="Z163" s="1" t="b">
        <v>1</v>
      </c>
      <c r="AA163" s="164" t="b">
        <v>0</v>
      </c>
    </row>
    <row r="164" spans="7:27" outlineLevel="1" x14ac:dyDescent="0.4">
      <c r="G164" s="82">
        <v>22</v>
      </c>
      <c r="H164" s="154" t="b">
        <v>1</v>
      </c>
      <c r="I164" s="10" t="b">
        <v>1</v>
      </c>
      <c r="J164" s="10" t="b">
        <v>1</v>
      </c>
      <c r="K164" s="10" t="b">
        <v>1</v>
      </c>
      <c r="L164" s="10" t="b">
        <v>1</v>
      </c>
      <c r="M164" s="1" t="b">
        <v>1</v>
      </c>
      <c r="N164" s="1" t="b">
        <v>0</v>
      </c>
      <c r="O164" s="1" t="b">
        <v>0</v>
      </c>
      <c r="P164" s="1" t="b">
        <v>0</v>
      </c>
      <c r="Q164" s="1" t="b">
        <v>0</v>
      </c>
      <c r="R164" s="1" t="b">
        <v>1</v>
      </c>
      <c r="S164" s="1" t="b">
        <v>0</v>
      </c>
      <c r="T164" s="1" t="b">
        <v>0</v>
      </c>
      <c r="U164" s="1" t="b">
        <v>0</v>
      </c>
      <c r="V164" s="1" t="b">
        <v>0</v>
      </c>
      <c r="W164" s="1" t="b">
        <v>1</v>
      </c>
      <c r="X164" s="1" t="b">
        <v>0</v>
      </c>
      <c r="Y164" s="1" t="b">
        <v>0</v>
      </c>
      <c r="Z164" s="1" t="b">
        <v>1</v>
      </c>
      <c r="AA164" s="164" t="b">
        <v>0</v>
      </c>
    </row>
    <row r="165" spans="7:27" outlineLevel="1" x14ac:dyDescent="0.4">
      <c r="G165" s="82">
        <v>23</v>
      </c>
      <c r="H165" s="154" t="b">
        <v>0</v>
      </c>
      <c r="I165" s="10" t="b">
        <v>0</v>
      </c>
      <c r="J165" s="10" t="b">
        <v>0</v>
      </c>
      <c r="K165" s="10" t="b">
        <v>0</v>
      </c>
      <c r="L165" s="10" t="b">
        <v>0</v>
      </c>
      <c r="M165" s="1" t="b">
        <v>0</v>
      </c>
      <c r="N165" s="1" t="b">
        <v>0</v>
      </c>
      <c r="O165" s="1" t="b">
        <v>0</v>
      </c>
      <c r="P165" s="1" t="b">
        <v>0</v>
      </c>
      <c r="Q165" s="1" t="b">
        <v>0</v>
      </c>
      <c r="R165" s="1" t="b">
        <v>1</v>
      </c>
      <c r="S165" s="1" t="b">
        <v>0</v>
      </c>
      <c r="T165" s="1" t="b">
        <v>0</v>
      </c>
      <c r="U165" s="1" t="b">
        <v>0</v>
      </c>
      <c r="V165" s="1" t="b">
        <v>0</v>
      </c>
      <c r="W165" s="1" t="b">
        <v>0</v>
      </c>
      <c r="X165" s="1" t="b">
        <v>0</v>
      </c>
      <c r="Y165" s="1" t="b">
        <v>0</v>
      </c>
      <c r="Z165" s="1" t="b">
        <v>1</v>
      </c>
      <c r="AA165" s="164" t="b">
        <v>0</v>
      </c>
    </row>
    <row r="166" spans="7:27" outlineLevel="1" x14ac:dyDescent="0.4">
      <c r="G166" s="82">
        <v>24</v>
      </c>
      <c r="H166" s="154" t="b">
        <v>0</v>
      </c>
      <c r="I166" s="10" t="b">
        <v>0</v>
      </c>
      <c r="J166" s="10" t="b">
        <v>0</v>
      </c>
      <c r="K166" s="10" t="b">
        <v>0</v>
      </c>
      <c r="L166" s="10" t="b">
        <v>0</v>
      </c>
      <c r="M166" s="1" t="b">
        <v>0</v>
      </c>
      <c r="N166" s="1" t="b">
        <v>0</v>
      </c>
      <c r="O166" s="1" t="b">
        <v>0</v>
      </c>
      <c r="P166" s="1" t="b">
        <v>0</v>
      </c>
      <c r="Q166" s="1" t="b">
        <v>0</v>
      </c>
      <c r="R166" s="1" t="b">
        <v>1</v>
      </c>
      <c r="S166" s="1" t="b">
        <v>0</v>
      </c>
      <c r="T166" s="1" t="b">
        <v>0</v>
      </c>
      <c r="U166" s="1" t="b">
        <v>0</v>
      </c>
      <c r="V166" s="1" t="b">
        <v>0</v>
      </c>
      <c r="W166" s="1" t="b">
        <v>0</v>
      </c>
      <c r="X166" s="1" t="b">
        <v>0</v>
      </c>
      <c r="Y166" s="1" t="b">
        <v>0</v>
      </c>
      <c r="Z166" s="1" t="b">
        <v>1</v>
      </c>
      <c r="AA166" s="164" t="b">
        <v>0</v>
      </c>
    </row>
    <row r="167" spans="7:27" outlineLevel="1" x14ac:dyDescent="0.4">
      <c r="G167" s="82">
        <v>25</v>
      </c>
      <c r="H167" s="154" t="b">
        <v>0</v>
      </c>
      <c r="I167" s="10" t="b">
        <v>0</v>
      </c>
      <c r="J167" s="10" t="b">
        <v>0</v>
      </c>
      <c r="K167" s="10" t="b">
        <v>0</v>
      </c>
      <c r="L167" s="10" t="b">
        <v>0</v>
      </c>
      <c r="M167" s="1" t="b">
        <v>0</v>
      </c>
      <c r="N167" s="1" t="b">
        <v>0</v>
      </c>
      <c r="O167" s="1" t="b">
        <v>0</v>
      </c>
      <c r="P167" s="1" t="b">
        <v>0</v>
      </c>
      <c r="Q167" s="1" t="b">
        <v>0</v>
      </c>
      <c r="R167" s="1" t="b">
        <v>1</v>
      </c>
      <c r="S167" s="1" t="b">
        <v>0</v>
      </c>
      <c r="T167" s="1" t="b">
        <v>0</v>
      </c>
      <c r="U167" s="1" t="b">
        <v>0</v>
      </c>
      <c r="V167" s="1" t="b">
        <v>0</v>
      </c>
      <c r="W167" s="1" t="b">
        <v>0</v>
      </c>
      <c r="X167" s="1" t="b">
        <v>0</v>
      </c>
      <c r="Y167" s="1" t="b">
        <v>0</v>
      </c>
      <c r="Z167" s="1" t="b">
        <v>1</v>
      </c>
      <c r="AA167" s="164" t="b">
        <v>0</v>
      </c>
    </row>
    <row r="168" spans="7:27" outlineLevel="1" x14ac:dyDescent="0.4">
      <c r="G168" s="82">
        <v>26</v>
      </c>
      <c r="H168" s="154" t="b">
        <v>0</v>
      </c>
      <c r="I168" s="10" t="b">
        <v>0</v>
      </c>
      <c r="J168" s="10" t="b">
        <v>0</v>
      </c>
      <c r="K168" s="10" t="b">
        <v>0</v>
      </c>
      <c r="L168" s="10" t="b">
        <v>0</v>
      </c>
      <c r="M168" s="1" t="b">
        <v>0</v>
      </c>
      <c r="N168" s="1" t="b">
        <v>0</v>
      </c>
      <c r="O168" s="1" t="b">
        <v>0</v>
      </c>
      <c r="P168" s="1" t="b">
        <v>0</v>
      </c>
      <c r="Q168" s="1" t="b">
        <v>0</v>
      </c>
      <c r="R168" s="1" t="b">
        <v>1</v>
      </c>
      <c r="S168" s="1" t="b">
        <v>0</v>
      </c>
      <c r="T168" s="1" t="b">
        <v>0</v>
      </c>
      <c r="U168" s="1" t="b">
        <v>0</v>
      </c>
      <c r="V168" s="1" t="b">
        <v>0</v>
      </c>
      <c r="W168" s="1" t="b">
        <v>0</v>
      </c>
      <c r="X168" s="1" t="b">
        <v>0</v>
      </c>
      <c r="Y168" s="1" t="b">
        <v>0</v>
      </c>
      <c r="Z168" s="1" t="b">
        <v>1</v>
      </c>
      <c r="AA168" s="164" t="b">
        <v>0</v>
      </c>
    </row>
    <row r="169" spans="7:27" outlineLevel="1" x14ac:dyDescent="0.4">
      <c r="G169" s="82">
        <v>27</v>
      </c>
      <c r="H169" s="154" t="b">
        <v>0</v>
      </c>
      <c r="I169" s="10" t="b">
        <v>0</v>
      </c>
      <c r="J169" s="10" t="b">
        <v>0</v>
      </c>
      <c r="K169" s="10" t="b">
        <v>0</v>
      </c>
      <c r="L169" s="10" t="b">
        <v>0</v>
      </c>
      <c r="M169" s="1" t="b">
        <v>0</v>
      </c>
      <c r="N169" s="1" t="b">
        <v>1</v>
      </c>
      <c r="O169" s="1" t="b">
        <v>1</v>
      </c>
      <c r="P169" s="1" t="b">
        <v>0</v>
      </c>
      <c r="Q169" s="1" t="b">
        <v>0</v>
      </c>
      <c r="R169" s="1" t="b">
        <v>1</v>
      </c>
      <c r="S169" s="1" t="b">
        <v>1</v>
      </c>
      <c r="T169" s="1" t="b">
        <v>0</v>
      </c>
      <c r="U169" s="1" t="b">
        <v>0</v>
      </c>
      <c r="V169" s="1" t="b">
        <v>0</v>
      </c>
      <c r="W169" s="1" t="b">
        <v>0</v>
      </c>
      <c r="X169" s="1" t="b">
        <v>0</v>
      </c>
      <c r="Y169" s="1" t="b">
        <v>0</v>
      </c>
      <c r="Z169" s="1" t="b">
        <v>1</v>
      </c>
      <c r="AA169" s="164" t="b">
        <v>0</v>
      </c>
    </row>
    <row r="170" spans="7:27" outlineLevel="1" x14ac:dyDescent="0.4">
      <c r="G170" s="82">
        <v>28</v>
      </c>
      <c r="H170" s="154" t="b">
        <v>0</v>
      </c>
      <c r="I170" s="10" t="b">
        <v>0</v>
      </c>
      <c r="J170" s="10" t="b">
        <v>0</v>
      </c>
      <c r="K170" s="10" t="b">
        <v>0</v>
      </c>
      <c r="L170" s="10" t="b">
        <v>0</v>
      </c>
      <c r="M170" s="1" t="b">
        <v>0</v>
      </c>
      <c r="N170" s="1" t="b">
        <v>0</v>
      </c>
      <c r="O170" s="1" t="b">
        <v>0</v>
      </c>
      <c r="P170" s="1" t="b">
        <v>0</v>
      </c>
      <c r="Q170" s="1" t="b">
        <v>0</v>
      </c>
      <c r="R170" s="1" t="b">
        <v>1</v>
      </c>
      <c r="S170" s="1" t="b">
        <v>1</v>
      </c>
      <c r="T170" s="1" t="b">
        <v>0</v>
      </c>
      <c r="U170" s="1" t="b">
        <v>0</v>
      </c>
      <c r="V170" s="1" t="b">
        <v>0</v>
      </c>
      <c r="W170" s="1" t="b">
        <v>0</v>
      </c>
      <c r="X170" s="1" t="b">
        <v>0</v>
      </c>
      <c r="Y170" s="1" t="b">
        <v>0</v>
      </c>
      <c r="Z170" s="1" t="b">
        <v>1</v>
      </c>
      <c r="AA170" s="164" t="b">
        <v>0</v>
      </c>
    </row>
    <row r="171" spans="7:27" outlineLevel="1" x14ac:dyDescent="0.4">
      <c r="G171" s="82">
        <v>29</v>
      </c>
      <c r="H171" s="154" t="b">
        <v>0</v>
      </c>
      <c r="I171" s="10" t="b">
        <v>0</v>
      </c>
      <c r="J171" s="10" t="b">
        <v>0</v>
      </c>
      <c r="K171" s="10" t="b">
        <v>0</v>
      </c>
      <c r="L171" s="10" t="b">
        <v>0</v>
      </c>
      <c r="M171" s="1" t="b">
        <v>0</v>
      </c>
      <c r="N171" s="1" t="b">
        <v>0</v>
      </c>
      <c r="O171" s="1" t="b">
        <v>0</v>
      </c>
      <c r="P171" s="1" t="b">
        <v>0</v>
      </c>
      <c r="Q171" s="1" t="b">
        <v>0</v>
      </c>
      <c r="R171" s="1" t="b">
        <v>1</v>
      </c>
      <c r="S171" s="1" t="b">
        <v>1</v>
      </c>
      <c r="T171" s="1" t="b">
        <v>0</v>
      </c>
      <c r="U171" s="1" t="b">
        <v>0</v>
      </c>
      <c r="V171" s="1" t="b">
        <v>0</v>
      </c>
      <c r="W171" s="1" t="b">
        <v>0</v>
      </c>
      <c r="X171" s="1" t="b">
        <v>0</v>
      </c>
      <c r="Y171" s="1" t="b">
        <v>0</v>
      </c>
      <c r="Z171" s="1" t="b">
        <v>1</v>
      </c>
      <c r="AA171" s="164" t="b">
        <v>0</v>
      </c>
    </row>
    <row r="172" spans="7:27" outlineLevel="1" x14ac:dyDescent="0.4">
      <c r="G172" s="82">
        <v>30</v>
      </c>
      <c r="H172" s="154" t="b">
        <v>0</v>
      </c>
      <c r="I172" s="10" t="b">
        <v>0</v>
      </c>
      <c r="J172" s="10" t="b">
        <v>0</v>
      </c>
      <c r="K172" s="10" t="b">
        <v>0</v>
      </c>
      <c r="L172" s="10" t="b">
        <v>0</v>
      </c>
      <c r="M172" s="1" t="b">
        <v>0</v>
      </c>
      <c r="N172" s="1" t="b">
        <v>1</v>
      </c>
      <c r="O172" s="1" t="b">
        <v>1</v>
      </c>
      <c r="P172" s="1" t="b">
        <v>0</v>
      </c>
      <c r="Q172" s="1" t="b">
        <v>0</v>
      </c>
      <c r="R172" s="1" t="b">
        <v>1</v>
      </c>
      <c r="S172" s="1" t="b">
        <v>1</v>
      </c>
      <c r="T172" s="1" t="b">
        <v>0</v>
      </c>
      <c r="U172" s="1" t="b">
        <v>0</v>
      </c>
      <c r="V172" s="1" t="b">
        <v>0</v>
      </c>
      <c r="W172" s="1" t="b">
        <v>0</v>
      </c>
      <c r="X172" s="1" t="b">
        <v>0</v>
      </c>
      <c r="Y172" s="1" t="b">
        <v>0</v>
      </c>
      <c r="Z172" s="1" t="b">
        <v>1</v>
      </c>
      <c r="AA172" s="164" t="b">
        <v>0</v>
      </c>
    </row>
    <row r="173" spans="7:27" outlineLevel="1" x14ac:dyDescent="0.4">
      <c r="G173" s="82">
        <v>31</v>
      </c>
      <c r="H173" s="154" t="b">
        <v>0</v>
      </c>
      <c r="I173" s="10" t="b">
        <v>0</v>
      </c>
      <c r="J173" s="10" t="b">
        <v>0</v>
      </c>
      <c r="K173" s="10" t="b">
        <v>0</v>
      </c>
      <c r="L173" s="10" t="b">
        <v>0</v>
      </c>
      <c r="M173" s="1" t="b">
        <v>0</v>
      </c>
      <c r="N173" s="1" t="b">
        <v>1</v>
      </c>
      <c r="O173" s="1" t="b">
        <v>1</v>
      </c>
      <c r="P173" s="1" t="b">
        <v>0</v>
      </c>
      <c r="Q173" s="1" t="b">
        <v>0</v>
      </c>
      <c r="R173" s="1" t="b">
        <v>1</v>
      </c>
      <c r="S173" s="1" t="b">
        <v>1</v>
      </c>
      <c r="T173" s="1" t="b">
        <v>0</v>
      </c>
      <c r="U173" s="1" t="b">
        <v>0</v>
      </c>
      <c r="V173" s="1" t="b">
        <v>0</v>
      </c>
      <c r="W173" s="1" t="b">
        <v>0</v>
      </c>
      <c r="X173" s="1" t="b">
        <v>0</v>
      </c>
      <c r="Y173" s="1" t="b">
        <v>0</v>
      </c>
      <c r="Z173" s="1" t="b">
        <v>1</v>
      </c>
      <c r="AA173" s="164" t="b">
        <v>0</v>
      </c>
    </row>
    <row r="174" spans="7:27" outlineLevel="1" x14ac:dyDescent="0.4">
      <c r="G174" s="82">
        <v>32</v>
      </c>
      <c r="H174" s="154" t="b">
        <v>0</v>
      </c>
      <c r="I174" s="10" t="b">
        <v>0</v>
      </c>
      <c r="J174" s="10" t="b">
        <v>0</v>
      </c>
      <c r="K174" s="10" t="b">
        <v>0</v>
      </c>
      <c r="L174" s="10" t="b">
        <v>0</v>
      </c>
      <c r="M174" s="1" t="b">
        <v>0</v>
      </c>
      <c r="N174" s="1" t="b">
        <v>1</v>
      </c>
      <c r="O174" s="1" t="b">
        <v>1</v>
      </c>
      <c r="P174" s="1" t="b">
        <v>0</v>
      </c>
      <c r="Q174" s="1" t="b">
        <v>0</v>
      </c>
      <c r="R174" s="1" t="b">
        <v>1</v>
      </c>
      <c r="S174" s="1" t="b">
        <v>1</v>
      </c>
      <c r="T174" s="1" t="b">
        <v>0</v>
      </c>
      <c r="U174" s="1" t="b">
        <v>0</v>
      </c>
      <c r="V174" s="1" t="b">
        <v>0</v>
      </c>
      <c r="W174" s="1" t="b">
        <v>0</v>
      </c>
      <c r="X174" s="1" t="b">
        <v>0</v>
      </c>
      <c r="Y174" s="1" t="b">
        <v>0</v>
      </c>
      <c r="Z174" s="1" t="b">
        <v>1</v>
      </c>
      <c r="AA174" s="164" t="b">
        <v>0</v>
      </c>
    </row>
    <row r="175" spans="7:27" outlineLevel="1" x14ac:dyDescent="0.4">
      <c r="G175" s="82">
        <v>33</v>
      </c>
      <c r="H175" s="154" t="b">
        <v>0</v>
      </c>
      <c r="I175" s="10" t="b">
        <v>0</v>
      </c>
      <c r="J175" s="10" t="b">
        <v>0</v>
      </c>
      <c r="K175" s="10" t="b">
        <v>0</v>
      </c>
      <c r="L175" s="10" t="b">
        <v>0</v>
      </c>
      <c r="M175" s="1" t="b">
        <v>0</v>
      </c>
      <c r="N175" s="1" t="b">
        <v>0</v>
      </c>
      <c r="O175" s="1" t="b">
        <v>0</v>
      </c>
      <c r="P175" s="1" t="b">
        <v>0</v>
      </c>
      <c r="Q175" s="1" t="b">
        <v>0</v>
      </c>
      <c r="R175" s="1" t="b">
        <v>1</v>
      </c>
      <c r="S175" s="1" t="b">
        <v>0</v>
      </c>
      <c r="T175" s="1" t="b">
        <v>0</v>
      </c>
      <c r="U175" s="1" t="b">
        <v>0</v>
      </c>
      <c r="V175" s="1" t="b">
        <v>0</v>
      </c>
      <c r="W175" s="1" t="b">
        <v>0</v>
      </c>
      <c r="X175" s="1" t="b">
        <v>0</v>
      </c>
      <c r="Y175" s="1" t="b">
        <v>0</v>
      </c>
      <c r="Z175" s="1" t="b">
        <v>0</v>
      </c>
      <c r="AA175" s="164" t="b">
        <v>0</v>
      </c>
    </row>
    <row r="176" spans="7:27" outlineLevel="1" x14ac:dyDescent="0.4">
      <c r="G176" s="82">
        <v>34</v>
      </c>
      <c r="H176" s="154" t="b">
        <v>0</v>
      </c>
      <c r="I176" s="10" t="b">
        <v>0</v>
      </c>
      <c r="J176" s="10" t="b">
        <v>0</v>
      </c>
      <c r="K176" s="10" t="b">
        <v>0</v>
      </c>
      <c r="L176" s="10" t="b">
        <v>0</v>
      </c>
      <c r="M176" s="1" t="b">
        <v>0</v>
      </c>
      <c r="N176" s="1" t="b">
        <v>0</v>
      </c>
      <c r="O176" s="1" t="b">
        <v>0</v>
      </c>
      <c r="P176" s="1" t="b">
        <v>0</v>
      </c>
      <c r="Q176" s="1" t="b">
        <v>0</v>
      </c>
      <c r="R176" s="1" t="b">
        <v>1</v>
      </c>
      <c r="S176" s="1" t="b">
        <v>0</v>
      </c>
      <c r="T176" s="1" t="b">
        <v>0</v>
      </c>
      <c r="U176" s="1" t="b">
        <v>0</v>
      </c>
      <c r="V176" s="1" t="b">
        <v>0</v>
      </c>
      <c r="W176" s="1" t="b">
        <v>0</v>
      </c>
      <c r="X176" s="1" t="b">
        <v>0</v>
      </c>
      <c r="Y176" s="1" t="b">
        <v>0</v>
      </c>
      <c r="Z176" s="1" t="b">
        <v>0</v>
      </c>
      <c r="AA176" s="164" t="b">
        <v>0</v>
      </c>
    </row>
    <row r="177" spans="1:57" outlineLevel="1" x14ac:dyDescent="0.4">
      <c r="G177" s="82">
        <v>35</v>
      </c>
      <c r="H177" s="154" t="b">
        <v>0</v>
      </c>
      <c r="I177" s="10" t="b">
        <v>0</v>
      </c>
      <c r="J177" s="10" t="b">
        <v>0</v>
      </c>
      <c r="K177" s="10" t="b">
        <v>0</v>
      </c>
      <c r="L177" s="10" t="b">
        <v>0</v>
      </c>
      <c r="M177" s="1" t="b">
        <v>0</v>
      </c>
      <c r="N177" s="1" t="b">
        <v>0</v>
      </c>
      <c r="O177" s="1" t="b">
        <v>0</v>
      </c>
      <c r="P177" s="1" t="b">
        <v>0</v>
      </c>
      <c r="Q177" s="1" t="b">
        <v>0</v>
      </c>
      <c r="R177" s="1" t="b">
        <v>1</v>
      </c>
      <c r="S177" s="1" t="b">
        <v>0</v>
      </c>
      <c r="T177" s="1" t="b">
        <v>0</v>
      </c>
      <c r="U177" s="1" t="b">
        <v>0</v>
      </c>
      <c r="V177" s="1" t="b">
        <v>0</v>
      </c>
      <c r="W177" s="1" t="b">
        <v>0</v>
      </c>
      <c r="X177" s="1" t="b">
        <v>0</v>
      </c>
      <c r="Y177" s="1" t="b">
        <v>0</v>
      </c>
      <c r="Z177" s="1" t="b">
        <v>0</v>
      </c>
      <c r="AA177" s="164" t="b">
        <v>0</v>
      </c>
    </row>
    <row r="178" spans="1:57" outlineLevel="1" x14ac:dyDescent="0.4">
      <c r="G178" s="82">
        <v>36</v>
      </c>
      <c r="H178" s="154" t="b">
        <v>0</v>
      </c>
      <c r="I178" s="10" t="b">
        <v>0</v>
      </c>
      <c r="J178" s="10" t="b">
        <v>0</v>
      </c>
      <c r="K178" s="10" t="b">
        <v>0</v>
      </c>
      <c r="L178" s="10" t="b">
        <v>0</v>
      </c>
      <c r="M178" s="1" t="b">
        <v>0</v>
      </c>
      <c r="N178" s="1" t="b">
        <v>0</v>
      </c>
      <c r="O178" s="1" t="b">
        <v>0</v>
      </c>
      <c r="P178" s="1" t="b">
        <v>0</v>
      </c>
      <c r="Q178" s="1" t="b">
        <v>0</v>
      </c>
      <c r="R178" s="1" t="b">
        <v>1</v>
      </c>
      <c r="S178" s="1" t="b">
        <v>0</v>
      </c>
      <c r="T178" s="1" t="b">
        <v>0</v>
      </c>
      <c r="U178" s="1" t="b">
        <v>0</v>
      </c>
      <c r="V178" s="1" t="b">
        <v>0</v>
      </c>
      <c r="W178" s="1" t="b">
        <v>0</v>
      </c>
      <c r="X178" s="1" t="b">
        <v>0</v>
      </c>
      <c r="Y178" s="1" t="b">
        <v>0</v>
      </c>
      <c r="Z178" s="1" t="b">
        <v>0</v>
      </c>
      <c r="AA178" s="164" t="b">
        <v>0</v>
      </c>
    </row>
    <row r="179" spans="1:57" outlineLevel="1" x14ac:dyDescent="0.4">
      <c r="G179" s="82">
        <v>37</v>
      </c>
      <c r="H179" s="154" t="b">
        <v>0</v>
      </c>
      <c r="I179" s="10" t="b">
        <v>0</v>
      </c>
      <c r="J179" s="10" t="b">
        <v>0</v>
      </c>
      <c r="K179" s="10" t="b">
        <v>0</v>
      </c>
      <c r="L179" s="10" t="b">
        <v>0</v>
      </c>
      <c r="M179" s="1" t="b">
        <v>0</v>
      </c>
      <c r="N179" s="1" t="b">
        <v>0</v>
      </c>
      <c r="O179" s="1" t="b">
        <v>0</v>
      </c>
      <c r="P179" s="1" t="b">
        <v>0</v>
      </c>
      <c r="Q179" s="1" t="b">
        <v>0</v>
      </c>
      <c r="R179" s="1" t="b">
        <v>0</v>
      </c>
      <c r="S179" s="1" t="b">
        <v>0</v>
      </c>
      <c r="T179" s="1" t="b">
        <v>0</v>
      </c>
      <c r="U179" s="1" t="b">
        <v>0</v>
      </c>
      <c r="V179" s="1" t="b">
        <v>0</v>
      </c>
      <c r="W179" s="1" t="b">
        <v>0</v>
      </c>
      <c r="X179" s="1" t="b">
        <v>0</v>
      </c>
      <c r="Y179" s="1" t="b">
        <v>0</v>
      </c>
      <c r="Z179" s="1" t="b">
        <v>0</v>
      </c>
      <c r="AA179" s="164" t="b">
        <v>0</v>
      </c>
    </row>
    <row r="180" spans="1:57" outlineLevel="1" x14ac:dyDescent="0.4">
      <c r="G180" s="82">
        <v>38</v>
      </c>
      <c r="H180" s="154" t="b">
        <v>0</v>
      </c>
      <c r="I180" s="10" t="b">
        <v>0</v>
      </c>
      <c r="J180" s="10" t="b">
        <v>0</v>
      </c>
      <c r="K180" s="10" t="b">
        <v>0</v>
      </c>
      <c r="L180" s="10" t="b">
        <v>0</v>
      </c>
      <c r="M180" s="1" t="b">
        <v>0</v>
      </c>
      <c r="N180" s="1" t="b">
        <v>0</v>
      </c>
      <c r="O180" s="1" t="b">
        <v>0</v>
      </c>
      <c r="P180" s="1" t="b">
        <v>0</v>
      </c>
      <c r="Q180" s="1" t="b">
        <v>0</v>
      </c>
      <c r="R180" s="1" t="b">
        <v>0</v>
      </c>
      <c r="S180" s="1" t="b">
        <v>0</v>
      </c>
      <c r="T180" s="1" t="b">
        <v>0</v>
      </c>
      <c r="U180" s="1" t="b">
        <v>0</v>
      </c>
      <c r="V180" s="1" t="b">
        <v>0</v>
      </c>
      <c r="W180" s="1" t="b">
        <v>0</v>
      </c>
      <c r="X180" s="1" t="b">
        <v>0</v>
      </c>
      <c r="Y180" s="1" t="b">
        <v>0</v>
      </c>
      <c r="Z180" s="1" t="b">
        <v>0</v>
      </c>
      <c r="AA180" s="164" t="b">
        <v>0</v>
      </c>
    </row>
    <row r="181" spans="1:57" outlineLevel="1" x14ac:dyDescent="0.4">
      <c r="G181" s="82">
        <v>39</v>
      </c>
      <c r="H181" s="154" t="b">
        <v>0</v>
      </c>
      <c r="I181" s="10" t="b">
        <v>0</v>
      </c>
      <c r="J181" s="10" t="b">
        <v>0</v>
      </c>
      <c r="K181" s="10" t="b">
        <v>0</v>
      </c>
      <c r="L181" s="10" t="b">
        <v>0</v>
      </c>
      <c r="M181" s="1" t="b">
        <v>0</v>
      </c>
      <c r="N181" s="1" t="b">
        <v>0</v>
      </c>
      <c r="O181" s="1" t="b">
        <v>0</v>
      </c>
      <c r="P181" s="1" t="b">
        <v>0</v>
      </c>
      <c r="Q181" s="1" t="b">
        <v>0</v>
      </c>
      <c r="R181" s="1" t="b">
        <v>0</v>
      </c>
      <c r="S181" s="1" t="b">
        <v>0</v>
      </c>
      <c r="T181" s="1" t="b">
        <v>0</v>
      </c>
      <c r="U181" s="1" t="b">
        <v>0</v>
      </c>
      <c r="V181" s="1" t="b">
        <v>0</v>
      </c>
      <c r="W181" s="1" t="b">
        <v>0</v>
      </c>
      <c r="X181" s="1" t="b">
        <v>0</v>
      </c>
      <c r="Y181" s="1" t="b">
        <v>0</v>
      </c>
      <c r="Z181" s="1" t="b">
        <v>0</v>
      </c>
      <c r="AA181" s="164" t="b">
        <v>0</v>
      </c>
    </row>
    <row r="182" spans="1:57" outlineLevel="1" x14ac:dyDescent="0.4">
      <c r="G182" s="82">
        <v>40</v>
      </c>
      <c r="H182" s="154" t="b">
        <v>0</v>
      </c>
      <c r="I182" s="10" t="b">
        <v>0</v>
      </c>
      <c r="J182" s="10" t="b">
        <v>0</v>
      </c>
      <c r="K182" s="10" t="b">
        <v>0</v>
      </c>
      <c r="L182" s="10" t="b">
        <v>0</v>
      </c>
      <c r="M182" s="1" t="b">
        <v>0</v>
      </c>
      <c r="N182" s="1" t="b">
        <v>0</v>
      </c>
      <c r="O182" s="1" t="b">
        <v>0</v>
      </c>
      <c r="P182" s="1" t="b">
        <v>0</v>
      </c>
      <c r="Q182" s="1" t="b">
        <v>0</v>
      </c>
      <c r="R182" s="1" t="b">
        <v>0</v>
      </c>
      <c r="S182" s="1" t="b">
        <v>0</v>
      </c>
      <c r="T182" s="1" t="b">
        <v>0</v>
      </c>
      <c r="U182" s="1" t="b">
        <v>0</v>
      </c>
      <c r="V182" s="1" t="b">
        <v>0</v>
      </c>
      <c r="W182" s="1" t="b">
        <v>0</v>
      </c>
      <c r="X182" s="1" t="b">
        <v>0</v>
      </c>
      <c r="Y182" s="1" t="b">
        <v>0</v>
      </c>
      <c r="Z182" s="1" t="b">
        <v>0</v>
      </c>
      <c r="AA182" s="164" t="b">
        <v>0</v>
      </c>
    </row>
    <row r="183" spans="1:57" outlineLevel="1" x14ac:dyDescent="0.4">
      <c r="G183" s="82">
        <v>41</v>
      </c>
      <c r="H183" s="154" t="b">
        <v>0</v>
      </c>
      <c r="I183" s="10" t="b">
        <v>0</v>
      </c>
      <c r="J183" s="10" t="b">
        <v>0</v>
      </c>
      <c r="K183" s="10" t="b">
        <v>0</v>
      </c>
      <c r="L183" s="10" t="b">
        <v>0</v>
      </c>
      <c r="M183" s="1" t="b">
        <v>0</v>
      </c>
      <c r="N183" s="1" t="b">
        <v>0</v>
      </c>
      <c r="O183" s="1" t="b">
        <v>0</v>
      </c>
      <c r="P183" s="1" t="b">
        <v>0</v>
      </c>
      <c r="Q183" s="1" t="b">
        <v>0</v>
      </c>
      <c r="R183" s="1" t="b">
        <v>0</v>
      </c>
      <c r="S183" s="1" t="b">
        <v>0</v>
      </c>
      <c r="T183" s="1" t="b">
        <v>0</v>
      </c>
      <c r="U183" s="1" t="b">
        <v>0</v>
      </c>
      <c r="V183" s="1" t="b">
        <v>0</v>
      </c>
      <c r="W183" s="1" t="b">
        <v>0</v>
      </c>
      <c r="X183" s="1" t="b">
        <v>0</v>
      </c>
      <c r="Y183" s="1" t="b">
        <v>0</v>
      </c>
      <c r="Z183" s="1" t="b">
        <v>0</v>
      </c>
      <c r="AA183" s="164" t="b">
        <v>0</v>
      </c>
    </row>
    <row r="184" spans="1:57" outlineLevel="1" x14ac:dyDescent="0.4">
      <c r="G184" s="82">
        <v>42</v>
      </c>
      <c r="H184" s="154" t="b">
        <v>0</v>
      </c>
      <c r="I184" s="10" t="b">
        <v>0</v>
      </c>
      <c r="J184" s="10" t="b">
        <v>0</v>
      </c>
      <c r="K184" s="10" t="b">
        <v>0</v>
      </c>
      <c r="L184" s="10" t="b">
        <v>0</v>
      </c>
      <c r="M184" s="1" t="b">
        <v>0</v>
      </c>
      <c r="N184" s="1" t="b">
        <v>0</v>
      </c>
      <c r="O184" s="1" t="b">
        <v>0</v>
      </c>
      <c r="P184" s="1" t="b">
        <v>0</v>
      </c>
      <c r="Q184" s="1" t="b">
        <v>0</v>
      </c>
      <c r="R184" s="1" t="b">
        <v>0</v>
      </c>
      <c r="S184" s="1" t="b">
        <v>0</v>
      </c>
      <c r="T184" s="1" t="b">
        <v>0</v>
      </c>
      <c r="U184" s="1" t="b">
        <v>0</v>
      </c>
      <c r="V184" s="1" t="b">
        <v>0</v>
      </c>
      <c r="W184" s="1" t="b">
        <v>0</v>
      </c>
      <c r="X184" s="1" t="b">
        <v>0</v>
      </c>
      <c r="Y184" s="1" t="b">
        <v>0</v>
      </c>
      <c r="Z184" s="1" t="b">
        <v>0</v>
      </c>
      <c r="AA184" s="164" t="b">
        <v>0</v>
      </c>
    </row>
    <row r="185" spans="1:57" ht="13.5" outlineLevel="1" thickBot="1" x14ac:dyDescent="0.45">
      <c r="G185" s="82">
        <v>43</v>
      </c>
      <c r="H185" s="156" t="b">
        <v>1</v>
      </c>
      <c r="I185" s="157" t="b">
        <v>1</v>
      </c>
      <c r="J185" s="157" t="b">
        <v>1</v>
      </c>
      <c r="K185" s="157" t="b">
        <v>1</v>
      </c>
      <c r="L185" s="157" t="b">
        <v>1</v>
      </c>
      <c r="M185" s="165" t="b">
        <v>1</v>
      </c>
      <c r="N185" s="165" t="b">
        <v>1</v>
      </c>
      <c r="O185" s="165" t="b">
        <v>1</v>
      </c>
      <c r="P185" s="165" t="b">
        <v>1</v>
      </c>
      <c r="Q185" s="165" t="b">
        <v>1</v>
      </c>
      <c r="R185" s="165" t="b">
        <v>1</v>
      </c>
      <c r="S185" s="165" t="b">
        <v>1</v>
      </c>
      <c r="T185" s="165" t="b">
        <v>1</v>
      </c>
      <c r="U185" s="165" t="b">
        <v>1</v>
      </c>
      <c r="V185" s="165" t="b">
        <v>1</v>
      </c>
      <c r="W185" s="165" t="b">
        <v>1</v>
      </c>
      <c r="X185" s="165" t="b">
        <v>1</v>
      </c>
      <c r="Y185" s="165" t="b">
        <v>1</v>
      </c>
      <c r="Z185" s="165" t="b">
        <v>1</v>
      </c>
      <c r="AA185" s="166" t="b">
        <v>1</v>
      </c>
    </row>
    <row r="186" spans="1:57" outlineLevel="1" x14ac:dyDescent="0.4"/>
    <row r="187" spans="1:57" x14ac:dyDescent="0.4">
      <c r="A187" s="6"/>
      <c r="B187" s="6" t="s">
        <v>22</v>
      </c>
      <c r="C187" s="6"/>
      <c r="D187" s="6"/>
      <c r="E187" s="6"/>
      <c r="F187" s="7"/>
      <c r="G187" s="7"/>
      <c r="H187" s="7"/>
      <c r="I187" s="7"/>
      <c r="J187" s="7"/>
      <c r="K187" s="7"/>
      <c r="L187" s="7"/>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55"/>
      <c r="BC187" s="55"/>
      <c r="BD187" s="55"/>
      <c r="BE187" s="55"/>
    </row>
  </sheetData>
  <sheetProtection formatCells="0" formatColumns="0" formatRows="0" insertColumns="0" insertRows="0" insertHyperlinks="0" deleteColumns="0" deleteRows="0" sort="0" autoFilter="0" pivotTables="0"/>
  <dataConsolidate link="1"/>
  <mergeCells count="5">
    <mergeCell ref="I61:K61"/>
    <mergeCell ref="I114:K114"/>
    <mergeCell ref="J141:L141"/>
    <mergeCell ref="H14:J14"/>
    <mergeCell ref="O14:Q14"/>
  </mergeCells>
  <conditionalFormatting sqref="B3">
    <cfRule type="expression" dxfId="106" priority="1">
      <formula>$B$3="The model contains one or more errors"</formula>
    </cfRule>
  </conditionalFormatting>
  <hyperlinks>
    <hyperlink ref="B5" location="Contents!A1" display="[To Contents]"/>
  </hyperlinks>
  <pageMargins left="0.39370078740157483" right="0.39370078740157483" top="0.39370078740157483" bottom="0.39370078740157483" header="0.39370078740157483" footer="0.39370078740157483"/>
  <pageSetup paperSize="8" scale="10"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BE156"/>
  <sheetViews>
    <sheetView showGridLines="0" zoomScale="90" zoomScaleNormal="90" zoomScaleSheetLayoutView="100" zoomScalePageLayoutView="90" workbookViewId="0">
      <pane xSplit="3" ySplit="15" topLeftCell="D16" activePane="bottomRight" state="frozen"/>
      <selection activeCell="BF1" sqref="BF1:XFD1048576"/>
      <selection pane="topRight" activeCell="BF1" sqref="BF1:XFD1048576"/>
      <selection pane="bottomLeft" activeCell="BF1" sqref="BF1:XFD1048576"/>
      <selection pane="bottomRight" activeCell="D16" sqref="D16"/>
    </sheetView>
  </sheetViews>
  <sheetFormatPr defaultColWidth="0" defaultRowHeight="13.15" outlineLevelRow="1" x14ac:dyDescent="0.4"/>
  <cols>
    <col min="1" max="1" width="5.7109375" style="1" customWidth="1"/>
    <col min="2" max="2" width="67.7109375" style="1" customWidth="1"/>
    <col min="3" max="3" width="13.7109375" style="10" customWidth="1"/>
    <col min="4" max="4" width="12.7109375" style="1" customWidth="1"/>
    <col min="5" max="56" width="9" style="1" customWidth="1"/>
    <col min="57" max="57" width="2.42578125" style="1" customWidth="1"/>
    <col min="58" max="16384" width="9.140625" style="1" hidden="1"/>
  </cols>
  <sheetData>
    <row r="1" spans="1:57" s="2" customFormat="1" ht="18" x14ac:dyDescent="0.55000000000000004">
      <c r="A1" s="108" t="s">
        <v>233</v>
      </c>
      <c r="B1" s="109"/>
      <c r="C1" s="110"/>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row>
    <row r="2" spans="1:57" s="3" customFormat="1" x14ac:dyDescent="0.4">
      <c r="A2" s="112">
        <v>9</v>
      </c>
      <c r="B2" s="113" t="s">
        <v>242</v>
      </c>
      <c r="C2" s="107"/>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row>
    <row r="3" spans="1:57" s="3" customFormat="1" x14ac:dyDescent="0.4">
      <c r="A3" s="167">
        <v>0</v>
      </c>
      <c r="B3" s="168" t="s">
        <v>234</v>
      </c>
      <c r="C3" s="107"/>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row>
    <row r="4" spans="1:57" s="3" customFormat="1" x14ac:dyDescent="0.4">
      <c r="A4" s="115"/>
      <c r="B4" s="116"/>
      <c r="C4" s="107"/>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row>
    <row r="5" spans="1:57" x14ac:dyDescent="0.4">
      <c r="A5" s="4"/>
      <c r="B5" s="47" t="s">
        <v>23</v>
      </c>
      <c r="C5" s="5"/>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row>
    <row r="6" spans="1:57" x14ac:dyDescent="0.4">
      <c r="A6" s="6">
        <v>9.01</v>
      </c>
      <c r="B6" s="6" t="s">
        <v>189</v>
      </c>
      <c r="C6" s="7"/>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row>
    <row r="7" spans="1:57" x14ac:dyDescent="0.4">
      <c r="A7" s="9"/>
      <c r="C7" s="13"/>
      <c r="D7" s="50"/>
    </row>
    <row r="8" spans="1:57" ht="15.75" customHeight="1" x14ac:dyDescent="0.4">
      <c r="A8" s="9"/>
      <c r="C8" s="13"/>
      <c r="D8" s="50"/>
      <c r="E8" s="88"/>
      <c r="F8" s="102" t="s">
        <v>246</v>
      </c>
      <c r="G8" s="102" t="s">
        <v>246</v>
      </c>
      <c r="H8" s="102" t="s">
        <v>246</v>
      </c>
      <c r="I8" s="102" t="s">
        <v>247</v>
      </c>
      <c r="J8" s="102" t="s">
        <v>247</v>
      </c>
      <c r="K8" s="102" t="s">
        <v>247</v>
      </c>
      <c r="L8" s="102" t="s">
        <v>247</v>
      </c>
      <c r="M8" s="102" t="s">
        <v>247</v>
      </c>
      <c r="N8" s="102" t="s">
        <v>247</v>
      </c>
      <c r="O8" s="102" t="s">
        <v>247</v>
      </c>
      <c r="P8" s="102" t="s">
        <v>247</v>
      </c>
      <c r="Q8" s="102" t="s">
        <v>247</v>
      </c>
      <c r="R8" s="102" t="s">
        <v>247</v>
      </c>
      <c r="S8" s="102" t="s">
        <v>247</v>
      </c>
      <c r="T8" s="102" t="s">
        <v>247</v>
      </c>
      <c r="U8" s="102" t="s">
        <v>247</v>
      </c>
      <c r="V8" s="102" t="s">
        <v>247</v>
      </c>
      <c r="W8" s="102" t="s">
        <v>247</v>
      </c>
      <c r="X8" s="102" t="s">
        <v>247</v>
      </c>
      <c r="Y8" s="102" t="s">
        <v>247</v>
      </c>
      <c r="Z8" s="102" t="s">
        <v>247</v>
      </c>
      <c r="AA8" s="102" t="s">
        <v>247</v>
      </c>
      <c r="AB8" s="102" t="s">
        <v>247</v>
      </c>
      <c r="AC8" s="102" t="s">
        <v>247</v>
      </c>
      <c r="AD8" s="102" t="s">
        <v>247</v>
      </c>
      <c r="AE8" s="102" t="s">
        <v>247</v>
      </c>
      <c r="AF8" s="102" t="s">
        <v>247</v>
      </c>
      <c r="AG8" s="102" t="s">
        <v>247</v>
      </c>
      <c r="AH8" s="102" t="s">
        <v>247</v>
      </c>
      <c r="AI8" s="102" t="s">
        <v>247</v>
      </c>
      <c r="AJ8" s="102" t="s">
        <v>247</v>
      </c>
      <c r="AK8" s="102" t="s">
        <v>247</v>
      </c>
      <c r="AL8" s="102" t="s">
        <v>247</v>
      </c>
      <c r="AM8" s="102" t="s">
        <v>247</v>
      </c>
      <c r="AN8" s="102" t="s">
        <v>247</v>
      </c>
      <c r="AO8" s="102" t="s">
        <v>247</v>
      </c>
      <c r="AP8" s="102" t="s">
        <v>247</v>
      </c>
      <c r="AQ8" s="102" t="s">
        <v>247</v>
      </c>
      <c r="AR8" s="102" t="s">
        <v>247</v>
      </c>
      <c r="AS8" s="102" t="s">
        <v>247</v>
      </c>
      <c r="AT8" s="102" t="s">
        <v>247</v>
      </c>
      <c r="AU8" s="102" t="s">
        <v>247</v>
      </c>
      <c r="AV8" s="102" t="s">
        <v>247</v>
      </c>
      <c r="AW8" s="102" t="s">
        <v>247</v>
      </c>
      <c r="AX8" s="102" t="s">
        <v>247</v>
      </c>
      <c r="AY8" s="102" t="s">
        <v>247</v>
      </c>
      <c r="AZ8" s="102" t="s">
        <v>247</v>
      </c>
      <c r="BA8" s="102" t="s">
        <v>247</v>
      </c>
      <c r="BB8" s="102" t="s">
        <v>247</v>
      </c>
      <c r="BC8" s="102" t="s">
        <v>247</v>
      </c>
      <c r="BD8" s="102" t="s">
        <v>247</v>
      </c>
    </row>
    <row r="9" spans="1:57" s="18" customFormat="1" ht="28.5" customHeight="1" x14ac:dyDescent="0.4">
      <c r="A9" s="15"/>
      <c r="B9" s="61" t="s">
        <v>190</v>
      </c>
      <c r="C9" s="16"/>
      <c r="D9" s="17"/>
      <c r="E9" s="62">
        <v>2015</v>
      </c>
      <c r="F9" s="63">
        <v>2016</v>
      </c>
      <c r="G9" s="63">
        <v>2017</v>
      </c>
      <c r="H9" s="63">
        <v>2018</v>
      </c>
      <c r="I9" s="63">
        <v>2019</v>
      </c>
      <c r="J9" s="63">
        <v>2020</v>
      </c>
      <c r="K9" s="63">
        <v>2021</v>
      </c>
      <c r="L9" s="63">
        <v>2022</v>
      </c>
      <c r="M9" s="63">
        <v>2023</v>
      </c>
      <c r="N9" s="63">
        <v>2024</v>
      </c>
      <c r="O9" s="63">
        <v>2025</v>
      </c>
      <c r="P9" s="63">
        <v>2026</v>
      </c>
      <c r="Q9" s="63">
        <v>2027</v>
      </c>
      <c r="R9" s="63">
        <v>2028</v>
      </c>
      <c r="S9" s="63">
        <v>2029</v>
      </c>
      <c r="T9" s="63">
        <v>2030</v>
      </c>
      <c r="U9" s="63">
        <v>2031</v>
      </c>
      <c r="V9" s="63">
        <v>2032</v>
      </c>
      <c r="W9" s="63">
        <v>2033</v>
      </c>
      <c r="X9" s="63">
        <v>2034</v>
      </c>
      <c r="Y9" s="63">
        <v>2035</v>
      </c>
      <c r="Z9" s="63">
        <v>2036</v>
      </c>
      <c r="AA9" s="63">
        <v>2037</v>
      </c>
      <c r="AB9" s="63">
        <v>2038</v>
      </c>
      <c r="AC9" s="63">
        <v>2039</v>
      </c>
      <c r="AD9" s="63">
        <v>2040</v>
      </c>
      <c r="AE9" s="63">
        <v>2041</v>
      </c>
      <c r="AF9" s="63">
        <v>2042</v>
      </c>
      <c r="AG9" s="63">
        <v>2043</v>
      </c>
      <c r="AH9" s="63">
        <v>2044</v>
      </c>
      <c r="AI9" s="63">
        <v>2045</v>
      </c>
      <c r="AJ9" s="63">
        <v>2046</v>
      </c>
      <c r="AK9" s="63">
        <v>2047</v>
      </c>
      <c r="AL9" s="63">
        <v>2048</v>
      </c>
      <c r="AM9" s="63">
        <v>2049</v>
      </c>
      <c r="AN9" s="63">
        <v>2050</v>
      </c>
      <c r="AO9" s="63">
        <v>2051</v>
      </c>
      <c r="AP9" s="63">
        <v>2052</v>
      </c>
      <c r="AQ9" s="63">
        <v>2053</v>
      </c>
      <c r="AR9" s="63">
        <v>2054</v>
      </c>
      <c r="AS9" s="63">
        <v>2055</v>
      </c>
      <c r="AT9" s="63">
        <v>2056</v>
      </c>
      <c r="AU9" s="63">
        <v>2057</v>
      </c>
      <c r="AV9" s="63">
        <v>2058</v>
      </c>
      <c r="AW9" s="63">
        <v>2059</v>
      </c>
      <c r="AX9" s="63">
        <v>2060</v>
      </c>
      <c r="AY9" s="63">
        <v>2061</v>
      </c>
      <c r="AZ9" s="63">
        <v>2062</v>
      </c>
      <c r="BA9" s="63">
        <v>2063</v>
      </c>
      <c r="BB9" s="63">
        <v>2064</v>
      </c>
      <c r="BC9" s="63">
        <v>2065</v>
      </c>
      <c r="BD9" s="63">
        <v>2066</v>
      </c>
      <c r="BE9" s="14"/>
    </row>
    <row r="10" spans="1:57" s="18" customFormat="1" ht="14.25" hidden="1" customHeight="1" outlineLevel="1" x14ac:dyDescent="0.4">
      <c r="A10" s="15"/>
      <c r="B10" s="61" t="s">
        <v>55</v>
      </c>
      <c r="C10" s="19"/>
      <c r="D10" s="20"/>
      <c r="E10" s="64">
        <v>41821</v>
      </c>
      <c r="F10" s="65">
        <v>42186</v>
      </c>
      <c r="G10" s="65">
        <v>42552</v>
      </c>
      <c r="H10" s="65">
        <v>42917</v>
      </c>
      <c r="I10" s="65">
        <v>43282</v>
      </c>
      <c r="J10" s="65">
        <v>43647</v>
      </c>
      <c r="K10" s="65">
        <v>44013</v>
      </c>
      <c r="L10" s="65">
        <v>44378</v>
      </c>
      <c r="M10" s="65">
        <v>44743</v>
      </c>
      <c r="N10" s="65">
        <v>45108</v>
      </c>
      <c r="O10" s="65">
        <v>45474</v>
      </c>
      <c r="P10" s="65">
        <v>45839</v>
      </c>
      <c r="Q10" s="65">
        <v>46204</v>
      </c>
      <c r="R10" s="65">
        <v>46569</v>
      </c>
      <c r="S10" s="65">
        <v>46935</v>
      </c>
      <c r="T10" s="65">
        <v>47300</v>
      </c>
      <c r="U10" s="65">
        <v>47665</v>
      </c>
      <c r="V10" s="65">
        <v>48030</v>
      </c>
      <c r="W10" s="65">
        <v>48396</v>
      </c>
      <c r="X10" s="65">
        <v>48761</v>
      </c>
      <c r="Y10" s="65">
        <v>49126</v>
      </c>
      <c r="Z10" s="65">
        <v>49491</v>
      </c>
      <c r="AA10" s="65">
        <v>49857</v>
      </c>
      <c r="AB10" s="65">
        <v>50222</v>
      </c>
      <c r="AC10" s="65">
        <v>50587</v>
      </c>
      <c r="AD10" s="65">
        <v>50952</v>
      </c>
      <c r="AE10" s="65">
        <v>51318</v>
      </c>
      <c r="AF10" s="65">
        <v>51683</v>
      </c>
      <c r="AG10" s="65">
        <v>52048</v>
      </c>
      <c r="AH10" s="65">
        <v>52413</v>
      </c>
      <c r="AI10" s="65">
        <v>52779</v>
      </c>
      <c r="AJ10" s="65">
        <v>53144</v>
      </c>
      <c r="AK10" s="65">
        <v>53509</v>
      </c>
      <c r="AL10" s="65">
        <v>53874</v>
      </c>
      <c r="AM10" s="65">
        <v>54240</v>
      </c>
      <c r="AN10" s="65">
        <v>54605</v>
      </c>
      <c r="AO10" s="65">
        <v>54970</v>
      </c>
      <c r="AP10" s="65">
        <v>55335</v>
      </c>
      <c r="AQ10" s="65">
        <v>55701</v>
      </c>
      <c r="AR10" s="65">
        <v>56066</v>
      </c>
      <c r="AS10" s="65">
        <v>56431</v>
      </c>
      <c r="AT10" s="65">
        <v>56796</v>
      </c>
      <c r="AU10" s="65">
        <v>57162</v>
      </c>
      <c r="AV10" s="65">
        <v>57527</v>
      </c>
      <c r="AW10" s="65">
        <v>57892</v>
      </c>
      <c r="AX10" s="65">
        <v>58257</v>
      </c>
      <c r="AY10" s="65">
        <v>58623</v>
      </c>
      <c r="AZ10" s="65">
        <v>58988</v>
      </c>
      <c r="BA10" s="65">
        <v>59353</v>
      </c>
      <c r="BB10" s="65">
        <v>59718</v>
      </c>
      <c r="BC10" s="65">
        <v>60084</v>
      </c>
      <c r="BD10" s="65">
        <v>60449</v>
      </c>
    </row>
    <row r="11" spans="1:57" hidden="1" outlineLevel="1" x14ac:dyDescent="0.4">
      <c r="A11" s="21"/>
      <c r="B11" s="61" t="s">
        <v>57</v>
      </c>
      <c r="E11" s="64">
        <v>42185</v>
      </c>
      <c r="F11" s="65">
        <v>42551</v>
      </c>
      <c r="G11" s="65">
        <v>42916</v>
      </c>
      <c r="H11" s="65">
        <v>43281</v>
      </c>
      <c r="I11" s="65">
        <v>43646</v>
      </c>
      <c r="J11" s="65">
        <v>44012</v>
      </c>
      <c r="K11" s="65">
        <v>44377</v>
      </c>
      <c r="L11" s="65">
        <v>44742</v>
      </c>
      <c r="M11" s="65">
        <v>45107</v>
      </c>
      <c r="N11" s="65">
        <v>45473</v>
      </c>
      <c r="O11" s="65">
        <v>45838</v>
      </c>
      <c r="P11" s="65">
        <v>46203</v>
      </c>
      <c r="Q11" s="65">
        <v>46568</v>
      </c>
      <c r="R11" s="65">
        <v>46934</v>
      </c>
      <c r="S11" s="65">
        <v>47299</v>
      </c>
      <c r="T11" s="65">
        <v>47664</v>
      </c>
      <c r="U11" s="65">
        <v>48029</v>
      </c>
      <c r="V11" s="65">
        <v>48395</v>
      </c>
      <c r="W11" s="65">
        <v>48760</v>
      </c>
      <c r="X11" s="65">
        <v>49125</v>
      </c>
      <c r="Y11" s="65">
        <v>49490</v>
      </c>
      <c r="Z11" s="65">
        <v>49856</v>
      </c>
      <c r="AA11" s="65">
        <v>50221</v>
      </c>
      <c r="AB11" s="65">
        <v>50586</v>
      </c>
      <c r="AC11" s="65">
        <v>50951</v>
      </c>
      <c r="AD11" s="65">
        <v>51317</v>
      </c>
      <c r="AE11" s="65">
        <v>51682</v>
      </c>
      <c r="AF11" s="65">
        <v>52047</v>
      </c>
      <c r="AG11" s="65">
        <v>52412</v>
      </c>
      <c r="AH11" s="65">
        <v>52778</v>
      </c>
      <c r="AI11" s="65">
        <v>53143</v>
      </c>
      <c r="AJ11" s="65">
        <v>53508</v>
      </c>
      <c r="AK11" s="65">
        <v>53873</v>
      </c>
      <c r="AL11" s="65">
        <v>54239</v>
      </c>
      <c r="AM11" s="65">
        <v>54604</v>
      </c>
      <c r="AN11" s="65">
        <v>54969</v>
      </c>
      <c r="AO11" s="65">
        <v>55334</v>
      </c>
      <c r="AP11" s="65">
        <v>55700</v>
      </c>
      <c r="AQ11" s="65">
        <v>56065</v>
      </c>
      <c r="AR11" s="65">
        <v>56430</v>
      </c>
      <c r="AS11" s="65">
        <v>56795</v>
      </c>
      <c r="AT11" s="65">
        <v>57161</v>
      </c>
      <c r="AU11" s="65">
        <v>57526</v>
      </c>
      <c r="AV11" s="65">
        <v>57891</v>
      </c>
      <c r="AW11" s="65">
        <v>58256</v>
      </c>
      <c r="AX11" s="65">
        <v>58622</v>
      </c>
      <c r="AY11" s="65">
        <v>58987</v>
      </c>
      <c r="AZ11" s="65">
        <v>59352</v>
      </c>
      <c r="BA11" s="65">
        <v>59717</v>
      </c>
      <c r="BB11" s="65">
        <v>60083</v>
      </c>
      <c r="BC11" s="65">
        <v>60448</v>
      </c>
      <c r="BD11" s="65">
        <v>60813</v>
      </c>
      <c r="BE11" s="18"/>
    </row>
    <row r="12" spans="1:57" hidden="1" outlineLevel="1" x14ac:dyDescent="0.4">
      <c r="B12" s="61" t="s">
        <v>191</v>
      </c>
      <c r="E12" s="66">
        <v>0</v>
      </c>
      <c r="F12" s="66">
        <v>0</v>
      </c>
      <c r="G12" s="67">
        <v>1</v>
      </c>
      <c r="H12" s="67">
        <v>2</v>
      </c>
      <c r="I12" s="67">
        <v>3</v>
      </c>
      <c r="J12" s="67">
        <v>4</v>
      </c>
      <c r="K12" s="67">
        <v>5</v>
      </c>
      <c r="L12" s="67">
        <v>6</v>
      </c>
      <c r="M12" s="67">
        <v>7</v>
      </c>
      <c r="N12" s="67">
        <v>8</v>
      </c>
      <c r="O12" s="67">
        <v>9</v>
      </c>
      <c r="P12" s="67">
        <v>10</v>
      </c>
      <c r="Q12" s="67">
        <v>11</v>
      </c>
      <c r="R12" s="67">
        <v>12</v>
      </c>
      <c r="S12" s="67">
        <v>13</v>
      </c>
      <c r="T12" s="67">
        <v>14</v>
      </c>
      <c r="U12" s="67">
        <v>15</v>
      </c>
      <c r="V12" s="67">
        <v>16</v>
      </c>
      <c r="W12" s="67">
        <v>17</v>
      </c>
      <c r="X12" s="67">
        <v>18</v>
      </c>
      <c r="Y12" s="67">
        <v>19</v>
      </c>
      <c r="Z12" s="67">
        <v>20</v>
      </c>
      <c r="AA12" s="67">
        <v>21</v>
      </c>
      <c r="AB12" s="67">
        <v>22</v>
      </c>
      <c r="AC12" s="67">
        <v>23</v>
      </c>
      <c r="AD12" s="67">
        <v>24</v>
      </c>
      <c r="AE12" s="67">
        <v>25</v>
      </c>
      <c r="AF12" s="67">
        <v>26</v>
      </c>
      <c r="AG12" s="67">
        <v>27</v>
      </c>
      <c r="AH12" s="67">
        <v>28</v>
      </c>
      <c r="AI12" s="67">
        <v>29</v>
      </c>
      <c r="AJ12" s="67">
        <v>30</v>
      </c>
      <c r="AK12" s="67">
        <v>31</v>
      </c>
      <c r="AL12" s="67">
        <v>32</v>
      </c>
      <c r="AM12" s="67">
        <v>33</v>
      </c>
      <c r="AN12" s="67">
        <v>34</v>
      </c>
      <c r="AO12" s="67">
        <v>35</v>
      </c>
      <c r="AP12" s="67">
        <v>36</v>
      </c>
      <c r="AQ12" s="67">
        <v>37</v>
      </c>
      <c r="AR12" s="67">
        <v>38</v>
      </c>
      <c r="AS12" s="67">
        <v>39</v>
      </c>
      <c r="AT12" s="67">
        <v>40</v>
      </c>
      <c r="AU12" s="67">
        <v>41</v>
      </c>
      <c r="AV12" s="67">
        <v>42</v>
      </c>
      <c r="AW12" s="67">
        <v>43</v>
      </c>
      <c r="AX12" s="67">
        <v>44</v>
      </c>
      <c r="AY12" s="67">
        <v>45</v>
      </c>
      <c r="AZ12" s="67">
        <v>46</v>
      </c>
      <c r="BA12" s="67">
        <v>47</v>
      </c>
      <c r="BB12" s="67">
        <v>48</v>
      </c>
      <c r="BC12" s="67">
        <v>49</v>
      </c>
      <c r="BD12" s="67">
        <v>50</v>
      </c>
    </row>
    <row r="13" spans="1:57" hidden="1" outlineLevel="1" x14ac:dyDescent="0.4">
      <c r="B13" s="61" t="s">
        <v>192</v>
      </c>
      <c r="E13" s="66">
        <v>1</v>
      </c>
      <c r="F13" s="66">
        <v>1</v>
      </c>
      <c r="G13" s="66">
        <v>1</v>
      </c>
      <c r="H13" s="66">
        <v>1</v>
      </c>
      <c r="I13" s="66">
        <v>0</v>
      </c>
      <c r="J13" s="66">
        <v>0</v>
      </c>
      <c r="K13" s="66">
        <v>0</v>
      </c>
      <c r="L13" s="66">
        <v>0</v>
      </c>
      <c r="M13" s="66">
        <v>0</v>
      </c>
      <c r="N13" s="66">
        <v>0</v>
      </c>
      <c r="O13" s="66">
        <v>0</v>
      </c>
      <c r="P13" s="66">
        <v>0</v>
      </c>
      <c r="Q13" s="66">
        <v>0</v>
      </c>
      <c r="R13" s="66">
        <v>0</v>
      </c>
      <c r="S13" s="66">
        <v>0</v>
      </c>
      <c r="T13" s="66">
        <v>0</v>
      </c>
      <c r="U13" s="66">
        <v>0</v>
      </c>
      <c r="V13" s="66">
        <v>0</v>
      </c>
      <c r="W13" s="66">
        <v>0</v>
      </c>
      <c r="X13" s="66">
        <v>0</v>
      </c>
      <c r="Y13" s="66">
        <v>0</v>
      </c>
      <c r="Z13" s="66">
        <v>0</v>
      </c>
      <c r="AA13" s="66">
        <v>0</v>
      </c>
      <c r="AB13" s="66">
        <v>0</v>
      </c>
      <c r="AC13" s="66">
        <v>0</v>
      </c>
      <c r="AD13" s="66">
        <v>0</v>
      </c>
      <c r="AE13" s="66">
        <v>0</v>
      </c>
      <c r="AF13" s="66">
        <v>0</v>
      </c>
      <c r="AG13" s="66">
        <v>0</v>
      </c>
      <c r="AH13" s="66">
        <v>0</v>
      </c>
      <c r="AI13" s="66">
        <v>0</v>
      </c>
      <c r="AJ13" s="66">
        <v>0</v>
      </c>
      <c r="AK13" s="66">
        <v>0</v>
      </c>
      <c r="AL13" s="66">
        <v>0</v>
      </c>
      <c r="AM13" s="66">
        <v>0</v>
      </c>
      <c r="AN13" s="66">
        <v>0</v>
      </c>
      <c r="AO13" s="66">
        <v>0</v>
      </c>
      <c r="AP13" s="66">
        <v>0</v>
      </c>
      <c r="AQ13" s="66">
        <v>0</v>
      </c>
      <c r="AR13" s="66">
        <v>0</v>
      </c>
      <c r="AS13" s="66">
        <v>0</v>
      </c>
      <c r="AT13" s="66">
        <v>0</v>
      </c>
      <c r="AU13" s="66">
        <v>0</v>
      </c>
      <c r="AV13" s="66">
        <v>0</v>
      </c>
      <c r="AW13" s="66">
        <v>0</v>
      </c>
      <c r="AX13" s="66">
        <v>0</v>
      </c>
      <c r="AY13" s="66">
        <v>0</v>
      </c>
      <c r="AZ13" s="66">
        <v>0</v>
      </c>
      <c r="BA13" s="66">
        <v>0</v>
      </c>
      <c r="BB13" s="66">
        <v>0</v>
      </c>
      <c r="BC13" s="66">
        <v>0</v>
      </c>
      <c r="BD13" s="66">
        <v>0</v>
      </c>
    </row>
    <row r="14" spans="1:57" hidden="1" outlineLevel="1" x14ac:dyDescent="0.4">
      <c r="B14" s="61" t="s">
        <v>193</v>
      </c>
      <c r="E14" s="66">
        <v>0</v>
      </c>
      <c r="F14" s="66">
        <v>1</v>
      </c>
      <c r="G14" s="67">
        <v>1</v>
      </c>
      <c r="H14" s="67">
        <v>1</v>
      </c>
      <c r="I14" s="67">
        <v>1</v>
      </c>
      <c r="J14" s="67">
        <v>1</v>
      </c>
      <c r="K14" s="67">
        <v>0</v>
      </c>
      <c r="L14" s="67">
        <v>0</v>
      </c>
      <c r="M14" s="67">
        <v>0</v>
      </c>
      <c r="N14" s="67">
        <v>0</v>
      </c>
      <c r="O14" s="67">
        <v>0</v>
      </c>
      <c r="P14" s="67">
        <v>0</v>
      </c>
      <c r="Q14" s="67">
        <v>0</v>
      </c>
      <c r="R14" s="67">
        <v>0</v>
      </c>
      <c r="S14" s="67">
        <v>0</v>
      </c>
      <c r="T14" s="67">
        <v>0</v>
      </c>
      <c r="U14" s="67">
        <v>0</v>
      </c>
      <c r="V14" s="67">
        <v>0</v>
      </c>
      <c r="W14" s="67">
        <v>0</v>
      </c>
      <c r="X14" s="67">
        <v>0</v>
      </c>
      <c r="Y14" s="67">
        <v>0</v>
      </c>
      <c r="Z14" s="67">
        <v>0</v>
      </c>
      <c r="AA14" s="67">
        <v>0</v>
      </c>
      <c r="AB14" s="67">
        <v>0</v>
      </c>
      <c r="AC14" s="67">
        <v>0</v>
      </c>
      <c r="AD14" s="67">
        <v>0</v>
      </c>
      <c r="AE14" s="67">
        <v>0</v>
      </c>
      <c r="AF14" s="67">
        <v>0</v>
      </c>
      <c r="AG14" s="67">
        <v>0</v>
      </c>
      <c r="AH14" s="67">
        <v>0</v>
      </c>
      <c r="AI14" s="67">
        <v>0</v>
      </c>
      <c r="AJ14" s="67">
        <v>0</v>
      </c>
      <c r="AK14" s="67">
        <v>0</v>
      </c>
      <c r="AL14" s="67">
        <v>0</v>
      </c>
      <c r="AM14" s="67">
        <v>0</v>
      </c>
      <c r="AN14" s="67">
        <v>0</v>
      </c>
      <c r="AO14" s="67">
        <v>0</v>
      </c>
      <c r="AP14" s="67">
        <v>0</v>
      </c>
      <c r="AQ14" s="67">
        <v>0</v>
      </c>
      <c r="AR14" s="67">
        <v>0</v>
      </c>
      <c r="AS14" s="67">
        <v>0</v>
      </c>
      <c r="AT14" s="67">
        <v>0</v>
      </c>
      <c r="AU14" s="67">
        <v>0</v>
      </c>
      <c r="AV14" s="67">
        <v>0</v>
      </c>
      <c r="AW14" s="67">
        <v>0</v>
      </c>
      <c r="AX14" s="67">
        <v>0</v>
      </c>
      <c r="AY14" s="67">
        <v>0</v>
      </c>
      <c r="AZ14" s="67">
        <v>0</v>
      </c>
      <c r="BA14" s="67">
        <v>0</v>
      </c>
      <c r="BB14" s="67">
        <v>0</v>
      </c>
      <c r="BC14" s="67">
        <v>0</v>
      </c>
      <c r="BD14" s="67">
        <v>0</v>
      </c>
    </row>
    <row r="15" spans="1:57" collapsed="1" x14ac:dyDescent="0.4">
      <c r="A15" s="9"/>
      <c r="C15" s="13"/>
      <c r="D15" s="50"/>
    </row>
    <row r="16" spans="1:57" x14ac:dyDescent="0.4">
      <c r="A16" s="6">
        <v>9.02</v>
      </c>
      <c r="B16" s="6" t="s">
        <v>223</v>
      </c>
      <c r="C16" s="7"/>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row>
    <row r="17" spans="2:56" x14ac:dyDescent="0.4">
      <c r="C17" s="26"/>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row>
    <row r="18" spans="2:56" outlineLevel="1" x14ac:dyDescent="0.4">
      <c r="B18" s="54" t="s">
        <v>224</v>
      </c>
      <c r="C18" s="26"/>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row>
    <row r="19" spans="2:56" outlineLevel="1" x14ac:dyDescent="0.4">
      <c r="C19" s="26"/>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row>
    <row r="20" spans="2:56" outlineLevel="1" x14ac:dyDescent="0.4">
      <c r="B20" s="52" t="s">
        <v>194</v>
      </c>
      <c r="C20" s="26"/>
      <c r="D20" s="60" t="s">
        <v>135</v>
      </c>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row>
    <row r="21" spans="2:56" outlineLevel="1" x14ac:dyDescent="0.4">
      <c r="B21" s="70" t="s">
        <v>195</v>
      </c>
    </row>
    <row r="22" spans="2:56" outlineLevel="1" x14ac:dyDescent="0.4">
      <c r="B22" s="59" t="s">
        <v>76</v>
      </c>
    </row>
    <row r="23" spans="2:56" outlineLevel="1" x14ac:dyDescent="0.4">
      <c r="B23" s="71" t="s">
        <v>94</v>
      </c>
      <c r="C23" s="10" t="s">
        <v>196</v>
      </c>
      <c r="D23" s="26">
        <v>1</v>
      </c>
      <c r="E23" s="87">
        <v>0</v>
      </c>
      <c r="F23" s="87">
        <v>0</v>
      </c>
      <c r="G23" s="87">
        <v>27.75641256813616</v>
      </c>
      <c r="H23" s="87">
        <v>25.852990296381353</v>
      </c>
      <c r="I23" s="87">
        <v>25.369088695639739</v>
      </c>
      <c r="J23" s="87">
        <v>22.407994412301942</v>
      </c>
      <c r="K23" s="87">
        <v>0</v>
      </c>
      <c r="L23" s="87">
        <v>0</v>
      </c>
      <c r="M23" s="87">
        <v>0</v>
      </c>
      <c r="N23" s="87">
        <v>0</v>
      </c>
      <c r="O23" s="87">
        <v>0</v>
      </c>
      <c r="P23" s="87">
        <v>0</v>
      </c>
      <c r="Q23" s="87">
        <v>0</v>
      </c>
      <c r="R23" s="87">
        <v>0</v>
      </c>
      <c r="S23" s="87">
        <v>0</v>
      </c>
      <c r="T23" s="87">
        <v>0</v>
      </c>
      <c r="U23" s="87">
        <v>0</v>
      </c>
      <c r="V23" s="87">
        <v>0</v>
      </c>
      <c r="W23" s="87">
        <v>0</v>
      </c>
      <c r="X23" s="87">
        <v>0</v>
      </c>
      <c r="Y23" s="87">
        <v>0</v>
      </c>
      <c r="Z23" s="87">
        <v>0</v>
      </c>
      <c r="AA23" s="87">
        <v>0</v>
      </c>
      <c r="AB23" s="87">
        <v>0</v>
      </c>
      <c r="AC23" s="87">
        <v>0</v>
      </c>
      <c r="AD23" s="87">
        <v>0</v>
      </c>
      <c r="AE23" s="87">
        <v>0</v>
      </c>
      <c r="AF23" s="87">
        <v>0</v>
      </c>
      <c r="AG23" s="87">
        <v>0</v>
      </c>
      <c r="AH23" s="87">
        <v>0</v>
      </c>
      <c r="AI23" s="87">
        <v>0</v>
      </c>
      <c r="AJ23" s="87">
        <v>0</v>
      </c>
      <c r="AK23" s="87">
        <v>0</v>
      </c>
      <c r="AL23" s="87">
        <v>0</v>
      </c>
      <c r="AM23" s="87">
        <v>0</v>
      </c>
      <c r="AN23" s="87">
        <v>0</v>
      </c>
      <c r="AO23" s="87">
        <v>0</v>
      </c>
      <c r="AP23" s="87">
        <v>0</v>
      </c>
      <c r="AQ23" s="87">
        <v>0</v>
      </c>
      <c r="AR23" s="87">
        <v>0</v>
      </c>
      <c r="AS23" s="87">
        <v>0</v>
      </c>
      <c r="AT23" s="87">
        <v>0</v>
      </c>
      <c r="AU23" s="87">
        <v>0</v>
      </c>
      <c r="AV23" s="87">
        <v>0</v>
      </c>
      <c r="AW23" s="87">
        <v>0</v>
      </c>
      <c r="AX23" s="87">
        <v>0</v>
      </c>
      <c r="AY23" s="87">
        <v>0</v>
      </c>
      <c r="AZ23" s="87">
        <v>0</v>
      </c>
      <c r="BA23" s="87">
        <v>0</v>
      </c>
      <c r="BB23" s="87">
        <v>0</v>
      </c>
      <c r="BC23" s="87">
        <v>0</v>
      </c>
      <c r="BD23" s="87">
        <v>0</v>
      </c>
    </row>
    <row r="24" spans="2:56" outlineLevel="1" x14ac:dyDescent="0.4">
      <c r="B24" s="71" t="s">
        <v>95</v>
      </c>
      <c r="C24" s="10" t="s">
        <v>196</v>
      </c>
      <c r="D24" s="26">
        <v>2</v>
      </c>
      <c r="E24" s="87">
        <v>0</v>
      </c>
      <c r="F24" s="87">
        <v>0</v>
      </c>
      <c r="G24" s="87">
        <v>45.151772595644701</v>
      </c>
      <c r="H24" s="87">
        <v>44.595588756770503</v>
      </c>
      <c r="I24" s="87">
        <v>45.455574215458512</v>
      </c>
      <c r="J24" s="87">
        <v>46.777798190089996</v>
      </c>
      <c r="K24" s="87">
        <v>0</v>
      </c>
      <c r="L24" s="87">
        <v>0</v>
      </c>
      <c r="M24" s="87">
        <v>0</v>
      </c>
      <c r="N24" s="87">
        <v>0</v>
      </c>
      <c r="O24" s="87">
        <v>0</v>
      </c>
      <c r="P24" s="87">
        <v>0</v>
      </c>
      <c r="Q24" s="87">
        <v>0</v>
      </c>
      <c r="R24" s="87">
        <v>0</v>
      </c>
      <c r="S24" s="87">
        <v>0</v>
      </c>
      <c r="T24" s="87">
        <v>0</v>
      </c>
      <c r="U24" s="87">
        <v>0</v>
      </c>
      <c r="V24" s="87">
        <v>0</v>
      </c>
      <c r="W24" s="87">
        <v>0</v>
      </c>
      <c r="X24" s="87">
        <v>0</v>
      </c>
      <c r="Y24" s="87">
        <v>0</v>
      </c>
      <c r="Z24" s="87">
        <v>0</v>
      </c>
      <c r="AA24" s="87">
        <v>0</v>
      </c>
      <c r="AB24" s="87">
        <v>0</v>
      </c>
      <c r="AC24" s="87">
        <v>0</v>
      </c>
      <c r="AD24" s="87">
        <v>0</v>
      </c>
      <c r="AE24" s="87">
        <v>0</v>
      </c>
      <c r="AF24" s="87">
        <v>0</v>
      </c>
      <c r="AG24" s="87">
        <v>0</v>
      </c>
      <c r="AH24" s="87">
        <v>0</v>
      </c>
      <c r="AI24" s="87">
        <v>0</v>
      </c>
      <c r="AJ24" s="87">
        <v>0</v>
      </c>
      <c r="AK24" s="87">
        <v>0</v>
      </c>
      <c r="AL24" s="87">
        <v>0</v>
      </c>
      <c r="AM24" s="87">
        <v>0</v>
      </c>
      <c r="AN24" s="87">
        <v>0</v>
      </c>
      <c r="AO24" s="87">
        <v>0</v>
      </c>
      <c r="AP24" s="87">
        <v>0</v>
      </c>
      <c r="AQ24" s="87">
        <v>0</v>
      </c>
      <c r="AR24" s="87">
        <v>0</v>
      </c>
      <c r="AS24" s="87">
        <v>0</v>
      </c>
      <c r="AT24" s="87">
        <v>0</v>
      </c>
      <c r="AU24" s="87">
        <v>0</v>
      </c>
      <c r="AV24" s="87">
        <v>0</v>
      </c>
      <c r="AW24" s="87">
        <v>0</v>
      </c>
      <c r="AX24" s="87">
        <v>0</v>
      </c>
      <c r="AY24" s="87">
        <v>0</v>
      </c>
      <c r="AZ24" s="87">
        <v>0</v>
      </c>
      <c r="BA24" s="87">
        <v>0</v>
      </c>
      <c r="BB24" s="87">
        <v>0</v>
      </c>
      <c r="BC24" s="87">
        <v>0</v>
      </c>
      <c r="BD24" s="87">
        <v>0</v>
      </c>
    </row>
    <row r="25" spans="2:56" outlineLevel="1" x14ac:dyDescent="0.4">
      <c r="B25" s="71" t="s">
        <v>96</v>
      </c>
      <c r="C25" s="10" t="s">
        <v>196</v>
      </c>
      <c r="D25" s="26">
        <v>3</v>
      </c>
      <c r="E25" s="87">
        <v>0</v>
      </c>
      <c r="F25" s="87">
        <v>0</v>
      </c>
      <c r="G25" s="87">
        <v>5.1874908981399956</v>
      </c>
      <c r="H25" s="87">
        <v>4.9356037209237318</v>
      </c>
      <c r="I25" s="87">
        <v>5.0313551025778125</v>
      </c>
      <c r="J25" s="87">
        <v>5.2604264745882547</v>
      </c>
      <c r="K25" s="87">
        <v>0</v>
      </c>
      <c r="L25" s="87">
        <v>0</v>
      </c>
      <c r="M25" s="87">
        <v>0</v>
      </c>
      <c r="N25" s="87">
        <v>0</v>
      </c>
      <c r="O25" s="87">
        <v>0</v>
      </c>
      <c r="P25" s="87">
        <v>0</v>
      </c>
      <c r="Q25" s="87">
        <v>0</v>
      </c>
      <c r="R25" s="87">
        <v>0</v>
      </c>
      <c r="S25" s="87">
        <v>0</v>
      </c>
      <c r="T25" s="87">
        <v>0</v>
      </c>
      <c r="U25" s="87">
        <v>0</v>
      </c>
      <c r="V25" s="87">
        <v>0</v>
      </c>
      <c r="W25" s="87">
        <v>0</v>
      </c>
      <c r="X25" s="87">
        <v>0</v>
      </c>
      <c r="Y25" s="87">
        <v>0</v>
      </c>
      <c r="Z25" s="87">
        <v>0</v>
      </c>
      <c r="AA25" s="87">
        <v>0</v>
      </c>
      <c r="AB25" s="87">
        <v>0</v>
      </c>
      <c r="AC25" s="87">
        <v>0</v>
      </c>
      <c r="AD25" s="87">
        <v>0</v>
      </c>
      <c r="AE25" s="87">
        <v>0</v>
      </c>
      <c r="AF25" s="87">
        <v>0</v>
      </c>
      <c r="AG25" s="87">
        <v>0</v>
      </c>
      <c r="AH25" s="87">
        <v>0</v>
      </c>
      <c r="AI25" s="87">
        <v>0</v>
      </c>
      <c r="AJ25" s="87">
        <v>0</v>
      </c>
      <c r="AK25" s="87">
        <v>0</v>
      </c>
      <c r="AL25" s="87">
        <v>0</v>
      </c>
      <c r="AM25" s="87">
        <v>0</v>
      </c>
      <c r="AN25" s="87">
        <v>0</v>
      </c>
      <c r="AO25" s="87">
        <v>0</v>
      </c>
      <c r="AP25" s="87">
        <v>0</v>
      </c>
      <c r="AQ25" s="87">
        <v>0</v>
      </c>
      <c r="AR25" s="87">
        <v>0</v>
      </c>
      <c r="AS25" s="87">
        <v>0</v>
      </c>
      <c r="AT25" s="87">
        <v>0</v>
      </c>
      <c r="AU25" s="87">
        <v>0</v>
      </c>
      <c r="AV25" s="87">
        <v>0</v>
      </c>
      <c r="AW25" s="87">
        <v>0</v>
      </c>
      <c r="AX25" s="87">
        <v>0</v>
      </c>
      <c r="AY25" s="87">
        <v>0</v>
      </c>
      <c r="AZ25" s="87">
        <v>0</v>
      </c>
      <c r="BA25" s="87">
        <v>0</v>
      </c>
      <c r="BB25" s="87">
        <v>0</v>
      </c>
      <c r="BC25" s="87">
        <v>0</v>
      </c>
      <c r="BD25" s="87">
        <v>0</v>
      </c>
    </row>
    <row r="26" spans="2:56" outlineLevel="1" x14ac:dyDescent="0.4">
      <c r="B26" s="71" t="s">
        <v>97</v>
      </c>
      <c r="C26" s="10" t="s">
        <v>196</v>
      </c>
      <c r="D26" s="26">
        <v>4</v>
      </c>
      <c r="E26" s="87">
        <v>0</v>
      </c>
      <c r="F26" s="87">
        <v>0</v>
      </c>
      <c r="G26" s="87">
        <v>2.9621082301124169</v>
      </c>
      <c r="H26" s="87">
        <v>2.9385516148187096</v>
      </c>
      <c r="I26" s="87">
        <v>3.1447410780194671</v>
      </c>
      <c r="J26" s="87">
        <v>3.6496058605701545</v>
      </c>
      <c r="K26" s="87">
        <v>0</v>
      </c>
      <c r="L26" s="87">
        <v>0</v>
      </c>
      <c r="M26" s="87">
        <v>0</v>
      </c>
      <c r="N26" s="87">
        <v>0</v>
      </c>
      <c r="O26" s="87">
        <v>0</v>
      </c>
      <c r="P26" s="87">
        <v>0</v>
      </c>
      <c r="Q26" s="87">
        <v>0</v>
      </c>
      <c r="R26" s="87">
        <v>0</v>
      </c>
      <c r="S26" s="87">
        <v>0</v>
      </c>
      <c r="T26" s="87">
        <v>0</v>
      </c>
      <c r="U26" s="87">
        <v>0</v>
      </c>
      <c r="V26" s="87">
        <v>0</v>
      </c>
      <c r="W26" s="87">
        <v>0</v>
      </c>
      <c r="X26" s="87">
        <v>0</v>
      </c>
      <c r="Y26" s="87">
        <v>0</v>
      </c>
      <c r="Z26" s="87">
        <v>0</v>
      </c>
      <c r="AA26" s="87">
        <v>0</v>
      </c>
      <c r="AB26" s="87">
        <v>0</v>
      </c>
      <c r="AC26" s="87">
        <v>0</v>
      </c>
      <c r="AD26" s="87">
        <v>0</v>
      </c>
      <c r="AE26" s="87">
        <v>0</v>
      </c>
      <c r="AF26" s="87">
        <v>0</v>
      </c>
      <c r="AG26" s="87">
        <v>0</v>
      </c>
      <c r="AH26" s="87">
        <v>0</v>
      </c>
      <c r="AI26" s="87">
        <v>0</v>
      </c>
      <c r="AJ26" s="87">
        <v>0</v>
      </c>
      <c r="AK26" s="87">
        <v>0</v>
      </c>
      <c r="AL26" s="87">
        <v>0</v>
      </c>
      <c r="AM26" s="87">
        <v>0</v>
      </c>
      <c r="AN26" s="87">
        <v>0</v>
      </c>
      <c r="AO26" s="87">
        <v>0</v>
      </c>
      <c r="AP26" s="87">
        <v>0</v>
      </c>
      <c r="AQ26" s="87">
        <v>0</v>
      </c>
      <c r="AR26" s="87">
        <v>0</v>
      </c>
      <c r="AS26" s="87">
        <v>0</v>
      </c>
      <c r="AT26" s="87">
        <v>0</v>
      </c>
      <c r="AU26" s="87">
        <v>0</v>
      </c>
      <c r="AV26" s="87">
        <v>0</v>
      </c>
      <c r="AW26" s="87">
        <v>0</v>
      </c>
      <c r="AX26" s="87">
        <v>0</v>
      </c>
      <c r="AY26" s="87">
        <v>0</v>
      </c>
      <c r="AZ26" s="87">
        <v>0</v>
      </c>
      <c r="BA26" s="87">
        <v>0</v>
      </c>
      <c r="BB26" s="87">
        <v>0</v>
      </c>
      <c r="BC26" s="87">
        <v>0</v>
      </c>
      <c r="BD26" s="87">
        <v>0</v>
      </c>
    </row>
    <row r="27" spans="2:56" outlineLevel="1" x14ac:dyDescent="0.4">
      <c r="B27" s="71" t="s">
        <v>98</v>
      </c>
      <c r="C27" s="10" t="s">
        <v>196</v>
      </c>
      <c r="D27" s="26">
        <v>5</v>
      </c>
      <c r="E27" s="87">
        <v>0</v>
      </c>
      <c r="F27" s="87">
        <v>0</v>
      </c>
      <c r="G27" s="87">
        <v>3.8427298114217051E-2</v>
      </c>
      <c r="H27" s="87">
        <v>1.4013021417464893E-2</v>
      </c>
      <c r="I27" s="87">
        <v>3.8005918403090817E-2</v>
      </c>
      <c r="J27" s="87">
        <v>4.0443266033801939E-2</v>
      </c>
      <c r="K27" s="87">
        <v>0</v>
      </c>
      <c r="L27" s="87">
        <v>0</v>
      </c>
      <c r="M27" s="87">
        <v>0</v>
      </c>
      <c r="N27" s="87">
        <v>0</v>
      </c>
      <c r="O27" s="87">
        <v>0</v>
      </c>
      <c r="P27" s="87">
        <v>0</v>
      </c>
      <c r="Q27" s="87">
        <v>0</v>
      </c>
      <c r="R27" s="87">
        <v>0</v>
      </c>
      <c r="S27" s="87">
        <v>0</v>
      </c>
      <c r="T27" s="87">
        <v>0</v>
      </c>
      <c r="U27" s="87">
        <v>0</v>
      </c>
      <c r="V27" s="87">
        <v>0</v>
      </c>
      <c r="W27" s="87">
        <v>0</v>
      </c>
      <c r="X27" s="87">
        <v>0</v>
      </c>
      <c r="Y27" s="87">
        <v>0</v>
      </c>
      <c r="Z27" s="87">
        <v>0</v>
      </c>
      <c r="AA27" s="87">
        <v>0</v>
      </c>
      <c r="AB27" s="87">
        <v>0</v>
      </c>
      <c r="AC27" s="87">
        <v>0</v>
      </c>
      <c r="AD27" s="87">
        <v>0</v>
      </c>
      <c r="AE27" s="87">
        <v>0</v>
      </c>
      <c r="AF27" s="87">
        <v>0</v>
      </c>
      <c r="AG27" s="87">
        <v>0</v>
      </c>
      <c r="AH27" s="87">
        <v>0</v>
      </c>
      <c r="AI27" s="87">
        <v>0</v>
      </c>
      <c r="AJ27" s="87">
        <v>0</v>
      </c>
      <c r="AK27" s="87">
        <v>0</v>
      </c>
      <c r="AL27" s="87">
        <v>0</v>
      </c>
      <c r="AM27" s="87">
        <v>0</v>
      </c>
      <c r="AN27" s="87">
        <v>0</v>
      </c>
      <c r="AO27" s="87">
        <v>0</v>
      </c>
      <c r="AP27" s="87">
        <v>0</v>
      </c>
      <c r="AQ27" s="87">
        <v>0</v>
      </c>
      <c r="AR27" s="87">
        <v>0</v>
      </c>
      <c r="AS27" s="87">
        <v>0</v>
      </c>
      <c r="AT27" s="87">
        <v>0</v>
      </c>
      <c r="AU27" s="87">
        <v>0</v>
      </c>
      <c r="AV27" s="87">
        <v>0</v>
      </c>
      <c r="AW27" s="87">
        <v>0</v>
      </c>
      <c r="AX27" s="87">
        <v>0</v>
      </c>
      <c r="AY27" s="87">
        <v>0</v>
      </c>
      <c r="AZ27" s="87">
        <v>0</v>
      </c>
      <c r="BA27" s="87">
        <v>0</v>
      </c>
      <c r="BB27" s="87">
        <v>0</v>
      </c>
      <c r="BC27" s="87">
        <v>0</v>
      </c>
      <c r="BD27" s="87">
        <v>0</v>
      </c>
    </row>
    <row r="28" spans="2:56" outlineLevel="1" x14ac:dyDescent="0.4">
      <c r="B28" s="59" t="s">
        <v>77</v>
      </c>
      <c r="C28" s="10" t="s">
        <v>196</v>
      </c>
      <c r="D28" s="26">
        <v>6</v>
      </c>
      <c r="E28" s="87">
        <v>0</v>
      </c>
      <c r="F28" s="87">
        <v>0</v>
      </c>
      <c r="G28" s="87">
        <v>2.8363871798939151</v>
      </c>
      <c r="H28" s="87">
        <v>3.2385400146544661</v>
      </c>
      <c r="I28" s="87">
        <v>3.2337439211285357</v>
      </c>
      <c r="J28" s="87">
        <v>3.4698037460409452</v>
      </c>
      <c r="K28" s="87">
        <v>0</v>
      </c>
      <c r="L28" s="87">
        <v>0</v>
      </c>
      <c r="M28" s="87">
        <v>0</v>
      </c>
      <c r="N28" s="87">
        <v>0</v>
      </c>
      <c r="O28" s="87">
        <v>0</v>
      </c>
      <c r="P28" s="87">
        <v>0</v>
      </c>
      <c r="Q28" s="87">
        <v>0</v>
      </c>
      <c r="R28" s="87">
        <v>0</v>
      </c>
      <c r="S28" s="87">
        <v>0</v>
      </c>
      <c r="T28" s="87">
        <v>0</v>
      </c>
      <c r="U28" s="87">
        <v>0</v>
      </c>
      <c r="V28" s="87">
        <v>0</v>
      </c>
      <c r="W28" s="87">
        <v>0</v>
      </c>
      <c r="X28" s="87">
        <v>0</v>
      </c>
      <c r="Y28" s="87">
        <v>0</v>
      </c>
      <c r="Z28" s="87">
        <v>0</v>
      </c>
      <c r="AA28" s="87">
        <v>0</v>
      </c>
      <c r="AB28" s="87">
        <v>0</v>
      </c>
      <c r="AC28" s="87">
        <v>0</v>
      </c>
      <c r="AD28" s="87">
        <v>0</v>
      </c>
      <c r="AE28" s="87">
        <v>0</v>
      </c>
      <c r="AF28" s="87">
        <v>0</v>
      </c>
      <c r="AG28" s="87">
        <v>0</v>
      </c>
      <c r="AH28" s="87">
        <v>0</v>
      </c>
      <c r="AI28" s="87">
        <v>0</v>
      </c>
      <c r="AJ28" s="87">
        <v>0</v>
      </c>
      <c r="AK28" s="87">
        <v>0</v>
      </c>
      <c r="AL28" s="87">
        <v>0</v>
      </c>
      <c r="AM28" s="87">
        <v>0</v>
      </c>
      <c r="AN28" s="87">
        <v>0</v>
      </c>
      <c r="AO28" s="87">
        <v>0</v>
      </c>
      <c r="AP28" s="87">
        <v>0</v>
      </c>
      <c r="AQ28" s="87">
        <v>0</v>
      </c>
      <c r="AR28" s="87">
        <v>0</v>
      </c>
      <c r="AS28" s="87">
        <v>0</v>
      </c>
      <c r="AT28" s="87">
        <v>0</v>
      </c>
      <c r="AU28" s="87">
        <v>0</v>
      </c>
      <c r="AV28" s="87">
        <v>0</v>
      </c>
      <c r="AW28" s="87">
        <v>0</v>
      </c>
      <c r="AX28" s="87">
        <v>0</v>
      </c>
      <c r="AY28" s="87">
        <v>0</v>
      </c>
      <c r="AZ28" s="87">
        <v>0</v>
      </c>
      <c r="BA28" s="87">
        <v>0</v>
      </c>
      <c r="BB28" s="87">
        <v>0</v>
      </c>
      <c r="BC28" s="87">
        <v>0</v>
      </c>
      <c r="BD28" s="87">
        <v>0</v>
      </c>
    </row>
    <row r="29" spans="2:56" outlineLevel="1" x14ac:dyDescent="0.4">
      <c r="B29" s="59" t="s">
        <v>78</v>
      </c>
      <c r="C29" s="10" t="s">
        <v>196</v>
      </c>
      <c r="D29" s="26">
        <v>7</v>
      </c>
      <c r="E29" s="87">
        <v>0</v>
      </c>
      <c r="F29" s="87">
        <v>0</v>
      </c>
      <c r="G29" s="87">
        <v>0</v>
      </c>
      <c r="H29" s="87">
        <v>0</v>
      </c>
      <c r="I29" s="87">
        <v>0</v>
      </c>
      <c r="J29" s="87">
        <v>0</v>
      </c>
      <c r="K29" s="87">
        <v>0</v>
      </c>
      <c r="L29" s="87">
        <v>0</v>
      </c>
      <c r="M29" s="87">
        <v>0</v>
      </c>
      <c r="N29" s="87">
        <v>0</v>
      </c>
      <c r="O29" s="87">
        <v>0</v>
      </c>
      <c r="P29" s="87">
        <v>0</v>
      </c>
      <c r="Q29" s="87">
        <v>0</v>
      </c>
      <c r="R29" s="87">
        <v>0</v>
      </c>
      <c r="S29" s="87">
        <v>0</v>
      </c>
      <c r="T29" s="87">
        <v>0</v>
      </c>
      <c r="U29" s="87">
        <v>0</v>
      </c>
      <c r="V29" s="87">
        <v>0</v>
      </c>
      <c r="W29" s="87">
        <v>0</v>
      </c>
      <c r="X29" s="87">
        <v>0</v>
      </c>
      <c r="Y29" s="87">
        <v>0</v>
      </c>
      <c r="Z29" s="87">
        <v>0</v>
      </c>
      <c r="AA29" s="87">
        <v>0</v>
      </c>
      <c r="AB29" s="87">
        <v>0</v>
      </c>
      <c r="AC29" s="87">
        <v>0</v>
      </c>
      <c r="AD29" s="87">
        <v>0</v>
      </c>
      <c r="AE29" s="87">
        <v>0</v>
      </c>
      <c r="AF29" s="87">
        <v>0</v>
      </c>
      <c r="AG29" s="87">
        <v>0</v>
      </c>
      <c r="AH29" s="87">
        <v>0</v>
      </c>
      <c r="AI29" s="87">
        <v>0</v>
      </c>
      <c r="AJ29" s="87">
        <v>0</v>
      </c>
      <c r="AK29" s="87">
        <v>0</v>
      </c>
      <c r="AL29" s="87">
        <v>0</v>
      </c>
      <c r="AM29" s="87">
        <v>0</v>
      </c>
      <c r="AN29" s="87">
        <v>0</v>
      </c>
      <c r="AO29" s="87">
        <v>0</v>
      </c>
      <c r="AP29" s="87">
        <v>0</v>
      </c>
      <c r="AQ29" s="87">
        <v>0</v>
      </c>
      <c r="AR29" s="87">
        <v>0</v>
      </c>
      <c r="AS29" s="87">
        <v>0</v>
      </c>
      <c r="AT29" s="87">
        <v>0</v>
      </c>
      <c r="AU29" s="87">
        <v>0</v>
      </c>
      <c r="AV29" s="87">
        <v>0</v>
      </c>
      <c r="AW29" s="87">
        <v>0</v>
      </c>
      <c r="AX29" s="87">
        <v>0</v>
      </c>
      <c r="AY29" s="87">
        <v>0</v>
      </c>
      <c r="AZ29" s="87">
        <v>0</v>
      </c>
      <c r="BA29" s="87">
        <v>0</v>
      </c>
      <c r="BB29" s="87">
        <v>0</v>
      </c>
      <c r="BC29" s="87">
        <v>0</v>
      </c>
      <c r="BD29" s="87">
        <v>0</v>
      </c>
    </row>
    <row r="30" spans="2:56" outlineLevel="1" x14ac:dyDescent="0.4">
      <c r="B30" s="59" t="s">
        <v>79</v>
      </c>
      <c r="C30" s="10" t="s">
        <v>196</v>
      </c>
      <c r="D30" s="26">
        <v>8</v>
      </c>
      <c r="E30" s="87">
        <v>0</v>
      </c>
      <c r="F30" s="87">
        <v>0</v>
      </c>
      <c r="G30" s="87">
        <v>8.0913773837097498</v>
      </c>
      <c r="H30" s="87">
        <v>7.8876953110980921</v>
      </c>
      <c r="I30" s="87">
        <v>7.9068728823481385</v>
      </c>
      <c r="J30" s="87">
        <v>7.6984721832459302</v>
      </c>
      <c r="K30" s="87">
        <v>0</v>
      </c>
      <c r="L30" s="87">
        <v>0</v>
      </c>
      <c r="M30" s="87">
        <v>0</v>
      </c>
      <c r="N30" s="87">
        <v>0</v>
      </c>
      <c r="O30" s="87">
        <v>0</v>
      </c>
      <c r="P30" s="87">
        <v>0</v>
      </c>
      <c r="Q30" s="87">
        <v>0</v>
      </c>
      <c r="R30" s="87">
        <v>0</v>
      </c>
      <c r="S30" s="87">
        <v>0</v>
      </c>
      <c r="T30" s="87">
        <v>0</v>
      </c>
      <c r="U30" s="87">
        <v>0</v>
      </c>
      <c r="V30" s="87">
        <v>0</v>
      </c>
      <c r="W30" s="87">
        <v>0</v>
      </c>
      <c r="X30" s="87">
        <v>0</v>
      </c>
      <c r="Y30" s="87">
        <v>0</v>
      </c>
      <c r="Z30" s="87">
        <v>0</v>
      </c>
      <c r="AA30" s="87">
        <v>0</v>
      </c>
      <c r="AB30" s="87">
        <v>0</v>
      </c>
      <c r="AC30" s="87">
        <v>0</v>
      </c>
      <c r="AD30" s="87">
        <v>0</v>
      </c>
      <c r="AE30" s="87">
        <v>0</v>
      </c>
      <c r="AF30" s="87">
        <v>0</v>
      </c>
      <c r="AG30" s="87">
        <v>0</v>
      </c>
      <c r="AH30" s="87">
        <v>0</v>
      </c>
      <c r="AI30" s="87">
        <v>0</v>
      </c>
      <c r="AJ30" s="87">
        <v>0</v>
      </c>
      <c r="AK30" s="87">
        <v>0</v>
      </c>
      <c r="AL30" s="87">
        <v>0</v>
      </c>
      <c r="AM30" s="87">
        <v>0</v>
      </c>
      <c r="AN30" s="87">
        <v>0</v>
      </c>
      <c r="AO30" s="87">
        <v>0</v>
      </c>
      <c r="AP30" s="87">
        <v>0</v>
      </c>
      <c r="AQ30" s="87">
        <v>0</v>
      </c>
      <c r="AR30" s="87">
        <v>0</v>
      </c>
      <c r="AS30" s="87">
        <v>0</v>
      </c>
      <c r="AT30" s="87">
        <v>0</v>
      </c>
      <c r="AU30" s="87">
        <v>0</v>
      </c>
      <c r="AV30" s="87">
        <v>0</v>
      </c>
      <c r="AW30" s="87">
        <v>0</v>
      </c>
      <c r="AX30" s="87">
        <v>0</v>
      </c>
      <c r="AY30" s="87">
        <v>0</v>
      </c>
      <c r="AZ30" s="87">
        <v>0</v>
      </c>
      <c r="BA30" s="87">
        <v>0</v>
      </c>
      <c r="BB30" s="87">
        <v>0</v>
      </c>
      <c r="BC30" s="87">
        <v>0</v>
      </c>
      <c r="BD30" s="87">
        <v>0</v>
      </c>
    </row>
    <row r="31" spans="2:56" outlineLevel="1" x14ac:dyDescent="0.4">
      <c r="B31" s="59" t="s">
        <v>80</v>
      </c>
      <c r="C31" s="10" t="s">
        <v>196</v>
      </c>
      <c r="D31" s="26">
        <v>9</v>
      </c>
      <c r="E31" s="87">
        <v>0</v>
      </c>
      <c r="F31" s="87">
        <v>0</v>
      </c>
      <c r="G31" s="87">
        <v>4.1172649111064157</v>
      </c>
      <c r="H31" s="87">
        <v>4.1308523357371962</v>
      </c>
      <c r="I31" s="87">
        <v>4.1865099683575275</v>
      </c>
      <c r="J31" s="87">
        <v>6.6017208967567411</v>
      </c>
      <c r="K31" s="87">
        <v>0</v>
      </c>
      <c r="L31" s="87">
        <v>0</v>
      </c>
      <c r="M31" s="87">
        <v>0</v>
      </c>
      <c r="N31" s="87">
        <v>0</v>
      </c>
      <c r="O31" s="87">
        <v>0</v>
      </c>
      <c r="P31" s="87">
        <v>0</v>
      </c>
      <c r="Q31" s="87">
        <v>0</v>
      </c>
      <c r="R31" s="87">
        <v>0</v>
      </c>
      <c r="S31" s="87">
        <v>0</v>
      </c>
      <c r="T31" s="87">
        <v>0</v>
      </c>
      <c r="U31" s="87">
        <v>0</v>
      </c>
      <c r="V31" s="87">
        <v>0</v>
      </c>
      <c r="W31" s="87">
        <v>0</v>
      </c>
      <c r="X31" s="87">
        <v>0</v>
      </c>
      <c r="Y31" s="87">
        <v>0</v>
      </c>
      <c r="Z31" s="87">
        <v>0</v>
      </c>
      <c r="AA31" s="87">
        <v>0</v>
      </c>
      <c r="AB31" s="87">
        <v>0</v>
      </c>
      <c r="AC31" s="87">
        <v>0</v>
      </c>
      <c r="AD31" s="87">
        <v>0</v>
      </c>
      <c r="AE31" s="87">
        <v>0</v>
      </c>
      <c r="AF31" s="87">
        <v>0</v>
      </c>
      <c r="AG31" s="87">
        <v>0</v>
      </c>
      <c r="AH31" s="87">
        <v>0</v>
      </c>
      <c r="AI31" s="87">
        <v>0</v>
      </c>
      <c r="AJ31" s="87">
        <v>0</v>
      </c>
      <c r="AK31" s="87">
        <v>0</v>
      </c>
      <c r="AL31" s="87">
        <v>0</v>
      </c>
      <c r="AM31" s="87">
        <v>0</v>
      </c>
      <c r="AN31" s="87">
        <v>0</v>
      </c>
      <c r="AO31" s="87">
        <v>0</v>
      </c>
      <c r="AP31" s="87">
        <v>0</v>
      </c>
      <c r="AQ31" s="87">
        <v>0</v>
      </c>
      <c r="AR31" s="87">
        <v>0</v>
      </c>
      <c r="AS31" s="87">
        <v>0</v>
      </c>
      <c r="AT31" s="87">
        <v>0</v>
      </c>
      <c r="AU31" s="87">
        <v>0</v>
      </c>
      <c r="AV31" s="87">
        <v>0</v>
      </c>
      <c r="AW31" s="87">
        <v>0</v>
      </c>
      <c r="AX31" s="87">
        <v>0</v>
      </c>
      <c r="AY31" s="87">
        <v>0</v>
      </c>
      <c r="AZ31" s="87">
        <v>0</v>
      </c>
      <c r="BA31" s="87">
        <v>0</v>
      </c>
      <c r="BB31" s="87">
        <v>0</v>
      </c>
      <c r="BC31" s="87">
        <v>0</v>
      </c>
      <c r="BD31" s="87">
        <v>0</v>
      </c>
    </row>
    <row r="32" spans="2:56" outlineLevel="1" x14ac:dyDescent="0.4">
      <c r="B32" s="59" t="s">
        <v>81</v>
      </c>
    </row>
    <row r="33" spans="2:56" outlineLevel="1" x14ac:dyDescent="0.4">
      <c r="B33" s="71" t="s">
        <v>99</v>
      </c>
      <c r="C33" s="10" t="s">
        <v>196</v>
      </c>
      <c r="D33" s="26">
        <v>10</v>
      </c>
      <c r="E33" s="87">
        <v>0</v>
      </c>
      <c r="F33" s="87">
        <v>0</v>
      </c>
      <c r="G33" s="87">
        <v>0.36437720374353533</v>
      </c>
      <c r="H33" s="87">
        <v>0.75867185820787175</v>
      </c>
      <c r="I33" s="87">
        <v>0.31890922617515222</v>
      </c>
      <c r="J33" s="87">
        <v>0.30620753930687195</v>
      </c>
      <c r="K33" s="87">
        <v>0</v>
      </c>
      <c r="L33" s="87">
        <v>0</v>
      </c>
      <c r="M33" s="87">
        <v>0</v>
      </c>
      <c r="N33" s="87">
        <v>0</v>
      </c>
      <c r="O33" s="87">
        <v>0</v>
      </c>
      <c r="P33" s="87">
        <v>0</v>
      </c>
      <c r="Q33" s="87">
        <v>0</v>
      </c>
      <c r="R33" s="87">
        <v>0</v>
      </c>
      <c r="S33" s="87">
        <v>0</v>
      </c>
      <c r="T33" s="87">
        <v>0</v>
      </c>
      <c r="U33" s="87">
        <v>0</v>
      </c>
      <c r="V33" s="87">
        <v>0</v>
      </c>
      <c r="W33" s="87">
        <v>0</v>
      </c>
      <c r="X33" s="87">
        <v>0</v>
      </c>
      <c r="Y33" s="87">
        <v>0</v>
      </c>
      <c r="Z33" s="87">
        <v>0</v>
      </c>
      <c r="AA33" s="87">
        <v>0</v>
      </c>
      <c r="AB33" s="87">
        <v>0</v>
      </c>
      <c r="AC33" s="87">
        <v>0</v>
      </c>
      <c r="AD33" s="87">
        <v>0</v>
      </c>
      <c r="AE33" s="87">
        <v>0</v>
      </c>
      <c r="AF33" s="87">
        <v>0</v>
      </c>
      <c r="AG33" s="87">
        <v>0</v>
      </c>
      <c r="AH33" s="87">
        <v>0</v>
      </c>
      <c r="AI33" s="87">
        <v>0</v>
      </c>
      <c r="AJ33" s="87">
        <v>0</v>
      </c>
      <c r="AK33" s="87">
        <v>0</v>
      </c>
      <c r="AL33" s="87">
        <v>0</v>
      </c>
      <c r="AM33" s="87">
        <v>0</v>
      </c>
      <c r="AN33" s="87">
        <v>0</v>
      </c>
      <c r="AO33" s="87">
        <v>0</v>
      </c>
      <c r="AP33" s="87">
        <v>0</v>
      </c>
      <c r="AQ33" s="87">
        <v>0</v>
      </c>
      <c r="AR33" s="87">
        <v>0</v>
      </c>
      <c r="AS33" s="87">
        <v>0</v>
      </c>
      <c r="AT33" s="87">
        <v>0</v>
      </c>
      <c r="AU33" s="87">
        <v>0</v>
      </c>
      <c r="AV33" s="87">
        <v>0</v>
      </c>
      <c r="AW33" s="87">
        <v>0</v>
      </c>
      <c r="AX33" s="87">
        <v>0</v>
      </c>
      <c r="AY33" s="87">
        <v>0</v>
      </c>
      <c r="AZ33" s="87">
        <v>0</v>
      </c>
      <c r="BA33" s="87">
        <v>0</v>
      </c>
      <c r="BB33" s="87">
        <v>0</v>
      </c>
      <c r="BC33" s="87">
        <v>0</v>
      </c>
      <c r="BD33" s="87">
        <v>0</v>
      </c>
    </row>
    <row r="34" spans="2:56" outlineLevel="1" x14ac:dyDescent="0.4">
      <c r="B34" s="71" t="s">
        <v>100</v>
      </c>
      <c r="C34" s="10" t="s">
        <v>196</v>
      </c>
      <c r="D34" s="26">
        <v>11</v>
      </c>
      <c r="E34" s="87">
        <v>0</v>
      </c>
      <c r="F34" s="87">
        <v>0</v>
      </c>
      <c r="G34" s="87">
        <v>4.8260094036700085</v>
      </c>
      <c r="H34" s="87">
        <v>4.3018866734227847</v>
      </c>
      <c r="I34" s="87">
        <v>4.22380683705358</v>
      </c>
      <c r="J34" s="87">
        <v>4.0555788040179657</v>
      </c>
      <c r="K34" s="87">
        <v>0</v>
      </c>
      <c r="L34" s="87">
        <v>0</v>
      </c>
      <c r="M34" s="87">
        <v>0</v>
      </c>
      <c r="N34" s="87">
        <v>0</v>
      </c>
      <c r="O34" s="87">
        <v>0</v>
      </c>
      <c r="P34" s="87">
        <v>0</v>
      </c>
      <c r="Q34" s="87">
        <v>0</v>
      </c>
      <c r="R34" s="87">
        <v>0</v>
      </c>
      <c r="S34" s="87">
        <v>0</v>
      </c>
      <c r="T34" s="87">
        <v>0</v>
      </c>
      <c r="U34" s="87">
        <v>0</v>
      </c>
      <c r="V34" s="87">
        <v>0</v>
      </c>
      <c r="W34" s="87">
        <v>0</v>
      </c>
      <c r="X34" s="87">
        <v>0</v>
      </c>
      <c r="Y34" s="87">
        <v>0</v>
      </c>
      <c r="Z34" s="87">
        <v>0</v>
      </c>
      <c r="AA34" s="87">
        <v>0</v>
      </c>
      <c r="AB34" s="87">
        <v>0</v>
      </c>
      <c r="AC34" s="87">
        <v>0</v>
      </c>
      <c r="AD34" s="87">
        <v>0</v>
      </c>
      <c r="AE34" s="87">
        <v>0</v>
      </c>
      <c r="AF34" s="87">
        <v>0</v>
      </c>
      <c r="AG34" s="87">
        <v>0</v>
      </c>
      <c r="AH34" s="87">
        <v>0</v>
      </c>
      <c r="AI34" s="87">
        <v>0</v>
      </c>
      <c r="AJ34" s="87">
        <v>0</v>
      </c>
      <c r="AK34" s="87">
        <v>0</v>
      </c>
      <c r="AL34" s="87">
        <v>0</v>
      </c>
      <c r="AM34" s="87">
        <v>0</v>
      </c>
      <c r="AN34" s="87">
        <v>0</v>
      </c>
      <c r="AO34" s="87">
        <v>0</v>
      </c>
      <c r="AP34" s="87">
        <v>0</v>
      </c>
      <c r="AQ34" s="87">
        <v>0</v>
      </c>
      <c r="AR34" s="87">
        <v>0</v>
      </c>
      <c r="AS34" s="87">
        <v>0</v>
      </c>
      <c r="AT34" s="87">
        <v>0</v>
      </c>
      <c r="AU34" s="87">
        <v>0</v>
      </c>
      <c r="AV34" s="87">
        <v>0</v>
      </c>
      <c r="AW34" s="87">
        <v>0</v>
      </c>
      <c r="AX34" s="87">
        <v>0</v>
      </c>
      <c r="AY34" s="87">
        <v>0</v>
      </c>
      <c r="AZ34" s="87">
        <v>0</v>
      </c>
      <c r="BA34" s="87">
        <v>0</v>
      </c>
      <c r="BB34" s="87">
        <v>0</v>
      </c>
      <c r="BC34" s="87">
        <v>0</v>
      </c>
      <c r="BD34" s="87">
        <v>0</v>
      </c>
    </row>
    <row r="35" spans="2:56" outlineLevel="1" x14ac:dyDescent="0.4">
      <c r="B35" s="59" t="s">
        <v>82</v>
      </c>
    </row>
    <row r="36" spans="2:56" outlineLevel="1" x14ac:dyDescent="0.4">
      <c r="B36" s="71" t="s">
        <v>94</v>
      </c>
      <c r="C36" s="10" t="s">
        <v>196</v>
      </c>
      <c r="D36" s="26">
        <v>12</v>
      </c>
      <c r="E36" s="87">
        <v>0</v>
      </c>
      <c r="F36" s="87">
        <v>0</v>
      </c>
      <c r="G36" s="87">
        <v>0.96042878063958914</v>
      </c>
      <c r="H36" s="87">
        <v>0.98075791337890994</v>
      </c>
      <c r="I36" s="87">
        <v>0.87874970607650416</v>
      </c>
      <c r="J36" s="87">
        <v>1.0377382401381097</v>
      </c>
      <c r="K36" s="87">
        <v>0</v>
      </c>
      <c r="L36" s="87">
        <v>0</v>
      </c>
      <c r="M36" s="87">
        <v>0</v>
      </c>
      <c r="N36" s="87">
        <v>0</v>
      </c>
      <c r="O36" s="87">
        <v>0</v>
      </c>
      <c r="P36" s="87">
        <v>0</v>
      </c>
      <c r="Q36" s="87">
        <v>0</v>
      </c>
      <c r="R36" s="87">
        <v>0</v>
      </c>
      <c r="S36" s="87">
        <v>0</v>
      </c>
      <c r="T36" s="87">
        <v>0</v>
      </c>
      <c r="U36" s="87">
        <v>0</v>
      </c>
      <c r="V36" s="87">
        <v>0</v>
      </c>
      <c r="W36" s="87">
        <v>0</v>
      </c>
      <c r="X36" s="87">
        <v>0</v>
      </c>
      <c r="Y36" s="87">
        <v>0</v>
      </c>
      <c r="Z36" s="87">
        <v>0</v>
      </c>
      <c r="AA36" s="87">
        <v>0</v>
      </c>
      <c r="AB36" s="87">
        <v>0</v>
      </c>
      <c r="AC36" s="87">
        <v>0</v>
      </c>
      <c r="AD36" s="87">
        <v>0</v>
      </c>
      <c r="AE36" s="87">
        <v>0</v>
      </c>
      <c r="AF36" s="87">
        <v>0</v>
      </c>
      <c r="AG36" s="87">
        <v>0</v>
      </c>
      <c r="AH36" s="87">
        <v>0</v>
      </c>
      <c r="AI36" s="87">
        <v>0</v>
      </c>
      <c r="AJ36" s="87">
        <v>0</v>
      </c>
      <c r="AK36" s="87">
        <v>0</v>
      </c>
      <c r="AL36" s="87">
        <v>0</v>
      </c>
      <c r="AM36" s="87">
        <v>0</v>
      </c>
      <c r="AN36" s="87">
        <v>0</v>
      </c>
      <c r="AO36" s="87">
        <v>0</v>
      </c>
      <c r="AP36" s="87">
        <v>0</v>
      </c>
      <c r="AQ36" s="87">
        <v>0</v>
      </c>
      <c r="AR36" s="87">
        <v>0</v>
      </c>
      <c r="AS36" s="87">
        <v>0</v>
      </c>
      <c r="AT36" s="87">
        <v>0</v>
      </c>
      <c r="AU36" s="87">
        <v>0</v>
      </c>
      <c r="AV36" s="87">
        <v>0</v>
      </c>
      <c r="AW36" s="87">
        <v>0</v>
      </c>
      <c r="AX36" s="87">
        <v>0</v>
      </c>
      <c r="AY36" s="87">
        <v>0</v>
      </c>
      <c r="AZ36" s="87">
        <v>0</v>
      </c>
      <c r="BA36" s="87">
        <v>0</v>
      </c>
      <c r="BB36" s="87">
        <v>0</v>
      </c>
      <c r="BC36" s="87">
        <v>0</v>
      </c>
      <c r="BD36" s="87">
        <v>0</v>
      </c>
    </row>
    <row r="37" spans="2:56" outlineLevel="1" x14ac:dyDescent="0.4">
      <c r="B37" s="71" t="s">
        <v>95</v>
      </c>
      <c r="C37" s="10" t="s">
        <v>196</v>
      </c>
      <c r="D37" s="26">
        <v>13</v>
      </c>
      <c r="E37" s="87">
        <v>0</v>
      </c>
      <c r="F37" s="87">
        <v>0</v>
      </c>
      <c r="G37" s="87">
        <v>0.69386421668310305</v>
      </c>
      <c r="H37" s="87">
        <v>0.68619094238265577</v>
      </c>
      <c r="I37" s="87">
        <v>0.70041117252570873</v>
      </c>
      <c r="J37" s="87">
        <v>0.85012005438881499</v>
      </c>
      <c r="K37" s="87">
        <v>0</v>
      </c>
      <c r="L37" s="87">
        <v>0</v>
      </c>
      <c r="M37" s="87">
        <v>0</v>
      </c>
      <c r="N37" s="87">
        <v>0</v>
      </c>
      <c r="O37" s="87">
        <v>0</v>
      </c>
      <c r="P37" s="87">
        <v>0</v>
      </c>
      <c r="Q37" s="87">
        <v>0</v>
      </c>
      <c r="R37" s="87">
        <v>0</v>
      </c>
      <c r="S37" s="87">
        <v>0</v>
      </c>
      <c r="T37" s="87">
        <v>0</v>
      </c>
      <c r="U37" s="87">
        <v>0</v>
      </c>
      <c r="V37" s="87">
        <v>0</v>
      </c>
      <c r="W37" s="87">
        <v>0</v>
      </c>
      <c r="X37" s="87">
        <v>0</v>
      </c>
      <c r="Y37" s="87">
        <v>0</v>
      </c>
      <c r="Z37" s="87">
        <v>0</v>
      </c>
      <c r="AA37" s="87">
        <v>0</v>
      </c>
      <c r="AB37" s="87">
        <v>0</v>
      </c>
      <c r="AC37" s="87">
        <v>0</v>
      </c>
      <c r="AD37" s="87">
        <v>0</v>
      </c>
      <c r="AE37" s="87">
        <v>0</v>
      </c>
      <c r="AF37" s="87">
        <v>0</v>
      </c>
      <c r="AG37" s="87">
        <v>0</v>
      </c>
      <c r="AH37" s="87">
        <v>0</v>
      </c>
      <c r="AI37" s="87">
        <v>0</v>
      </c>
      <c r="AJ37" s="87">
        <v>0</v>
      </c>
      <c r="AK37" s="87">
        <v>0</v>
      </c>
      <c r="AL37" s="87">
        <v>0</v>
      </c>
      <c r="AM37" s="87">
        <v>0</v>
      </c>
      <c r="AN37" s="87">
        <v>0</v>
      </c>
      <c r="AO37" s="87">
        <v>0</v>
      </c>
      <c r="AP37" s="87">
        <v>0</v>
      </c>
      <c r="AQ37" s="87">
        <v>0</v>
      </c>
      <c r="AR37" s="87">
        <v>0</v>
      </c>
      <c r="AS37" s="87">
        <v>0</v>
      </c>
      <c r="AT37" s="87">
        <v>0</v>
      </c>
      <c r="AU37" s="87">
        <v>0</v>
      </c>
      <c r="AV37" s="87">
        <v>0</v>
      </c>
      <c r="AW37" s="87">
        <v>0</v>
      </c>
      <c r="AX37" s="87">
        <v>0</v>
      </c>
      <c r="AY37" s="87">
        <v>0</v>
      </c>
      <c r="AZ37" s="87">
        <v>0</v>
      </c>
      <c r="BA37" s="87">
        <v>0</v>
      </c>
      <c r="BB37" s="87">
        <v>0</v>
      </c>
      <c r="BC37" s="87">
        <v>0</v>
      </c>
      <c r="BD37" s="87">
        <v>0</v>
      </c>
    </row>
    <row r="38" spans="2:56" outlineLevel="1" x14ac:dyDescent="0.4">
      <c r="B38" s="71" t="s">
        <v>101</v>
      </c>
      <c r="C38" s="10" t="s">
        <v>196</v>
      </c>
      <c r="D38" s="26">
        <v>14</v>
      </c>
      <c r="E38" s="87">
        <v>0</v>
      </c>
      <c r="F38" s="87">
        <v>0</v>
      </c>
      <c r="G38" s="87">
        <v>0.54019144103479022</v>
      </c>
      <c r="H38" s="87">
        <v>0.45048592009803151</v>
      </c>
      <c r="I38" s="87">
        <v>0.47278488521498735</v>
      </c>
      <c r="J38" s="87">
        <v>0.45395455647197874</v>
      </c>
      <c r="K38" s="87">
        <v>0</v>
      </c>
      <c r="L38" s="87">
        <v>0</v>
      </c>
      <c r="M38" s="87">
        <v>0</v>
      </c>
      <c r="N38" s="87">
        <v>0</v>
      </c>
      <c r="O38" s="87">
        <v>0</v>
      </c>
      <c r="P38" s="87">
        <v>0</v>
      </c>
      <c r="Q38" s="87">
        <v>0</v>
      </c>
      <c r="R38" s="87">
        <v>0</v>
      </c>
      <c r="S38" s="87">
        <v>0</v>
      </c>
      <c r="T38" s="87">
        <v>0</v>
      </c>
      <c r="U38" s="87">
        <v>0</v>
      </c>
      <c r="V38" s="87">
        <v>0</v>
      </c>
      <c r="W38" s="87">
        <v>0</v>
      </c>
      <c r="X38" s="87">
        <v>0</v>
      </c>
      <c r="Y38" s="87">
        <v>0</v>
      </c>
      <c r="Z38" s="87">
        <v>0</v>
      </c>
      <c r="AA38" s="87">
        <v>0</v>
      </c>
      <c r="AB38" s="87">
        <v>0</v>
      </c>
      <c r="AC38" s="87">
        <v>0</v>
      </c>
      <c r="AD38" s="87">
        <v>0</v>
      </c>
      <c r="AE38" s="87">
        <v>0</v>
      </c>
      <c r="AF38" s="87">
        <v>0</v>
      </c>
      <c r="AG38" s="87">
        <v>0</v>
      </c>
      <c r="AH38" s="87">
        <v>0</v>
      </c>
      <c r="AI38" s="87">
        <v>0</v>
      </c>
      <c r="AJ38" s="87">
        <v>0</v>
      </c>
      <c r="AK38" s="87">
        <v>0</v>
      </c>
      <c r="AL38" s="87">
        <v>0</v>
      </c>
      <c r="AM38" s="87">
        <v>0</v>
      </c>
      <c r="AN38" s="87">
        <v>0</v>
      </c>
      <c r="AO38" s="87">
        <v>0</v>
      </c>
      <c r="AP38" s="87">
        <v>0</v>
      </c>
      <c r="AQ38" s="87">
        <v>0</v>
      </c>
      <c r="AR38" s="87">
        <v>0</v>
      </c>
      <c r="AS38" s="87">
        <v>0</v>
      </c>
      <c r="AT38" s="87">
        <v>0</v>
      </c>
      <c r="AU38" s="87">
        <v>0</v>
      </c>
      <c r="AV38" s="87">
        <v>0</v>
      </c>
      <c r="AW38" s="87">
        <v>0</v>
      </c>
      <c r="AX38" s="87">
        <v>0</v>
      </c>
      <c r="AY38" s="87">
        <v>0</v>
      </c>
      <c r="AZ38" s="87">
        <v>0</v>
      </c>
      <c r="BA38" s="87">
        <v>0</v>
      </c>
      <c r="BB38" s="87">
        <v>0</v>
      </c>
      <c r="BC38" s="87">
        <v>0</v>
      </c>
      <c r="BD38" s="87">
        <v>0</v>
      </c>
    </row>
    <row r="39" spans="2:56" outlineLevel="1" x14ac:dyDescent="0.4">
      <c r="B39" s="70" t="s">
        <v>69</v>
      </c>
    </row>
    <row r="40" spans="2:56" outlineLevel="1" x14ac:dyDescent="0.4">
      <c r="B40" s="59" t="s">
        <v>83</v>
      </c>
    </row>
    <row r="41" spans="2:56" outlineLevel="1" x14ac:dyDescent="0.4">
      <c r="B41" s="71" t="s">
        <v>102</v>
      </c>
      <c r="C41" s="10" t="s">
        <v>196</v>
      </c>
      <c r="D41" s="26">
        <v>15</v>
      </c>
      <c r="E41" s="87">
        <v>0</v>
      </c>
      <c r="F41" s="87">
        <v>0</v>
      </c>
      <c r="G41" s="87">
        <v>1.2130527423532929</v>
      </c>
      <c r="H41" s="87">
        <v>1.3985781631506928</v>
      </c>
      <c r="I41" s="87">
        <v>1.0590508224570152</v>
      </c>
      <c r="J41" s="87">
        <v>1.0203917184700846</v>
      </c>
      <c r="K41" s="87">
        <v>0</v>
      </c>
      <c r="L41" s="87">
        <v>0</v>
      </c>
      <c r="M41" s="87">
        <v>0</v>
      </c>
      <c r="N41" s="87">
        <v>0</v>
      </c>
      <c r="O41" s="87">
        <v>0</v>
      </c>
      <c r="P41" s="87">
        <v>0</v>
      </c>
      <c r="Q41" s="87">
        <v>0</v>
      </c>
      <c r="R41" s="87">
        <v>0</v>
      </c>
      <c r="S41" s="87">
        <v>0</v>
      </c>
      <c r="T41" s="87">
        <v>0</v>
      </c>
      <c r="U41" s="87">
        <v>0</v>
      </c>
      <c r="V41" s="87">
        <v>0</v>
      </c>
      <c r="W41" s="87">
        <v>0</v>
      </c>
      <c r="X41" s="87">
        <v>0</v>
      </c>
      <c r="Y41" s="87">
        <v>0</v>
      </c>
      <c r="Z41" s="87">
        <v>0</v>
      </c>
      <c r="AA41" s="87">
        <v>0</v>
      </c>
      <c r="AB41" s="87">
        <v>0</v>
      </c>
      <c r="AC41" s="87">
        <v>0</v>
      </c>
      <c r="AD41" s="87">
        <v>0</v>
      </c>
      <c r="AE41" s="87">
        <v>0</v>
      </c>
      <c r="AF41" s="87">
        <v>0</v>
      </c>
      <c r="AG41" s="87">
        <v>0</v>
      </c>
      <c r="AH41" s="87">
        <v>0</v>
      </c>
      <c r="AI41" s="87">
        <v>0</v>
      </c>
      <c r="AJ41" s="87">
        <v>0</v>
      </c>
      <c r="AK41" s="87">
        <v>0</v>
      </c>
      <c r="AL41" s="87">
        <v>0</v>
      </c>
      <c r="AM41" s="87">
        <v>0</v>
      </c>
      <c r="AN41" s="87">
        <v>0</v>
      </c>
      <c r="AO41" s="87">
        <v>0</v>
      </c>
      <c r="AP41" s="87">
        <v>0</v>
      </c>
      <c r="AQ41" s="87">
        <v>0</v>
      </c>
      <c r="AR41" s="87">
        <v>0</v>
      </c>
      <c r="AS41" s="87">
        <v>0</v>
      </c>
      <c r="AT41" s="87">
        <v>0</v>
      </c>
      <c r="AU41" s="87">
        <v>0</v>
      </c>
      <c r="AV41" s="87">
        <v>0</v>
      </c>
      <c r="AW41" s="87">
        <v>0</v>
      </c>
      <c r="AX41" s="87">
        <v>0</v>
      </c>
      <c r="AY41" s="87">
        <v>0</v>
      </c>
      <c r="AZ41" s="87">
        <v>0</v>
      </c>
      <c r="BA41" s="87">
        <v>0</v>
      </c>
      <c r="BB41" s="87">
        <v>0</v>
      </c>
      <c r="BC41" s="87">
        <v>0</v>
      </c>
      <c r="BD41" s="87">
        <v>0</v>
      </c>
    </row>
    <row r="42" spans="2:56" outlineLevel="1" x14ac:dyDescent="0.4">
      <c r="B42" s="71" t="s">
        <v>103</v>
      </c>
      <c r="C42" s="10" t="s">
        <v>196</v>
      </c>
      <c r="D42" s="26">
        <v>16</v>
      </c>
      <c r="E42" s="87">
        <v>0</v>
      </c>
      <c r="F42" s="87">
        <v>0</v>
      </c>
      <c r="G42" s="87">
        <v>1.7782753547254235</v>
      </c>
      <c r="H42" s="87">
        <v>2.0977142944140592</v>
      </c>
      <c r="I42" s="87">
        <v>1.5525161530268465</v>
      </c>
      <c r="J42" s="87">
        <v>1.4958438176407041</v>
      </c>
      <c r="K42" s="87">
        <v>0</v>
      </c>
      <c r="L42" s="87">
        <v>0</v>
      </c>
      <c r="M42" s="87">
        <v>0</v>
      </c>
      <c r="N42" s="87">
        <v>0</v>
      </c>
      <c r="O42" s="87">
        <v>0</v>
      </c>
      <c r="P42" s="87">
        <v>0</v>
      </c>
      <c r="Q42" s="87">
        <v>0</v>
      </c>
      <c r="R42" s="87">
        <v>0</v>
      </c>
      <c r="S42" s="87">
        <v>0</v>
      </c>
      <c r="T42" s="87">
        <v>0</v>
      </c>
      <c r="U42" s="87">
        <v>0</v>
      </c>
      <c r="V42" s="87">
        <v>0</v>
      </c>
      <c r="W42" s="87">
        <v>0</v>
      </c>
      <c r="X42" s="87">
        <v>0</v>
      </c>
      <c r="Y42" s="87">
        <v>0</v>
      </c>
      <c r="Z42" s="87">
        <v>0</v>
      </c>
      <c r="AA42" s="87">
        <v>0</v>
      </c>
      <c r="AB42" s="87">
        <v>0</v>
      </c>
      <c r="AC42" s="87">
        <v>0</v>
      </c>
      <c r="AD42" s="87">
        <v>0</v>
      </c>
      <c r="AE42" s="87">
        <v>0</v>
      </c>
      <c r="AF42" s="87">
        <v>0</v>
      </c>
      <c r="AG42" s="87">
        <v>0</v>
      </c>
      <c r="AH42" s="87">
        <v>0</v>
      </c>
      <c r="AI42" s="87">
        <v>0</v>
      </c>
      <c r="AJ42" s="87">
        <v>0</v>
      </c>
      <c r="AK42" s="87">
        <v>0</v>
      </c>
      <c r="AL42" s="87">
        <v>0</v>
      </c>
      <c r="AM42" s="87">
        <v>0</v>
      </c>
      <c r="AN42" s="87">
        <v>0</v>
      </c>
      <c r="AO42" s="87">
        <v>0</v>
      </c>
      <c r="AP42" s="87">
        <v>0</v>
      </c>
      <c r="AQ42" s="87">
        <v>0</v>
      </c>
      <c r="AR42" s="87">
        <v>0</v>
      </c>
      <c r="AS42" s="87">
        <v>0</v>
      </c>
      <c r="AT42" s="87">
        <v>0</v>
      </c>
      <c r="AU42" s="87">
        <v>0</v>
      </c>
      <c r="AV42" s="87">
        <v>0</v>
      </c>
      <c r="AW42" s="87">
        <v>0</v>
      </c>
      <c r="AX42" s="87">
        <v>0</v>
      </c>
      <c r="AY42" s="87">
        <v>0</v>
      </c>
      <c r="AZ42" s="87">
        <v>0</v>
      </c>
      <c r="BA42" s="87">
        <v>0</v>
      </c>
      <c r="BB42" s="87">
        <v>0</v>
      </c>
      <c r="BC42" s="87">
        <v>0</v>
      </c>
      <c r="BD42" s="87">
        <v>0</v>
      </c>
    </row>
    <row r="43" spans="2:56" outlineLevel="1" x14ac:dyDescent="0.4">
      <c r="B43" s="59" t="s">
        <v>84</v>
      </c>
    </row>
    <row r="44" spans="2:56" outlineLevel="1" x14ac:dyDescent="0.4">
      <c r="B44" s="71" t="s">
        <v>104</v>
      </c>
      <c r="C44" s="10" t="s">
        <v>196</v>
      </c>
      <c r="D44" s="26">
        <v>17</v>
      </c>
      <c r="E44" s="87">
        <v>0</v>
      </c>
      <c r="F44" s="87">
        <v>0</v>
      </c>
      <c r="G44" s="87">
        <v>4.828102961461278</v>
      </c>
      <c r="H44" s="87">
        <v>3.8436220890061112</v>
      </c>
      <c r="I44" s="87">
        <v>4.2151558903557831</v>
      </c>
      <c r="J44" s="87">
        <v>4.0612877789951503</v>
      </c>
      <c r="K44" s="87">
        <v>0</v>
      </c>
      <c r="L44" s="87">
        <v>0</v>
      </c>
      <c r="M44" s="87">
        <v>0</v>
      </c>
      <c r="N44" s="87">
        <v>0</v>
      </c>
      <c r="O44" s="87">
        <v>0</v>
      </c>
      <c r="P44" s="87">
        <v>0</v>
      </c>
      <c r="Q44" s="87">
        <v>0</v>
      </c>
      <c r="R44" s="87">
        <v>0</v>
      </c>
      <c r="S44" s="87">
        <v>0</v>
      </c>
      <c r="T44" s="87">
        <v>0</v>
      </c>
      <c r="U44" s="87">
        <v>0</v>
      </c>
      <c r="V44" s="87">
        <v>0</v>
      </c>
      <c r="W44" s="87">
        <v>0</v>
      </c>
      <c r="X44" s="87">
        <v>0</v>
      </c>
      <c r="Y44" s="87">
        <v>0</v>
      </c>
      <c r="Z44" s="87">
        <v>0</v>
      </c>
      <c r="AA44" s="87">
        <v>0</v>
      </c>
      <c r="AB44" s="87">
        <v>0</v>
      </c>
      <c r="AC44" s="87">
        <v>0</v>
      </c>
      <c r="AD44" s="87">
        <v>0</v>
      </c>
      <c r="AE44" s="87">
        <v>0</v>
      </c>
      <c r="AF44" s="87">
        <v>0</v>
      </c>
      <c r="AG44" s="87">
        <v>0</v>
      </c>
      <c r="AH44" s="87">
        <v>0</v>
      </c>
      <c r="AI44" s="87">
        <v>0</v>
      </c>
      <c r="AJ44" s="87">
        <v>0</v>
      </c>
      <c r="AK44" s="87">
        <v>0</v>
      </c>
      <c r="AL44" s="87">
        <v>0</v>
      </c>
      <c r="AM44" s="87">
        <v>0</v>
      </c>
      <c r="AN44" s="87">
        <v>0</v>
      </c>
      <c r="AO44" s="87">
        <v>0</v>
      </c>
      <c r="AP44" s="87">
        <v>0</v>
      </c>
      <c r="AQ44" s="87">
        <v>0</v>
      </c>
      <c r="AR44" s="87">
        <v>0</v>
      </c>
      <c r="AS44" s="87">
        <v>0</v>
      </c>
      <c r="AT44" s="87">
        <v>0</v>
      </c>
      <c r="AU44" s="87">
        <v>0</v>
      </c>
      <c r="AV44" s="87">
        <v>0</v>
      </c>
      <c r="AW44" s="87">
        <v>0</v>
      </c>
      <c r="AX44" s="87">
        <v>0</v>
      </c>
      <c r="AY44" s="87">
        <v>0</v>
      </c>
      <c r="AZ44" s="87">
        <v>0</v>
      </c>
      <c r="BA44" s="87">
        <v>0</v>
      </c>
      <c r="BB44" s="87">
        <v>0</v>
      </c>
      <c r="BC44" s="87">
        <v>0</v>
      </c>
      <c r="BD44" s="87">
        <v>0</v>
      </c>
    </row>
    <row r="45" spans="2:56" outlineLevel="1" x14ac:dyDescent="0.4">
      <c r="B45" s="71" t="s">
        <v>105</v>
      </c>
      <c r="C45" s="10" t="s">
        <v>196</v>
      </c>
      <c r="D45" s="26">
        <v>18</v>
      </c>
      <c r="E45" s="87">
        <v>0</v>
      </c>
      <c r="F45" s="87">
        <v>0</v>
      </c>
      <c r="G45" s="87">
        <v>8.8487981678423875</v>
      </c>
      <c r="H45" s="87">
        <v>6.9015114610036159</v>
      </c>
      <c r="I45" s="87">
        <v>7.7254076844420352</v>
      </c>
      <c r="J45" s="87">
        <v>7.4434029565467403</v>
      </c>
      <c r="K45" s="87">
        <v>0</v>
      </c>
      <c r="L45" s="87">
        <v>0</v>
      </c>
      <c r="M45" s="87">
        <v>0</v>
      </c>
      <c r="N45" s="87">
        <v>0</v>
      </c>
      <c r="O45" s="87">
        <v>0</v>
      </c>
      <c r="P45" s="87">
        <v>0</v>
      </c>
      <c r="Q45" s="87">
        <v>0</v>
      </c>
      <c r="R45" s="87">
        <v>0</v>
      </c>
      <c r="S45" s="87">
        <v>0</v>
      </c>
      <c r="T45" s="87">
        <v>0</v>
      </c>
      <c r="U45" s="87">
        <v>0</v>
      </c>
      <c r="V45" s="87">
        <v>0</v>
      </c>
      <c r="W45" s="87">
        <v>0</v>
      </c>
      <c r="X45" s="87">
        <v>0</v>
      </c>
      <c r="Y45" s="87">
        <v>0</v>
      </c>
      <c r="Z45" s="87">
        <v>0</v>
      </c>
      <c r="AA45" s="87">
        <v>0</v>
      </c>
      <c r="AB45" s="87">
        <v>0</v>
      </c>
      <c r="AC45" s="87">
        <v>0</v>
      </c>
      <c r="AD45" s="87">
        <v>0</v>
      </c>
      <c r="AE45" s="87">
        <v>0</v>
      </c>
      <c r="AF45" s="87">
        <v>0</v>
      </c>
      <c r="AG45" s="87">
        <v>0</v>
      </c>
      <c r="AH45" s="87">
        <v>0</v>
      </c>
      <c r="AI45" s="87">
        <v>0</v>
      </c>
      <c r="AJ45" s="87">
        <v>0</v>
      </c>
      <c r="AK45" s="87">
        <v>0</v>
      </c>
      <c r="AL45" s="87">
        <v>0</v>
      </c>
      <c r="AM45" s="87">
        <v>0</v>
      </c>
      <c r="AN45" s="87">
        <v>0</v>
      </c>
      <c r="AO45" s="87">
        <v>0</v>
      </c>
      <c r="AP45" s="87">
        <v>0</v>
      </c>
      <c r="AQ45" s="87">
        <v>0</v>
      </c>
      <c r="AR45" s="87">
        <v>0</v>
      </c>
      <c r="AS45" s="87">
        <v>0</v>
      </c>
      <c r="AT45" s="87">
        <v>0</v>
      </c>
      <c r="AU45" s="87">
        <v>0</v>
      </c>
      <c r="AV45" s="87">
        <v>0</v>
      </c>
      <c r="AW45" s="87">
        <v>0</v>
      </c>
      <c r="AX45" s="87">
        <v>0</v>
      </c>
      <c r="AY45" s="87">
        <v>0</v>
      </c>
      <c r="AZ45" s="87">
        <v>0</v>
      </c>
      <c r="BA45" s="87">
        <v>0</v>
      </c>
      <c r="BB45" s="87">
        <v>0</v>
      </c>
      <c r="BC45" s="87">
        <v>0</v>
      </c>
      <c r="BD45" s="87">
        <v>0</v>
      </c>
    </row>
    <row r="46" spans="2:56" outlineLevel="1" x14ac:dyDescent="0.4">
      <c r="B46" s="59" t="s">
        <v>85</v>
      </c>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row>
    <row r="47" spans="2:56" outlineLevel="1" x14ac:dyDescent="0.4">
      <c r="B47" s="59" t="s">
        <v>106</v>
      </c>
      <c r="C47" s="10" t="s">
        <v>196</v>
      </c>
      <c r="D47" s="26">
        <v>19</v>
      </c>
      <c r="E47" s="87">
        <v>0</v>
      </c>
      <c r="F47" s="87">
        <v>0</v>
      </c>
      <c r="G47" s="87">
        <v>4.0955404693206692</v>
      </c>
      <c r="H47" s="87">
        <v>3.1047068560200581</v>
      </c>
      <c r="I47" s="87">
        <v>3.5755951501544936</v>
      </c>
      <c r="J47" s="87">
        <v>3.4450732698123496</v>
      </c>
      <c r="K47" s="87">
        <v>0</v>
      </c>
      <c r="L47" s="87">
        <v>0</v>
      </c>
      <c r="M47" s="87">
        <v>0</v>
      </c>
      <c r="N47" s="87">
        <v>0</v>
      </c>
      <c r="O47" s="87">
        <v>0</v>
      </c>
      <c r="P47" s="87">
        <v>0</v>
      </c>
      <c r="Q47" s="87">
        <v>0</v>
      </c>
      <c r="R47" s="87">
        <v>0</v>
      </c>
      <c r="S47" s="87">
        <v>0</v>
      </c>
      <c r="T47" s="87">
        <v>0</v>
      </c>
      <c r="U47" s="87">
        <v>0</v>
      </c>
      <c r="V47" s="87">
        <v>0</v>
      </c>
      <c r="W47" s="87">
        <v>0</v>
      </c>
      <c r="X47" s="87">
        <v>0</v>
      </c>
      <c r="Y47" s="87">
        <v>0</v>
      </c>
      <c r="Z47" s="87">
        <v>0</v>
      </c>
      <c r="AA47" s="87">
        <v>0</v>
      </c>
      <c r="AB47" s="87">
        <v>0</v>
      </c>
      <c r="AC47" s="87">
        <v>0</v>
      </c>
      <c r="AD47" s="87">
        <v>0</v>
      </c>
      <c r="AE47" s="87">
        <v>0</v>
      </c>
      <c r="AF47" s="87">
        <v>0</v>
      </c>
      <c r="AG47" s="87">
        <v>0</v>
      </c>
      <c r="AH47" s="87">
        <v>0</v>
      </c>
      <c r="AI47" s="87">
        <v>0</v>
      </c>
      <c r="AJ47" s="87">
        <v>0</v>
      </c>
      <c r="AK47" s="87">
        <v>0</v>
      </c>
      <c r="AL47" s="87">
        <v>0</v>
      </c>
      <c r="AM47" s="87">
        <v>0</v>
      </c>
      <c r="AN47" s="87">
        <v>0</v>
      </c>
      <c r="AO47" s="87">
        <v>0</v>
      </c>
      <c r="AP47" s="87">
        <v>0</v>
      </c>
      <c r="AQ47" s="87">
        <v>0</v>
      </c>
      <c r="AR47" s="87">
        <v>0</v>
      </c>
      <c r="AS47" s="87">
        <v>0</v>
      </c>
      <c r="AT47" s="87">
        <v>0</v>
      </c>
      <c r="AU47" s="87">
        <v>0</v>
      </c>
      <c r="AV47" s="87">
        <v>0</v>
      </c>
      <c r="AW47" s="87">
        <v>0</v>
      </c>
      <c r="AX47" s="87">
        <v>0</v>
      </c>
      <c r="AY47" s="87">
        <v>0</v>
      </c>
      <c r="AZ47" s="87">
        <v>0</v>
      </c>
      <c r="BA47" s="87">
        <v>0</v>
      </c>
      <c r="BB47" s="87">
        <v>0</v>
      </c>
      <c r="BC47" s="87">
        <v>0</v>
      </c>
      <c r="BD47" s="87">
        <v>0</v>
      </c>
    </row>
    <row r="48" spans="2:56" outlineLevel="1" x14ac:dyDescent="0.4">
      <c r="B48" s="59" t="s">
        <v>107</v>
      </c>
      <c r="C48" s="10" t="s">
        <v>196</v>
      </c>
      <c r="D48" s="26">
        <v>20</v>
      </c>
      <c r="E48" s="87">
        <v>0</v>
      </c>
      <c r="F48" s="87">
        <v>0</v>
      </c>
      <c r="G48" s="87">
        <v>4.0955404693206692</v>
      </c>
      <c r="H48" s="87">
        <v>1.4880992935020774</v>
      </c>
      <c r="I48" s="87">
        <v>3.5755951501544936</v>
      </c>
      <c r="J48" s="87">
        <v>3.4450732698123496</v>
      </c>
      <c r="K48" s="87">
        <v>0</v>
      </c>
      <c r="L48" s="87">
        <v>0</v>
      </c>
      <c r="M48" s="87">
        <v>0</v>
      </c>
      <c r="N48" s="87">
        <v>0</v>
      </c>
      <c r="O48" s="87">
        <v>0</v>
      </c>
      <c r="P48" s="87">
        <v>0</v>
      </c>
      <c r="Q48" s="87">
        <v>0</v>
      </c>
      <c r="R48" s="87">
        <v>0</v>
      </c>
      <c r="S48" s="87">
        <v>0</v>
      </c>
      <c r="T48" s="87">
        <v>0</v>
      </c>
      <c r="U48" s="87">
        <v>0</v>
      </c>
      <c r="V48" s="87">
        <v>0</v>
      </c>
      <c r="W48" s="87">
        <v>0</v>
      </c>
      <c r="X48" s="87">
        <v>0</v>
      </c>
      <c r="Y48" s="87">
        <v>0</v>
      </c>
      <c r="Z48" s="87">
        <v>0</v>
      </c>
      <c r="AA48" s="87">
        <v>0</v>
      </c>
      <c r="AB48" s="87">
        <v>0</v>
      </c>
      <c r="AC48" s="87">
        <v>0</v>
      </c>
      <c r="AD48" s="87">
        <v>0</v>
      </c>
      <c r="AE48" s="87">
        <v>0</v>
      </c>
      <c r="AF48" s="87">
        <v>0</v>
      </c>
      <c r="AG48" s="87">
        <v>0</v>
      </c>
      <c r="AH48" s="87">
        <v>0</v>
      </c>
      <c r="AI48" s="87">
        <v>0</v>
      </c>
      <c r="AJ48" s="87">
        <v>0</v>
      </c>
      <c r="AK48" s="87">
        <v>0</v>
      </c>
      <c r="AL48" s="87">
        <v>0</v>
      </c>
      <c r="AM48" s="87">
        <v>0</v>
      </c>
      <c r="AN48" s="87">
        <v>0</v>
      </c>
      <c r="AO48" s="87">
        <v>0</v>
      </c>
      <c r="AP48" s="87">
        <v>0</v>
      </c>
      <c r="AQ48" s="87">
        <v>0</v>
      </c>
      <c r="AR48" s="87">
        <v>0</v>
      </c>
      <c r="AS48" s="87">
        <v>0</v>
      </c>
      <c r="AT48" s="87">
        <v>0</v>
      </c>
      <c r="AU48" s="87">
        <v>0</v>
      </c>
      <c r="AV48" s="87">
        <v>0</v>
      </c>
      <c r="AW48" s="87">
        <v>0</v>
      </c>
      <c r="AX48" s="87">
        <v>0</v>
      </c>
      <c r="AY48" s="87">
        <v>0</v>
      </c>
      <c r="AZ48" s="87">
        <v>0</v>
      </c>
      <c r="BA48" s="87">
        <v>0</v>
      </c>
      <c r="BB48" s="87">
        <v>0</v>
      </c>
      <c r="BC48" s="87">
        <v>0</v>
      </c>
      <c r="BD48" s="87">
        <v>0</v>
      </c>
    </row>
    <row r="49" spans="2:56" outlineLevel="1" x14ac:dyDescent="0.4">
      <c r="B49" s="59" t="s">
        <v>108</v>
      </c>
      <c r="C49" s="10" t="s">
        <v>196</v>
      </c>
      <c r="D49" s="26">
        <v>21</v>
      </c>
      <c r="E49" s="87">
        <v>0</v>
      </c>
      <c r="F49" s="87">
        <v>0</v>
      </c>
      <c r="G49" s="87">
        <v>3.5869225760781425</v>
      </c>
      <c r="H49" s="87">
        <v>2.8456755293725817</v>
      </c>
      <c r="I49" s="87">
        <v>3.1315483421732693</v>
      </c>
      <c r="J49" s="87">
        <v>3.0172357422176725</v>
      </c>
      <c r="K49" s="87">
        <v>0</v>
      </c>
      <c r="L49" s="87">
        <v>0</v>
      </c>
      <c r="M49" s="87">
        <v>0</v>
      </c>
      <c r="N49" s="87">
        <v>0</v>
      </c>
      <c r="O49" s="87">
        <v>0</v>
      </c>
      <c r="P49" s="87">
        <v>0</v>
      </c>
      <c r="Q49" s="87">
        <v>0</v>
      </c>
      <c r="R49" s="87">
        <v>0</v>
      </c>
      <c r="S49" s="87">
        <v>0</v>
      </c>
      <c r="T49" s="87">
        <v>0</v>
      </c>
      <c r="U49" s="87">
        <v>0</v>
      </c>
      <c r="V49" s="87">
        <v>0</v>
      </c>
      <c r="W49" s="87">
        <v>0</v>
      </c>
      <c r="X49" s="87">
        <v>0</v>
      </c>
      <c r="Y49" s="87">
        <v>0</v>
      </c>
      <c r="Z49" s="87">
        <v>0</v>
      </c>
      <c r="AA49" s="87">
        <v>0</v>
      </c>
      <c r="AB49" s="87">
        <v>0</v>
      </c>
      <c r="AC49" s="87">
        <v>0</v>
      </c>
      <c r="AD49" s="87">
        <v>0</v>
      </c>
      <c r="AE49" s="87">
        <v>0</v>
      </c>
      <c r="AF49" s="87">
        <v>0</v>
      </c>
      <c r="AG49" s="87">
        <v>0</v>
      </c>
      <c r="AH49" s="87">
        <v>0</v>
      </c>
      <c r="AI49" s="87">
        <v>0</v>
      </c>
      <c r="AJ49" s="87">
        <v>0</v>
      </c>
      <c r="AK49" s="87">
        <v>0</v>
      </c>
      <c r="AL49" s="87">
        <v>0</v>
      </c>
      <c r="AM49" s="87">
        <v>0</v>
      </c>
      <c r="AN49" s="87">
        <v>0</v>
      </c>
      <c r="AO49" s="87">
        <v>0</v>
      </c>
      <c r="AP49" s="87">
        <v>0</v>
      </c>
      <c r="AQ49" s="87">
        <v>0</v>
      </c>
      <c r="AR49" s="87">
        <v>0</v>
      </c>
      <c r="AS49" s="87">
        <v>0</v>
      </c>
      <c r="AT49" s="87">
        <v>0</v>
      </c>
      <c r="AU49" s="87">
        <v>0</v>
      </c>
      <c r="AV49" s="87">
        <v>0</v>
      </c>
      <c r="AW49" s="87">
        <v>0</v>
      </c>
      <c r="AX49" s="87">
        <v>0</v>
      </c>
      <c r="AY49" s="87">
        <v>0</v>
      </c>
      <c r="AZ49" s="87">
        <v>0</v>
      </c>
      <c r="BA49" s="87">
        <v>0</v>
      </c>
      <c r="BB49" s="87">
        <v>0</v>
      </c>
      <c r="BC49" s="87">
        <v>0</v>
      </c>
      <c r="BD49" s="87">
        <v>0</v>
      </c>
    </row>
    <row r="50" spans="2:56" outlineLevel="1" x14ac:dyDescent="0.4">
      <c r="B50" s="59" t="s">
        <v>109</v>
      </c>
      <c r="C50" s="10" t="s">
        <v>196</v>
      </c>
      <c r="D50" s="26">
        <v>22</v>
      </c>
      <c r="E50" s="87">
        <v>0</v>
      </c>
      <c r="F50" s="87">
        <v>0</v>
      </c>
      <c r="G50" s="87">
        <v>0</v>
      </c>
      <c r="H50" s="87">
        <v>4.4908442219846759E-2</v>
      </c>
      <c r="I50" s="87">
        <v>0</v>
      </c>
      <c r="J50" s="87">
        <v>0</v>
      </c>
      <c r="K50" s="87">
        <v>0</v>
      </c>
      <c r="L50" s="87">
        <v>0</v>
      </c>
      <c r="M50" s="87">
        <v>0</v>
      </c>
      <c r="N50" s="87">
        <v>0</v>
      </c>
      <c r="O50" s="87">
        <v>0</v>
      </c>
      <c r="P50" s="87">
        <v>0</v>
      </c>
      <c r="Q50" s="87">
        <v>0</v>
      </c>
      <c r="R50" s="87">
        <v>0</v>
      </c>
      <c r="S50" s="87">
        <v>0</v>
      </c>
      <c r="T50" s="87">
        <v>0</v>
      </c>
      <c r="U50" s="87">
        <v>0</v>
      </c>
      <c r="V50" s="87">
        <v>0</v>
      </c>
      <c r="W50" s="87">
        <v>0</v>
      </c>
      <c r="X50" s="87">
        <v>0</v>
      </c>
      <c r="Y50" s="87">
        <v>0</v>
      </c>
      <c r="Z50" s="87">
        <v>0</v>
      </c>
      <c r="AA50" s="87">
        <v>0</v>
      </c>
      <c r="AB50" s="87">
        <v>0</v>
      </c>
      <c r="AC50" s="87">
        <v>0</v>
      </c>
      <c r="AD50" s="87">
        <v>0</v>
      </c>
      <c r="AE50" s="87">
        <v>0</v>
      </c>
      <c r="AF50" s="87">
        <v>0</v>
      </c>
      <c r="AG50" s="87">
        <v>0</v>
      </c>
      <c r="AH50" s="87">
        <v>0</v>
      </c>
      <c r="AI50" s="87">
        <v>0</v>
      </c>
      <c r="AJ50" s="87">
        <v>0</v>
      </c>
      <c r="AK50" s="87">
        <v>0</v>
      </c>
      <c r="AL50" s="87">
        <v>0</v>
      </c>
      <c r="AM50" s="87">
        <v>0</v>
      </c>
      <c r="AN50" s="87">
        <v>0</v>
      </c>
      <c r="AO50" s="87">
        <v>0</v>
      </c>
      <c r="AP50" s="87">
        <v>0</v>
      </c>
      <c r="AQ50" s="87">
        <v>0</v>
      </c>
      <c r="AR50" s="87">
        <v>0</v>
      </c>
      <c r="AS50" s="87">
        <v>0</v>
      </c>
      <c r="AT50" s="87">
        <v>0</v>
      </c>
      <c r="AU50" s="87">
        <v>0</v>
      </c>
      <c r="AV50" s="87">
        <v>0</v>
      </c>
      <c r="AW50" s="87">
        <v>0</v>
      </c>
      <c r="AX50" s="87">
        <v>0</v>
      </c>
      <c r="AY50" s="87">
        <v>0</v>
      </c>
      <c r="AZ50" s="87">
        <v>0</v>
      </c>
      <c r="BA50" s="87">
        <v>0</v>
      </c>
      <c r="BB50" s="87">
        <v>0</v>
      </c>
      <c r="BC50" s="87">
        <v>0</v>
      </c>
      <c r="BD50" s="87">
        <v>0</v>
      </c>
    </row>
    <row r="51" spans="2:56" outlineLevel="1" x14ac:dyDescent="0.4">
      <c r="B51" s="70" t="s">
        <v>70</v>
      </c>
    </row>
    <row r="52" spans="2:56" outlineLevel="1" x14ac:dyDescent="0.4">
      <c r="B52" s="59" t="s">
        <v>86</v>
      </c>
    </row>
    <row r="53" spans="2:56" outlineLevel="1" x14ac:dyDescent="0.4">
      <c r="B53" s="71" t="s">
        <v>110</v>
      </c>
    </row>
    <row r="54" spans="2:56" outlineLevel="1" x14ac:dyDescent="0.4">
      <c r="B54" s="72" t="s">
        <v>121</v>
      </c>
      <c r="C54" s="10" t="s">
        <v>196</v>
      </c>
      <c r="D54" s="26">
        <v>23</v>
      </c>
      <c r="E54" s="87">
        <v>0</v>
      </c>
      <c r="F54" s="87">
        <v>0</v>
      </c>
      <c r="G54" s="87">
        <v>0.45833238984894431</v>
      </c>
      <c r="H54" s="87">
        <v>0.4133203784289291</v>
      </c>
      <c r="I54" s="87">
        <v>0.43605882625955256</v>
      </c>
      <c r="J54" s="87">
        <v>0.35433538714140844</v>
      </c>
      <c r="K54" s="87">
        <v>0</v>
      </c>
      <c r="L54" s="87">
        <v>0</v>
      </c>
      <c r="M54" s="87">
        <v>0</v>
      </c>
      <c r="N54" s="87">
        <v>0</v>
      </c>
      <c r="O54" s="87">
        <v>0</v>
      </c>
      <c r="P54" s="87">
        <v>0</v>
      </c>
      <c r="Q54" s="87">
        <v>0</v>
      </c>
      <c r="R54" s="87">
        <v>0</v>
      </c>
      <c r="S54" s="87">
        <v>0</v>
      </c>
      <c r="T54" s="87">
        <v>0</v>
      </c>
      <c r="U54" s="87">
        <v>0</v>
      </c>
      <c r="V54" s="87">
        <v>0</v>
      </c>
      <c r="W54" s="87">
        <v>0</v>
      </c>
      <c r="X54" s="87">
        <v>0</v>
      </c>
      <c r="Y54" s="87">
        <v>0</v>
      </c>
      <c r="Z54" s="87">
        <v>0</v>
      </c>
      <c r="AA54" s="87">
        <v>0</v>
      </c>
      <c r="AB54" s="87">
        <v>0</v>
      </c>
      <c r="AC54" s="87">
        <v>0</v>
      </c>
      <c r="AD54" s="87">
        <v>0</v>
      </c>
      <c r="AE54" s="87">
        <v>0</v>
      </c>
      <c r="AF54" s="87">
        <v>0</v>
      </c>
      <c r="AG54" s="87">
        <v>0</v>
      </c>
      <c r="AH54" s="87">
        <v>0</v>
      </c>
      <c r="AI54" s="87">
        <v>0</v>
      </c>
      <c r="AJ54" s="87">
        <v>0</v>
      </c>
      <c r="AK54" s="87">
        <v>0</v>
      </c>
      <c r="AL54" s="87">
        <v>0</v>
      </c>
      <c r="AM54" s="87">
        <v>0</v>
      </c>
      <c r="AN54" s="87">
        <v>0</v>
      </c>
      <c r="AO54" s="87">
        <v>0</v>
      </c>
      <c r="AP54" s="87">
        <v>0</v>
      </c>
      <c r="AQ54" s="87">
        <v>0</v>
      </c>
      <c r="AR54" s="87">
        <v>0</v>
      </c>
      <c r="AS54" s="87">
        <v>0</v>
      </c>
      <c r="AT54" s="87">
        <v>0</v>
      </c>
      <c r="AU54" s="87">
        <v>0</v>
      </c>
      <c r="AV54" s="87">
        <v>0</v>
      </c>
      <c r="AW54" s="87">
        <v>0</v>
      </c>
      <c r="AX54" s="87">
        <v>0</v>
      </c>
      <c r="AY54" s="87">
        <v>0</v>
      </c>
      <c r="AZ54" s="87">
        <v>0</v>
      </c>
      <c r="BA54" s="87">
        <v>0</v>
      </c>
      <c r="BB54" s="87">
        <v>0</v>
      </c>
      <c r="BC54" s="87">
        <v>0</v>
      </c>
      <c r="BD54" s="87">
        <v>0</v>
      </c>
    </row>
    <row r="55" spans="2:56" outlineLevel="1" x14ac:dyDescent="0.4">
      <c r="B55" s="72" t="s">
        <v>122</v>
      </c>
      <c r="C55" s="10" t="s">
        <v>196</v>
      </c>
      <c r="D55" s="26">
        <v>24</v>
      </c>
      <c r="E55" s="87">
        <v>0</v>
      </c>
      <c r="F55" s="87">
        <v>0</v>
      </c>
      <c r="G55" s="87">
        <v>1.1072545036622141</v>
      </c>
      <c r="H55" s="87">
        <v>1.0040103376931357</v>
      </c>
      <c r="I55" s="87">
        <v>1.0834600827350933</v>
      </c>
      <c r="J55" s="87">
        <v>0.86066343133862233</v>
      </c>
      <c r="K55" s="87">
        <v>0</v>
      </c>
      <c r="L55" s="87">
        <v>0</v>
      </c>
      <c r="M55" s="87">
        <v>0</v>
      </c>
      <c r="N55" s="87">
        <v>0</v>
      </c>
      <c r="O55" s="87">
        <v>0</v>
      </c>
      <c r="P55" s="87">
        <v>0</v>
      </c>
      <c r="Q55" s="87">
        <v>0</v>
      </c>
      <c r="R55" s="87">
        <v>0</v>
      </c>
      <c r="S55" s="87">
        <v>0</v>
      </c>
      <c r="T55" s="87">
        <v>0</v>
      </c>
      <c r="U55" s="87">
        <v>0</v>
      </c>
      <c r="V55" s="87">
        <v>0</v>
      </c>
      <c r="W55" s="87">
        <v>0</v>
      </c>
      <c r="X55" s="87">
        <v>0</v>
      </c>
      <c r="Y55" s="87">
        <v>0</v>
      </c>
      <c r="Z55" s="87">
        <v>0</v>
      </c>
      <c r="AA55" s="87">
        <v>0</v>
      </c>
      <c r="AB55" s="87">
        <v>0</v>
      </c>
      <c r="AC55" s="87">
        <v>0</v>
      </c>
      <c r="AD55" s="87">
        <v>0</v>
      </c>
      <c r="AE55" s="87">
        <v>0</v>
      </c>
      <c r="AF55" s="87">
        <v>0</v>
      </c>
      <c r="AG55" s="87">
        <v>0</v>
      </c>
      <c r="AH55" s="87">
        <v>0</v>
      </c>
      <c r="AI55" s="87">
        <v>0</v>
      </c>
      <c r="AJ55" s="87">
        <v>0</v>
      </c>
      <c r="AK55" s="87">
        <v>0</v>
      </c>
      <c r="AL55" s="87">
        <v>0</v>
      </c>
      <c r="AM55" s="87">
        <v>0</v>
      </c>
      <c r="AN55" s="87">
        <v>0</v>
      </c>
      <c r="AO55" s="87">
        <v>0</v>
      </c>
      <c r="AP55" s="87">
        <v>0</v>
      </c>
      <c r="AQ55" s="87">
        <v>0</v>
      </c>
      <c r="AR55" s="87">
        <v>0</v>
      </c>
      <c r="AS55" s="87">
        <v>0</v>
      </c>
      <c r="AT55" s="87">
        <v>0</v>
      </c>
      <c r="AU55" s="87">
        <v>0</v>
      </c>
      <c r="AV55" s="87">
        <v>0</v>
      </c>
      <c r="AW55" s="87">
        <v>0</v>
      </c>
      <c r="AX55" s="87">
        <v>0</v>
      </c>
      <c r="AY55" s="87">
        <v>0</v>
      </c>
      <c r="AZ55" s="87">
        <v>0</v>
      </c>
      <c r="BA55" s="87">
        <v>0</v>
      </c>
      <c r="BB55" s="87">
        <v>0</v>
      </c>
      <c r="BC55" s="87">
        <v>0</v>
      </c>
      <c r="BD55" s="87">
        <v>0</v>
      </c>
    </row>
    <row r="56" spans="2:56" outlineLevel="1" x14ac:dyDescent="0.4">
      <c r="B56" s="72" t="s">
        <v>123</v>
      </c>
      <c r="C56" s="10" t="s">
        <v>196</v>
      </c>
      <c r="D56" s="26">
        <v>25</v>
      </c>
      <c r="E56" s="87">
        <v>0</v>
      </c>
      <c r="F56" s="87">
        <v>0</v>
      </c>
      <c r="G56" s="87">
        <v>0</v>
      </c>
      <c r="H56" s="87">
        <v>6.6201595571402736E-3</v>
      </c>
      <c r="I56" s="87">
        <v>0</v>
      </c>
      <c r="J56" s="87">
        <v>5.6939794080891745E-3</v>
      </c>
      <c r="K56" s="87">
        <v>0</v>
      </c>
      <c r="L56" s="87">
        <v>0</v>
      </c>
      <c r="M56" s="87">
        <v>0</v>
      </c>
      <c r="N56" s="87">
        <v>0</v>
      </c>
      <c r="O56" s="87">
        <v>0</v>
      </c>
      <c r="P56" s="87">
        <v>0</v>
      </c>
      <c r="Q56" s="87">
        <v>0</v>
      </c>
      <c r="R56" s="87">
        <v>0</v>
      </c>
      <c r="S56" s="87">
        <v>0</v>
      </c>
      <c r="T56" s="87">
        <v>0</v>
      </c>
      <c r="U56" s="87">
        <v>0</v>
      </c>
      <c r="V56" s="87">
        <v>0</v>
      </c>
      <c r="W56" s="87">
        <v>0</v>
      </c>
      <c r="X56" s="87">
        <v>0</v>
      </c>
      <c r="Y56" s="87">
        <v>0</v>
      </c>
      <c r="Z56" s="87">
        <v>0</v>
      </c>
      <c r="AA56" s="87">
        <v>0</v>
      </c>
      <c r="AB56" s="87">
        <v>0</v>
      </c>
      <c r="AC56" s="87">
        <v>0</v>
      </c>
      <c r="AD56" s="87">
        <v>0</v>
      </c>
      <c r="AE56" s="87">
        <v>0</v>
      </c>
      <c r="AF56" s="87">
        <v>0</v>
      </c>
      <c r="AG56" s="87">
        <v>0</v>
      </c>
      <c r="AH56" s="87">
        <v>0</v>
      </c>
      <c r="AI56" s="87">
        <v>0</v>
      </c>
      <c r="AJ56" s="87">
        <v>0</v>
      </c>
      <c r="AK56" s="87">
        <v>0</v>
      </c>
      <c r="AL56" s="87">
        <v>0</v>
      </c>
      <c r="AM56" s="87">
        <v>0</v>
      </c>
      <c r="AN56" s="87">
        <v>0</v>
      </c>
      <c r="AO56" s="87">
        <v>0</v>
      </c>
      <c r="AP56" s="87">
        <v>0</v>
      </c>
      <c r="AQ56" s="87">
        <v>0</v>
      </c>
      <c r="AR56" s="87">
        <v>0</v>
      </c>
      <c r="AS56" s="87">
        <v>0</v>
      </c>
      <c r="AT56" s="87">
        <v>0</v>
      </c>
      <c r="AU56" s="87">
        <v>0</v>
      </c>
      <c r="AV56" s="87">
        <v>0</v>
      </c>
      <c r="AW56" s="87">
        <v>0</v>
      </c>
      <c r="AX56" s="87">
        <v>0</v>
      </c>
      <c r="AY56" s="87">
        <v>0</v>
      </c>
      <c r="AZ56" s="87">
        <v>0</v>
      </c>
      <c r="BA56" s="87">
        <v>0</v>
      </c>
      <c r="BB56" s="87">
        <v>0</v>
      </c>
      <c r="BC56" s="87">
        <v>0</v>
      </c>
      <c r="BD56" s="87">
        <v>0</v>
      </c>
    </row>
    <row r="57" spans="2:56" outlineLevel="1" x14ac:dyDescent="0.4">
      <c r="B57" s="71" t="s">
        <v>111</v>
      </c>
      <c r="C57" s="10" t="s">
        <v>196</v>
      </c>
      <c r="D57" s="26">
        <v>26</v>
      </c>
      <c r="E57" s="87">
        <v>0</v>
      </c>
      <c r="F57" s="87">
        <v>0</v>
      </c>
      <c r="G57" s="87">
        <v>0.28202105066199801</v>
      </c>
      <c r="H57" s="87">
        <v>0.27911857641819587</v>
      </c>
      <c r="I57" s="87">
        <v>0.27959534339361569</v>
      </c>
      <c r="J57" s="87">
        <v>0.2392879743564216</v>
      </c>
      <c r="K57" s="87">
        <v>0</v>
      </c>
      <c r="L57" s="87">
        <v>0</v>
      </c>
      <c r="M57" s="87">
        <v>0</v>
      </c>
      <c r="N57" s="87">
        <v>0</v>
      </c>
      <c r="O57" s="87">
        <v>0</v>
      </c>
      <c r="P57" s="87">
        <v>0</v>
      </c>
      <c r="Q57" s="87">
        <v>0</v>
      </c>
      <c r="R57" s="87">
        <v>0</v>
      </c>
      <c r="S57" s="87">
        <v>0</v>
      </c>
      <c r="T57" s="87">
        <v>0</v>
      </c>
      <c r="U57" s="87">
        <v>0</v>
      </c>
      <c r="V57" s="87">
        <v>0</v>
      </c>
      <c r="W57" s="87">
        <v>0</v>
      </c>
      <c r="X57" s="87">
        <v>0</v>
      </c>
      <c r="Y57" s="87">
        <v>0</v>
      </c>
      <c r="Z57" s="87">
        <v>0</v>
      </c>
      <c r="AA57" s="87">
        <v>0</v>
      </c>
      <c r="AB57" s="87">
        <v>0</v>
      </c>
      <c r="AC57" s="87">
        <v>0</v>
      </c>
      <c r="AD57" s="87">
        <v>0</v>
      </c>
      <c r="AE57" s="87">
        <v>0</v>
      </c>
      <c r="AF57" s="87">
        <v>0</v>
      </c>
      <c r="AG57" s="87">
        <v>0</v>
      </c>
      <c r="AH57" s="87">
        <v>0</v>
      </c>
      <c r="AI57" s="87">
        <v>0</v>
      </c>
      <c r="AJ57" s="87">
        <v>0</v>
      </c>
      <c r="AK57" s="87">
        <v>0</v>
      </c>
      <c r="AL57" s="87">
        <v>0</v>
      </c>
      <c r="AM57" s="87">
        <v>0</v>
      </c>
      <c r="AN57" s="87">
        <v>0</v>
      </c>
      <c r="AO57" s="87">
        <v>0</v>
      </c>
      <c r="AP57" s="87">
        <v>0</v>
      </c>
      <c r="AQ57" s="87">
        <v>0</v>
      </c>
      <c r="AR57" s="87">
        <v>0</v>
      </c>
      <c r="AS57" s="87">
        <v>0</v>
      </c>
      <c r="AT57" s="87">
        <v>0</v>
      </c>
      <c r="AU57" s="87">
        <v>0</v>
      </c>
      <c r="AV57" s="87">
        <v>0</v>
      </c>
      <c r="AW57" s="87">
        <v>0</v>
      </c>
      <c r="AX57" s="87">
        <v>0</v>
      </c>
      <c r="AY57" s="87">
        <v>0</v>
      </c>
      <c r="AZ57" s="87">
        <v>0</v>
      </c>
      <c r="BA57" s="87">
        <v>0</v>
      </c>
      <c r="BB57" s="87">
        <v>0</v>
      </c>
      <c r="BC57" s="87">
        <v>0</v>
      </c>
      <c r="BD57" s="87">
        <v>0</v>
      </c>
    </row>
    <row r="58" spans="2:56" outlineLevel="1" x14ac:dyDescent="0.4">
      <c r="B58" s="59" t="s">
        <v>87</v>
      </c>
    </row>
    <row r="59" spans="2:56" outlineLevel="1" x14ac:dyDescent="0.4">
      <c r="B59" s="71" t="s">
        <v>112</v>
      </c>
      <c r="C59" s="10" t="s">
        <v>196</v>
      </c>
      <c r="D59" s="26">
        <v>27</v>
      </c>
      <c r="E59" s="87">
        <v>0</v>
      </c>
      <c r="F59" s="87">
        <v>0</v>
      </c>
      <c r="G59" s="87">
        <v>3.4206489417208434E-2</v>
      </c>
      <c r="H59" s="87">
        <v>3.7758323493059118E-2</v>
      </c>
      <c r="I59" s="87">
        <v>3.2266819447939292E-2</v>
      </c>
      <c r="J59" s="87">
        <v>2.7815527780354607E-2</v>
      </c>
      <c r="K59" s="87">
        <v>0</v>
      </c>
      <c r="L59" s="87">
        <v>0</v>
      </c>
      <c r="M59" s="87">
        <v>0</v>
      </c>
      <c r="N59" s="87">
        <v>0</v>
      </c>
      <c r="O59" s="87">
        <v>0</v>
      </c>
      <c r="P59" s="87">
        <v>0</v>
      </c>
      <c r="Q59" s="87">
        <v>0</v>
      </c>
      <c r="R59" s="87">
        <v>0</v>
      </c>
      <c r="S59" s="87">
        <v>0</v>
      </c>
      <c r="T59" s="87">
        <v>0</v>
      </c>
      <c r="U59" s="87">
        <v>0</v>
      </c>
      <c r="V59" s="87">
        <v>0</v>
      </c>
      <c r="W59" s="87">
        <v>0</v>
      </c>
      <c r="X59" s="87">
        <v>0</v>
      </c>
      <c r="Y59" s="87">
        <v>0</v>
      </c>
      <c r="Z59" s="87">
        <v>0</v>
      </c>
      <c r="AA59" s="87">
        <v>0</v>
      </c>
      <c r="AB59" s="87">
        <v>0</v>
      </c>
      <c r="AC59" s="87">
        <v>0</v>
      </c>
      <c r="AD59" s="87">
        <v>0</v>
      </c>
      <c r="AE59" s="87">
        <v>0</v>
      </c>
      <c r="AF59" s="87">
        <v>0</v>
      </c>
      <c r="AG59" s="87">
        <v>0</v>
      </c>
      <c r="AH59" s="87">
        <v>0</v>
      </c>
      <c r="AI59" s="87">
        <v>0</v>
      </c>
      <c r="AJ59" s="87">
        <v>0</v>
      </c>
      <c r="AK59" s="87">
        <v>0</v>
      </c>
      <c r="AL59" s="87">
        <v>0</v>
      </c>
      <c r="AM59" s="87">
        <v>0</v>
      </c>
      <c r="AN59" s="87">
        <v>0</v>
      </c>
      <c r="AO59" s="87">
        <v>0</v>
      </c>
      <c r="AP59" s="87">
        <v>0</v>
      </c>
      <c r="AQ59" s="87">
        <v>0</v>
      </c>
      <c r="AR59" s="87">
        <v>0</v>
      </c>
      <c r="AS59" s="87">
        <v>0</v>
      </c>
      <c r="AT59" s="87">
        <v>0</v>
      </c>
      <c r="AU59" s="87">
        <v>0</v>
      </c>
      <c r="AV59" s="87">
        <v>0</v>
      </c>
      <c r="AW59" s="87">
        <v>0</v>
      </c>
      <c r="AX59" s="87">
        <v>0</v>
      </c>
      <c r="AY59" s="87">
        <v>0</v>
      </c>
      <c r="AZ59" s="87">
        <v>0</v>
      </c>
      <c r="BA59" s="87">
        <v>0</v>
      </c>
      <c r="BB59" s="87">
        <v>0</v>
      </c>
      <c r="BC59" s="87">
        <v>0</v>
      </c>
      <c r="BD59" s="87">
        <v>0</v>
      </c>
    </row>
    <row r="60" spans="2:56" outlineLevel="1" x14ac:dyDescent="0.4">
      <c r="B60" s="59" t="s">
        <v>88</v>
      </c>
    </row>
    <row r="61" spans="2:56" outlineLevel="1" x14ac:dyDescent="0.4">
      <c r="B61" s="71" t="s">
        <v>113</v>
      </c>
      <c r="C61" s="10" t="s">
        <v>196</v>
      </c>
      <c r="D61" s="26">
        <v>28</v>
      </c>
      <c r="E61" s="87">
        <v>0</v>
      </c>
      <c r="F61" s="87">
        <v>0</v>
      </c>
      <c r="G61" s="87">
        <v>0</v>
      </c>
      <c r="H61" s="87">
        <v>0</v>
      </c>
      <c r="I61" s="87">
        <v>0</v>
      </c>
      <c r="J61" s="87">
        <v>0</v>
      </c>
      <c r="K61" s="87">
        <v>0</v>
      </c>
      <c r="L61" s="87">
        <v>0</v>
      </c>
      <c r="M61" s="87">
        <v>0</v>
      </c>
      <c r="N61" s="87">
        <v>0</v>
      </c>
      <c r="O61" s="87">
        <v>0</v>
      </c>
      <c r="P61" s="87">
        <v>0</v>
      </c>
      <c r="Q61" s="87">
        <v>0</v>
      </c>
      <c r="R61" s="87">
        <v>0</v>
      </c>
      <c r="S61" s="87">
        <v>0</v>
      </c>
      <c r="T61" s="87">
        <v>0</v>
      </c>
      <c r="U61" s="87">
        <v>0</v>
      </c>
      <c r="V61" s="87">
        <v>0</v>
      </c>
      <c r="W61" s="87">
        <v>0</v>
      </c>
      <c r="X61" s="87">
        <v>0</v>
      </c>
      <c r="Y61" s="87">
        <v>0</v>
      </c>
      <c r="Z61" s="87">
        <v>0</v>
      </c>
      <c r="AA61" s="87">
        <v>0</v>
      </c>
      <c r="AB61" s="87">
        <v>0</v>
      </c>
      <c r="AC61" s="87">
        <v>0</v>
      </c>
      <c r="AD61" s="87">
        <v>0</v>
      </c>
      <c r="AE61" s="87">
        <v>0</v>
      </c>
      <c r="AF61" s="87">
        <v>0</v>
      </c>
      <c r="AG61" s="87">
        <v>0</v>
      </c>
      <c r="AH61" s="87">
        <v>0</v>
      </c>
      <c r="AI61" s="87">
        <v>0</v>
      </c>
      <c r="AJ61" s="87">
        <v>0</v>
      </c>
      <c r="AK61" s="87">
        <v>0</v>
      </c>
      <c r="AL61" s="87">
        <v>0</v>
      </c>
      <c r="AM61" s="87">
        <v>0</v>
      </c>
      <c r="AN61" s="87">
        <v>0</v>
      </c>
      <c r="AO61" s="87">
        <v>0</v>
      </c>
      <c r="AP61" s="87">
        <v>0</v>
      </c>
      <c r="AQ61" s="87">
        <v>0</v>
      </c>
      <c r="AR61" s="87">
        <v>0</v>
      </c>
      <c r="AS61" s="87">
        <v>0</v>
      </c>
      <c r="AT61" s="87">
        <v>0</v>
      </c>
      <c r="AU61" s="87">
        <v>0</v>
      </c>
      <c r="AV61" s="87">
        <v>0</v>
      </c>
      <c r="AW61" s="87">
        <v>0</v>
      </c>
      <c r="AX61" s="87">
        <v>0</v>
      </c>
      <c r="AY61" s="87">
        <v>0</v>
      </c>
      <c r="AZ61" s="87">
        <v>0</v>
      </c>
      <c r="BA61" s="87">
        <v>0</v>
      </c>
      <c r="BB61" s="87">
        <v>0</v>
      </c>
      <c r="BC61" s="87">
        <v>0</v>
      </c>
      <c r="BD61" s="87">
        <v>0</v>
      </c>
    </row>
    <row r="62" spans="2:56" outlineLevel="1" x14ac:dyDescent="0.4">
      <c r="B62" s="71" t="s">
        <v>114</v>
      </c>
      <c r="C62" s="10" t="s">
        <v>196</v>
      </c>
      <c r="D62" s="26">
        <v>29</v>
      </c>
      <c r="E62" s="87">
        <v>0</v>
      </c>
      <c r="F62" s="87">
        <v>0</v>
      </c>
      <c r="G62" s="87">
        <v>0</v>
      </c>
      <c r="H62" s="87">
        <v>0</v>
      </c>
      <c r="I62" s="87">
        <v>0</v>
      </c>
      <c r="J62" s="87">
        <v>0</v>
      </c>
      <c r="K62" s="87">
        <v>0</v>
      </c>
      <c r="L62" s="87">
        <v>0</v>
      </c>
      <c r="M62" s="87">
        <v>0</v>
      </c>
      <c r="N62" s="87">
        <v>0</v>
      </c>
      <c r="O62" s="87">
        <v>0</v>
      </c>
      <c r="P62" s="87">
        <v>0</v>
      </c>
      <c r="Q62" s="87">
        <v>0</v>
      </c>
      <c r="R62" s="87">
        <v>0</v>
      </c>
      <c r="S62" s="87">
        <v>0</v>
      </c>
      <c r="T62" s="87">
        <v>0</v>
      </c>
      <c r="U62" s="87">
        <v>0</v>
      </c>
      <c r="V62" s="87">
        <v>0</v>
      </c>
      <c r="W62" s="87">
        <v>0</v>
      </c>
      <c r="X62" s="87">
        <v>0</v>
      </c>
      <c r="Y62" s="87">
        <v>0</v>
      </c>
      <c r="Z62" s="87">
        <v>0</v>
      </c>
      <c r="AA62" s="87">
        <v>0</v>
      </c>
      <c r="AB62" s="87">
        <v>0</v>
      </c>
      <c r="AC62" s="87">
        <v>0</v>
      </c>
      <c r="AD62" s="87">
        <v>0</v>
      </c>
      <c r="AE62" s="87">
        <v>0</v>
      </c>
      <c r="AF62" s="87">
        <v>0</v>
      </c>
      <c r="AG62" s="87">
        <v>0</v>
      </c>
      <c r="AH62" s="87">
        <v>0</v>
      </c>
      <c r="AI62" s="87">
        <v>0</v>
      </c>
      <c r="AJ62" s="87">
        <v>0</v>
      </c>
      <c r="AK62" s="87">
        <v>0</v>
      </c>
      <c r="AL62" s="87">
        <v>0</v>
      </c>
      <c r="AM62" s="87">
        <v>0</v>
      </c>
      <c r="AN62" s="87">
        <v>0</v>
      </c>
      <c r="AO62" s="87">
        <v>0</v>
      </c>
      <c r="AP62" s="87">
        <v>0</v>
      </c>
      <c r="AQ62" s="87">
        <v>0</v>
      </c>
      <c r="AR62" s="87">
        <v>0</v>
      </c>
      <c r="AS62" s="87">
        <v>0</v>
      </c>
      <c r="AT62" s="87">
        <v>0</v>
      </c>
      <c r="AU62" s="87">
        <v>0</v>
      </c>
      <c r="AV62" s="87">
        <v>0</v>
      </c>
      <c r="AW62" s="87">
        <v>0</v>
      </c>
      <c r="AX62" s="87">
        <v>0</v>
      </c>
      <c r="AY62" s="87">
        <v>0</v>
      </c>
      <c r="AZ62" s="87">
        <v>0</v>
      </c>
      <c r="BA62" s="87">
        <v>0</v>
      </c>
      <c r="BB62" s="87">
        <v>0</v>
      </c>
      <c r="BC62" s="87">
        <v>0</v>
      </c>
      <c r="BD62" s="87">
        <v>0</v>
      </c>
    </row>
    <row r="63" spans="2:56" outlineLevel="1" x14ac:dyDescent="0.4">
      <c r="B63" s="59" t="s">
        <v>89</v>
      </c>
    </row>
    <row r="64" spans="2:56" outlineLevel="1" x14ac:dyDescent="0.4">
      <c r="B64" s="71" t="s">
        <v>115</v>
      </c>
      <c r="C64" s="10" t="s">
        <v>196</v>
      </c>
      <c r="D64" s="26">
        <v>30</v>
      </c>
      <c r="E64" s="87">
        <v>0</v>
      </c>
      <c r="F64" s="87">
        <v>0</v>
      </c>
      <c r="G64" s="87">
        <v>0</v>
      </c>
      <c r="H64" s="87">
        <v>5.2532949832439927E-3</v>
      </c>
      <c r="I64" s="87">
        <v>0</v>
      </c>
      <c r="J64" s="87">
        <v>0</v>
      </c>
      <c r="K64" s="87">
        <v>0</v>
      </c>
      <c r="L64" s="87">
        <v>0</v>
      </c>
      <c r="M64" s="87">
        <v>0</v>
      </c>
      <c r="N64" s="87">
        <v>0</v>
      </c>
      <c r="O64" s="87">
        <v>0</v>
      </c>
      <c r="P64" s="87">
        <v>0</v>
      </c>
      <c r="Q64" s="87">
        <v>0</v>
      </c>
      <c r="R64" s="87">
        <v>0</v>
      </c>
      <c r="S64" s="87">
        <v>0</v>
      </c>
      <c r="T64" s="87">
        <v>0</v>
      </c>
      <c r="U64" s="87">
        <v>0</v>
      </c>
      <c r="V64" s="87">
        <v>0</v>
      </c>
      <c r="W64" s="87">
        <v>0</v>
      </c>
      <c r="X64" s="87">
        <v>0</v>
      </c>
      <c r="Y64" s="87">
        <v>0</v>
      </c>
      <c r="Z64" s="87">
        <v>0</v>
      </c>
      <c r="AA64" s="87">
        <v>0</v>
      </c>
      <c r="AB64" s="87">
        <v>0</v>
      </c>
      <c r="AC64" s="87">
        <v>0</v>
      </c>
      <c r="AD64" s="87">
        <v>0</v>
      </c>
      <c r="AE64" s="87">
        <v>0</v>
      </c>
      <c r="AF64" s="87">
        <v>0</v>
      </c>
      <c r="AG64" s="87">
        <v>0</v>
      </c>
      <c r="AH64" s="87">
        <v>0</v>
      </c>
      <c r="AI64" s="87">
        <v>0</v>
      </c>
      <c r="AJ64" s="87">
        <v>0</v>
      </c>
      <c r="AK64" s="87">
        <v>0</v>
      </c>
      <c r="AL64" s="87">
        <v>0</v>
      </c>
      <c r="AM64" s="87">
        <v>0</v>
      </c>
      <c r="AN64" s="87">
        <v>0</v>
      </c>
      <c r="AO64" s="87">
        <v>0</v>
      </c>
      <c r="AP64" s="87">
        <v>0</v>
      </c>
      <c r="AQ64" s="87">
        <v>0</v>
      </c>
      <c r="AR64" s="87">
        <v>0</v>
      </c>
      <c r="AS64" s="87">
        <v>0</v>
      </c>
      <c r="AT64" s="87">
        <v>0</v>
      </c>
      <c r="AU64" s="87">
        <v>0</v>
      </c>
      <c r="AV64" s="87">
        <v>0</v>
      </c>
      <c r="AW64" s="87">
        <v>0</v>
      </c>
      <c r="AX64" s="87">
        <v>0</v>
      </c>
      <c r="AY64" s="87">
        <v>0</v>
      </c>
      <c r="AZ64" s="87">
        <v>0</v>
      </c>
      <c r="BA64" s="87">
        <v>0</v>
      </c>
      <c r="BB64" s="87">
        <v>0</v>
      </c>
      <c r="BC64" s="87">
        <v>0</v>
      </c>
      <c r="BD64" s="87">
        <v>0</v>
      </c>
    </row>
    <row r="65" spans="2:56" outlineLevel="1" x14ac:dyDescent="0.4">
      <c r="B65" s="71" t="s">
        <v>116</v>
      </c>
      <c r="C65" s="10" t="s">
        <v>196</v>
      </c>
      <c r="D65" s="26">
        <v>31</v>
      </c>
      <c r="E65" s="87">
        <v>0</v>
      </c>
      <c r="F65" s="87">
        <v>0</v>
      </c>
      <c r="G65" s="87">
        <v>2.4624007859105908E-2</v>
      </c>
      <c r="H65" s="87">
        <v>3.1765817754738246E-2</v>
      </c>
      <c r="I65" s="87">
        <v>4.9329841530404317E-2</v>
      </c>
      <c r="J65" s="87">
        <v>0</v>
      </c>
      <c r="K65" s="87">
        <v>0</v>
      </c>
      <c r="L65" s="87">
        <v>0</v>
      </c>
      <c r="M65" s="87">
        <v>0</v>
      </c>
      <c r="N65" s="87">
        <v>0</v>
      </c>
      <c r="O65" s="87">
        <v>0</v>
      </c>
      <c r="P65" s="87">
        <v>0</v>
      </c>
      <c r="Q65" s="87">
        <v>0</v>
      </c>
      <c r="R65" s="87">
        <v>0</v>
      </c>
      <c r="S65" s="87">
        <v>0</v>
      </c>
      <c r="T65" s="87">
        <v>0</v>
      </c>
      <c r="U65" s="87">
        <v>0</v>
      </c>
      <c r="V65" s="87">
        <v>0</v>
      </c>
      <c r="W65" s="87">
        <v>0</v>
      </c>
      <c r="X65" s="87">
        <v>0</v>
      </c>
      <c r="Y65" s="87">
        <v>0</v>
      </c>
      <c r="Z65" s="87">
        <v>0</v>
      </c>
      <c r="AA65" s="87">
        <v>0</v>
      </c>
      <c r="AB65" s="87">
        <v>0</v>
      </c>
      <c r="AC65" s="87">
        <v>0</v>
      </c>
      <c r="AD65" s="87">
        <v>0</v>
      </c>
      <c r="AE65" s="87">
        <v>0</v>
      </c>
      <c r="AF65" s="87">
        <v>0</v>
      </c>
      <c r="AG65" s="87">
        <v>0</v>
      </c>
      <c r="AH65" s="87">
        <v>0</v>
      </c>
      <c r="AI65" s="87">
        <v>0</v>
      </c>
      <c r="AJ65" s="87">
        <v>0</v>
      </c>
      <c r="AK65" s="87">
        <v>0</v>
      </c>
      <c r="AL65" s="87">
        <v>0</v>
      </c>
      <c r="AM65" s="87">
        <v>0</v>
      </c>
      <c r="AN65" s="87">
        <v>0</v>
      </c>
      <c r="AO65" s="87">
        <v>0</v>
      </c>
      <c r="AP65" s="87">
        <v>0</v>
      </c>
      <c r="AQ65" s="87">
        <v>0</v>
      </c>
      <c r="AR65" s="87">
        <v>0</v>
      </c>
      <c r="AS65" s="87">
        <v>0</v>
      </c>
      <c r="AT65" s="87">
        <v>0</v>
      </c>
      <c r="AU65" s="87">
        <v>0</v>
      </c>
      <c r="AV65" s="87">
        <v>0</v>
      </c>
      <c r="AW65" s="87">
        <v>0</v>
      </c>
      <c r="AX65" s="87">
        <v>0</v>
      </c>
      <c r="AY65" s="87">
        <v>0</v>
      </c>
      <c r="AZ65" s="87">
        <v>0</v>
      </c>
      <c r="BA65" s="87">
        <v>0</v>
      </c>
      <c r="BB65" s="87">
        <v>0</v>
      </c>
      <c r="BC65" s="87">
        <v>0</v>
      </c>
      <c r="BD65" s="87">
        <v>0</v>
      </c>
    </row>
    <row r="66" spans="2:56" outlineLevel="1" x14ac:dyDescent="0.4">
      <c r="B66" s="71" t="s">
        <v>197</v>
      </c>
      <c r="C66" s="10" t="s">
        <v>196</v>
      </c>
      <c r="D66" s="26">
        <v>32</v>
      </c>
      <c r="E66" s="87">
        <v>0</v>
      </c>
      <c r="F66" s="87">
        <v>0</v>
      </c>
      <c r="G66" s="87">
        <v>0</v>
      </c>
      <c r="H66" s="87">
        <v>0</v>
      </c>
      <c r="I66" s="87">
        <v>0</v>
      </c>
      <c r="J66" s="87">
        <v>0</v>
      </c>
      <c r="K66" s="87">
        <v>0</v>
      </c>
      <c r="L66" s="87">
        <v>0</v>
      </c>
      <c r="M66" s="87">
        <v>0</v>
      </c>
      <c r="N66" s="87">
        <v>0</v>
      </c>
      <c r="O66" s="87">
        <v>0</v>
      </c>
      <c r="P66" s="87">
        <v>0</v>
      </c>
      <c r="Q66" s="87">
        <v>0</v>
      </c>
      <c r="R66" s="87">
        <v>0</v>
      </c>
      <c r="S66" s="87">
        <v>0</v>
      </c>
      <c r="T66" s="87">
        <v>0</v>
      </c>
      <c r="U66" s="87">
        <v>0</v>
      </c>
      <c r="V66" s="87">
        <v>0</v>
      </c>
      <c r="W66" s="87">
        <v>0</v>
      </c>
      <c r="X66" s="87">
        <v>0</v>
      </c>
      <c r="Y66" s="87">
        <v>0</v>
      </c>
      <c r="Z66" s="87">
        <v>0</v>
      </c>
      <c r="AA66" s="87">
        <v>0</v>
      </c>
      <c r="AB66" s="87">
        <v>0</v>
      </c>
      <c r="AC66" s="87">
        <v>0</v>
      </c>
      <c r="AD66" s="87">
        <v>0</v>
      </c>
      <c r="AE66" s="87">
        <v>0</v>
      </c>
      <c r="AF66" s="87">
        <v>0</v>
      </c>
      <c r="AG66" s="87">
        <v>0</v>
      </c>
      <c r="AH66" s="87">
        <v>0</v>
      </c>
      <c r="AI66" s="87">
        <v>0</v>
      </c>
      <c r="AJ66" s="87">
        <v>0</v>
      </c>
      <c r="AK66" s="87">
        <v>0</v>
      </c>
      <c r="AL66" s="87">
        <v>0</v>
      </c>
      <c r="AM66" s="87">
        <v>0</v>
      </c>
      <c r="AN66" s="87">
        <v>0</v>
      </c>
      <c r="AO66" s="87">
        <v>0</v>
      </c>
      <c r="AP66" s="87">
        <v>0</v>
      </c>
      <c r="AQ66" s="87">
        <v>0</v>
      </c>
      <c r="AR66" s="87">
        <v>0</v>
      </c>
      <c r="AS66" s="87">
        <v>0</v>
      </c>
      <c r="AT66" s="87">
        <v>0</v>
      </c>
      <c r="AU66" s="87">
        <v>0</v>
      </c>
      <c r="AV66" s="87">
        <v>0</v>
      </c>
      <c r="AW66" s="87">
        <v>0</v>
      </c>
      <c r="AX66" s="87">
        <v>0</v>
      </c>
      <c r="AY66" s="87">
        <v>0</v>
      </c>
      <c r="AZ66" s="87">
        <v>0</v>
      </c>
      <c r="BA66" s="87">
        <v>0</v>
      </c>
      <c r="BB66" s="87">
        <v>0</v>
      </c>
      <c r="BC66" s="87">
        <v>0</v>
      </c>
      <c r="BD66" s="87">
        <v>0</v>
      </c>
    </row>
    <row r="67" spans="2:56" outlineLevel="1" x14ac:dyDescent="0.4">
      <c r="B67" s="70" t="s">
        <v>71</v>
      </c>
    </row>
    <row r="68" spans="2:56" outlineLevel="1" x14ac:dyDescent="0.4">
      <c r="B68" s="59" t="s">
        <v>90</v>
      </c>
    </row>
    <row r="69" spans="2:56" outlineLevel="1" x14ac:dyDescent="0.4">
      <c r="B69" s="71" t="s">
        <v>118</v>
      </c>
      <c r="C69" s="10" t="s">
        <v>196</v>
      </c>
      <c r="D69" s="26">
        <v>33</v>
      </c>
      <c r="E69" s="87">
        <v>0</v>
      </c>
      <c r="F69" s="87">
        <v>0</v>
      </c>
      <c r="G69" s="87">
        <v>2.2498441008323291E-2</v>
      </c>
      <c r="H69" s="87">
        <v>0</v>
      </c>
      <c r="I69" s="87">
        <v>0</v>
      </c>
      <c r="J69" s="87">
        <v>0</v>
      </c>
      <c r="K69" s="87">
        <v>0</v>
      </c>
      <c r="L69" s="87">
        <v>0</v>
      </c>
      <c r="M69" s="87">
        <v>0</v>
      </c>
      <c r="N69" s="87">
        <v>0</v>
      </c>
      <c r="O69" s="87">
        <v>0</v>
      </c>
      <c r="P69" s="87">
        <v>0</v>
      </c>
      <c r="Q69" s="87">
        <v>0</v>
      </c>
      <c r="R69" s="87">
        <v>0</v>
      </c>
      <c r="S69" s="87">
        <v>0</v>
      </c>
      <c r="T69" s="87">
        <v>0</v>
      </c>
      <c r="U69" s="87">
        <v>0</v>
      </c>
      <c r="V69" s="87">
        <v>0</v>
      </c>
      <c r="W69" s="87">
        <v>0</v>
      </c>
      <c r="X69" s="87">
        <v>0</v>
      </c>
      <c r="Y69" s="87">
        <v>0</v>
      </c>
      <c r="Z69" s="87">
        <v>0</v>
      </c>
      <c r="AA69" s="87">
        <v>0</v>
      </c>
      <c r="AB69" s="87">
        <v>0</v>
      </c>
      <c r="AC69" s="87">
        <v>0</v>
      </c>
      <c r="AD69" s="87">
        <v>0</v>
      </c>
      <c r="AE69" s="87">
        <v>0</v>
      </c>
      <c r="AF69" s="87">
        <v>0</v>
      </c>
      <c r="AG69" s="87">
        <v>0</v>
      </c>
      <c r="AH69" s="87">
        <v>0</v>
      </c>
      <c r="AI69" s="87">
        <v>0</v>
      </c>
      <c r="AJ69" s="87">
        <v>0</v>
      </c>
      <c r="AK69" s="87">
        <v>0</v>
      </c>
      <c r="AL69" s="87">
        <v>0</v>
      </c>
      <c r="AM69" s="87">
        <v>0</v>
      </c>
      <c r="AN69" s="87">
        <v>0</v>
      </c>
      <c r="AO69" s="87">
        <v>0</v>
      </c>
      <c r="AP69" s="87">
        <v>0</v>
      </c>
      <c r="AQ69" s="87">
        <v>0</v>
      </c>
      <c r="AR69" s="87">
        <v>0</v>
      </c>
      <c r="AS69" s="87">
        <v>0</v>
      </c>
      <c r="AT69" s="87">
        <v>0</v>
      </c>
      <c r="AU69" s="87">
        <v>0</v>
      </c>
      <c r="AV69" s="87">
        <v>0</v>
      </c>
      <c r="AW69" s="87">
        <v>0</v>
      </c>
      <c r="AX69" s="87">
        <v>0</v>
      </c>
      <c r="AY69" s="87">
        <v>0</v>
      </c>
      <c r="AZ69" s="87">
        <v>0</v>
      </c>
      <c r="BA69" s="87">
        <v>0</v>
      </c>
      <c r="BB69" s="87">
        <v>0</v>
      </c>
      <c r="BC69" s="87">
        <v>0</v>
      </c>
      <c r="BD69" s="87">
        <v>0</v>
      </c>
    </row>
    <row r="70" spans="2:56" outlineLevel="1" x14ac:dyDescent="0.4">
      <c r="B70" s="59" t="s">
        <v>91</v>
      </c>
    </row>
    <row r="71" spans="2:56" outlineLevel="1" x14ac:dyDescent="0.4">
      <c r="B71" s="71" t="s">
        <v>91</v>
      </c>
      <c r="C71" s="10" t="s">
        <v>196</v>
      </c>
      <c r="D71" s="26">
        <v>34</v>
      </c>
      <c r="E71" s="87">
        <v>0</v>
      </c>
      <c r="F71" s="87">
        <v>0</v>
      </c>
      <c r="G71" s="87">
        <v>0</v>
      </c>
      <c r="H71" s="87">
        <v>0</v>
      </c>
      <c r="I71" s="87">
        <v>0</v>
      </c>
      <c r="J71" s="87">
        <v>0</v>
      </c>
      <c r="K71" s="87">
        <v>0</v>
      </c>
      <c r="L71" s="87">
        <v>0</v>
      </c>
      <c r="M71" s="87">
        <v>0</v>
      </c>
      <c r="N71" s="87">
        <v>0</v>
      </c>
      <c r="O71" s="87">
        <v>0</v>
      </c>
      <c r="P71" s="87">
        <v>0</v>
      </c>
      <c r="Q71" s="87">
        <v>0</v>
      </c>
      <c r="R71" s="87">
        <v>0</v>
      </c>
      <c r="S71" s="87">
        <v>0</v>
      </c>
      <c r="T71" s="87">
        <v>0</v>
      </c>
      <c r="U71" s="87">
        <v>0</v>
      </c>
      <c r="V71" s="87">
        <v>0</v>
      </c>
      <c r="W71" s="87">
        <v>0</v>
      </c>
      <c r="X71" s="87">
        <v>0</v>
      </c>
      <c r="Y71" s="87">
        <v>0</v>
      </c>
      <c r="Z71" s="87">
        <v>0</v>
      </c>
      <c r="AA71" s="87">
        <v>0</v>
      </c>
      <c r="AB71" s="87">
        <v>0</v>
      </c>
      <c r="AC71" s="87">
        <v>0</v>
      </c>
      <c r="AD71" s="87">
        <v>0</v>
      </c>
      <c r="AE71" s="87">
        <v>0</v>
      </c>
      <c r="AF71" s="87">
        <v>0</v>
      </c>
      <c r="AG71" s="87">
        <v>0</v>
      </c>
      <c r="AH71" s="87">
        <v>0</v>
      </c>
      <c r="AI71" s="87">
        <v>0</v>
      </c>
      <c r="AJ71" s="87">
        <v>0</v>
      </c>
      <c r="AK71" s="87">
        <v>0</v>
      </c>
      <c r="AL71" s="87">
        <v>0</v>
      </c>
      <c r="AM71" s="87">
        <v>0</v>
      </c>
      <c r="AN71" s="87">
        <v>0</v>
      </c>
      <c r="AO71" s="87">
        <v>0</v>
      </c>
      <c r="AP71" s="87">
        <v>0</v>
      </c>
      <c r="AQ71" s="87">
        <v>0</v>
      </c>
      <c r="AR71" s="87">
        <v>0</v>
      </c>
      <c r="AS71" s="87">
        <v>0</v>
      </c>
      <c r="AT71" s="87">
        <v>0</v>
      </c>
      <c r="AU71" s="87">
        <v>0</v>
      </c>
      <c r="AV71" s="87">
        <v>0</v>
      </c>
      <c r="AW71" s="87">
        <v>0</v>
      </c>
      <c r="AX71" s="87">
        <v>0</v>
      </c>
      <c r="AY71" s="87">
        <v>0</v>
      </c>
      <c r="AZ71" s="87">
        <v>0</v>
      </c>
      <c r="BA71" s="87">
        <v>0</v>
      </c>
      <c r="BB71" s="87">
        <v>0</v>
      </c>
      <c r="BC71" s="87">
        <v>0</v>
      </c>
      <c r="BD71" s="87">
        <v>0</v>
      </c>
    </row>
    <row r="72" spans="2:56" outlineLevel="1" x14ac:dyDescent="0.4">
      <c r="B72" s="59" t="s">
        <v>92</v>
      </c>
    </row>
    <row r="73" spans="2:56" outlineLevel="1" x14ac:dyDescent="0.4">
      <c r="B73" s="71" t="s">
        <v>119</v>
      </c>
      <c r="C73" s="10" t="s">
        <v>196</v>
      </c>
      <c r="D73" s="26">
        <v>35</v>
      </c>
      <c r="E73" s="87">
        <v>0</v>
      </c>
      <c r="F73" s="87">
        <v>0</v>
      </c>
      <c r="G73" s="87">
        <v>0</v>
      </c>
      <c r="H73" s="87">
        <v>0</v>
      </c>
      <c r="I73" s="87">
        <v>0</v>
      </c>
      <c r="J73" s="87">
        <v>0</v>
      </c>
      <c r="K73" s="87">
        <v>0</v>
      </c>
      <c r="L73" s="87">
        <v>0</v>
      </c>
      <c r="M73" s="87">
        <v>0</v>
      </c>
      <c r="N73" s="87">
        <v>0</v>
      </c>
      <c r="O73" s="87">
        <v>0</v>
      </c>
      <c r="P73" s="87">
        <v>0</v>
      </c>
      <c r="Q73" s="87">
        <v>0</v>
      </c>
      <c r="R73" s="87">
        <v>0</v>
      </c>
      <c r="S73" s="87">
        <v>0</v>
      </c>
      <c r="T73" s="87">
        <v>0</v>
      </c>
      <c r="U73" s="87">
        <v>0</v>
      </c>
      <c r="V73" s="87">
        <v>0</v>
      </c>
      <c r="W73" s="87">
        <v>0</v>
      </c>
      <c r="X73" s="87">
        <v>0</v>
      </c>
      <c r="Y73" s="87">
        <v>0</v>
      </c>
      <c r="Z73" s="87">
        <v>0</v>
      </c>
      <c r="AA73" s="87">
        <v>0</v>
      </c>
      <c r="AB73" s="87">
        <v>0</v>
      </c>
      <c r="AC73" s="87">
        <v>0</v>
      </c>
      <c r="AD73" s="87">
        <v>0</v>
      </c>
      <c r="AE73" s="87">
        <v>0</v>
      </c>
      <c r="AF73" s="87">
        <v>0</v>
      </c>
      <c r="AG73" s="87">
        <v>0</v>
      </c>
      <c r="AH73" s="87">
        <v>0</v>
      </c>
      <c r="AI73" s="87">
        <v>0</v>
      </c>
      <c r="AJ73" s="87">
        <v>0</v>
      </c>
      <c r="AK73" s="87">
        <v>0</v>
      </c>
      <c r="AL73" s="87">
        <v>0</v>
      </c>
      <c r="AM73" s="87">
        <v>0</v>
      </c>
      <c r="AN73" s="87">
        <v>0</v>
      </c>
      <c r="AO73" s="87">
        <v>0</v>
      </c>
      <c r="AP73" s="87">
        <v>0</v>
      </c>
      <c r="AQ73" s="87">
        <v>0</v>
      </c>
      <c r="AR73" s="87">
        <v>0</v>
      </c>
      <c r="AS73" s="87">
        <v>0</v>
      </c>
      <c r="AT73" s="87">
        <v>0</v>
      </c>
      <c r="AU73" s="87">
        <v>0</v>
      </c>
      <c r="AV73" s="87">
        <v>0</v>
      </c>
      <c r="AW73" s="87">
        <v>0</v>
      </c>
      <c r="AX73" s="87">
        <v>0</v>
      </c>
      <c r="AY73" s="87">
        <v>0</v>
      </c>
      <c r="AZ73" s="87">
        <v>0</v>
      </c>
      <c r="BA73" s="87">
        <v>0</v>
      </c>
      <c r="BB73" s="87">
        <v>0</v>
      </c>
      <c r="BC73" s="87">
        <v>0</v>
      </c>
      <c r="BD73" s="87">
        <v>0</v>
      </c>
    </row>
    <row r="74" spans="2:56" outlineLevel="1" x14ac:dyDescent="0.4">
      <c r="B74" s="71" t="s">
        <v>120</v>
      </c>
      <c r="C74" s="10" t="s">
        <v>196</v>
      </c>
      <c r="D74" s="26">
        <v>36</v>
      </c>
      <c r="E74" s="87">
        <v>0</v>
      </c>
      <c r="F74" s="87">
        <v>0</v>
      </c>
      <c r="G74" s="87">
        <v>0</v>
      </c>
      <c r="H74" s="87">
        <v>0</v>
      </c>
      <c r="I74" s="87">
        <v>0</v>
      </c>
      <c r="J74" s="87">
        <v>0</v>
      </c>
      <c r="K74" s="87">
        <v>0</v>
      </c>
      <c r="L74" s="87">
        <v>0</v>
      </c>
      <c r="M74" s="87">
        <v>0</v>
      </c>
      <c r="N74" s="87">
        <v>0</v>
      </c>
      <c r="O74" s="87">
        <v>0</v>
      </c>
      <c r="P74" s="87">
        <v>0</v>
      </c>
      <c r="Q74" s="87">
        <v>0</v>
      </c>
      <c r="R74" s="87">
        <v>0</v>
      </c>
      <c r="S74" s="87">
        <v>0</v>
      </c>
      <c r="T74" s="87">
        <v>0</v>
      </c>
      <c r="U74" s="87">
        <v>0</v>
      </c>
      <c r="V74" s="87">
        <v>0</v>
      </c>
      <c r="W74" s="87">
        <v>0</v>
      </c>
      <c r="X74" s="87">
        <v>0</v>
      </c>
      <c r="Y74" s="87">
        <v>0</v>
      </c>
      <c r="Z74" s="87">
        <v>0</v>
      </c>
      <c r="AA74" s="87">
        <v>0</v>
      </c>
      <c r="AB74" s="87">
        <v>0</v>
      </c>
      <c r="AC74" s="87">
        <v>0</v>
      </c>
      <c r="AD74" s="87">
        <v>0</v>
      </c>
      <c r="AE74" s="87">
        <v>0</v>
      </c>
      <c r="AF74" s="87">
        <v>0</v>
      </c>
      <c r="AG74" s="87">
        <v>0</v>
      </c>
      <c r="AH74" s="87">
        <v>0</v>
      </c>
      <c r="AI74" s="87">
        <v>0</v>
      </c>
      <c r="AJ74" s="87">
        <v>0</v>
      </c>
      <c r="AK74" s="87">
        <v>0</v>
      </c>
      <c r="AL74" s="87">
        <v>0</v>
      </c>
      <c r="AM74" s="87">
        <v>0</v>
      </c>
      <c r="AN74" s="87">
        <v>0</v>
      </c>
      <c r="AO74" s="87">
        <v>0</v>
      </c>
      <c r="AP74" s="87">
        <v>0</v>
      </c>
      <c r="AQ74" s="87">
        <v>0</v>
      </c>
      <c r="AR74" s="87">
        <v>0</v>
      </c>
      <c r="AS74" s="87">
        <v>0</v>
      </c>
      <c r="AT74" s="87">
        <v>0</v>
      </c>
      <c r="AU74" s="87">
        <v>0</v>
      </c>
      <c r="AV74" s="87">
        <v>0</v>
      </c>
      <c r="AW74" s="87">
        <v>0</v>
      </c>
      <c r="AX74" s="87">
        <v>0</v>
      </c>
      <c r="AY74" s="87">
        <v>0</v>
      </c>
      <c r="AZ74" s="87">
        <v>0</v>
      </c>
      <c r="BA74" s="87">
        <v>0</v>
      </c>
      <c r="BB74" s="87">
        <v>0</v>
      </c>
      <c r="BC74" s="87">
        <v>0</v>
      </c>
      <c r="BD74" s="87">
        <v>0</v>
      </c>
    </row>
    <row r="75" spans="2:56" outlineLevel="1" x14ac:dyDescent="0.4">
      <c r="B75" s="59" t="s">
        <v>101</v>
      </c>
      <c r="C75" s="10" t="s">
        <v>196</v>
      </c>
      <c r="D75" s="26">
        <v>42</v>
      </c>
      <c r="E75" s="87">
        <v>0</v>
      </c>
      <c r="F75" s="87">
        <v>0</v>
      </c>
      <c r="G75" s="87">
        <v>0.32028679078753358</v>
      </c>
      <c r="H75" s="87">
        <v>0.28299032999140117</v>
      </c>
      <c r="I75" s="87">
        <v>0.23978475296872143</v>
      </c>
      <c r="J75" s="87">
        <v>0.21403523049962589</v>
      </c>
      <c r="K75" s="87">
        <v>0</v>
      </c>
      <c r="L75" s="87">
        <v>0</v>
      </c>
      <c r="M75" s="87">
        <v>0</v>
      </c>
      <c r="N75" s="87">
        <v>0</v>
      </c>
      <c r="O75" s="87">
        <v>0</v>
      </c>
      <c r="P75" s="87">
        <v>0</v>
      </c>
      <c r="Q75" s="87">
        <v>0</v>
      </c>
      <c r="R75" s="87">
        <v>0</v>
      </c>
      <c r="S75" s="87">
        <v>0</v>
      </c>
      <c r="T75" s="87">
        <v>0</v>
      </c>
      <c r="U75" s="87">
        <v>0</v>
      </c>
      <c r="V75" s="87">
        <v>0</v>
      </c>
      <c r="W75" s="87">
        <v>0</v>
      </c>
      <c r="X75" s="87">
        <v>0</v>
      </c>
      <c r="Y75" s="87">
        <v>0</v>
      </c>
      <c r="Z75" s="87">
        <v>0</v>
      </c>
      <c r="AA75" s="87">
        <v>0</v>
      </c>
      <c r="AB75" s="87">
        <v>0</v>
      </c>
      <c r="AC75" s="87">
        <v>0</v>
      </c>
      <c r="AD75" s="87">
        <v>0</v>
      </c>
      <c r="AE75" s="87">
        <v>0</v>
      </c>
      <c r="AF75" s="87">
        <v>0</v>
      </c>
      <c r="AG75" s="87">
        <v>0</v>
      </c>
      <c r="AH75" s="87">
        <v>0</v>
      </c>
      <c r="AI75" s="87">
        <v>0</v>
      </c>
      <c r="AJ75" s="87">
        <v>0</v>
      </c>
      <c r="AK75" s="87">
        <v>0</v>
      </c>
      <c r="AL75" s="87">
        <v>0</v>
      </c>
      <c r="AM75" s="87">
        <v>0</v>
      </c>
      <c r="AN75" s="87">
        <v>0</v>
      </c>
      <c r="AO75" s="87">
        <v>0</v>
      </c>
      <c r="AP75" s="87">
        <v>0</v>
      </c>
      <c r="AQ75" s="87">
        <v>0</v>
      </c>
      <c r="AR75" s="87">
        <v>0</v>
      </c>
      <c r="AS75" s="87">
        <v>0</v>
      </c>
      <c r="AT75" s="87">
        <v>0</v>
      </c>
      <c r="AU75" s="87">
        <v>0</v>
      </c>
      <c r="AV75" s="87">
        <v>0</v>
      </c>
      <c r="AW75" s="87">
        <v>0</v>
      </c>
      <c r="AX75" s="87">
        <v>0</v>
      </c>
      <c r="AY75" s="87">
        <v>0</v>
      </c>
      <c r="AZ75" s="87">
        <v>0</v>
      </c>
      <c r="BA75" s="87">
        <v>0</v>
      </c>
      <c r="BB75" s="87">
        <v>0</v>
      </c>
      <c r="BC75" s="87">
        <v>0</v>
      </c>
      <c r="BD75" s="87">
        <v>0</v>
      </c>
    </row>
    <row r="76" spans="2:56" outlineLevel="1" x14ac:dyDescent="0.4">
      <c r="B76" s="70" t="s">
        <v>225</v>
      </c>
      <c r="D76" s="26"/>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row>
    <row r="77" spans="2:56" outlineLevel="1" x14ac:dyDescent="0.4">
      <c r="B77" s="138" t="s">
        <v>198</v>
      </c>
      <c r="C77" s="10" t="s">
        <v>196</v>
      </c>
      <c r="D77" s="26">
        <v>37</v>
      </c>
      <c r="E77" s="87">
        <v>0</v>
      </c>
      <c r="F77" s="87">
        <v>0</v>
      </c>
      <c r="G77" s="87">
        <v>0</v>
      </c>
      <c r="H77" s="87">
        <v>0</v>
      </c>
      <c r="I77" s="87">
        <v>0</v>
      </c>
      <c r="J77" s="87">
        <v>0</v>
      </c>
      <c r="K77" s="87">
        <v>0</v>
      </c>
      <c r="L77" s="87">
        <v>0</v>
      </c>
      <c r="M77" s="87">
        <v>0</v>
      </c>
      <c r="N77" s="87">
        <v>0</v>
      </c>
      <c r="O77" s="87">
        <v>0</v>
      </c>
      <c r="P77" s="87">
        <v>0</v>
      </c>
      <c r="Q77" s="87">
        <v>0</v>
      </c>
      <c r="R77" s="87">
        <v>0</v>
      </c>
      <c r="S77" s="87">
        <v>0</v>
      </c>
      <c r="T77" s="87">
        <v>0</v>
      </c>
      <c r="U77" s="87">
        <v>0</v>
      </c>
      <c r="V77" s="87">
        <v>0</v>
      </c>
      <c r="W77" s="87">
        <v>0</v>
      </c>
      <c r="X77" s="87">
        <v>0</v>
      </c>
      <c r="Y77" s="87">
        <v>0</v>
      </c>
      <c r="Z77" s="87">
        <v>0</v>
      </c>
      <c r="AA77" s="87">
        <v>0</v>
      </c>
      <c r="AB77" s="87">
        <v>0</v>
      </c>
      <c r="AC77" s="87">
        <v>0</v>
      </c>
      <c r="AD77" s="87">
        <v>0</v>
      </c>
      <c r="AE77" s="87">
        <v>0</v>
      </c>
      <c r="AF77" s="87">
        <v>0</v>
      </c>
      <c r="AG77" s="87">
        <v>0</v>
      </c>
      <c r="AH77" s="87">
        <v>0</v>
      </c>
      <c r="AI77" s="87">
        <v>0</v>
      </c>
      <c r="AJ77" s="87">
        <v>0</v>
      </c>
      <c r="AK77" s="87">
        <v>0</v>
      </c>
      <c r="AL77" s="87">
        <v>0</v>
      </c>
      <c r="AM77" s="87">
        <v>0</v>
      </c>
      <c r="AN77" s="87">
        <v>0</v>
      </c>
      <c r="AO77" s="87">
        <v>0</v>
      </c>
      <c r="AP77" s="87">
        <v>0</v>
      </c>
      <c r="AQ77" s="87">
        <v>0</v>
      </c>
      <c r="AR77" s="87">
        <v>0</v>
      </c>
      <c r="AS77" s="87">
        <v>0</v>
      </c>
      <c r="AT77" s="87">
        <v>0</v>
      </c>
      <c r="AU77" s="87">
        <v>0</v>
      </c>
      <c r="AV77" s="87">
        <v>0</v>
      </c>
      <c r="AW77" s="87">
        <v>0</v>
      </c>
      <c r="AX77" s="87">
        <v>0</v>
      </c>
      <c r="AY77" s="87">
        <v>0</v>
      </c>
      <c r="AZ77" s="87">
        <v>0</v>
      </c>
      <c r="BA77" s="87">
        <v>0</v>
      </c>
      <c r="BB77" s="87">
        <v>0</v>
      </c>
      <c r="BC77" s="87">
        <v>0</v>
      </c>
      <c r="BD77" s="87">
        <v>0</v>
      </c>
    </row>
    <row r="78" spans="2:56" outlineLevel="1" x14ac:dyDescent="0.4">
      <c r="B78" s="138" t="s">
        <v>199</v>
      </c>
      <c r="C78" s="10" t="s">
        <v>196</v>
      </c>
      <c r="D78" s="26">
        <v>38</v>
      </c>
      <c r="E78" s="87">
        <v>0</v>
      </c>
      <c r="F78" s="87">
        <v>0</v>
      </c>
      <c r="G78" s="87">
        <v>0</v>
      </c>
      <c r="H78" s="87">
        <v>0</v>
      </c>
      <c r="I78" s="87">
        <v>0</v>
      </c>
      <c r="J78" s="87">
        <v>0</v>
      </c>
      <c r="K78" s="87">
        <v>0</v>
      </c>
      <c r="L78" s="87">
        <v>0</v>
      </c>
      <c r="M78" s="87">
        <v>0</v>
      </c>
      <c r="N78" s="87">
        <v>0</v>
      </c>
      <c r="O78" s="87">
        <v>0</v>
      </c>
      <c r="P78" s="87">
        <v>0</v>
      </c>
      <c r="Q78" s="87">
        <v>0</v>
      </c>
      <c r="R78" s="87">
        <v>0</v>
      </c>
      <c r="S78" s="87">
        <v>0</v>
      </c>
      <c r="T78" s="87">
        <v>0</v>
      </c>
      <c r="U78" s="87">
        <v>0</v>
      </c>
      <c r="V78" s="87">
        <v>0</v>
      </c>
      <c r="W78" s="87">
        <v>0</v>
      </c>
      <c r="X78" s="87">
        <v>0</v>
      </c>
      <c r="Y78" s="87">
        <v>0</v>
      </c>
      <c r="Z78" s="87">
        <v>0</v>
      </c>
      <c r="AA78" s="87">
        <v>0</v>
      </c>
      <c r="AB78" s="87">
        <v>0</v>
      </c>
      <c r="AC78" s="87">
        <v>0</v>
      </c>
      <c r="AD78" s="87">
        <v>0</v>
      </c>
      <c r="AE78" s="87">
        <v>0</v>
      </c>
      <c r="AF78" s="87">
        <v>0</v>
      </c>
      <c r="AG78" s="87">
        <v>0</v>
      </c>
      <c r="AH78" s="87">
        <v>0</v>
      </c>
      <c r="AI78" s="87">
        <v>0</v>
      </c>
      <c r="AJ78" s="87">
        <v>0</v>
      </c>
      <c r="AK78" s="87">
        <v>0</v>
      </c>
      <c r="AL78" s="87">
        <v>0</v>
      </c>
      <c r="AM78" s="87">
        <v>0</v>
      </c>
      <c r="AN78" s="87">
        <v>0</v>
      </c>
      <c r="AO78" s="87">
        <v>0</v>
      </c>
      <c r="AP78" s="87">
        <v>0</v>
      </c>
      <c r="AQ78" s="87">
        <v>0</v>
      </c>
      <c r="AR78" s="87">
        <v>0</v>
      </c>
      <c r="AS78" s="87">
        <v>0</v>
      </c>
      <c r="AT78" s="87">
        <v>0</v>
      </c>
      <c r="AU78" s="87">
        <v>0</v>
      </c>
      <c r="AV78" s="87">
        <v>0</v>
      </c>
      <c r="AW78" s="87">
        <v>0</v>
      </c>
      <c r="AX78" s="87">
        <v>0</v>
      </c>
      <c r="AY78" s="87">
        <v>0</v>
      </c>
      <c r="AZ78" s="87">
        <v>0</v>
      </c>
      <c r="BA78" s="87">
        <v>0</v>
      </c>
      <c r="BB78" s="87">
        <v>0</v>
      </c>
      <c r="BC78" s="87">
        <v>0</v>
      </c>
      <c r="BD78" s="87">
        <v>0</v>
      </c>
    </row>
    <row r="79" spans="2:56" outlineLevel="1" x14ac:dyDescent="0.4">
      <c r="B79" s="138" t="s">
        <v>200</v>
      </c>
      <c r="C79" s="10" t="s">
        <v>196</v>
      </c>
      <c r="D79" s="26">
        <v>39</v>
      </c>
      <c r="E79" s="87">
        <v>0</v>
      </c>
      <c r="F79" s="87">
        <v>0</v>
      </c>
      <c r="G79" s="87">
        <v>0</v>
      </c>
      <c r="H79" s="87">
        <v>0</v>
      </c>
      <c r="I79" s="87">
        <v>0</v>
      </c>
      <c r="J79" s="87">
        <v>0</v>
      </c>
      <c r="K79" s="87">
        <v>0</v>
      </c>
      <c r="L79" s="87">
        <v>0</v>
      </c>
      <c r="M79" s="87">
        <v>0</v>
      </c>
      <c r="N79" s="87">
        <v>0</v>
      </c>
      <c r="O79" s="87">
        <v>0</v>
      </c>
      <c r="P79" s="87">
        <v>0</v>
      </c>
      <c r="Q79" s="87">
        <v>0</v>
      </c>
      <c r="R79" s="87">
        <v>0</v>
      </c>
      <c r="S79" s="87">
        <v>0</v>
      </c>
      <c r="T79" s="87">
        <v>0</v>
      </c>
      <c r="U79" s="87">
        <v>0</v>
      </c>
      <c r="V79" s="87">
        <v>0</v>
      </c>
      <c r="W79" s="87">
        <v>0</v>
      </c>
      <c r="X79" s="87">
        <v>0</v>
      </c>
      <c r="Y79" s="87">
        <v>0</v>
      </c>
      <c r="Z79" s="87">
        <v>0</v>
      </c>
      <c r="AA79" s="87">
        <v>0</v>
      </c>
      <c r="AB79" s="87">
        <v>0</v>
      </c>
      <c r="AC79" s="87">
        <v>0</v>
      </c>
      <c r="AD79" s="87">
        <v>0</v>
      </c>
      <c r="AE79" s="87">
        <v>0</v>
      </c>
      <c r="AF79" s="87">
        <v>0</v>
      </c>
      <c r="AG79" s="87">
        <v>0</v>
      </c>
      <c r="AH79" s="87">
        <v>0</v>
      </c>
      <c r="AI79" s="87">
        <v>0</v>
      </c>
      <c r="AJ79" s="87">
        <v>0</v>
      </c>
      <c r="AK79" s="87">
        <v>0</v>
      </c>
      <c r="AL79" s="87">
        <v>0</v>
      </c>
      <c r="AM79" s="87">
        <v>0</v>
      </c>
      <c r="AN79" s="87">
        <v>0</v>
      </c>
      <c r="AO79" s="87">
        <v>0</v>
      </c>
      <c r="AP79" s="87">
        <v>0</v>
      </c>
      <c r="AQ79" s="87">
        <v>0</v>
      </c>
      <c r="AR79" s="87">
        <v>0</v>
      </c>
      <c r="AS79" s="87">
        <v>0</v>
      </c>
      <c r="AT79" s="87">
        <v>0</v>
      </c>
      <c r="AU79" s="87">
        <v>0</v>
      </c>
      <c r="AV79" s="87">
        <v>0</v>
      </c>
      <c r="AW79" s="87">
        <v>0</v>
      </c>
      <c r="AX79" s="87">
        <v>0</v>
      </c>
      <c r="AY79" s="87">
        <v>0</v>
      </c>
      <c r="AZ79" s="87">
        <v>0</v>
      </c>
      <c r="BA79" s="87">
        <v>0</v>
      </c>
      <c r="BB79" s="87">
        <v>0</v>
      </c>
      <c r="BC79" s="87">
        <v>0</v>
      </c>
      <c r="BD79" s="87">
        <v>0</v>
      </c>
    </row>
    <row r="80" spans="2:56" outlineLevel="1" x14ac:dyDescent="0.4">
      <c r="B80" s="138" t="s">
        <v>201</v>
      </c>
      <c r="C80" s="10" t="s">
        <v>196</v>
      </c>
      <c r="D80" s="26">
        <v>40</v>
      </c>
      <c r="E80" s="87">
        <v>0</v>
      </c>
      <c r="F80" s="87">
        <v>0</v>
      </c>
      <c r="G80" s="87">
        <v>0</v>
      </c>
      <c r="H80" s="87">
        <v>0</v>
      </c>
      <c r="I80" s="87">
        <v>0</v>
      </c>
      <c r="J80" s="87">
        <v>0</v>
      </c>
      <c r="K80" s="87">
        <v>0</v>
      </c>
      <c r="L80" s="87">
        <v>0</v>
      </c>
      <c r="M80" s="87">
        <v>0</v>
      </c>
      <c r="N80" s="87">
        <v>0</v>
      </c>
      <c r="O80" s="87">
        <v>0</v>
      </c>
      <c r="P80" s="87">
        <v>0</v>
      </c>
      <c r="Q80" s="87">
        <v>0</v>
      </c>
      <c r="R80" s="87">
        <v>0</v>
      </c>
      <c r="S80" s="87">
        <v>0</v>
      </c>
      <c r="T80" s="87">
        <v>0</v>
      </c>
      <c r="U80" s="87">
        <v>0</v>
      </c>
      <c r="V80" s="87">
        <v>0</v>
      </c>
      <c r="W80" s="87">
        <v>0</v>
      </c>
      <c r="X80" s="87">
        <v>0</v>
      </c>
      <c r="Y80" s="87">
        <v>0</v>
      </c>
      <c r="Z80" s="87">
        <v>0</v>
      </c>
      <c r="AA80" s="87">
        <v>0</v>
      </c>
      <c r="AB80" s="87">
        <v>0</v>
      </c>
      <c r="AC80" s="87">
        <v>0</v>
      </c>
      <c r="AD80" s="87">
        <v>0</v>
      </c>
      <c r="AE80" s="87">
        <v>0</v>
      </c>
      <c r="AF80" s="87">
        <v>0</v>
      </c>
      <c r="AG80" s="87">
        <v>0</v>
      </c>
      <c r="AH80" s="87">
        <v>0</v>
      </c>
      <c r="AI80" s="87">
        <v>0</v>
      </c>
      <c r="AJ80" s="87">
        <v>0</v>
      </c>
      <c r="AK80" s="87">
        <v>0</v>
      </c>
      <c r="AL80" s="87">
        <v>0</v>
      </c>
      <c r="AM80" s="87">
        <v>0</v>
      </c>
      <c r="AN80" s="87">
        <v>0</v>
      </c>
      <c r="AO80" s="87">
        <v>0</v>
      </c>
      <c r="AP80" s="87">
        <v>0</v>
      </c>
      <c r="AQ80" s="87">
        <v>0</v>
      </c>
      <c r="AR80" s="87">
        <v>0</v>
      </c>
      <c r="AS80" s="87">
        <v>0</v>
      </c>
      <c r="AT80" s="87">
        <v>0</v>
      </c>
      <c r="AU80" s="87">
        <v>0</v>
      </c>
      <c r="AV80" s="87">
        <v>0</v>
      </c>
      <c r="AW80" s="87">
        <v>0</v>
      </c>
      <c r="AX80" s="87">
        <v>0</v>
      </c>
      <c r="AY80" s="87">
        <v>0</v>
      </c>
      <c r="AZ80" s="87">
        <v>0</v>
      </c>
      <c r="BA80" s="87">
        <v>0</v>
      </c>
      <c r="BB80" s="87">
        <v>0</v>
      </c>
      <c r="BC80" s="87">
        <v>0</v>
      </c>
      <c r="BD80" s="87">
        <v>0</v>
      </c>
    </row>
    <row r="81" spans="1:57" outlineLevel="1" x14ac:dyDescent="0.4">
      <c r="B81" s="138" t="s">
        <v>202</v>
      </c>
      <c r="C81" s="10" t="s">
        <v>196</v>
      </c>
      <c r="D81" s="26">
        <v>41</v>
      </c>
      <c r="E81" s="87">
        <v>0</v>
      </c>
      <c r="F81" s="87">
        <v>0</v>
      </c>
      <c r="G81" s="87">
        <v>0</v>
      </c>
      <c r="H81" s="87">
        <v>0</v>
      </c>
      <c r="I81" s="87">
        <v>0</v>
      </c>
      <c r="J81" s="87">
        <v>0</v>
      </c>
      <c r="K81" s="87">
        <v>0</v>
      </c>
      <c r="L81" s="87">
        <v>0</v>
      </c>
      <c r="M81" s="87">
        <v>0</v>
      </c>
      <c r="N81" s="87">
        <v>0</v>
      </c>
      <c r="O81" s="87">
        <v>0</v>
      </c>
      <c r="P81" s="87">
        <v>0</v>
      </c>
      <c r="Q81" s="87">
        <v>0</v>
      </c>
      <c r="R81" s="87">
        <v>0</v>
      </c>
      <c r="S81" s="87">
        <v>0</v>
      </c>
      <c r="T81" s="87">
        <v>0</v>
      </c>
      <c r="U81" s="87">
        <v>0</v>
      </c>
      <c r="V81" s="87">
        <v>0</v>
      </c>
      <c r="W81" s="87">
        <v>0</v>
      </c>
      <c r="X81" s="87">
        <v>0</v>
      </c>
      <c r="Y81" s="87">
        <v>0</v>
      </c>
      <c r="Z81" s="87">
        <v>0</v>
      </c>
      <c r="AA81" s="87">
        <v>0</v>
      </c>
      <c r="AB81" s="87">
        <v>0</v>
      </c>
      <c r="AC81" s="87">
        <v>0</v>
      </c>
      <c r="AD81" s="87">
        <v>0</v>
      </c>
      <c r="AE81" s="87">
        <v>0</v>
      </c>
      <c r="AF81" s="87">
        <v>0</v>
      </c>
      <c r="AG81" s="87">
        <v>0</v>
      </c>
      <c r="AH81" s="87">
        <v>0</v>
      </c>
      <c r="AI81" s="87">
        <v>0</v>
      </c>
      <c r="AJ81" s="87">
        <v>0</v>
      </c>
      <c r="AK81" s="87">
        <v>0</v>
      </c>
      <c r="AL81" s="87">
        <v>0</v>
      </c>
      <c r="AM81" s="87">
        <v>0</v>
      </c>
      <c r="AN81" s="87">
        <v>0</v>
      </c>
      <c r="AO81" s="87">
        <v>0</v>
      </c>
      <c r="AP81" s="87">
        <v>0</v>
      </c>
      <c r="AQ81" s="87">
        <v>0</v>
      </c>
      <c r="AR81" s="87">
        <v>0</v>
      </c>
      <c r="AS81" s="87">
        <v>0</v>
      </c>
      <c r="AT81" s="87">
        <v>0</v>
      </c>
      <c r="AU81" s="87">
        <v>0</v>
      </c>
      <c r="AV81" s="87">
        <v>0</v>
      </c>
      <c r="AW81" s="87">
        <v>0</v>
      </c>
      <c r="AX81" s="87">
        <v>0</v>
      </c>
      <c r="AY81" s="87">
        <v>0</v>
      </c>
      <c r="AZ81" s="87">
        <v>0</v>
      </c>
      <c r="BA81" s="87">
        <v>0</v>
      </c>
      <c r="BB81" s="87">
        <v>0</v>
      </c>
      <c r="BC81" s="87">
        <v>0</v>
      </c>
      <c r="BD81" s="87">
        <v>0</v>
      </c>
    </row>
    <row r="82" spans="1:57" outlineLevel="1" x14ac:dyDescent="0.4">
      <c r="B82" s="53"/>
    </row>
    <row r="83" spans="1:57" outlineLevel="1" x14ac:dyDescent="0.4">
      <c r="B83" s="68" t="s">
        <v>203</v>
      </c>
      <c r="C83" s="69" t="s">
        <v>196</v>
      </c>
      <c r="D83" s="103"/>
      <c r="E83" s="106">
        <v>0</v>
      </c>
      <c r="F83" s="106">
        <v>0</v>
      </c>
      <c r="G83" s="106">
        <v>134.22156852497577</v>
      </c>
      <c r="H83" s="106">
        <v>124.55748172630071</v>
      </c>
      <c r="I83" s="106">
        <v>127.91591846807799</v>
      </c>
      <c r="J83" s="106">
        <v>128.24000430797108</v>
      </c>
      <c r="K83" s="106">
        <v>0</v>
      </c>
      <c r="L83" s="106">
        <v>0</v>
      </c>
      <c r="M83" s="106">
        <v>0</v>
      </c>
      <c r="N83" s="106">
        <v>0</v>
      </c>
      <c r="O83" s="106">
        <v>0</v>
      </c>
      <c r="P83" s="106">
        <v>0</v>
      </c>
      <c r="Q83" s="106">
        <v>0</v>
      </c>
      <c r="R83" s="106">
        <v>0</v>
      </c>
      <c r="S83" s="106">
        <v>0</v>
      </c>
      <c r="T83" s="106">
        <v>0</v>
      </c>
      <c r="U83" s="106">
        <v>0</v>
      </c>
      <c r="V83" s="106">
        <v>0</v>
      </c>
      <c r="W83" s="106">
        <v>0</v>
      </c>
      <c r="X83" s="106">
        <v>0</v>
      </c>
      <c r="Y83" s="106">
        <v>0</v>
      </c>
      <c r="Z83" s="106">
        <v>0</v>
      </c>
      <c r="AA83" s="106">
        <v>0</v>
      </c>
      <c r="AB83" s="106">
        <v>0</v>
      </c>
      <c r="AC83" s="106">
        <v>0</v>
      </c>
      <c r="AD83" s="106">
        <v>0</v>
      </c>
      <c r="AE83" s="106">
        <v>0</v>
      </c>
      <c r="AF83" s="106">
        <v>0</v>
      </c>
      <c r="AG83" s="106">
        <v>0</v>
      </c>
      <c r="AH83" s="106">
        <v>0</v>
      </c>
      <c r="AI83" s="106">
        <v>0</v>
      </c>
      <c r="AJ83" s="106">
        <v>0</v>
      </c>
      <c r="AK83" s="106">
        <v>0</v>
      </c>
      <c r="AL83" s="106">
        <v>0</v>
      </c>
      <c r="AM83" s="106">
        <v>0</v>
      </c>
      <c r="AN83" s="106">
        <v>0</v>
      </c>
      <c r="AO83" s="106">
        <v>0</v>
      </c>
      <c r="AP83" s="106">
        <v>0</v>
      </c>
      <c r="AQ83" s="106">
        <v>0</v>
      </c>
      <c r="AR83" s="106">
        <v>0</v>
      </c>
      <c r="AS83" s="106">
        <v>0</v>
      </c>
      <c r="AT83" s="106">
        <v>0</v>
      </c>
      <c r="AU83" s="106">
        <v>0</v>
      </c>
      <c r="AV83" s="106">
        <v>0</v>
      </c>
      <c r="AW83" s="106">
        <v>0</v>
      </c>
      <c r="AX83" s="106">
        <v>0</v>
      </c>
      <c r="AY83" s="106">
        <v>0</v>
      </c>
      <c r="AZ83" s="106">
        <v>0</v>
      </c>
      <c r="BA83" s="106">
        <v>0</v>
      </c>
      <c r="BB83" s="106">
        <v>0</v>
      </c>
      <c r="BC83" s="106">
        <v>0</v>
      </c>
      <c r="BD83" s="106">
        <v>0</v>
      </c>
    </row>
    <row r="84" spans="1:57" outlineLevel="1" x14ac:dyDescent="0.4">
      <c r="A84" s="105">
        <v>0</v>
      </c>
      <c r="C84" s="1"/>
      <c r="D84" s="86" t="s">
        <v>215</v>
      </c>
      <c r="E84" s="105">
        <v>0</v>
      </c>
      <c r="F84" s="123">
        <v>0</v>
      </c>
      <c r="G84" s="123">
        <v>0</v>
      </c>
      <c r="H84" s="123">
        <v>0</v>
      </c>
      <c r="I84" s="123">
        <v>0</v>
      </c>
      <c r="J84" s="123">
        <v>0</v>
      </c>
      <c r="K84" s="123">
        <v>0</v>
      </c>
      <c r="L84" s="123">
        <v>0</v>
      </c>
      <c r="M84" s="105">
        <v>0</v>
      </c>
      <c r="N84" s="105">
        <v>0</v>
      </c>
      <c r="O84" s="105">
        <v>0</v>
      </c>
      <c r="P84" s="105">
        <v>0</v>
      </c>
      <c r="Q84" s="105">
        <v>0</v>
      </c>
      <c r="R84" s="105">
        <v>0</v>
      </c>
      <c r="S84" s="105">
        <v>0</v>
      </c>
      <c r="T84" s="105">
        <v>0</v>
      </c>
      <c r="U84" s="105">
        <v>0</v>
      </c>
      <c r="V84" s="105">
        <v>0</v>
      </c>
      <c r="W84" s="105">
        <v>0</v>
      </c>
      <c r="X84" s="105">
        <v>0</v>
      </c>
      <c r="Y84" s="105">
        <v>0</v>
      </c>
      <c r="Z84" s="105">
        <v>0</v>
      </c>
      <c r="AA84" s="105">
        <v>0</v>
      </c>
      <c r="AB84" s="105">
        <v>0</v>
      </c>
      <c r="AC84" s="105">
        <v>0</v>
      </c>
      <c r="AD84" s="105">
        <v>0</v>
      </c>
      <c r="AE84" s="105">
        <v>0</v>
      </c>
      <c r="AF84" s="105">
        <v>0</v>
      </c>
      <c r="AG84" s="105">
        <v>0</v>
      </c>
      <c r="AH84" s="105">
        <v>0</v>
      </c>
      <c r="AI84" s="105">
        <v>0</v>
      </c>
      <c r="AJ84" s="105">
        <v>0</v>
      </c>
      <c r="AK84" s="105">
        <v>0</v>
      </c>
      <c r="AL84" s="105">
        <v>0</v>
      </c>
      <c r="AM84" s="105">
        <v>0</v>
      </c>
      <c r="AN84" s="105">
        <v>0</v>
      </c>
      <c r="AO84" s="105">
        <v>0</v>
      </c>
      <c r="AP84" s="105">
        <v>0</v>
      </c>
      <c r="AQ84" s="105">
        <v>0</v>
      </c>
      <c r="AR84" s="105">
        <v>0</v>
      </c>
      <c r="AS84" s="105">
        <v>0</v>
      </c>
      <c r="AT84" s="105">
        <v>0</v>
      </c>
      <c r="AU84" s="105">
        <v>0</v>
      </c>
      <c r="AV84" s="105">
        <v>0</v>
      </c>
      <c r="AW84" s="105">
        <v>0</v>
      </c>
      <c r="AX84" s="105">
        <v>0</v>
      </c>
      <c r="AY84" s="105">
        <v>0</v>
      </c>
      <c r="AZ84" s="105">
        <v>0</v>
      </c>
      <c r="BA84" s="105">
        <v>0</v>
      </c>
      <c r="BB84" s="105">
        <v>0</v>
      </c>
      <c r="BC84" s="105">
        <v>0</v>
      </c>
      <c r="BD84" s="105">
        <v>0</v>
      </c>
      <c r="BE84" s="105"/>
    </row>
    <row r="85" spans="1:57" outlineLevel="1" x14ac:dyDescent="0.4">
      <c r="B85" s="53"/>
    </row>
    <row r="86" spans="1:57" x14ac:dyDescent="0.4">
      <c r="A86" s="6">
        <v>9.0299999999999994</v>
      </c>
      <c r="B86" s="6" t="s">
        <v>226</v>
      </c>
      <c r="C86" s="7"/>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row>
    <row r="87" spans="1:57" x14ac:dyDescent="0.4">
      <c r="C87" s="26"/>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row>
    <row r="88" spans="1:57" outlineLevel="1" x14ac:dyDescent="0.4">
      <c r="B88" s="54" t="s">
        <v>227</v>
      </c>
      <c r="C88" s="26"/>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row>
    <row r="89" spans="1:57" outlineLevel="1" x14ac:dyDescent="0.4">
      <c r="C89" s="26"/>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row>
    <row r="90" spans="1:57" outlineLevel="1" x14ac:dyDescent="0.4">
      <c r="B90" s="52" t="s">
        <v>194</v>
      </c>
      <c r="C90" s="26"/>
      <c r="D90" s="60" t="s">
        <v>135</v>
      </c>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row>
    <row r="91" spans="1:57" outlineLevel="1" x14ac:dyDescent="0.4">
      <c r="B91" s="70" t="s">
        <v>195</v>
      </c>
    </row>
    <row r="92" spans="1:57" outlineLevel="1" x14ac:dyDescent="0.4">
      <c r="B92" s="59" t="s">
        <v>76</v>
      </c>
    </row>
    <row r="93" spans="1:57" outlineLevel="1" x14ac:dyDescent="0.4">
      <c r="B93" s="71" t="s">
        <v>94</v>
      </c>
      <c r="C93" s="10" t="s">
        <v>196</v>
      </c>
      <c r="D93" s="26">
        <v>1</v>
      </c>
      <c r="E93" s="87"/>
      <c r="F93" s="87">
        <v>0</v>
      </c>
      <c r="G93" s="87">
        <v>16.659107624788579</v>
      </c>
      <c r="H93" s="87">
        <v>10.664308433370328</v>
      </c>
      <c r="I93" s="87">
        <v>10.915819492282562</v>
      </c>
      <c r="J93" s="87">
        <v>14.012903258995346</v>
      </c>
      <c r="K93" s="87">
        <v>0</v>
      </c>
      <c r="L93" s="87">
        <v>0</v>
      </c>
      <c r="M93" s="87">
        <v>0</v>
      </c>
      <c r="N93" s="87">
        <v>0</v>
      </c>
      <c r="O93" s="87">
        <v>0</v>
      </c>
      <c r="P93" s="87">
        <v>0</v>
      </c>
      <c r="Q93" s="87">
        <v>0</v>
      </c>
      <c r="R93" s="87">
        <v>0</v>
      </c>
      <c r="S93" s="87">
        <v>0</v>
      </c>
      <c r="T93" s="87">
        <v>0</v>
      </c>
      <c r="U93" s="87">
        <v>0</v>
      </c>
      <c r="V93" s="87">
        <v>0</v>
      </c>
      <c r="W93" s="87">
        <v>0</v>
      </c>
      <c r="X93" s="87">
        <v>0</v>
      </c>
      <c r="Y93" s="87">
        <v>0</v>
      </c>
      <c r="Z93" s="87">
        <v>0</v>
      </c>
      <c r="AA93" s="87">
        <v>0</v>
      </c>
      <c r="AB93" s="87">
        <v>0</v>
      </c>
      <c r="AC93" s="87">
        <v>0</v>
      </c>
      <c r="AD93" s="87">
        <v>0</v>
      </c>
      <c r="AE93" s="87">
        <v>0</v>
      </c>
      <c r="AF93" s="87">
        <v>0</v>
      </c>
      <c r="AG93" s="87">
        <v>0</v>
      </c>
      <c r="AH93" s="87">
        <v>0</v>
      </c>
      <c r="AI93" s="87">
        <v>0</v>
      </c>
      <c r="AJ93" s="87">
        <v>0</v>
      </c>
      <c r="AK93" s="87">
        <v>0</v>
      </c>
      <c r="AL93" s="87">
        <v>0</v>
      </c>
      <c r="AM93" s="87">
        <v>0</v>
      </c>
      <c r="AN93" s="87">
        <v>0</v>
      </c>
      <c r="AO93" s="87">
        <v>0</v>
      </c>
      <c r="AP93" s="87">
        <v>0</v>
      </c>
      <c r="AQ93" s="87">
        <v>0</v>
      </c>
      <c r="AR93" s="87">
        <v>0</v>
      </c>
      <c r="AS93" s="87">
        <v>0</v>
      </c>
      <c r="AT93" s="87">
        <v>0</v>
      </c>
      <c r="AU93" s="87">
        <v>0</v>
      </c>
      <c r="AV93" s="87">
        <v>0</v>
      </c>
      <c r="AW93" s="87">
        <v>0</v>
      </c>
      <c r="AX93" s="87">
        <v>0</v>
      </c>
      <c r="AY93" s="87">
        <v>0</v>
      </c>
      <c r="AZ93" s="87">
        <v>0</v>
      </c>
      <c r="BA93" s="87">
        <v>0</v>
      </c>
      <c r="BB93" s="87">
        <v>0</v>
      </c>
      <c r="BC93" s="87">
        <v>0</v>
      </c>
      <c r="BD93" s="87">
        <v>0</v>
      </c>
    </row>
    <row r="94" spans="1:57" outlineLevel="1" x14ac:dyDescent="0.4">
      <c r="B94" s="71" t="s">
        <v>95</v>
      </c>
      <c r="C94" s="10" t="s">
        <v>196</v>
      </c>
      <c r="D94" s="26">
        <v>2</v>
      </c>
      <c r="E94" s="87"/>
      <c r="F94" s="87">
        <v>0</v>
      </c>
      <c r="G94" s="87">
        <v>27.099620214765185</v>
      </c>
      <c r="H94" s="87">
        <v>18.395594003549729</v>
      </c>
      <c r="I94" s="87">
        <v>19.55863882250053</v>
      </c>
      <c r="J94" s="87">
        <v>29.252629603775464</v>
      </c>
      <c r="K94" s="87">
        <v>0</v>
      </c>
      <c r="L94" s="87">
        <v>0</v>
      </c>
      <c r="M94" s="87">
        <v>0</v>
      </c>
      <c r="N94" s="87">
        <v>0</v>
      </c>
      <c r="O94" s="87">
        <v>0</v>
      </c>
      <c r="P94" s="87">
        <v>0</v>
      </c>
      <c r="Q94" s="87">
        <v>0</v>
      </c>
      <c r="R94" s="87">
        <v>0</v>
      </c>
      <c r="S94" s="87">
        <v>0</v>
      </c>
      <c r="T94" s="87">
        <v>0</v>
      </c>
      <c r="U94" s="87">
        <v>0</v>
      </c>
      <c r="V94" s="87">
        <v>0</v>
      </c>
      <c r="W94" s="87">
        <v>0</v>
      </c>
      <c r="X94" s="87">
        <v>0</v>
      </c>
      <c r="Y94" s="87">
        <v>0</v>
      </c>
      <c r="Z94" s="87">
        <v>0</v>
      </c>
      <c r="AA94" s="87">
        <v>0</v>
      </c>
      <c r="AB94" s="87">
        <v>0</v>
      </c>
      <c r="AC94" s="87">
        <v>0</v>
      </c>
      <c r="AD94" s="87">
        <v>0</v>
      </c>
      <c r="AE94" s="87">
        <v>0</v>
      </c>
      <c r="AF94" s="87">
        <v>0</v>
      </c>
      <c r="AG94" s="87">
        <v>0</v>
      </c>
      <c r="AH94" s="87">
        <v>0</v>
      </c>
      <c r="AI94" s="87">
        <v>0</v>
      </c>
      <c r="AJ94" s="87">
        <v>0</v>
      </c>
      <c r="AK94" s="87">
        <v>0</v>
      </c>
      <c r="AL94" s="87">
        <v>0</v>
      </c>
      <c r="AM94" s="87">
        <v>0</v>
      </c>
      <c r="AN94" s="87">
        <v>0</v>
      </c>
      <c r="AO94" s="87">
        <v>0</v>
      </c>
      <c r="AP94" s="87">
        <v>0</v>
      </c>
      <c r="AQ94" s="87">
        <v>0</v>
      </c>
      <c r="AR94" s="87">
        <v>0</v>
      </c>
      <c r="AS94" s="87">
        <v>0</v>
      </c>
      <c r="AT94" s="87">
        <v>0</v>
      </c>
      <c r="AU94" s="87">
        <v>0</v>
      </c>
      <c r="AV94" s="87">
        <v>0</v>
      </c>
      <c r="AW94" s="87">
        <v>0</v>
      </c>
      <c r="AX94" s="87">
        <v>0</v>
      </c>
      <c r="AY94" s="87">
        <v>0</v>
      </c>
      <c r="AZ94" s="87">
        <v>0</v>
      </c>
      <c r="BA94" s="87">
        <v>0</v>
      </c>
      <c r="BB94" s="87">
        <v>0</v>
      </c>
      <c r="BC94" s="87">
        <v>0</v>
      </c>
      <c r="BD94" s="87">
        <v>0</v>
      </c>
    </row>
    <row r="95" spans="1:57" outlineLevel="1" x14ac:dyDescent="0.4">
      <c r="B95" s="71" t="s">
        <v>96</v>
      </c>
      <c r="C95" s="10" t="s">
        <v>196</v>
      </c>
      <c r="D95" s="26">
        <v>3</v>
      </c>
      <c r="E95" s="87"/>
      <c r="F95" s="87">
        <v>0</v>
      </c>
      <c r="G95" s="87">
        <v>3.1134776139598368</v>
      </c>
      <c r="H95" s="87">
        <v>2.0359269771662802</v>
      </c>
      <c r="I95" s="87">
        <v>2.1648930617974349</v>
      </c>
      <c r="J95" s="87">
        <v>3.2896227093395938</v>
      </c>
      <c r="K95" s="87">
        <v>0</v>
      </c>
      <c r="L95" s="87">
        <v>0</v>
      </c>
      <c r="M95" s="87">
        <v>0</v>
      </c>
      <c r="N95" s="87">
        <v>0</v>
      </c>
      <c r="O95" s="87">
        <v>0</v>
      </c>
      <c r="P95" s="87">
        <v>0</v>
      </c>
      <c r="Q95" s="87">
        <v>0</v>
      </c>
      <c r="R95" s="87">
        <v>0</v>
      </c>
      <c r="S95" s="87">
        <v>0</v>
      </c>
      <c r="T95" s="87">
        <v>0</v>
      </c>
      <c r="U95" s="87">
        <v>0</v>
      </c>
      <c r="V95" s="87">
        <v>0</v>
      </c>
      <c r="W95" s="87">
        <v>0</v>
      </c>
      <c r="X95" s="87">
        <v>0</v>
      </c>
      <c r="Y95" s="87">
        <v>0</v>
      </c>
      <c r="Z95" s="87">
        <v>0</v>
      </c>
      <c r="AA95" s="87">
        <v>0</v>
      </c>
      <c r="AB95" s="87">
        <v>0</v>
      </c>
      <c r="AC95" s="87">
        <v>0</v>
      </c>
      <c r="AD95" s="87">
        <v>0</v>
      </c>
      <c r="AE95" s="87">
        <v>0</v>
      </c>
      <c r="AF95" s="87">
        <v>0</v>
      </c>
      <c r="AG95" s="87">
        <v>0</v>
      </c>
      <c r="AH95" s="87">
        <v>0</v>
      </c>
      <c r="AI95" s="87">
        <v>0</v>
      </c>
      <c r="AJ95" s="87">
        <v>0</v>
      </c>
      <c r="AK95" s="87">
        <v>0</v>
      </c>
      <c r="AL95" s="87">
        <v>0</v>
      </c>
      <c r="AM95" s="87">
        <v>0</v>
      </c>
      <c r="AN95" s="87">
        <v>0</v>
      </c>
      <c r="AO95" s="87">
        <v>0</v>
      </c>
      <c r="AP95" s="87">
        <v>0</v>
      </c>
      <c r="AQ95" s="87">
        <v>0</v>
      </c>
      <c r="AR95" s="87">
        <v>0</v>
      </c>
      <c r="AS95" s="87">
        <v>0</v>
      </c>
      <c r="AT95" s="87">
        <v>0</v>
      </c>
      <c r="AU95" s="87">
        <v>0</v>
      </c>
      <c r="AV95" s="87">
        <v>0</v>
      </c>
      <c r="AW95" s="87">
        <v>0</v>
      </c>
      <c r="AX95" s="87">
        <v>0</v>
      </c>
      <c r="AY95" s="87">
        <v>0</v>
      </c>
      <c r="AZ95" s="87">
        <v>0</v>
      </c>
      <c r="BA95" s="87">
        <v>0</v>
      </c>
      <c r="BB95" s="87">
        <v>0</v>
      </c>
      <c r="BC95" s="87">
        <v>0</v>
      </c>
      <c r="BD95" s="87">
        <v>0</v>
      </c>
    </row>
    <row r="96" spans="1:57" outlineLevel="1" x14ac:dyDescent="0.4">
      <c r="B96" s="71" t="s">
        <v>97</v>
      </c>
      <c r="C96" s="10" t="s">
        <v>196</v>
      </c>
      <c r="D96" s="26">
        <v>4</v>
      </c>
      <c r="E96" s="87"/>
      <c r="F96" s="87">
        <v>0</v>
      </c>
      <c r="G96" s="87">
        <v>1.7778262835869194</v>
      </c>
      <c r="H96" s="87">
        <v>1.2121468506562454</v>
      </c>
      <c r="I96" s="87">
        <v>1.3531201837583757</v>
      </c>
      <c r="J96" s="87">
        <v>2.2822914410205057</v>
      </c>
      <c r="K96" s="87">
        <v>0</v>
      </c>
      <c r="L96" s="87">
        <v>0</v>
      </c>
      <c r="M96" s="87">
        <v>0</v>
      </c>
      <c r="N96" s="87">
        <v>0</v>
      </c>
      <c r="O96" s="87">
        <v>0</v>
      </c>
      <c r="P96" s="87">
        <v>0</v>
      </c>
      <c r="Q96" s="87">
        <v>0</v>
      </c>
      <c r="R96" s="87">
        <v>0</v>
      </c>
      <c r="S96" s="87">
        <v>0</v>
      </c>
      <c r="T96" s="87">
        <v>0</v>
      </c>
      <c r="U96" s="87">
        <v>0</v>
      </c>
      <c r="V96" s="87">
        <v>0</v>
      </c>
      <c r="W96" s="87">
        <v>0</v>
      </c>
      <c r="X96" s="87">
        <v>0</v>
      </c>
      <c r="Y96" s="87">
        <v>0</v>
      </c>
      <c r="Z96" s="87">
        <v>0</v>
      </c>
      <c r="AA96" s="87">
        <v>0</v>
      </c>
      <c r="AB96" s="87">
        <v>0</v>
      </c>
      <c r="AC96" s="87">
        <v>0</v>
      </c>
      <c r="AD96" s="87">
        <v>0</v>
      </c>
      <c r="AE96" s="87">
        <v>0</v>
      </c>
      <c r="AF96" s="87">
        <v>0</v>
      </c>
      <c r="AG96" s="87">
        <v>0</v>
      </c>
      <c r="AH96" s="87">
        <v>0</v>
      </c>
      <c r="AI96" s="87">
        <v>0</v>
      </c>
      <c r="AJ96" s="87">
        <v>0</v>
      </c>
      <c r="AK96" s="87">
        <v>0</v>
      </c>
      <c r="AL96" s="87">
        <v>0</v>
      </c>
      <c r="AM96" s="87">
        <v>0</v>
      </c>
      <c r="AN96" s="87">
        <v>0</v>
      </c>
      <c r="AO96" s="87">
        <v>0</v>
      </c>
      <c r="AP96" s="87">
        <v>0</v>
      </c>
      <c r="AQ96" s="87">
        <v>0</v>
      </c>
      <c r="AR96" s="87">
        <v>0</v>
      </c>
      <c r="AS96" s="87">
        <v>0</v>
      </c>
      <c r="AT96" s="87">
        <v>0</v>
      </c>
      <c r="AU96" s="87">
        <v>0</v>
      </c>
      <c r="AV96" s="87">
        <v>0</v>
      </c>
      <c r="AW96" s="87">
        <v>0</v>
      </c>
      <c r="AX96" s="87">
        <v>0</v>
      </c>
      <c r="AY96" s="87">
        <v>0</v>
      </c>
      <c r="AZ96" s="87">
        <v>0</v>
      </c>
      <c r="BA96" s="87">
        <v>0</v>
      </c>
      <c r="BB96" s="87">
        <v>0</v>
      </c>
      <c r="BC96" s="87">
        <v>0</v>
      </c>
      <c r="BD96" s="87">
        <v>0</v>
      </c>
    </row>
    <row r="97" spans="2:56" outlineLevel="1" x14ac:dyDescent="0.4">
      <c r="B97" s="71" t="s">
        <v>98</v>
      </c>
      <c r="C97" s="10" t="s">
        <v>196</v>
      </c>
      <c r="D97" s="26">
        <v>5</v>
      </c>
      <c r="E97" s="87"/>
      <c r="F97" s="87">
        <v>0</v>
      </c>
      <c r="G97" s="87">
        <v>2.3063661178947672E-2</v>
      </c>
      <c r="H97" s="87">
        <v>5.7803441987206725E-3</v>
      </c>
      <c r="I97" s="87">
        <v>1.6353198567903768E-2</v>
      </c>
      <c r="J97" s="87">
        <v>2.5291311840846716E-2</v>
      </c>
      <c r="K97" s="87">
        <v>0</v>
      </c>
      <c r="L97" s="87">
        <v>0</v>
      </c>
      <c r="M97" s="87">
        <v>0</v>
      </c>
      <c r="N97" s="87">
        <v>0</v>
      </c>
      <c r="O97" s="87">
        <v>0</v>
      </c>
      <c r="P97" s="87">
        <v>0</v>
      </c>
      <c r="Q97" s="87">
        <v>0</v>
      </c>
      <c r="R97" s="87">
        <v>0</v>
      </c>
      <c r="S97" s="87">
        <v>0</v>
      </c>
      <c r="T97" s="87">
        <v>0</v>
      </c>
      <c r="U97" s="87">
        <v>0</v>
      </c>
      <c r="V97" s="87">
        <v>0</v>
      </c>
      <c r="W97" s="87">
        <v>0</v>
      </c>
      <c r="X97" s="87">
        <v>0</v>
      </c>
      <c r="Y97" s="87">
        <v>0</v>
      </c>
      <c r="Z97" s="87">
        <v>0</v>
      </c>
      <c r="AA97" s="87">
        <v>0</v>
      </c>
      <c r="AB97" s="87">
        <v>0</v>
      </c>
      <c r="AC97" s="87">
        <v>0</v>
      </c>
      <c r="AD97" s="87">
        <v>0</v>
      </c>
      <c r="AE97" s="87">
        <v>0</v>
      </c>
      <c r="AF97" s="87">
        <v>0</v>
      </c>
      <c r="AG97" s="87">
        <v>0</v>
      </c>
      <c r="AH97" s="87">
        <v>0</v>
      </c>
      <c r="AI97" s="87">
        <v>0</v>
      </c>
      <c r="AJ97" s="87">
        <v>0</v>
      </c>
      <c r="AK97" s="87">
        <v>0</v>
      </c>
      <c r="AL97" s="87">
        <v>0</v>
      </c>
      <c r="AM97" s="87">
        <v>0</v>
      </c>
      <c r="AN97" s="87">
        <v>0</v>
      </c>
      <c r="AO97" s="87">
        <v>0</v>
      </c>
      <c r="AP97" s="87">
        <v>0</v>
      </c>
      <c r="AQ97" s="87">
        <v>0</v>
      </c>
      <c r="AR97" s="87">
        <v>0</v>
      </c>
      <c r="AS97" s="87">
        <v>0</v>
      </c>
      <c r="AT97" s="87">
        <v>0</v>
      </c>
      <c r="AU97" s="87">
        <v>0</v>
      </c>
      <c r="AV97" s="87">
        <v>0</v>
      </c>
      <c r="AW97" s="87">
        <v>0</v>
      </c>
      <c r="AX97" s="87">
        <v>0</v>
      </c>
      <c r="AY97" s="87">
        <v>0</v>
      </c>
      <c r="AZ97" s="87">
        <v>0</v>
      </c>
      <c r="BA97" s="87">
        <v>0</v>
      </c>
      <c r="BB97" s="87">
        <v>0</v>
      </c>
      <c r="BC97" s="87">
        <v>0</v>
      </c>
      <c r="BD97" s="87">
        <v>0</v>
      </c>
    </row>
    <row r="98" spans="2:56" outlineLevel="1" x14ac:dyDescent="0.4">
      <c r="B98" s="59" t="s">
        <v>77</v>
      </c>
      <c r="C98" s="10" t="s">
        <v>196</v>
      </c>
      <c r="D98" s="26">
        <v>6</v>
      </c>
      <c r="E98" s="87"/>
      <c r="F98" s="87">
        <v>0</v>
      </c>
      <c r="G98" s="87">
        <v>1.7023698282128634</v>
      </c>
      <c r="H98" s="87">
        <v>1.3358914846659338</v>
      </c>
      <c r="I98" s="87">
        <v>1.3914163551870928</v>
      </c>
      <c r="J98" s="87">
        <v>2.1698516755376396</v>
      </c>
      <c r="K98" s="87">
        <v>0</v>
      </c>
      <c r="L98" s="87">
        <v>0</v>
      </c>
      <c r="M98" s="87">
        <v>0</v>
      </c>
      <c r="N98" s="87">
        <v>0</v>
      </c>
      <c r="O98" s="87">
        <v>0</v>
      </c>
      <c r="P98" s="87">
        <v>0</v>
      </c>
      <c r="Q98" s="87">
        <v>0</v>
      </c>
      <c r="R98" s="87">
        <v>0</v>
      </c>
      <c r="S98" s="87">
        <v>0</v>
      </c>
      <c r="T98" s="87">
        <v>0</v>
      </c>
      <c r="U98" s="87">
        <v>0</v>
      </c>
      <c r="V98" s="87">
        <v>0</v>
      </c>
      <c r="W98" s="87">
        <v>0</v>
      </c>
      <c r="X98" s="87">
        <v>0</v>
      </c>
      <c r="Y98" s="87">
        <v>0</v>
      </c>
      <c r="Z98" s="87">
        <v>0</v>
      </c>
      <c r="AA98" s="87">
        <v>0</v>
      </c>
      <c r="AB98" s="87">
        <v>0</v>
      </c>
      <c r="AC98" s="87">
        <v>0</v>
      </c>
      <c r="AD98" s="87">
        <v>0</v>
      </c>
      <c r="AE98" s="87">
        <v>0</v>
      </c>
      <c r="AF98" s="87">
        <v>0</v>
      </c>
      <c r="AG98" s="87">
        <v>0</v>
      </c>
      <c r="AH98" s="87">
        <v>0</v>
      </c>
      <c r="AI98" s="87">
        <v>0</v>
      </c>
      <c r="AJ98" s="87">
        <v>0</v>
      </c>
      <c r="AK98" s="87">
        <v>0</v>
      </c>
      <c r="AL98" s="87">
        <v>0</v>
      </c>
      <c r="AM98" s="87">
        <v>0</v>
      </c>
      <c r="AN98" s="87">
        <v>0</v>
      </c>
      <c r="AO98" s="87">
        <v>0</v>
      </c>
      <c r="AP98" s="87">
        <v>0</v>
      </c>
      <c r="AQ98" s="87">
        <v>0</v>
      </c>
      <c r="AR98" s="87">
        <v>0</v>
      </c>
      <c r="AS98" s="87">
        <v>0</v>
      </c>
      <c r="AT98" s="87">
        <v>0</v>
      </c>
      <c r="AU98" s="87">
        <v>0</v>
      </c>
      <c r="AV98" s="87">
        <v>0</v>
      </c>
      <c r="AW98" s="87">
        <v>0</v>
      </c>
      <c r="AX98" s="87">
        <v>0</v>
      </c>
      <c r="AY98" s="87">
        <v>0</v>
      </c>
      <c r="AZ98" s="87">
        <v>0</v>
      </c>
      <c r="BA98" s="87">
        <v>0</v>
      </c>
      <c r="BB98" s="87">
        <v>0</v>
      </c>
      <c r="BC98" s="87">
        <v>0</v>
      </c>
      <c r="BD98" s="87">
        <v>0</v>
      </c>
    </row>
    <row r="99" spans="2:56" outlineLevel="1" x14ac:dyDescent="0.4">
      <c r="B99" s="59" t="s">
        <v>78</v>
      </c>
      <c r="C99" s="10" t="s">
        <v>196</v>
      </c>
      <c r="D99" s="26">
        <v>7</v>
      </c>
      <c r="E99" s="87"/>
      <c r="F99" s="87">
        <v>0</v>
      </c>
      <c r="G99" s="87">
        <v>0</v>
      </c>
      <c r="H99" s="87">
        <v>0</v>
      </c>
      <c r="I99" s="87">
        <v>0</v>
      </c>
      <c r="J99" s="87">
        <v>0</v>
      </c>
      <c r="K99" s="87">
        <v>0</v>
      </c>
      <c r="L99" s="87">
        <v>0</v>
      </c>
      <c r="M99" s="87">
        <v>0</v>
      </c>
      <c r="N99" s="87">
        <v>0</v>
      </c>
      <c r="O99" s="87">
        <v>0</v>
      </c>
      <c r="P99" s="87">
        <v>0</v>
      </c>
      <c r="Q99" s="87">
        <v>0</v>
      </c>
      <c r="R99" s="87">
        <v>0</v>
      </c>
      <c r="S99" s="87">
        <v>0</v>
      </c>
      <c r="T99" s="87">
        <v>0</v>
      </c>
      <c r="U99" s="87">
        <v>0</v>
      </c>
      <c r="V99" s="87">
        <v>0</v>
      </c>
      <c r="W99" s="87">
        <v>0</v>
      </c>
      <c r="X99" s="87">
        <v>0</v>
      </c>
      <c r="Y99" s="87">
        <v>0</v>
      </c>
      <c r="Z99" s="87">
        <v>0</v>
      </c>
      <c r="AA99" s="87">
        <v>0</v>
      </c>
      <c r="AB99" s="87">
        <v>0</v>
      </c>
      <c r="AC99" s="87">
        <v>0</v>
      </c>
      <c r="AD99" s="87">
        <v>0</v>
      </c>
      <c r="AE99" s="87">
        <v>0</v>
      </c>
      <c r="AF99" s="87">
        <v>0</v>
      </c>
      <c r="AG99" s="87">
        <v>0</v>
      </c>
      <c r="AH99" s="87">
        <v>0</v>
      </c>
      <c r="AI99" s="87">
        <v>0</v>
      </c>
      <c r="AJ99" s="87">
        <v>0</v>
      </c>
      <c r="AK99" s="87">
        <v>0</v>
      </c>
      <c r="AL99" s="87">
        <v>0</v>
      </c>
      <c r="AM99" s="87">
        <v>0</v>
      </c>
      <c r="AN99" s="87">
        <v>0</v>
      </c>
      <c r="AO99" s="87">
        <v>0</v>
      </c>
      <c r="AP99" s="87">
        <v>0</v>
      </c>
      <c r="AQ99" s="87">
        <v>0</v>
      </c>
      <c r="AR99" s="87">
        <v>0</v>
      </c>
      <c r="AS99" s="87">
        <v>0</v>
      </c>
      <c r="AT99" s="87">
        <v>0</v>
      </c>
      <c r="AU99" s="87">
        <v>0</v>
      </c>
      <c r="AV99" s="87">
        <v>0</v>
      </c>
      <c r="AW99" s="87">
        <v>0</v>
      </c>
      <c r="AX99" s="87">
        <v>0</v>
      </c>
      <c r="AY99" s="87">
        <v>0</v>
      </c>
      <c r="AZ99" s="87">
        <v>0</v>
      </c>
      <c r="BA99" s="87">
        <v>0</v>
      </c>
      <c r="BB99" s="87">
        <v>0</v>
      </c>
      <c r="BC99" s="87">
        <v>0</v>
      </c>
      <c r="BD99" s="87">
        <v>0</v>
      </c>
    </row>
    <row r="100" spans="2:56" outlineLevel="1" x14ac:dyDescent="0.4">
      <c r="B100" s="59" t="s">
        <v>79</v>
      </c>
      <c r="C100" s="10" t="s">
        <v>196</v>
      </c>
      <c r="D100" s="26">
        <v>8</v>
      </c>
      <c r="E100" s="87"/>
      <c r="F100" s="87">
        <v>0</v>
      </c>
      <c r="G100" s="87">
        <v>4.8563598172893307</v>
      </c>
      <c r="H100" s="87">
        <v>3.2536590414367956</v>
      </c>
      <c r="I100" s="87">
        <v>3.4021717597987897</v>
      </c>
      <c r="J100" s="87">
        <v>4.8142615515231988</v>
      </c>
      <c r="K100" s="87">
        <v>0</v>
      </c>
      <c r="L100" s="87">
        <v>0</v>
      </c>
      <c r="M100" s="87">
        <v>0</v>
      </c>
      <c r="N100" s="87">
        <v>0</v>
      </c>
      <c r="O100" s="87">
        <v>0</v>
      </c>
      <c r="P100" s="87">
        <v>0</v>
      </c>
      <c r="Q100" s="87">
        <v>0</v>
      </c>
      <c r="R100" s="87">
        <v>0</v>
      </c>
      <c r="S100" s="87">
        <v>0</v>
      </c>
      <c r="T100" s="87">
        <v>0</v>
      </c>
      <c r="U100" s="87">
        <v>0</v>
      </c>
      <c r="V100" s="87">
        <v>0</v>
      </c>
      <c r="W100" s="87">
        <v>0</v>
      </c>
      <c r="X100" s="87">
        <v>0</v>
      </c>
      <c r="Y100" s="87">
        <v>0</v>
      </c>
      <c r="Z100" s="87">
        <v>0</v>
      </c>
      <c r="AA100" s="87">
        <v>0</v>
      </c>
      <c r="AB100" s="87">
        <v>0</v>
      </c>
      <c r="AC100" s="87">
        <v>0</v>
      </c>
      <c r="AD100" s="87">
        <v>0</v>
      </c>
      <c r="AE100" s="87">
        <v>0</v>
      </c>
      <c r="AF100" s="87">
        <v>0</v>
      </c>
      <c r="AG100" s="87">
        <v>0</v>
      </c>
      <c r="AH100" s="87">
        <v>0</v>
      </c>
      <c r="AI100" s="87">
        <v>0</v>
      </c>
      <c r="AJ100" s="87">
        <v>0</v>
      </c>
      <c r="AK100" s="87">
        <v>0</v>
      </c>
      <c r="AL100" s="87">
        <v>0</v>
      </c>
      <c r="AM100" s="87">
        <v>0</v>
      </c>
      <c r="AN100" s="87">
        <v>0</v>
      </c>
      <c r="AO100" s="87">
        <v>0</v>
      </c>
      <c r="AP100" s="87">
        <v>0</v>
      </c>
      <c r="AQ100" s="87">
        <v>0</v>
      </c>
      <c r="AR100" s="87">
        <v>0</v>
      </c>
      <c r="AS100" s="87">
        <v>0</v>
      </c>
      <c r="AT100" s="87">
        <v>0</v>
      </c>
      <c r="AU100" s="87">
        <v>0</v>
      </c>
      <c r="AV100" s="87">
        <v>0</v>
      </c>
      <c r="AW100" s="87">
        <v>0</v>
      </c>
      <c r="AX100" s="87">
        <v>0</v>
      </c>
      <c r="AY100" s="87">
        <v>0</v>
      </c>
      <c r="AZ100" s="87">
        <v>0</v>
      </c>
      <c r="BA100" s="87">
        <v>0</v>
      </c>
      <c r="BB100" s="87">
        <v>0</v>
      </c>
      <c r="BC100" s="87">
        <v>0</v>
      </c>
      <c r="BD100" s="87">
        <v>0</v>
      </c>
    </row>
    <row r="101" spans="2:56" outlineLevel="1" x14ac:dyDescent="0.4">
      <c r="B101" s="59" t="s">
        <v>80</v>
      </c>
      <c r="C101" s="10" t="s">
        <v>196</v>
      </c>
      <c r="D101" s="26">
        <v>9</v>
      </c>
      <c r="E101" s="87"/>
      <c r="F101" s="87">
        <v>0</v>
      </c>
      <c r="G101" s="87">
        <v>2.4711392045176401</v>
      </c>
      <c r="H101" s="87">
        <v>1.7039685891645473</v>
      </c>
      <c r="I101" s="87">
        <v>1.8013728307507875</v>
      </c>
      <c r="J101" s="87">
        <v>4.1284050043475933</v>
      </c>
      <c r="K101" s="87">
        <v>0</v>
      </c>
      <c r="L101" s="87">
        <v>0</v>
      </c>
      <c r="M101" s="87">
        <v>0</v>
      </c>
      <c r="N101" s="87">
        <v>0</v>
      </c>
      <c r="O101" s="87">
        <v>0</v>
      </c>
      <c r="P101" s="87">
        <v>0</v>
      </c>
      <c r="Q101" s="87">
        <v>0</v>
      </c>
      <c r="R101" s="87">
        <v>0</v>
      </c>
      <c r="S101" s="87">
        <v>0</v>
      </c>
      <c r="T101" s="87">
        <v>0</v>
      </c>
      <c r="U101" s="87">
        <v>0</v>
      </c>
      <c r="V101" s="87">
        <v>0</v>
      </c>
      <c r="W101" s="87">
        <v>0</v>
      </c>
      <c r="X101" s="87">
        <v>0</v>
      </c>
      <c r="Y101" s="87">
        <v>0</v>
      </c>
      <c r="Z101" s="87">
        <v>0</v>
      </c>
      <c r="AA101" s="87">
        <v>0</v>
      </c>
      <c r="AB101" s="87">
        <v>0</v>
      </c>
      <c r="AC101" s="87">
        <v>0</v>
      </c>
      <c r="AD101" s="87">
        <v>0</v>
      </c>
      <c r="AE101" s="87">
        <v>0</v>
      </c>
      <c r="AF101" s="87">
        <v>0</v>
      </c>
      <c r="AG101" s="87">
        <v>0</v>
      </c>
      <c r="AH101" s="87">
        <v>0</v>
      </c>
      <c r="AI101" s="87">
        <v>0</v>
      </c>
      <c r="AJ101" s="87">
        <v>0</v>
      </c>
      <c r="AK101" s="87">
        <v>0</v>
      </c>
      <c r="AL101" s="87">
        <v>0</v>
      </c>
      <c r="AM101" s="87">
        <v>0</v>
      </c>
      <c r="AN101" s="87">
        <v>0</v>
      </c>
      <c r="AO101" s="87">
        <v>0</v>
      </c>
      <c r="AP101" s="87">
        <v>0</v>
      </c>
      <c r="AQ101" s="87">
        <v>0</v>
      </c>
      <c r="AR101" s="87">
        <v>0</v>
      </c>
      <c r="AS101" s="87">
        <v>0</v>
      </c>
      <c r="AT101" s="87">
        <v>0</v>
      </c>
      <c r="AU101" s="87">
        <v>0</v>
      </c>
      <c r="AV101" s="87">
        <v>0</v>
      </c>
      <c r="AW101" s="87">
        <v>0</v>
      </c>
      <c r="AX101" s="87">
        <v>0</v>
      </c>
      <c r="AY101" s="87">
        <v>0</v>
      </c>
      <c r="AZ101" s="87">
        <v>0</v>
      </c>
      <c r="BA101" s="87">
        <v>0</v>
      </c>
      <c r="BB101" s="87">
        <v>0</v>
      </c>
      <c r="BC101" s="87">
        <v>0</v>
      </c>
      <c r="BD101" s="87">
        <v>0</v>
      </c>
    </row>
    <row r="102" spans="2:56" outlineLevel="1" x14ac:dyDescent="0.4">
      <c r="B102" s="59" t="s">
        <v>81</v>
      </c>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row>
    <row r="103" spans="2:56" outlineLevel="1" x14ac:dyDescent="0.4">
      <c r="B103" s="71" t="s">
        <v>99</v>
      </c>
      <c r="C103" s="10" t="s">
        <v>196</v>
      </c>
      <c r="D103" s="26">
        <v>10</v>
      </c>
      <c r="E103" s="87"/>
      <c r="F103" s="87">
        <v>0</v>
      </c>
      <c r="G103" s="87">
        <v>0.21869537492577651</v>
      </c>
      <c r="H103" s="87">
        <v>0.31295067235527468</v>
      </c>
      <c r="I103" s="87">
        <v>0.13722036250950526</v>
      </c>
      <c r="J103" s="87">
        <v>0.19148775863343398</v>
      </c>
      <c r="K103" s="87">
        <v>0</v>
      </c>
      <c r="L103" s="87">
        <v>0</v>
      </c>
      <c r="M103" s="87">
        <v>0</v>
      </c>
      <c r="N103" s="87">
        <v>0</v>
      </c>
      <c r="O103" s="87">
        <v>0</v>
      </c>
      <c r="P103" s="87">
        <v>0</v>
      </c>
      <c r="Q103" s="87">
        <v>0</v>
      </c>
      <c r="R103" s="87">
        <v>0</v>
      </c>
      <c r="S103" s="87">
        <v>0</v>
      </c>
      <c r="T103" s="87">
        <v>0</v>
      </c>
      <c r="U103" s="87">
        <v>0</v>
      </c>
      <c r="V103" s="87">
        <v>0</v>
      </c>
      <c r="W103" s="87">
        <v>0</v>
      </c>
      <c r="X103" s="87">
        <v>0</v>
      </c>
      <c r="Y103" s="87">
        <v>0</v>
      </c>
      <c r="Z103" s="87">
        <v>0</v>
      </c>
      <c r="AA103" s="87">
        <v>0</v>
      </c>
      <c r="AB103" s="87">
        <v>0</v>
      </c>
      <c r="AC103" s="87">
        <v>0</v>
      </c>
      <c r="AD103" s="87">
        <v>0</v>
      </c>
      <c r="AE103" s="87">
        <v>0</v>
      </c>
      <c r="AF103" s="87">
        <v>0</v>
      </c>
      <c r="AG103" s="87">
        <v>0</v>
      </c>
      <c r="AH103" s="87">
        <v>0</v>
      </c>
      <c r="AI103" s="87">
        <v>0</v>
      </c>
      <c r="AJ103" s="87">
        <v>0</v>
      </c>
      <c r="AK103" s="87">
        <v>0</v>
      </c>
      <c r="AL103" s="87">
        <v>0</v>
      </c>
      <c r="AM103" s="87">
        <v>0</v>
      </c>
      <c r="AN103" s="87">
        <v>0</v>
      </c>
      <c r="AO103" s="87">
        <v>0</v>
      </c>
      <c r="AP103" s="87">
        <v>0</v>
      </c>
      <c r="AQ103" s="87">
        <v>0</v>
      </c>
      <c r="AR103" s="87">
        <v>0</v>
      </c>
      <c r="AS103" s="87">
        <v>0</v>
      </c>
      <c r="AT103" s="87">
        <v>0</v>
      </c>
      <c r="AU103" s="87">
        <v>0</v>
      </c>
      <c r="AV103" s="87">
        <v>0</v>
      </c>
      <c r="AW103" s="87">
        <v>0</v>
      </c>
      <c r="AX103" s="87">
        <v>0</v>
      </c>
      <c r="AY103" s="87">
        <v>0</v>
      </c>
      <c r="AZ103" s="87">
        <v>0</v>
      </c>
      <c r="BA103" s="87">
        <v>0</v>
      </c>
      <c r="BB103" s="87">
        <v>0</v>
      </c>
      <c r="BC103" s="87">
        <v>0</v>
      </c>
      <c r="BD103" s="87">
        <v>0</v>
      </c>
    </row>
    <row r="104" spans="2:56" outlineLevel="1" x14ac:dyDescent="0.4">
      <c r="B104" s="71" t="s">
        <v>100</v>
      </c>
      <c r="C104" s="10" t="s">
        <v>196</v>
      </c>
      <c r="D104" s="26">
        <v>11</v>
      </c>
      <c r="E104" s="87"/>
      <c r="F104" s="87">
        <v>0</v>
      </c>
      <c r="G104" s="87">
        <v>2.8965202133605215</v>
      </c>
      <c r="H104" s="87">
        <v>1.7745199222546948</v>
      </c>
      <c r="I104" s="87">
        <v>1.8174209391869196</v>
      </c>
      <c r="J104" s="87">
        <v>2.5361677798677067</v>
      </c>
      <c r="K104" s="87">
        <v>0</v>
      </c>
      <c r="L104" s="87">
        <v>0</v>
      </c>
      <c r="M104" s="87">
        <v>0</v>
      </c>
      <c r="N104" s="87">
        <v>0</v>
      </c>
      <c r="O104" s="87">
        <v>0</v>
      </c>
      <c r="P104" s="87">
        <v>0</v>
      </c>
      <c r="Q104" s="87">
        <v>0</v>
      </c>
      <c r="R104" s="87">
        <v>0</v>
      </c>
      <c r="S104" s="87">
        <v>0</v>
      </c>
      <c r="T104" s="87">
        <v>0</v>
      </c>
      <c r="U104" s="87">
        <v>0</v>
      </c>
      <c r="V104" s="87">
        <v>0</v>
      </c>
      <c r="W104" s="87">
        <v>0</v>
      </c>
      <c r="X104" s="87">
        <v>0</v>
      </c>
      <c r="Y104" s="87">
        <v>0</v>
      </c>
      <c r="Z104" s="87">
        <v>0</v>
      </c>
      <c r="AA104" s="87">
        <v>0</v>
      </c>
      <c r="AB104" s="87">
        <v>0</v>
      </c>
      <c r="AC104" s="87">
        <v>0</v>
      </c>
      <c r="AD104" s="87">
        <v>0</v>
      </c>
      <c r="AE104" s="87">
        <v>0</v>
      </c>
      <c r="AF104" s="87">
        <v>0</v>
      </c>
      <c r="AG104" s="87">
        <v>0</v>
      </c>
      <c r="AH104" s="87">
        <v>0</v>
      </c>
      <c r="AI104" s="87">
        <v>0</v>
      </c>
      <c r="AJ104" s="87">
        <v>0</v>
      </c>
      <c r="AK104" s="87">
        <v>0</v>
      </c>
      <c r="AL104" s="87">
        <v>0</v>
      </c>
      <c r="AM104" s="87">
        <v>0</v>
      </c>
      <c r="AN104" s="87">
        <v>0</v>
      </c>
      <c r="AO104" s="87">
        <v>0</v>
      </c>
      <c r="AP104" s="87">
        <v>0</v>
      </c>
      <c r="AQ104" s="87">
        <v>0</v>
      </c>
      <c r="AR104" s="87">
        <v>0</v>
      </c>
      <c r="AS104" s="87">
        <v>0</v>
      </c>
      <c r="AT104" s="87">
        <v>0</v>
      </c>
      <c r="AU104" s="87">
        <v>0</v>
      </c>
      <c r="AV104" s="87">
        <v>0</v>
      </c>
      <c r="AW104" s="87">
        <v>0</v>
      </c>
      <c r="AX104" s="87">
        <v>0</v>
      </c>
      <c r="AY104" s="87">
        <v>0</v>
      </c>
      <c r="AZ104" s="87">
        <v>0</v>
      </c>
      <c r="BA104" s="87">
        <v>0</v>
      </c>
      <c r="BB104" s="87">
        <v>0</v>
      </c>
      <c r="BC104" s="87">
        <v>0</v>
      </c>
      <c r="BD104" s="87">
        <v>0</v>
      </c>
    </row>
    <row r="105" spans="2:56" outlineLevel="1" x14ac:dyDescent="0.4">
      <c r="B105" s="59" t="s">
        <v>82</v>
      </c>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row>
    <row r="106" spans="2:56" outlineLevel="1" x14ac:dyDescent="0.4">
      <c r="B106" s="71" t="s">
        <v>94</v>
      </c>
      <c r="C106" s="10" t="s">
        <v>196</v>
      </c>
      <c r="D106" s="26">
        <v>12</v>
      </c>
      <c r="E106" s="87"/>
      <c r="F106" s="87">
        <v>0</v>
      </c>
      <c r="G106" s="87">
        <v>0.5764392780710772</v>
      </c>
      <c r="H106" s="87">
        <v>0.40456074004736514</v>
      </c>
      <c r="I106" s="87">
        <v>0.37810870092768178</v>
      </c>
      <c r="J106" s="87">
        <v>0.64895257021449648</v>
      </c>
      <c r="K106" s="87">
        <v>0</v>
      </c>
      <c r="L106" s="87">
        <v>0</v>
      </c>
      <c r="M106" s="87">
        <v>0</v>
      </c>
      <c r="N106" s="87">
        <v>0</v>
      </c>
      <c r="O106" s="87">
        <v>0</v>
      </c>
      <c r="P106" s="87">
        <v>0</v>
      </c>
      <c r="Q106" s="87">
        <v>0</v>
      </c>
      <c r="R106" s="87">
        <v>0</v>
      </c>
      <c r="S106" s="87">
        <v>0</v>
      </c>
      <c r="T106" s="87">
        <v>0</v>
      </c>
      <c r="U106" s="87">
        <v>0</v>
      </c>
      <c r="V106" s="87">
        <v>0</v>
      </c>
      <c r="W106" s="87">
        <v>0</v>
      </c>
      <c r="X106" s="87">
        <v>0</v>
      </c>
      <c r="Y106" s="87">
        <v>0</v>
      </c>
      <c r="Z106" s="87">
        <v>0</v>
      </c>
      <c r="AA106" s="87">
        <v>0</v>
      </c>
      <c r="AB106" s="87">
        <v>0</v>
      </c>
      <c r="AC106" s="87">
        <v>0</v>
      </c>
      <c r="AD106" s="87">
        <v>0</v>
      </c>
      <c r="AE106" s="87">
        <v>0</v>
      </c>
      <c r="AF106" s="87">
        <v>0</v>
      </c>
      <c r="AG106" s="87">
        <v>0</v>
      </c>
      <c r="AH106" s="87">
        <v>0</v>
      </c>
      <c r="AI106" s="87">
        <v>0</v>
      </c>
      <c r="AJ106" s="87">
        <v>0</v>
      </c>
      <c r="AK106" s="87">
        <v>0</v>
      </c>
      <c r="AL106" s="87">
        <v>0</v>
      </c>
      <c r="AM106" s="87">
        <v>0</v>
      </c>
      <c r="AN106" s="87">
        <v>0</v>
      </c>
      <c r="AO106" s="87">
        <v>0</v>
      </c>
      <c r="AP106" s="87">
        <v>0</v>
      </c>
      <c r="AQ106" s="87">
        <v>0</v>
      </c>
      <c r="AR106" s="87">
        <v>0</v>
      </c>
      <c r="AS106" s="87">
        <v>0</v>
      </c>
      <c r="AT106" s="87">
        <v>0</v>
      </c>
      <c r="AU106" s="87">
        <v>0</v>
      </c>
      <c r="AV106" s="87">
        <v>0</v>
      </c>
      <c r="AW106" s="87">
        <v>0</v>
      </c>
      <c r="AX106" s="87">
        <v>0</v>
      </c>
      <c r="AY106" s="87">
        <v>0</v>
      </c>
      <c r="AZ106" s="87">
        <v>0</v>
      </c>
      <c r="BA106" s="87">
        <v>0</v>
      </c>
      <c r="BB106" s="87">
        <v>0</v>
      </c>
      <c r="BC106" s="87">
        <v>0</v>
      </c>
      <c r="BD106" s="87">
        <v>0</v>
      </c>
    </row>
    <row r="107" spans="2:56" outlineLevel="1" x14ac:dyDescent="0.4">
      <c r="B107" s="71" t="s">
        <v>95</v>
      </c>
      <c r="C107" s="10" t="s">
        <v>196</v>
      </c>
      <c r="D107" s="26">
        <v>13</v>
      </c>
      <c r="E107" s="87"/>
      <c r="F107" s="87">
        <v>0</v>
      </c>
      <c r="G107" s="87">
        <v>0.41645002337164916</v>
      </c>
      <c r="H107" s="87">
        <v>0.28305243493546478</v>
      </c>
      <c r="I107" s="87">
        <v>0.30137314041488139</v>
      </c>
      <c r="J107" s="87">
        <v>0.53162500228678677</v>
      </c>
      <c r="K107" s="87">
        <v>0</v>
      </c>
      <c r="L107" s="87">
        <v>0</v>
      </c>
      <c r="M107" s="87">
        <v>0</v>
      </c>
      <c r="N107" s="87">
        <v>0</v>
      </c>
      <c r="O107" s="87">
        <v>0</v>
      </c>
      <c r="P107" s="87">
        <v>0</v>
      </c>
      <c r="Q107" s="87">
        <v>0</v>
      </c>
      <c r="R107" s="87">
        <v>0</v>
      </c>
      <c r="S107" s="87">
        <v>0</v>
      </c>
      <c r="T107" s="87">
        <v>0</v>
      </c>
      <c r="U107" s="87">
        <v>0</v>
      </c>
      <c r="V107" s="87">
        <v>0</v>
      </c>
      <c r="W107" s="87">
        <v>0</v>
      </c>
      <c r="X107" s="87">
        <v>0</v>
      </c>
      <c r="Y107" s="87">
        <v>0</v>
      </c>
      <c r="Z107" s="87">
        <v>0</v>
      </c>
      <c r="AA107" s="87">
        <v>0</v>
      </c>
      <c r="AB107" s="87">
        <v>0</v>
      </c>
      <c r="AC107" s="87">
        <v>0</v>
      </c>
      <c r="AD107" s="87">
        <v>0</v>
      </c>
      <c r="AE107" s="87">
        <v>0</v>
      </c>
      <c r="AF107" s="87">
        <v>0</v>
      </c>
      <c r="AG107" s="87">
        <v>0</v>
      </c>
      <c r="AH107" s="87">
        <v>0</v>
      </c>
      <c r="AI107" s="87">
        <v>0</v>
      </c>
      <c r="AJ107" s="87">
        <v>0</v>
      </c>
      <c r="AK107" s="87">
        <v>0</v>
      </c>
      <c r="AL107" s="87">
        <v>0</v>
      </c>
      <c r="AM107" s="87">
        <v>0</v>
      </c>
      <c r="AN107" s="87">
        <v>0</v>
      </c>
      <c r="AO107" s="87">
        <v>0</v>
      </c>
      <c r="AP107" s="87">
        <v>0</v>
      </c>
      <c r="AQ107" s="87">
        <v>0</v>
      </c>
      <c r="AR107" s="87">
        <v>0</v>
      </c>
      <c r="AS107" s="87">
        <v>0</v>
      </c>
      <c r="AT107" s="87">
        <v>0</v>
      </c>
      <c r="AU107" s="87">
        <v>0</v>
      </c>
      <c r="AV107" s="87">
        <v>0</v>
      </c>
      <c r="AW107" s="87">
        <v>0</v>
      </c>
      <c r="AX107" s="87">
        <v>0</v>
      </c>
      <c r="AY107" s="87">
        <v>0</v>
      </c>
      <c r="AZ107" s="87">
        <v>0</v>
      </c>
      <c r="BA107" s="87">
        <v>0</v>
      </c>
      <c r="BB107" s="87">
        <v>0</v>
      </c>
      <c r="BC107" s="87">
        <v>0</v>
      </c>
      <c r="BD107" s="87">
        <v>0</v>
      </c>
    </row>
    <row r="108" spans="2:56" outlineLevel="1" x14ac:dyDescent="0.4">
      <c r="B108" s="71" t="s">
        <v>101</v>
      </c>
      <c r="C108" s="10" t="s">
        <v>196</v>
      </c>
      <c r="D108" s="26">
        <v>14</v>
      </c>
      <c r="E108" s="87"/>
      <c r="F108" s="87">
        <v>0</v>
      </c>
      <c r="G108" s="87">
        <v>0.32421723564229687</v>
      </c>
      <c r="H108" s="87">
        <v>0.18582456968192415</v>
      </c>
      <c r="I108" s="87">
        <v>0.20343002965547369</v>
      </c>
      <c r="J108" s="87">
        <v>0.28388177749320043</v>
      </c>
      <c r="K108" s="87">
        <v>0</v>
      </c>
      <c r="L108" s="87">
        <v>0</v>
      </c>
      <c r="M108" s="87">
        <v>0</v>
      </c>
      <c r="N108" s="87">
        <v>0</v>
      </c>
      <c r="O108" s="87">
        <v>0</v>
      </c>
      <c r="P108" s="87">
        <v>0</v>
      </c>
      <c r="Q108" s="87">
        <v>0</v>
      </c>
      <c r="R108" s="87">
        <v>0</v>
      </c>
      <c r="S108" s="87">
        <v>0</v>
      </c>
      <c r="T108" s="87">
        <v>0</v>
      </c>
      <c r="U108" s="87">
        <v>0</v>
      </c>
      <c r="V108" s="87">
        <v>0</v>
      </c>
      <c r="W108" s="87">
        <v>0</v>
      </c>
      <c r="X108" s="87">
        <v>0</v>
      </c>
      <c r="Y108" s="87">
        <v>0</v>
      </c>
      <c r="Z108" s="87">
        <v>0</v>
      </c>
      <c r="AA108" s="87">
        <v>0</v>
      </c>
      <c r="AB108" s="87">
        <v>0</v>
      </c>
      <c r="AC108" s="87">
        <v>0</v>
      </c>
      <c r="AD108" s="87">
        <v>0</v>
      </c>
      <c r="AE108" s="87">
        <v>0</v>
      </c>
      <c r="AF108" s="87">
        <v>0</v>
      </c>
      <c r="AG108" s="87">
        <v>0</v>
      </c>
      <c r="AH108" s="87">
        <v>0</v>
      </c>
      <c r="AI108" s="87">
        <v>0</v>
      </c>
      <c r="AJ108" s="87">
        <v>0</v>
      </c>
      <c r="AK108" s="87">
        <v>0</v>
      </c>
      <c r="AL108" s="87">
        <v>0</v>
      </c>
      <c r="AM108" s="87">
        <v>0</v>
      </c>
      <c r="AN108" s="87">
        <v>0</v>
      </c>
      <c r="AO108" s="87">
        <v>0</v>
      </c>
      <c r="AP108" s="87">
        <v>0</v>
      </c>
      <c r="AQ108" s="87">
        <v>0</v>
      </c>
      <c r="AR108" s="87">
        <v>0</v>
      </c>
      <c r="AS108" s="87">
        <v>0</v>
      </c>
      <c r="AT108" s="87">
        <v>0</v>
      </c>
      <c r="AU108" s="87">
        <v>0</v>
      </c>
      <c r="AV108" s="87">
        <v>0</v>
      </c>
      <c r="AW108" s="87">
        <v>0</v>
      </c>
      <c r="AX108" s="87">
        <v>0</v>
      </c>
      <c r="AY108" s="87">
        <v>0</v>
      </c>
      <c r="AZ108" s="87">
        <v>0</v>
      </c>
      <c r="BA108" s="87">
        <v>0</v>
      </c>
      <c r="BB108" s="87">
        <v>0</v>
      </c>
      <c r="BC108" s="87">
        <v>0</v>
      </c>
      <c r="BD108" s="87">
        <v>0</v>
      </c>
    </row>
    <row r="109" spans="2:56" outlineLevel="1" x14ac:dyDescent="0.4">
      <c r="B109" s="70" t="s">
        <v>69</v>
      </c>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row>
    <row r="110" spans="2:56" outlineLevel="1" x14ac:dyDescent="0.4">
      <c r="B110" s="59" t="s">
        <v>83</v>
      </c>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row>
    <row r="111" spans="2:56" outlineLevel="1" x14ac:dyDescent="0.4">
      <c r="B111" s="71" t="s">
        <v>102</v>
      </c>
      <c r="C111" s="10" t="s">
        <v>196</v>
      </c>
      <c r="D111" s="26">
        <v>15</v>
      </c>
      <c r="E111" s="87"/>
      <c r="F111" s="87">
        <v>0</v>
      </c>
      <c r="G111" s="87">
        <v>0.48058825881433181</v>
      </c>
      <c r="H111" s="87">
        <v>0.59894348737751768</v>
      </c>
      <c r="I111" s="87">
        <v>0.23045050708433548</v>
      </c>
      <c r="J111" s="87">
        <v>0.29856085348220757</v>
      </c>
      <c r="K111" s="87">
        <v>0</v>
      </c>
      <c r="L111" s="87">
        <v>0</v>
      </c>
      <c r="M111" s="87">
        <v>0</v>
      </c>
      <c r="N111" s="87">
        <v>0</v>
      </c>
      <c r="O111" s="87">
        <v>0</v>
      </c>
      <c r="P111" s="87">
        <v>0</v>
      </c>
      <c r="Q111" s="87">
        <v>0</v>
      </c>
      <c r="R111" s="87">
        <v>0</v>
      </c>
      <c r="S111" s="87">
        <v>0</v>
      </c>
      <c r="T111" s="87">
        <v>0</v>
      </c>
      <c r="U111" s="87">
        <v>0</v>
      </c>
      <c r="V111" s="87">
        <v>0</v>
      </c>
      <c r="W111" s="87">
        <v>0</v>
      </c>
      <c r="X111" s="87">
        <v>0</v>
      </c>
      <c r="Y111" s="87">
        <v>0</v>
      </c>
      <c r="Z111" s="87">
        <v>0</v>
      </c>
      <c r="AA111" s="87">
        <v>0</v>
      </c>
      <c r="AB111" s="87">
        <v>0</v>
      </c>
      <c r="AC111" s="87">
        <v>0</v>
      </c>
      <c r="AD111" s="87">
        <v>0</v>
      </c>
      <c r="AE111" s="87">
        <v>0</v>
      </c>
      <c r="AF111" s="87">
        <v>0</v>
      </c>
      <c r="AG111" s="87">
        <v>0</v>
      </c>
      <c r="AH111" s="87">
        <v>0</v>
      </c>
      <c r="AI111" s="87">
        <v>0</v>
      </c>
      <c r="AJ111" s="87">
        <v>0</v>
      </c>
      <c r="AK111" s="87">
        <v>0</v>
      </c>
      <c r="AL111" s="87">
        <v>0</v>
      </c>
      <c r="AM111" s="87">
        <v>0</v>
      </c>
      <c r="AN111" s="87">
        <v>0</v>
      </c>
      <c r="AO111" s="87">
        <v>0</v>
      </c>
      <c r="AP111" s="87">
        <v>0</v>
      </c>
      <c r="AQ111" s="87">
        <v>0</v>
      </c>
      <c r="AR111" s="87">
        <v>0</v>
      </c>
      <c r="AS111" s="87">
        <v>0</v>
      </c>
      <c r="AT111" s="87">
        <v>0</v>
      </c>
      <c r="AU111" s="87">
        <v>0</v>
      </c>
      <c r="AV111" s="87">
        <v>0</v>
      </c>
      <c r="AW111" s="87">
        <v>0</v>
      </c>
      <c r="AX111" s="87">
        <v>0</v>
      </c>
      <c r="AY111" s="87">
        <v>0</v>
      </c>
      <c r="AZ111" s="87">
        <v>0</v>
      </c>
      <c r="BA111" s="87">
        <v>0</v>
      </c>
      <c r="BB111" s="87">
        <v>0</v>
      </c>
      <c r="BC111" s="87">
        <v>0</v>
      </c>
      <c r="BD111" s="87">
        <v>0</v>
      </c>
    </row>
    <row r="112" spans="2:56" outlineLevel="1" x14ac:dyDescent="0.4">
      <c r="B112" s="71" t="s">
        <v>103</v>
      </c>
      <c r="C112" s="10" t="s">
        <v>196</v>
      </c>
      <c r="D112" s="26">
        <v>16</v>
      </c>
      <c r="E112" s="87"/>
      <c r="F112" s="87">
        <v>0</v>
      </c>
      <c r="G112" s="87">
        <v>0.29640657112269497</v>
      </c>
      <c r="H112" s="87">
        <v>0.37214282410190114</v>
      </c>
      <c r="I112" s="87">
        <v>0.90894734625274876</v>
      </c>
      <c r="J112" s="87">
        <v>2.4781123715199986</v>
      </c>
      <c r="K112" s="87">
        <v>0</v>
      </c>
      <c r="L112" s="87">
        <v>0</v>
      </c>
      <c r="M112" s="87">
        <v>0</v>
      </c>
      <c r="N112" s="87">
        <v>0</v>
      </c>
      <c r="O112" s="87">
        <v>0</v>
      </c>
      <c r="P112" s="87">
        <v>0</v>
      </c>
      <c r="Q112" s="87">
        <v>0</v>
      </c>
      <c r="R112" s="87">
        <v>0</v>
      </c>
      <c r="S112" s="87">
        <v>0</v>
      </c>
      <c r="T112" s="87">
        <v>0</v>
      </c>
      <c r="U112" s="87">
        <v>0</v>
      </c>
      <c r="V112" s="87">
        <v>0</v>
      </c>
      <c r="W112" s="87">
        <v>0</v>
      </c>
      <c r="X112" s="87">
        <v>0</v>
      </c>
      <c r="Y112" s="87">
        <v>0</v>
      </c>
      <c r="Z112" s="87">
        <v>0</v>
      </c>
      <c r="AA112" s="87">
        <v>0</v>
      </c>
      <c r="AB112" s="87">
        <v>0</v>
      </c>
      <c r="AC112" s="87">
        <v>0</v>
      </c>
      <c r="AD112" s="87">
        <v>0</v>
      </c>
      <c r="AE112" s="87">
        <v>0</v>
      </c>
      <c r="AF112" s="87">
        <v>0</v>
      </c>
      <c r="AG112" s="87">
        <v>0</v>
      </c>
      <c r="AH112" s="87">
        <v>0</v>
      </c>
      <c r="AI112" s="87">
        <v>0</v>
      </c>
      <c r="AJ112" s="87">
        <v>0</v>
      </c>
      <c r="AK112" s="87">
        <v>0</v>
      </c>
      <c r="AL112" s="87">
        <v>0</v>
      </c>
      <c r="AM112" s="87">
        <v>0</v>
      </c>
      <c r="AN112" s="87">
        <v>0</v>
      </c>
      <c r="AO112" s="87">
        <v>0</v>
      </c>
      <c r="AP112" s="87">
        <v>0</v>
      </c>
      <c r="AQ112" s="87">
        <v>0</v>
      </c>
      <c r="AR112" s="87">
        <v>0</v>
      </c>
      <c r="AS112" s="87">
        <v>0</v>
      </c>
      <c r="AT112" s="87">
        <v>0</v>
      </c>
      <c r="AU112" s="87">
        <v>0</v>
      </c>
      <c r="AV112" s="87">
        <v>0</v>
      </c>
      <c r="AW112" s="87">
        <v>0</v>
      </c>
      <c r="AX112" s="87">
        <v>0</v>
      </c>
      <c r="AY112" s="87">
        <v>0</v>
      </c>
      <c r="AZ112" s="87">
        <v>0</v>
      </c>
      <c r="BA112" s="87">
        <v>0</v>
      </c>
      <c r="BB112" s="87">
        <v>0</v>
      </c>
      <c r="BC112" s="87">
        <v>0</v>
      </c>
      <c r="BD112" s="87">
        <v>0</v>
      </c>
    </row>
    <row r="113" spans="2:56" outlineLevel="1" x14ac:dyDescent="0.4">
      <c r="B113" s="59" t="s">
        <v>84</v>
      </c>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row>
    <row r="114" spans="2:56" outlineLevel="1" x14ac:dyDescent="0.4">
      <c r="B114" s="71" t="s">
        <v>104</v>
      </c>
      <c r="C114" s="10" t="s">
        <v>196</v>
      </c>
      <c r="D114" s="26">
        <v>17</v>
      </c>
      <c r="E114" s="87"/>
      <c r="F114" s="87">
        <v>0</v>
      </c>
      <c r="G114" s="87">
        <v>1.9128019043290831</v>
      </c>
      <c r="H114" s="87">
        <v>1.6460377251739871</v>
      </c>
      <c r="I114" s="87">
        <v>0.9172220933820584</v>
      </c>
      <c r="J114" s="87">
        <v>1.1883098653051247</v>
      </c>
      <c r="K114" s="87">
        <v>0</v>
      </c>
      <c r="L114" s="87">
        <v>0</v>
      </c>
      <c r="M114" s="87">
        <v>0</v>
      </c>
      <c r="N114" s="87">
        <v>0</v>
      </c>
      <c r="O114" s="87">
        <v>0</v>
      </c>
      <c r="P114" s="87">
        <v>0</v>
      </c>
      <c r="Q114" s="87">
        <v>0</v>
      </c>
      <c r="R114" s="87">
        <v>0</v>
      </c>
      <c r="S114" s="87">
        <v>0</v>
      </c>
      <c r="T114" s="87">
        <v>0</v>
      </c>
      <c r="U114" s="87">
        <v>0</v>
      </c>
      <c r="V114" s="87">
        <v>0</v>
      </c>
      <c r="W114" s="87">
        <v>0</v>
      </c>
      <c r="X114" s="87">
        <v>0</v>
      </c>
      <c r="Y114" s="87">
        <v>0</v>
      </c>
      <c r="Z114" s="87">
        <v>0</v>
      </c>
      <c r="AA114" s="87">
        <v>0</v>
      </c>
      <c r="AB114" s="87">
        <v>0</v>
      </c>
      <c r="AC114" s="87">
        <v>0</v>
      </c>
      <c r="AD114" s="87">
        <v>0</v>
      </c>
      <c r="AE114" s="87">
        <v>0</v>
      </c>
      <c r="AF114" s="87">
        <v>0</v>
      </c>
      <c r="AG114" s="87">
        <v>0</v>
      </c>
      <c r="AH114" s="87">
        <v>0</v>
      </c>
      <c r="AI114" s="87">
        <v>0</v>
      </c>
      <c r="AJ114" s="87">
        <v>0</v>
      </c>
      <c r="AK114" s="87">
        <v>0</v>
      </c>
      <c r="AL114" s="87">
        <v>0</v>
      </c>
      <c r="AM114" s="87">
        <v>0</v>
      </c>
      <c r="AN114" s="87">
        <v>0</v>
      </c>
      <c r="AO114" s="87">
        <v>0</v>
      </c>
      <c r="AP114" s="87">
        <v>0</v>
      </c>
      <c r="AQ114" s="87">
        <v>0</v>
      </c>
      <c r="AR114" s="87">
        <v>0</v>
      </c>
      <c r="AS114" s="87">
        <v>0</v>
      </c>
      <c r="AT114" s="87">
        <v>0</v>
      </c>
      <c r="AU114" s="87">
        <v>0</v>
      </c>
      <c r="AV114" s="87">
        <v>0</v>
      </c>
      <c r="AW114" s="87">
        <v>0</v>
      </c>
      <c r="AX114" s="87">
        <v>0</v>
      </c>
      <c r="AY114" s="87">
        <v>0</v>
      </c>
      <c r="AZ114" s="87">
        <v>0</v>
      </c>
      <c r="BA114" s="87">
        <v>0</v>
      </c>
      <c r="BB114" s="87">
        <v>0</v>
      </c>
      <c r="BC114" s="87">
        <v>0</v>
      </c>
      <c r="BD114" s="87">
        <v>0</v>
      </c>
    </row>
    <row r="115" spans="2:56" outlineLevel="1" x14ac:dyDescent="0.4">
      <c r="B115" s="71" t="s">
        <v>105</v>
      </c>
      <c r="C115" s="10" t="s">
        <v>196</v>
      </c>
      <c r="D115" s="26">
        <v>18</v>
      </c>
      <c r="E115" s="87"/>
      <c r="F115" s="87">
        <v>0</v>
      </c>
      <c r="G115" s="87">
        <v>1.4749357665657639</v>
      </c>
      <c r="H115" s="87">
        <v>1.2243554675242001</v>
      </c>
      <c r="I115" s="87">
        <v>4.5229731103305015</v>
      </c>
      <c r="J115" s="87">
        <v>12.33122651930335</v>
      </c>
      <c r="K115" s="87">
        <v>0</v>
      </c>
      <c r="L115" s="87">
        <v>0</v>
      </c>
      <c r="M115" s="87">
        <v>0</v>
      </c>
      <c r="N115" s="87">
        <v>0</v>
      </c>
      <c r="O115" s="87">
        <v>0</v>
      </c>
      <c r="P115" s="87">
        <v>0</v>
      </c>
      <c r="Q115" s="87">
        <v>0</v>
      </c>
      <c r="R115" s="87">
        <v>0</v>
      </c>
      <c r="S115" s="87">
        <v>0</v>
      </c>
      <c r="T115" s="87">
        <v>0</v>
      </c>
      <c r="U115" s="87">
        <v>0</v>
      </c>
      <c r="V115" s="87">
        <v>0</v>
      </c>
      <c r="W115" s="87">
        <v>0</v>
      </c>
      <c r="X115" s="87">
        <v>0</v>
      </c>
      <c r="Y115" s="87">
        <v>0</v>
      </c>
      <c r="Z115" s="87">
        <v>0</v>
      </c>
      <c r="AA115" s="87">
        <v>0</v>
      </c>
      <c r="AB115" s="87">
        <v>0</v>
      </c>
      <c r="AC115" s="87">
        <v>0</v>
      </c>
      <c r="AD115" s="87">
        <v>0</v>
      </c>
      <c r="AE115" s="87">
        <v>0</v>
      </c>
      <c r="AF115" s="87">
        <v>0</v>
      </c>
      <c r="AG115" s="87">
        <v>0</v>
      </c>
      <c r="AH115" s="87">
        <v>0</v>
      </c>
      <c r="AI115" s="87">
        <v>0</v>
      </c>
      <c r="AJ115" s="87">
        <v>0</v>
      </c>
      <c r="AK115" s="87">
        <v>0</v>
      </c>
      <c r="AL115" s="87">
        <v>0</v>
      </c>
      <c r="AM115" s="87">
        <v>0</v>
      </c>
      <c r="AN115" s="87">
        <v>0</v>
      </c>
      <c r="AO115" s="87">
        <v>0</v>
      </c>
      <c r="AP115" s="87">
        <v>0</v>
      </c>
      <c r="AQ115" s="87">
        <v>0</v>
      </c>
      <c r="AR115" s="87">
        <v>0</v>
      </c>
      <c r="AS115" s="87">
        <v>0</v>
      </c>
      <c r="AT115" s="87">
        <v>0</v>
      </c>
      <c r="AU115" s="87">
        <v>0</v>
      </c>
      <c r="AV115" s="87">
        <v>0</v>
      </c>
      <c r="AW115" s="87">
        <v>0</v>
      </c>
      <c r="AX115" s="87">
        <v>0</v>
      </c>
      <c r="AY115" s="87">
        <v>0</v>
      </c>
      <c r="AZ115" s="87">
        <v>0</v>
      </c>
      <c r="BA115" s="87">
        <v>0</v>
      </c>
      <c r="BB115" s="87">
        <v>0</v>
      </c>
      <c r="BC115" s="87">
        <v>0</v>
      </c>
      <c r="BD115" s="87">
        <v>0</v>
      </c>
    </row>
    <row r="116" spans="2:56" outlineLevel="1" x14ac:dyDescent="0.4">
      <c r="B116" s="59" t="s">
        <v>85</v>
      </c>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row>
    <row r="117" spans="2:56" outlineLevel="1" x14ac:dyDescent="0.4">
      <c r="B117" s="59" t="s">
        <v>106</v>
      </c>
      <c r="C117" s="10" t="s">
        <v>196</v>
      </c>
      <c r="D117" s="26">
        <v>19</v>
      </c>
      <c r="E117" s="87"/>
      <c r="F117" s="87">
        <v>0</v>
      </c>
      <c r="G117" s="87">
        <v>2.0510838928822981</v>
      </c>
      <c r="H117" s="87">
        <v>1.76070250086741</v>
      </c>
      <c r="I117" s="87">
        <v>2.6754396394683115</v>
      </c>
      <c r="J117" s="87">
        <v>6.3705057261225697</v>
      </c>
      <c r="K117" s="87">
        <v>0</v>
      </c>
      <c r="L117" s="87">
        <v>0</v>
      </c>
      <c r="M117" s="87">
        <v>0</v>
      </c>
      <c r="N117" s="87">
        <v>0</v>
      </c>
      <c r="O117" s="87">
        <v>0</v>
      </c>
      <c r="P117" s="87">
        <v>0</v>
      </c>
      <c r="Q117" s="87">
        <v>0</v>
      </c>
      <c r="R117" s="87">
        <v>0</v>
      </c>
      <c r="S117" s="87">
        <v>0</v>
      </c>
      <c r="T117" s="87">
        <v>0</v>
      </c>
      <c r="U117" s="87">
        <v>0</v>
      </c>
      <c r="V117" s="87">
        <v>0</v>
      </c>
      <c r="W117" s="87">
        <v>0</v>
      </c>
      <c r="X117" s="87">
        <v>0</v>
      </c>
      <c r="Y117" s="87">
        <v>0</v>
      </c>
      <c r="Z117" s="87">
        <v>0</v>
      </c>
      <c r="AA117" s="87">
        <v>0</v>
      </c>
      <c r="AB117" s="87">
        <v>0</v>
      </c>
      <c r="AC117" s="87">
        <v>0</v>
      </c>
      <c r="AD117" s="87">
        <v>0</v>
      </c>
      <c r="AE117" s="87">
        <v>0</v>
      </c>
      <c r="AF117" s="87">
        <v>0</v>
      </c>
      <c r="AG117" s="87">
        <v>0</v>
      </c>
      <c r="AH117" s="87">
        <v>0</v>
      </c>
      <c r="AI117" s="87">
        <v>0</v>
      </c>
      <c r="AJ117" s="87">
        <v>0</v>
      </c>
      <c r="AK117" s="87">
        <v>0</v>
      </c>
      <c r="AL117" s="87">
        <v>0</v>
      </c>
      <c r="AM117" s="87">
        <v>0</v>
      </c>
      <c r="AN117" s="87">
        <v>0</v>
      </c>
      <c r="AO117" s="87">
        <v>0</v>
      </c>
      <c r="AP117" s="87">
        <v>0</v>
      </c>
      <c r="AQ117" s="87">
        <v>0</v>
      </c>
      <c r="AR117" s="87">
        <v>0</v>
      </c>
      <c r="AS117" s="87">
        <v>0</v>
      </c>
      <c r="AT117" s="87">
        <v>0</v>
      </c>
      <c r="AU117" s="87">
        <v>0</v>
      </c>
      <c r="AV117" s="87">
        <v>0</v>
      </c>
      <c r="AW117" s="87">
        <v>0</v>
      </c>
      <c r="AX117" s="87">
        <v>0</v>
      </c>
      <c r="AY117" s="87">
        <v>0</v>
      </c>
      <c r="AZ117" s="87">
        <v>0</v>
      </c>
      <c r="BA117" s="87">
        <v>0</v>
      </c>
      <c r="BB117" s="87">
        <v>0</v>
      </c>
      <c r="BC117" s="87">
        <v>0</v>
      </c>
      <c r="BD117" s="87">
        <v>0</v>
      </c>
    </row>
    <row r="118" spans="2:56" outlineLevel="1" x14ac:dyDescent="0.4">
      <c r="B118" s="59" t="s">
        <v>107</v>
      </c>
      <c r="C118" s="10" t="s">
        <v>196</v>
      </c>
      <c r="D118" s="26">
        <v>20</v>
      </c>
      <c r="E118" s="87"/>
      <c r="F118" s="87">
        <v>0</v>
      </c>
      <c r="G118" s="87">
        <v>2.0510838928822981</v>
      </c>
      <c r="H118" s="87">
        <v>0.8439122497274526</v>
      </c>
      <c r="I118" s="87">
        <v>2.6754396394683115</v>
      </c>
      <c r="J118" s="87">
        <v>6.3705057261225697</v>
      </c>
      <c r="K118" s="87">
        <v>0</v>
      </c>
      <c r="L118" s="87">
        <v>0</v>
      </c>
      <c r="M118" s="87">
        <v>0</v>
      </c>
      <c r="N118" s="87">
        <v>0</v>
      </c>
      <c r="O118" s="87">
        <v>0</v>
      </c>
      <c r="P118" s="87">
        <v>0</v>
      </c>
      <c r="Q118" s="87">
        <v>0</v>
      </c>
      <c r="R118" s="87">
        <v>0</v>
      </c>
      <c r="S118" s="87">
        <v>0</v>
      </c>
      <c r="T118" s="87">
        <v>0</v>
      </c>
      <c r="U118" s="87">
        <v>0</v>
      </c>
      <c r="V118" s="87">
        <v>0</v>
      </c>
      <c r="W118" s="87">
        <v>0</v>
      </c>
      <c r="X118" s="87">
        <v>0</v>
      </c>
      <c r="Y118" s="87">
        <v>0</v>
      </c>
      <c r="Z118" s="87">
        <v>0</v>
      </c>
      <c r="AA118" s="87">
        <v>0</v>
      </c>
      <c r="AB118" s="87">
        <v>0</v>
      </c>
      <c r="AC118" s="87">
        <v>0</v>
      </c>
      <c r="AD118" s="87">
        <v>0</v>
      </c>
      <c r="AE118" s="87">
        <v>0</v>
      </c>
      <c r="AF118" s="87">
        <v>0</v>
      </c>
      <c r="AG118" s="87">
        <v>0</v>
      </c>
      <c r="AH118" s="87">
        <v>0</v>
      </c>
      <c r="AI118" s="87">
        <v>0</v>
      </c>
      <c r="AJ118" s="87">
        <v>0</v>
      </c>
      <c r="AK118" s="87">
        <v>0</v>
      </c>
      <c r="AL118" s="87">
        <v>0</v>
      </c>
      <c r="AM118" s="87">
        <v>0</v>
      </c>
      <c r="AN118" s="87">
        <v>0</v>
      </c>
      <c r="AO118" s="87">
        <v>0</v>
      </c>
      <c r="AP118" s="87">
        <v>0</v>
      </c>
      <c r="AQ118" s="87">
        <v>0</v>
      </c>
      <c r="AR118" s="87">
        <v>0</v>
      </c>
      <c r="AS118" s="87">
        <v>0</v>
      </c>
      <c r="AT118" s="87">
        <v>0</v>
      </c>
      <c r="AU118" s="87">
        <v>0</v>
      </c>
      <c r="AV118" s="87">
        <v>0</v>
      </c>
      <c r="AW118" s="87">
        <v>0</v>
      </c>
      <c r="AX118" s="87">
        <v>0</v>
      </c>
      <c r="AY118" s="87">
        <v>0</v>
      </c>
      <c r="AZ118" s="87">
        <v>0</v>
      </c>
      <c r="BA118" s="87">
        <v>0</v>
      </c>
      <c r="BB118" s="87">
        <v>0</v>
      </c>
      <c r="BC118" s="87">
        <v>0</v>
      </c>
      <c r="BD118" s="87">
        <v>0</v>
      </c>
    </row>
    <row r="119" spans="2:56" outlineLevel="1" x14ac:dyDescent="0.4">
      <c r="B119" s="59" t="s">
        <v>108</v>
      </c>
      <c r="C119" s="10" t="s">
        <v>196</v>
      </c>
      <c r="D119" s="26">
        <v>21</v>
      </c>
      <c r="E119" s="87"/>
      <c r="F119" s="87">
        <v>0</v>
      </c>
      <c r="G119" s="87">
        <v>1.7963634289347126</v>
      </c>
      <c r="H119" s="87">
        <v>1.6138038963351087</v>
      </c>
      <c r="I119" s="87">
        <v>2.3431815448120936</v>
      </c>
      <c r="J119" s="87">
        <v>5.5793639401771955</v>
      </c>
      <c r="K119" s="87">
        <v>0</v>
      </c>
      <c r="L119" s="87">
        <v>0</v>
      </c>
      <c r="M119" s="87">
        <v>0</v>
      </c>
      <c r="N119" s="87">
        <v>0</v>
      </c>
      <c r="O119" s="87">
        <v>0</v>
      </c>
      <c r="P119" s="87">
        <v>0</v>
      </c>
      <c r="Q119" s="87">
        <v>0</v>
      </c>
      <c r="R119" s="87">
        <v>0</v>
      </c>
      <c r="S119" s="87">
        <v>0</v>
      </c>
      <c r="T119" s="87">
        <v>0</v>
      </c>
      <c r="U119" s="87">
        <v>0</v>
      </c>
      <c r="V119" s="87">
        <v>0</v>
      </c>
      <c r="W119" s="87">
        <v>0</v>
      </c>
      <c r="X119" s="87">
        <v>0</v>
      </c>
      <c r="Y119" s="87">
        <v>0</v>
      </c>
      <c r="Z119" s="87">
        <v>0</v>
      </c>
      <c r="AA119" s="87">
        <v>0</v>
      </c>
      <c r="AB119" s="87">
        <v>0</v>
      </c>
      <c r="AC119" s="87">
        <v>0</v>
      </c>
      <c r="AD119" s="87">
        <v>0</v>
      </c>
      <c r="AE119" s="87">
        <v>0</v>
      </c>
      <c r="AF119" s="87">
        <v>0</v>
      </c>
      <c r="AG119" s="87">
        <v>0</v>
      </c>
      <c r="AH119" s="87">
        <v>0</v>
      </c>
      <c r="AI119" s="87">
        <v>0</v>
      </c>
      <c r="AJ119" s="87">
        <v>0</v>
      </c>
      <c r="AK119" s="87">
        <v>0</v>
      </c>
      <c r="AL119" s="87">
        <v>0</v>
      </c>
      <c r="AM119" s="87">
        <v>0</v>
      </c>
      <c r="AN119" s="87">
        <v>0</v>
      </c>
      <c r="AO119" s="87">
        <v>0</v>
      </c>
      <c r="AP119" s="87">
        <v>0</v>
      </c>
      <c r="AQ119" s="87">
        <v>0</v>
      </c>
      <c r="AR119" s="87">
        <v>0</v>
      </c>
      <c r="AS119" s="87">
        <v>0</v>
      </c>
      <c r="AT119" s="87">
        <v>0</v>
      </c>
      <c r="AU119" s="87">
        <v>0</v>
      </c>
      <c r="AV119" s="87">
        <v>0</v>
      </c>
      <c r="AW119" s="87">
        <v>0</v>
      </c>
      <c r="AX119" s="87">
        <v>0</v>
      </c>
      <c r="AY119" s="87">
        <v>0</v>
      </c>
      <c r="AZ119" s="87">
        <v>0</v>
      </c>
      <c r="BA119" s="87">
        <v>0</v>
      </c>
      <c r="BB119" s="87">
        <v>0</v>
      </c>
      <c r="BC119" s="87">
        <v>0</v>
      </c>
      <c r="BD119" s="87">
        <v>0</v>
      </c>
    </row>
    <row r="120" spans="2:56" outlineLevel="1" x14ac:dyDescent="0.4">
      <c r="B120" s="59" t="s">
        <v>109</v>
      </c>
      <c r="C120" s="10" t="s">
        <v>196</v>
      </c>
      <c r="D120" s="26">
        <v>22</v>
      </c>
      <c r="E120" s="87"/>
      <c r="F120" s="87">
        <v>0</v>
      </c>
      <c r="G120" s="87">
        <v>0</v>
      </c>
      <c r="H120" s="87">
        <v>2.5467913781690991E-2</v>
      </c>
      <c r="I120" s="87">
        <v>0</v>
      </c>
      <c r="J120" s="87">
        <v>0</v>
      </c>
      <c r="K120" s="87">
        <v>0</v>
      </c>
      <c r="L120" s="87">
        <v>0</v>
      </c>
      <c r="M120" s="87">
        <v>0</v>
      </c>
      <c r="N120" s="87">
        <v>0</v>
      </c>
      <c r="O120" s="87">
        <v>0</v>
      </c>
      <c r="P120" s="87">
        <v>0</v>
      </c>
      <c r="Q120" s="87">
        <v>0</v>
      </c>
      <c r="R120" s="87">
        <v>0</v>
      </c>
      <c r="S120" s="87">
        <v>0</v>
      </c>
      <c r="T120" s="87">
        <v>0</v>
      </c>
      <c r="U120" s="87">
        <v>0</v>
      </c>
      <c r="V120" s="87">
        <v>0</v>
      </c>
      <c r="W120" s="87">
        <v>0</v>
      </c>
      <c r="X120" s="87">
        <v>0</v>
      </c>
      <c r="Y120" s="87">
        <v>0</v>
      </c>
      <c r="Z120" s="87">
        <v>0</v>
      </c>
      <c r="AA120" s="87">
        <v>0</v>
      </c>
      <c r="AB120" s="87">
        <v>0</v>
      </c>
      <c r="AC120" s="87">
        <v>0</v>
      </c>
      <c r="AD120" s="87">
        <v>0</v>
      </c>
      <c r="AE120" s="87">
        <v>0</v>
      </c>
      <c r="AF120" s="87">
        <v>0</v>
      </c>
      <c r="AG120" s="87">
        <v>0</v>
      </c>
      <c r="AH120" s="87">
        <v>0</v>
      </c>
      <c r="AI120" s="87">
        <v>0</v>
      </c>
      <c r="AJ120" s="87">
        <v>0</v>
      </c>
      <c r="AK120" s="87">
        <v>0</v>
      </c>
      <c r="AL120" s="87">
        <v>0</v>
      </c>
      <c r="AM120" s="87">
        <v>0</v>
      </c>
      <c r="AN120" s="87">
        <v>0</v>
      </c>
      <c r="AO120" s="87">
        <v>0</v>
      </c>
      <c r="AP120" s="87">
        <v>0</v>
      </c>
      <c r="AQ120" s="87">
        <v>0</v>
      </c>
      <c r="AR120" s="87">
        <v>0</v>
      </c>
      <c r="AS120" s="87">
        <v>0</v>
      </c>
      <c r="AT120" s="87">
        <v>0</v>
      </c>
      <c r="AU120" s="87">
        <v>0</v>
      </c>
      <c r="AV120" s="87">
        <v>0</v>
      </c>
      <c r="AW120" s="87">
        <v>0</v>
      </c>
      <c r="AX120" s="87">
        <v>0</v>
      </c>
      <c r="AY120" s="87">
        <v>0</v>
      </c>
      <c r="AZ120" s="87">
        <v>0</v>
      </c>
      <c r="BA120" s="87">
        <v>0</v>
      </c>
      <c r="BB120" s="87">
        <v>0</v>
      </c>
      <c r="BC120" s="87">
        <v>0</v>
      </c>
      <c r="BD120" s="87">
        <v>0</v>
      </c>
    </row>
    <row r="121" spans="2:56" outlineLevel="1" x14ac:dyDescent="0.4">
      <c r="B121" s="70" t="s">
        <v>70</v>
      </c>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row>
    <row r="122" spans="2:56" outlineLevel="1" x14ac:dyDescent="0.4">
      <c r="B122" s="59" t="s">
        <v>86</v>
      </c>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row>
    <row r="123" spans="2:56" outlineLevel="1" x14ac:dyDescent="0.4">
      <c r="B123" s="71" t="s">
        <v>110</v>
      </c>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row>
    <row r="124" spans="2:56" outlineLevel="1" x14ac:dyDescent="0.4">
      <c r="B124" s="72" t="s">
        <v>121</v>
      </c>
      <c r="C124" s="10" t="s">
        <v>196</v>
      </c>
      <c r="D124" s="26">
        <v>23</v>
      </c>
      <c r="E124" s="87"/>
      <c r="F124" s="87">
        <v>0</v>
      </c>
      <c r="G124" s="87">
        <v>3.5200930773513707E-3</v>
      </c>
      <c r="H124" s="87">
        <v>6.6419080388002002E-3</v>
      </c>
      <c r="I124" s="87">
        <v>1.5718476621191982E-2</v>
      </c>
      <c r="J124" s="87">
        <v>1.0467564128073654E-2</v>
      </c>
      <c r="K124" s="87">
        <v>0</v>
      </c>
      <c r="L124" s="87">
        <v>0</v>
      </c>
      <c r="M124" s="87">
        <v>0</v>
      </c>
      <c r="N124" s="87">
        <v>0</v>
      </c>
      <c r="O124" s="87">
        <v>0</v>
      </c>
      <c r="P124" s="87">
        <v>0</v>
      </c>
      <c r="Q124" s="87">
        <v>0</v>
      </c>
      <c r="R124" s="87">
        <v>0</v>
      </c>
      <c r="S124" s="87">
        <v>0</v>
      </c>
      <c r="T124" s="87">
        <v>0</v>
      </c>
      <c r="U124" s="87">
        <v>0</v>
      </c>
      <c r="V124" s="87">
        <v>0</v>
      </c>
      <c r="W124" s="87">
        <v>0</v>
      </c>
      <c r="X124" s="87">
        <v>0</v>
      </c>
      <c r="Y124" s="87">
        <v>0</v>
      </c>
      <c r="Z124" s="87">
        <v>0</v>
      </c>
      <c r="AA124" s="87">
        <v>0</v>
      </c>
      <c r="AB124" s="87">
        <v>0</v>
      </c>
      <c r="AC124" s="87">
        <v>0</v>
      </c>
      <c r="AD124" s="87">
        <v>0</v>
      </c>
      <c r="AE124" s="87">
        <v>0</v>
      </c>
      <c r="AF124" s="87">
        <v>0</v>
      </c>
      <c r="AG124" s="87">
        <v>0</v>
      </c>
      <c r="AH124" s="87">
        <v>0</v>
      </c>
      <c r="AI124" s="87">
        <v>0</v>
      </c>
      <c r="AJ124" s="87">
        <v>0</v>
      </c>
      <c r="AK124" s="87">
        <v>0</v>
      </c>
      <c r="AL124" s="87">
        <v>0</v>
      </c>
      <c r="AM124" s="87">
        <v>0</v>
      </c>
      <c r="AN124" s="87">
        <v>0</v>
      </c>
      <c r="AO124" s="87">
        <v>0</v>
      </c>
      <c r="AP124" s="87">
        <v>0</v>
      </c>
      <c r="AQ124" s="87">
        <v>0</v>
      </c>
      <c r="AR124" s="87">
        <v>0</v>
      </c>
      <c r="AS124" s="87">
        <v>0</v>
      </c>
      <c r="AT124" s="87">
        <v>0</v>
      </c>
      <c r="AU124" s="87">
        <v>0</v>
      </c>
      <c r="AV124" s="87">
        <v>0</v>
      </c>
      <c r="AW124" s="87">
        <v>0</v>
      </c>
      <c r="AX124" s="87">
        <v>0</v>
      </c>
      <c r="AY124" s="87">
        <v>0</v>
      </c>
      <c r="AZ124" s="87">
        <v>0</v>
      </c>
      <c r="BA124" s="87">
        <v>0</v>
      </c>
      <c r="BB124" s="87">
        <v>0</v>
      </c>
      <c r="BC124" s="87">
        <v>0</v>
      </c>
      <c r="BD124" s="87">
        <v>0</v>
      </c>
    </row>
    <row r="125" spans="2:56" outlineLevel="1" x14ac:dyDescent="0.4">
      <c r="B125" s="72" t="s">
        <v>122</v>
      </c>
      <c r="C125" s="10" t="s">
        <v>196</v>
      </c>
      <c r="D125" s="26">
        <v>24</v>
      </c>
      <c r="E125" s="87"/>
      <c r="F125" s="87">
        <v>0</v>
      </c>
      <c r="G125" s="87">
        <v>8.503956952490432E-3</v>
      </c>
      <c r="H125" s="87">
        <v>1.6134080681698606E-2</v>
      </c>
      <c r="I125" s="87">
        <v>3.905514796375073E-2</v>
      </c>
      <c r="J125" s="87">
        <v>2.5425204445159208E-2</v>
      </c>
      <c r="K125" s="87">
        <v>0</v>
      </c>
      <c r="L125" s="87">
        <v>0</v>
      </c>
      <c r="M125" s="87">
        <v>0</v>
      </c>
      <c r="N125" s="87">
        <v>0</v>
      </c>
      <c r="O125" s="87">
        <v>0</v>
      </c>
      <c r="P125" s="87">
        <v>0</v>
      </c>
      <c r="Q125" s="87">
        <v>0</v>
      </c>
      <c r="R125" s="87">
        <v>0</v>
      </c>
      <c r="S125" s="87">
        <v>0</v>
      </c>
      <c r="T125" s="87">
        <v>0</v>
      </c>
      <c r="U125" s="87">
        <v>0</v>
      </c>
      <c r="V125" s="87">
        <v>0</v>
      </c>
      <c r="W125" s="87">
        <v>0</v>
      </c>
      <c r="X125" s="87">
        <v>0</v>
      </c>
      <c r="Y125" s="87">
        <v>0</v>
      </c>
      <c r="Z125" s="87">
        <v>0</v>
      </c>
      <c r="AA125" s="87">
        <v>0</v>
      </c>
      <c r="AB125" s="87">
        <v>0</v>
      </c>
      <c r="AC125" s="87">
        <v>0</v>
      </c>
      <c r="AD125" s="87">
        <v>0</v>
      </c>
      <c r="AE125" s="87">
        <v>0</v>
      </c>
      <c r="AF125" s="87">
        <v>0</v>
      </c>
      <c r="AG125" s="87">
        <v>0</v>
      </c>
      <c r="AH125" s="87">
        <v>0</v>
      </c>
      <c r="AI125" s="87">
        <v>0</v>
      </c>
      <c r="AJ125" s="87">
        <v>0</v>
      </c>
      <c r="AK125" s="87">
        <v>0</v>
      </c>
      <c r="AL125" s="87">
        <v>0</v>
      </c>
      <c r="AM125" s="87">
        <v>0</v>
      </c>
      <c r="AN125" s="87">
        <v>0</v>
      </c>
      <c r="AO125" s="87">
        <v>0</v>
      </c>
      <c r="AP125" s="87">
        <v>0</v>
      </c>
      <c r="AQ125" s="87">
        <v>0</v>
      </c>
      <c r="AR125" s="87">
        <v>0</v>
      </c>
      <c r="AS125" s="87">
        <v>0</v>
      </c>
      <c r="AT125" s="87">
        <v>0</v>
      </c>
      <c r="AU125" s="87">
        <v>0</v>
      </c>
      <c r="AV125" s="87">
        <v>0</v>
      </c>
      <c r="AW125" s="87">
        <v>0</v>
      </c>
      <c r="AX125" s="87">
        <v>0</v>
      </c>
      <c r="AY125" s="87">
        <v>0</v>
      </c>
      <c r="AZ125" s="87">
        <v>0</v>
      </c>
      <c r="BA125" s="87">
        <v>0</v>
      </c>
      <c r="BB125" s="87">
        <v>0</v>
      </c>
      <c r="BC125" s="87">
        <v>0</v>
      </c>
      <c r="BD125" s="87">
        <v>0</v>
      </c>
    </row>
    <row r="126" spans="2:56" outlineLevel="1" x14ac:dyDescent="0.4">
      <c r="B126" s="72" t="s">
        <v>123</v>
      </c>
      <c r="C126" s="10" t="s">
        <v>196</v>
      </c>
      <c r="D126" s="26">
        <v>25</v>
      </c>
      <c r="E126" s="87"/>
      <c r="F126" s="87">
        <v>0</v>
      </c>
      <c r="G126" s="87">
        <v>0</v>
      </c>
      <c r="H126" s="87">
        <v>1.0638355444230953E-4</v>
      </c>
      <c r="I126" s="87">
        <v>0</v>
      </c>
      <c r="J126" s="87">
        <v>1.6820813489429505E-4</v>
      </c>
      <c r="K126" s="87">
        <v>0</v>
      </c>
      <c r="L126" s="87">
        <v>0</v>
      </c>
      <c r="M126" s="87">
        <v>0</v>
      </c>
      <c r="N126" s="87">
        <v>0</v>
      </c>
      <c r="O126" s="87">
        <v>0</v>
      </c>
      <c r="P126" s="87">
        <v>0</v>
      </c>
      <c r="Q126" s="87">
        <v>0</v>
      </c>
      <c r="R126" s="87">
        <v>0</v>
      </c>
      <c r="S126" s="87">
        <v>0</v>
      </c>
      <c r="T126" s="87">
        <v>0</v>
      </c>
      <c r="U126" s="87">
        <v>0</v>
      </c>
      <c r="V126" s="87">
        <v>0</v>
      </c>
      <c r="W126" s="87">
        <v>0</v>
      </c>
      <c r="X126" s="87">
        <v>0</v>
      </c>
      <c r="Y126" s="87">
        <v>0</v>
      </c>
      <c r="Z126" s="87">
        <v>0</v>
      </c>
      <c r="AA126" s="87">
        <v>0</v>
      </c>
      <c r="AB126" s="87">
        <v>0</v>
      </c>
      <c r="AC126" s="87">
        <v>0</v>
      </c>
      <c r="AD126" s="87">
        <v>0</v>
      </c>
      <c r="AE126" s="87">
        <v>0</v>
      </c>
      <c r="AF126" s="87">
        <v>0</v>
      </c>
      <c r="AG126" s="87">
        <v>0</v>
      </c>
      <c r="AH126" s="87">
        <v>0</v>
      </c>
      <c r="AI126" s="87">
        <v>0</v>
      </c>
      <c r="AJ126" s="87">
        <v>0</v>
      </c>
      <c r="AK126" s="87">
        <v>0</v>
      </c>
      <c r="AL126" s="87">
        <v>0</v>
      </c>
      <c r="AM126" s="87">
        <v>0</v>
      </c>
      <c r="AN126" s="87">
        <v>0</v>
      </c>
      <c r="AO126" s="87">
        <v>0</v>
      </c>
      <c r="AP126" s="87">
        <v>0</v>
      </c>
      <c r="AQ126" s="87">
        <v>0</v>
      </c>
      <c r="AR126" s="87">
        <v>0</v>
      </c>
      <c r="AS126" s="87">
        <v>0</v>
      </c>
      <c r="AT126" s="87">
        <v>0</v>
      </c>
      <c r="AU126" s="87">
        <v>0</v>
      </c>
      <c r="AV126" s="87">
        <v>0</v>
      </c>
      <c r="AW126" s="87">
        <v>0</v>
      </c>
      <c r="AX126" s="87">
        <v>0</v>
      </c>
      <c r="AY126" s="87">
        <v>0</v>
      </c>
      <c r="AZ126" s="87">
        <v>0</v>
      </c>
      <c r="BA126" s="87">
        <v>0</v>
      </c>
      <c r="BB126" s="87">
        <v>0</v>
      </c>
      <c r="BC126" s="87">
        <v>0</v>
      </c>
      <c r="BD126" s="87">
        <v>0</v>
      </c>
    </row>
    <row r="127" spans="2:56" outlineLevel="1" x14ac:dyDescent="0.4">
      <c r="B127" s="71" t="s">
        <v>111</v>
      </c>
      <c r="C127" s="10" t="s">
        <v>196</v>
      </c>
      <c r="D127" s="26">
        <v>26</v>
      </c>
      <c r="E127" s="87"/>
      <c r="F127" s="87">
        <v>0</v>
      </c>
      <c r="G127" s="87">
        <v>2.1659834000164009E-3</v>
      </c>
      <c r="H127" s="87">
        <v>4.4853339279743746E-3</v>
      </c>
      <c r="I127" s="87">
        <v>1.0078486213029422E-2</v>
      </c>
      <c r="J127" s="87">
        <v>7.0689022534830386E-3</v>
      </c>
      <c r="K127" s="87">
        <v>0</v>
      </c>
      <c r="L127" s="87">
        <v>0</v>
      </c>
      <c r="M127" s="87">
        <v>0</v>
      </c>
      <c r="N127" s="87">
        <v>0</v>
      </c>
      <c r="O127" s="87">
        <v>0</v>
      </c>
      <c r="P127" s="87">
        <v>0</v>
      </c>
      <c r="Q127" s="87">
        <v>0</v>
      </c>
      <c r="R127" s="87">
        <v>0</v>
      </c>
      <c r="S127" s="87">
        <v>0</v>
      </c>
      <c r="T127" s="87">
        <v>0</v>
      </c>
      <c r="U127" s="87">
        <v>0</v>
      </c>
      <c r="V127" s="87">
        <v>0</v>
      </c>
      <c r="W127" s="87">
        <v>0</v>
      </c>
      <c r="X127" s="87">
        <v>0</v>
      </c>
      <c r="Y127" s="87">
        <v>0</v>
      </c>
      <c r="Z127" s="87">
        <v>0</v>
      </c>
      <c r="AA127" s="87">
        <v>0</v>
      </c>
      <c r="AB127" s="87">
        <v>0</v>
      </c>
      <c r="AC127" s="87">
        <v>0</v>
      </c>
      <c r="AD127" s="87">
        <v>0</v>
      </c>
      <c r="AE127" s="87">
        <v>0</v>
      </c>
      <c r="AF127" s="87">
        <v>0</v>
      </c>
      <c r="AG127" s="87">
        <v>0</v>
      </c>
      <c r="AH127" s="87">
        <v>0</v>
      </c>
      <c r="AI127" s="87">
        <v>0</v>
      </c>
      <c r="AJ127" s="87">
        <v>0</v>
      </c>
      <c r="AK127" s="87">
        <v>0</v>
      </c>
      <c r="AL127" s="87">
        <v>0</v>
      </c>
      <c r="AM127" s="87">
        <v>0</v>
      </c>
      <c r="AN127" s="87">
        <v>0</v>
      </c>
      <c r="AO127" s="87">
        <v>0</v>
      </c>
      <c r="AP127" s="87">
        <v>0</v>
      </c>
      <c r="AQ127" s="87">
        <v>0</v>
      </c>
      <c r="AR127" s="87">
        <v>0</v>
      </c>
      <c r="AS127" s="87">
        <v>0</v>
      </c>
      <c r="AT127" s="87">
        <v>0</v>
      </c>
      <c r="AU127" s="87">
        <v>0</v>
      </c>
      <c r="AV127" s="87">
        <v>0</v>
      </c>
      <c r="AW127" s="87">
        <v>0</v>
      </c>
      <c r="AX127" s="87">
        <v>0</v>
      </c>
      <c r="AY127" s="87">
        <v>0</v>
      </c>
      <c r="AZ127" s="87">
        <v>0</v>
      </c>
      <c r="BA127" s="87">
        <v>0</v>
      </c>
      <c r="BB127" s="87">
        <v>0</v>
      </c>
      <c r="BC127" s="87">
        <v>0</v>
      </c>
      <c r="BD127" s="87">
        <v>0</v>
      </c>
    </row>
    <row r="128" spans="2:56" outlineLevel="1" x14ac:dyDescent="0.4">
      <c r="B128" s="59" t="s">
        <v>87</v>
      </c>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row>
    <row r="129" spans="2:56" outlineLevel="1" x14ac:dyDescent="0.4">
      <c r="B129" s="71" t="s">
        <v>112</v>
      </c>
      <c r="C129" s="10" t="s">
        <v>196</v>
      </c>
      <c r="D129" s="26">
        <v>27</v>
      </c>
      <c r="E129" s="87"/>
      <c r="F129" s="87">
        <v>0</v>
      </c>
      <c r="G129" s="87">
        <v>0.10648283071405235</v>
      </c>
      <c r="H129" s="87">
        <v>1.9319930146077655</v>
      </c>
      <c r="I129" s="87">
        <v>3.9294336143856587</v>
      </c>
      <c r="J129" s="87">
        <v>8.1518344285593027</v>
      </c>
      <c r="K129" s="87">
        <v>0</v>
      </c>
      <c r="L129" s="87">
        <v>0</v>
      </c>
      <c r="M129" s="87">
        <v>0</v>
      </c>
      <c r="N129" s="87">
        <v>0</v>
      </c>
      <c r="O129" s="87">
        <v>0</v>
      </c>
      <c r="P129" s="87">
        <v>0</v>
      </c>
      <c r="Q129" s="87">
        <v>0</v>
      </c>
      <c r="R129" s="87">
        <v>0</v>
      </c>
      <c r="S129" s="87">
        <v>0</v>
      </c>
      <c r="T129" s="87">
        <v>0</v>
      </c>
      <c r="U129" s="87">
        <v>0</v>
      </c>
      <c r="V129" s="87">
        <v>0</v>
      </c>
      <c r="W129" s="87">
        <v>0</v>
      </c>
      <c r="X129" s="87">
        <v>0</v>
      </c>
      <c r="Y129" s="87">
        <v>0</v>
      </c>
      <c r="Z129" s="87">
        <v>0</v>
      </c>
      <c r="AA129" s="87">
        <v>0</v>
      </c>
      <c r="AB129" s="87">
        <v>0</v>
      </c>
      <c r="AC129" s="87">
        <v>0</v>
      </c>
      <c r="AD129" s="87">
        <v>0</v>
      </c>
      <c r="AE129" s="87">
        <v>0</v>
      </c>
      <c r="AF129" s="87">
        <v>0</v>
      </c>
      <c r="AG129" s="87">
        <v>0</v>
      </c>
      <c r="AH129" s="87">
        <v>0</v>
      </c>
      <c r="AI129" s="87">
        <v>0</v>
      </c>
      <c r="AJ129" s="87">
        <v>0</v>
      </c>
      <c r="AK129" s="87">
        <v>0</v>
      </c>
      <c r="AL129" s="87">
        <v>0</v>
      </c>
      <c r="AM129" s="87">
        <v>0</v>
      </c>
      <c r="AN129" s="87">
        <v>0</v>
      </c>
      <c r="AO129" s="87">
        <v>0</v>
      </c>
      <c r="AP129" s="87">
        <v>0</v>
      </c>
      <c r="AQ129" s="87">
        <v>0</v>
      </c>
      <c r="AR129" s="87">
        <v>0</v>
      </c>
      <c r="AS129" s="87">
        <v>0</v>
      </c>
      <c r="AT129" s="87">
        <v>0</v>
      </c>
      <c r="AU129" s="87">
        <v>0</v>
      </c>
      <c r="AV129" s="87">
        <v>0</v>
      </c>
      <c r="AW129" s="87">
        <v>0</v>
      </c>
      <c r="AX129" s="87">
        <v>0</v>
      </c>
      <c r="AY129" s="87">
        <v>0</v>
      </c>
      <c r="AZ129" s="87">
        <v>0</v>
      </c>
      <c r="BA129" s="87">
        <v>0</v>
      </c>
      <c r="BB129" s="87">
        <v>0</v>
      </c>
      <c r="BC129" s="87">
        <v>0</v>
      </c>
      <c r="BD129" s="87">
        <v>0</v>
      </c>
    </row>
    <row r="130" spans="2:56" outlineLevel="1" x14ac:dyDescent="0.4">
      <c r="B130" s="59" t="s">
        <v>88</v>
      </c>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row>
    <row r="131" spans="2:56" outlineLevel="1" x14ac:dyDescent="0.4">
      <c r="B131" s="71" t="s">
        <v>113</v>
      </c>
      <c r="C131" s="10" t="s">
        <v>196</v>
      </c>
      <c r="D131" s="26">
        <v>28</v>
      </c>
      <c r="E131" s="87"/>
      <c r="F131" s="87">
        <v>0</v>
      </c>
      <c r="G131" s="87">
        <v>0</v>
      </c>
      <c r="H131" s="87">
        <v>0</v>
      </c>
      <c r="I131" s="87">
        <v>0</v>
      </c>
      <c r="J131" s="87">
        <v>0</v>
      </c>
      <c r="K131" s="87">
        <v>0</v>
      </c>
      <c r="L131" s="87">
        <v>0</v>
      </c>
      <c r="M131" s="87">
        <v>0</v>
      </c>
      <c r="N131" s="87">
        <v>0</v>
      </c>
      <c r="O131" s="87">
        <v>0</v>
      </c>
      <c r="P131" s="87">
        <v>0</v>
      </c>
      <c r="Q131" s="87">
        <v>0</v>
      </c>
      <c r="R131" s="87">
        <v>0</v>
      </c>
      <c r="S131" s="87">
        <v>0</v>
      </c>
      <c r="T131" s="87">
        <v>0</v>
      </c>
      <c r="U131" s="87">
        <v>0</v>
      </c>
      <c r="V131" s="87">
        <v>0</v>
      </c>
      <c r="W131" s="87">
        <v>0</v>
      </c>
      <c r="X131" s="87">
        <v>0</v>
      </c>
      <c r="Y131" s="87">
        <v>0</v>
      </c>
      <c r="Z131" s="87">
        <v>0</v>
      </c>
      <c r="AA131" s="87">
        <v>0</v>
      </c>
      <c r="AB131" s="87">
        <v>0</v>
      </c>
      <c r="AC131" s="87">
        <v>0</v>
      </c>
      <c r="AD131" s="87">
        <v>0</v>
      </c>
      <c r="AE131" s="87">
        <v>0</v>
      </c>
      <c r="AF131" s="87">
        <v>0</v>
      </c>
      <c r="AG131" s="87">
        <v>0</v>
      </c>
      <c r="AH131" s="87">
        <v>0</v>
      </c>
      <c r="AI131" s="87">
        <v>0</v>
      </c>
      <c r="AJ131" s="87">
        <v>0</v>
      </c>
      <c r="AK131" s="87">
        <v>0</v>
      </c>
      <c r="AL131" s="87">
        <v>0</v>
      </c>
      <c r="AM131" s="87">
        <v>0</v>
      </c>
      <c r="AN131" s="87">
        <v>0</v>
      </c>
      <c r="AO131" s="87">
        <v>0</v>
      </c>
      <c r="AP131" s="87">
        <v>0</v>
      </c>
      <c r="AQ131" s="87">
        <v>0</v>
      </c>
      <c r="AR131" s="87">
        <v>0</v>
      </c>
      <c r="AS131" s="87">
        <v>0</v>
      </c>
      <c r="AT131" s="87">
        <v>0</v>
      </c>
      <c r="AU131" s="87">
        <v>0</v>
      </c>
      <c r="AV131" s="87">
        <v>0</v>
      </c>
      <c r="AW131" s="87">
        <v>0</v>
      </c>
      <c r="AX131" s="87">
        <v>0</v>
      </c>
      <c r="AY131" s="87">
        <v>0</v>
      </c>
      <c r="AZ131" s="87">
        <v>0</v>
      </c>
      <c r="BA131" s="87">
        <v>0</v>
      </c>
      <c r="BB131" s="87">
        <v>0</v>
      </c>
      <c r="BC131" s="87">
        <v>0</v>
      </c>
      <c r="BD131" s="87">
        <v>0</v>
      </c>
    </row>
    <row r="132" spans="2:56" outlineLevel="1" x14ac:dyDescent="0.4">
      <c r="B132" s="71" t="s">
        <v>114</v>
      </c>
      <c r="C132" s="10" t="s">
        <v>196</v>
      </c>
      <c r="D132" s="26">
        <v>29</v>
      </c>
      <c r="E132" s="87"/>
      <c r="F132" s="87">
        <v>0</v>
      </c>
      <c r="G132" s="87">
        <v>0</v>
      </c>
      <c r="H132" s="87">
        <v>0</v>
      </c>
      <c r="I132" s="87">
        <v>0</v>
      </c>
      <c r="J132" s="87">
        <v>0</v>
      </c>
      <c r="K132" s="87">
        <v>0</v>
      </c>
      <c r="L132" s="87">
        <v>0</v>
      </c>
      <c r="M132" s="87">
        <v>0</v>
      </c>
      <c r="N132" s="87">
        <v>0</v>
      </c>
      <c r="O132" s="87">
        <v>0</v>
      </c>
      <c r="P132" s="87">
        <v>0</v>
      </c>
      <c r="Q132" s="87">
        <v>0</v>
      </c>
      <c r="R132" s="87">
        <v>0</v>
      </c>
      <c r="S132" s="87">
        <v>0</v>
      </c>
      <c r="T132" s="87">
        <v>0</v>
      </c>
      <c r="U132" s="87">
        <v>0</v>
      </c>
      <c r="V132" s="87">
        <v>0</v>
      </c>
      <c r="W132" s="87">
        <v>0</v>
      </c>
      <c r="X132" s="87">
        <v>0</v>
      </c>
      <c r="Y132" s="87">
        <v>0</v>
      </c>
      <c r="Z132" s="87">
        <v>0</v>
      </c>
      <c r="AA132" s="87">
        <v>0</v>
      </c>
      <c r="AB132" s="87">
        <v>0</v>
      </c>
      <c r="AC132" s="87">
        <v>0</v>
      </c>
      <c r="AD132" s="87">
        <v>0</v>
      </c>
      <c r="AE132" s="87">
        <v>0</v>
      </c>
      <c r="AF132" s="87">
        <v>0</v>
      </c>
      <c r="AG132" s="87">
        <v>0</v>
      </c>
      <c r="AH132" s="87">
        <v>0</v>
      </c>
      <c r="AI132" s="87">
        <v>0</v>
      </c>
      <c r="AJ132" s="87">
        <v>0</v>
      </c>
      <c r="AK132" s="87">
        <v>0</v>
      </c>
      <c r="AL132" s="87">
        <v>0</v>
      </c>
      <c r="AM132" s="87">
        <v>0</v>
      </c>
      <c r="AN132" s="87">
        <v>0</v>
      </c>
      <c r="AO132" s="87">
        <v>0</v>
      </c>
      <c r="AP132" s="87">
        <v>0</v>
      </c>
      <c r="AQ132" s="87">
        <v>0</v>
      </c>
      <c r="AR132" s="87">
        <v>0</v>
      </c>
      <c r="AS132" s="87">
        <v>0</v>
      </c>
      <c r="AT132" s="87">
        <v>0</v>
      </c>
      <c r="AU132" s="87">
        <v>0</v>
      </c>
      <c r="AV132" s="87">
        <v>0</v>
      </c>
      <c r="AW132" s="87">
        <v>0</v>
      </c>
      <c r="AX132" s="87">
        <v>0</v>
      </c>
      <c r="AY132" s="87">
        <v>0</v>
      </c>
      <c r="AZ132" s="87">
        <v>0</v>
      </c>
      <c r="BA132" s="87">
        <v>0</v>
      </c>
      <c r="BB132" s="87">
        <v>0</v>
      </c>
      <c r="BC132" s="87">
        <v>0</v>
      </c>
      <c r="BD132" s="87">
        <v>0</v>
      </c>
    </row>
    <row r="133" spans="2:56" outlineLevel="1" x14ac:dyDescent="0.4">
      <c r="B133" s="59" t="s">
        <v>89</v>
      </c>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row>
    <row r="134" spans="2:56" outlineLevel="1" x14ac:dyDescent="0.4">
      <c r="B134" s="71" t="s">
        <v>115</v>
      </c>
      <c r="C134" s="10" t="s">
        <v>196</v>
      </c>
      <c r="D134" s="26">
        <v>30</v>
      </c>
      <c r="E134" s="87"/>
      <c r="F134" s="87">
        <v>0</v>
      </c>
      <c r="G134" s="87">
        <v>0</v>
      </c>
      <c r="H134" s="87">
        <v>0.26879713589950815</v>
      </c>
      <c r="I134" s="87">
        <v>0</v>
      </c>
      <c r="J134" s="87">
        <v>0</v>
      </c>
      <c r="K134" s="87">
        <v>0</v>
      </c>
      <c r="L134" s="87">
        <v>0</v>
      </c>
      <c r="M134" s="87">
        <v>0</v>
      </c>
      <c r="N134" s="87">
        <v>0</v>
      </c>
      <c r="O134" s="87">
        <v>0</v>
      </c>
      <c r="P134" s="87">
        <v>0</v>
      </c>
      <c r="Q134" s="87">
        <v>0</v>
      </c>
      <c r="R134" s="87">
        <v>0</v>
      </c>
      <c r="S134" s="87">
        <v>0</v>
      </c>
      <c r="T134" s="87">
        <v>0</v>
      </c>
      <c r="U134" s="87">
        <v>0</v>
      </c>
      <c r="V134" s="87">
        <v>0</v>
      </c>
      <c r="W134" s="87">
        <v>0</v>
      </c>
      <c r="X134" s="87">
        <v>0</v>
      </c>
      <c r="Y134" s="87">
        <v>0</v>
      </c>
      <c r="Z134" s="87">
        <v>0</v>
      </c>
      <c r="AA134" s="87">
        <v>0</v>
      </c>
      <c r="AB134" s="87">
        <v>0</v>
      </c>
      <c r="AC134" s="87">
        <v>0</v>
      </c>
      <c r="AD134" s="87">
        <v>0</v>
      </c>
      <c r="AE134" s="87">
        <v>0</v>
      </c>
      <c r="AF134" s="87">
        <v>0</v>
      </c>
      <c r="AG134" s="87">
        <v>0</v>
      </c>
      <c r="AH134" s="87">
        <v>0</v>
      </c>
      <c r="AI134" s="87">
        <v>0</v>
      </c>
      <c r="AJ134" s="87">
        <v>0</v>
      </c>
      <c r="AK134" s="87">
        <v>0</v>
      </c>
      <c r="AL134" s="87">
        <v>0</v>
      </c>
      <c r="AM134" s="87">
        <v>0</v>
      </c>
      <c r="AN134" s="87">
        <v>0</v>
      </c>
      <c r="AO134" s="87">
        <v>0</v>
      </c>
      <c r="AP134" s="87">
        <v>0</v>
      </c>
      <c r="AQ134" s="87">
        <v>0</v>
      </c>
      <c r="AR134" s="87">
        <v>0</v>
      </c>
      <c r="AS134" s="87">
        <v>0</v>
      </c>
      <c r="AT134" s="87">
        <v>0</v>
      </c>
      <c r="AU134" s="87">
        <v>0</v>
      </c>
      <c r="AV134" s="87">
        <v>0</v>
      </c>
      <c r="AW134" s="87">
        <v>0</v>
      </c>
      <c r="AX134" s="87">
        <v>0</v>
      </c>
      <c r="AY134" s="87">
        <v>0</v>
      </c>
      <c r="AZ134" s="87">
        <v>0</v>
      </c>
      <c r="BA134" s="87">
        <v>0</v>
      </c>
      <c r="BB134" s="87">
        <v>0</v>
      </c>
      <c r="BC134" s="87">
        <v>0</v>
      </c>
      <c r="BD134" s="87">
        <v>0</v>
      </c>
    </row>
    <row r="135" spans="2:56" outlineLevel="1" x14ac:dyDescent="0.4">
      <c r="B135" s="71" t="s">
        <v>116</v>
      </c>
      <c r="C135" s="10" t="s">
        <v>196</v>
      </c>
      <c r="D135" s="26">
        <v>31</v>
      </c>
      <c r="E135" s="87"/>
      <c r="F135" s="87">
        <v>0</v>
      </c>
      <c r="G135" s="87">
        <v>7.6653117728111231E-2</v>
      </c>
      <c r="H135" s="87">
        <v>1.6253724299157275</v>
      </c>
      <c r="I135" s="87">
        <v>6.0073580482463012</v>
      </c>
      <c r="J135" s="87">
        <v>0</v>
      </c>
      <c r="K135" s="87">
        <v>0</v>
      </c>
      <c r="L135" s="87">
        <v>0</v>
      </c>
      <c r="M135" s="87">
        <v>0</v>
      </c>
      <c r="N135" s="87">
        <v>0</v>
      </c>
      <c r="O135" s="87">
        <v>0</v>
      </c>
      <c r="P135" s="87">
        <v>0</v>
      </c>
      <c r="Q135" s="87">
        <v>0</v>
      </c>
      <c r="R135" s="87">
        <v>0</v>
      </c>
      <c r="S135" s="87">
        <v>0</v>
      </c>
      <c r="T135" s="87">
        <v>0</v>
      </c>
      <c r="U135" s="87">
        <v>0</v>
      </c>
      <c r="V135" s="87">
        <v>0</v>
      </c>
      <c r="W135" s="87">
        <v>0</v>
      </c>
      <c r="X135" s="87">
        <v>0</v>
      </c>
      <c r="Y135" s="87">
        <v>0</v>
      </c>
      <c r="Z135" s="87">
        <v>0</v>
      </c>
      <c r="AA135" s="87">
        <v>0</v>
      </c>
      <c r="AB135" s="87">
        <v>0</v>
      </c>
      <c r="AC135" s="87">
        <v>0</v>
      </c>
      <c r="AD135" s="87">
        <v>0</v>
      </c>
      <c r="AE135" s="87">
        <v>0</v>
      </c>
      <c r="AF135" s="87">
        <v>0</v>
      </c>
      <c r="AG135" s="87">
        <v>0</v>
      </c>
      <c r="AH135" s="87">
        <v>0</v>
      </c>
      <c r="AI135" s="87">
        <v>0</v>
      </c>
      <c r="AJ135" s="87">
        <v>0</v>
      </c>
      <c r="AK135" s="87">
        <v>0</v>
      </c>
      <c r="AL135" s="87">
        <v>0</v>
      </c>
      <c r="AM135" s="87">
        <v>0</v>
      </c>
      <c r="AN135" s="87">
        <v>0</v>
      </c>
      <c r="AO135" s="87">
        <v>0</v>
      </c>
      <c r="AP135" s="87">
        <v>0</v>
      </c>
      <c r="AQ135" s="87">
        <v>0</v>
      </c>
      <c r="AR135" s="87">
        <v>0</v>
      </c>
      <c r="AS135" s="87">
        <v>0</v>
      </c>
      <c r="AT135" s="87">
        <v>0</v>
      </c>
      <c r="AU135" s="87">
        <v>0</v>
      </c>
      <c r="AV135" s="87">
        <v>0</v>
      </c>
      <c r="AW135" s="87">
        <v>0</v>
      </c>
      <c r="AX135" s="87">
        <v>0</v>
      </c>
      <c r="AY135" s="87">
        <v>0</v>
      </c>
      <c r="AZ135" s="87">
        <v>0</v>
      </c>
      <c r="BA135" s="87">
        <v>0</v>
      </c>
      <c r="BB135" s="87">
        <v>0</v>
      </c>
      <c r="BC135" s="87">
        <v>0</v>
      </c>
      <c r="BD135" s="87">
        <v>0</v>
      </c>
    </row>
    <row r="136" spans="2:56" outlineLevel="1" x14ac:dyDescent="0.4">
      <c r="B136" s="71" t="s">
        <v>197</v>
      </c>
      <c r="C136" s="10" t="s">
        <v>196</v>
      </c>
      <c r="D136" s="26">
        <v>32</v>
      </c>
      <c r="E136" s="87"/>
      <c r="F136" s="87">
        <v>0</v>
      </c>
      <c r="G136" s="87">
        <v>0</v>
      </c>
      <c r="H136" s="87">
        <v>0</v>
      </c>
      <c r="I136" s="87">
        <v>0</v>
      </c>
      <c r="J136" s="87">
        <v>0</v>
      </c>
      <c r="K136" s="87">
        <v>0</v>
      </c>
      <c r="L136" s="87">
        <v>0</v>
      </c>
      <c r="M136" s="87">
        <v>0</v>
      </c>
      <c r="N136" s="87">
        <v>0</v>
      </c>
      <c r="O136" s="87">
        <v>0</v>
      </c>
      <c r="P136" s="87">
        <v>0</v>
      </c>
      <c r="Q136" s="87">
        <v>0</v>
      </c>
      <c r="R136" s="87">
        <v>0</v>
      </c>
      <c r="S136" s="87">
        <v>0</v>
      </c>
      <c r="T136" s="87">
        <v>0</v>
      </c>
      <c r="U136" s="87">
        <v>0</v>
      </c>
      <c r="V136" s="87">
        <v>0</v>
      </c>
      <c r="W136" s="87">
        <v>0</v>
      </c>
      <c r="X136" s="87">
        <v>0</v>
      </c>
      <c r="Y136" s="87">
        <v>0</v>
      </c>
      <c r="Z136" s="87">
        <v>0</v>
      </c>
      <c r="AA136" s="87">
        <v>0</v>
      </c>
      <c r="AB136" s="87">
        <v>0</v>
      </c>
      <c r="AC136" s="87">
        <v>0</v>
      </c>
      <c r="AD136" s="87">
        <v>0</v>
      </c>
      <c r="AE136" s="87">
        <v>0</v>
      </c>
      <c r="AF136" s="87">
        <v>0</v>
      </c>
      <c r="AG136" s="87">
        <v>0</v>
      </c>
      <c r="AH136" s="87">
        <v>0</v>
      </c>
      <c r="AI136" s="87">
        <v>0</v>
      </c>
      <c r="AJ136" s="87">
        <v>0</v>
      </c>
      <c r="AK136" s="87">
        <v>0</v>
      </c>
      <c r="AL136" s="87">
        <v>0</v>
      </c>
      <c r="AM136" s="87">
        <v>0</v>
      </c>
      <c r="AN136" s="87">
        <v>0</v>
      </c>
      <c r="AO136" s="87">
        <v>0</v>
      </c>
      <c r="AP136" s="87">
        <v>0</v>
      </c>
      <c r="AQ136" s="87">
        <v>0</v>
      </c>
      <c r="AR136" s="87">
        <v>0</v>
      </c>
      <c r="AS136" s="87">
        <v>0</v>
      </c>
      <c r="AT136" s="87">
        <v>0</v>
      </c>
      <c r="AU136" s="87">
        <v>0</v>
      </c>
      <c r="AV136" s="87">
        <v>0</v>
      </c>
      <c r="AW136" s="87">
        <v>0</v>
      </c>
      <c r="AX136" s="87">
        <v>0</v>
      </c>
      <c r="AY136" s="87">
        <v>0</v>
      </c>
      <c r="AZ136" s="87">
        <v>0</v>
      </c>
      <c r="BA136" s="87">
        <v>0</v>
      </c>
      <c r="BB136" s="87">
        <v>0</v>
      </c>
      <c r="BC136" s="87">
        <v>0</v>
      </c>
      <c r="BD136" s="87">
        <v>0</v>
      </c>
    </row>
    <row r="137" spans="2:56" outlineLevel="1" x14ac:dyDescent="0.4">
      <c r="B137" s="70" t="s">
        <v>71</v>
      </c>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row>
    <row r="138" spans="2:56" outlineLevel="1" x14ac:dyDescent="0.4">
      <c r="B138" s="59" t="s">
        <v>90</v>
      </c>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row>
    <row r="139" spans="2:56" outlineLevel="1" x14ac:dyDescent="0.4">
      <c r="B139" s="71" t="s">
        <v>118</v>
      </c>
      <c r="C139" s="10" t="s">
        <v>196</v>
      </c>
      <c r="D139" s="26">
        <v>33</v>
      </c>
      <c r="E139" s="87"/>
      <c r="F139" s="87">
        <v>0</v>
      </c>
      <c r="G139" s="87">
        <v>1.7279287377425822E-4</v>
      </c>
      <c r="H139" s="87">
        <v>0</v>
      </c>
      <c r="I139" s="87">
        <v>0</v>
      </c>
      <c r="J139" s="87">
        <v>0</v>
      </c>
      <c r="K139" s="87">
        <v>0</v>
      </c>
      <c r="L139" s="87">
        <v>0</v>
      </c>
      <c r="M139" s="87">
        <v>0</v>
      </c>
      <c r="N139" s="87">
        <v>0</v>
      </c>
      <c r="O139" s="87">
        <v>0</v>
      </c>
      <c r="P139" s="87">
        <v>0</v>
      </c>
      <c r="Q139" s="87">
        <v>0</v>
      </c>
      <c r="R139" s="87">
        <v>0</v>
      </c>
      <c r="S139" s="87">
        <v>0</v>
      </c>
      <c r="T139" s="87">
        <v>0</v>
      </c>
      <c r="U139" s="87">
        <v>0</v>
      </c>
      <c r="V139" s="87">
        <v>0</v>
      </c>
      <c r="W139" s="87">
        <v>0</v>
      </c>
      <c r="X139" s="87">
        <v>0</v>
      </c>
      <c r="Y139" s="87">
        <v>0</v>
      </c>
      <c r="Z139" s="87">
        <v>0</v>
      </c>
      <c r="AA139" s="87">
        <v>0</v>
      </c>
      <c r="AB139" s="87">
        <v>0</v>
      </c>
      <c r="AC139" s="87">
        <v>0</v>
      </c>
      <c r="AD139" s="87">
        <v>0</v>
      </c>
      <c r="AE139" s="87">
        <v>0</v>
      </c>
      <c r="AF139" s="87">
        <v>0</v>
      </c>
      <c r="AG139" s="87">
        <v>0</v>
      </c>
      <c r="AH139" s="87">
        <v>0</v>
      </c>
      <c r="AI139" s="87">
        <v>0</v>
      </c>
      <c r="AJ139" s="87">
        <v>0</v>
      </c>
      <c r="AK139" s="87">
        <v>0</v>
      </c>
      <c r="AL139" s="87">
        <v>0</v>
      </c>
      <c r="AM139" s="87">
        <v>0</v>
      </c>
      <c r="AN139" s="87">
        <v>0</v>
      </c>
      <c r="AO139" s="87">
        <v>0</v>
      </c>
      <c r="AP139" s="87">
        <v>0</v>
      </c>
      <c r="AQ139" s="87">
        <v>0</v>
      </c>
      <c r="AR139" s="87">
        <v>0</v>
      </c>
      <c r="AS139" s="87">
        <v>0</v>
      </c>
      <c r="AT139" s="87">
        <v>0</v>
      </c>
      <c r="AU139" s="87">
        <v>0</v>
      </c>
      <c r="AV139" s="87">
        <v>0</v>
      </c>
      <c r="AW139" s="87">
        <v>0</v>
      </c>
      <c r="AX139" s="87">
        <v>0</v>
      </c>
      <c r="AY139" s="87">
        <v>0</v>
      </c>
      <c r="AZ139" s="87">
        <v>0</v>
      </c>
      <c r="BA139" s="87">
        <v>0</v>
      </c>
      <c r="BB139" s="87">
        <v>0</v>
      </c>
      <c r="BC139" s="87">
        <v>0</v>
      </c>
      <c r="BD139" s="87">
        <v>0</v>
      </c>
    </row>
    <row r="140" spans="2:56" outlineLevel="1" x14ac:dyDescent="0.4">
      <c r="B140" s="59" t="s">
        <v>91</v>
      </c>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row>
    <row r="141" spans="2:56" outlineLevel="1" x14ac:dyDescent="0.4">
      <c r="B141" s="71" t="s">
        <v>91</v>
      </c>
      <c r="C141" s="10" t="s">
        <v>196</v>
      </c>
      <c r="D141" s="26">
        <v>34</v>
      </c>
      <c r="E141" s="87"/>
      <c r="F141" s="87">
        <v>0</v>
      </c>
      <c r="G141" s="87">
        <v>0</v>
      </c>
      <c r="H141" s="87">
        <v>0</v>
      </c>
      <c r="I141" s="87">
        <v>0</v>
      </c>
      <c r="J141" s="87">
        <v>0</v>
      </c>
      <c r="K141" s="87">
        <v>0</v>
      </c>
      <c r="L141" s="87">
        <v>0</v>
      </c>
      <c r="M141" s="87">
        <v>0</v>
      </c>
      <c r="N141" s="87">
        <v>0</v>
      </c>
      <c r="O141" s="87">
        <v>0</v>
      </c>
      <c r="P141" s="87">
        <v>0</v>
      </c>
      <c r="Q141" s="87">
        <v>0</v>
      </c>
      <c r="R141" s="87">
        <v>0</v>
      </c>
      <c r="S141" s="87">
        <v>0</v>
      </c>
      <c r="T141" s="87">
        <v>0</v>
      </c>
      <c r="U141" s="87">
        <v>0</v>
      </c>
      <c r="V141" s="87">
        <v>0</v>
      </c>
      <c r="W141" s="87">
        <v>0</v>
      </c>
      <c r="X141" s="87">
        <v>0</v>
      </c>
      <c r="Y141" s="87">
        <v>0</v>
      </c>
      <c r="Z141" s="87">
        <v>0</v>
      </c>
      <c r="AA141" s="87">
        <v>0</v>
      </c>
      <c r="AB141" s="87">
        <v>0</v>
      </c>
      <c r="AC141" s="87">
        <v>0</v>
      </c>
      <c r="AD141" s="87">
        <v>0</v>
      </c>
      <c r="AE141" s="87">
        <v>0</v>
      </c>
      <c r="AF141" s="87">
        <v>0</v>
      </c>
      <c r="AG141" s="87">
        <v>0</v>
      </c>
      <c r="AH141" s="87">
        <v>0</v>
      </c>
      <c r="AI141" s="87">
        <v>0</v>
      </c>
      <c r="AJ141" s="87">
        <v>0</v>
      </c>
      <c r="AK141" s="87">
        <v>0</v>
      </c>
      <c r="AL141" s="87">
        <v>0</v>
      </c>
      <c r="AM141" s="87">
        <v>0</v>
      </c>
      <c r="AN141" s="87">
        <v>0</v>
      </c>
      <c r="AO141" s="87">
        <v>0</v>
      </c>
      <c r="AP141" s="87">
        <v>0</v>
      </c>
      <c r="AQ141" s="87">
        <v>0</v>
      </c>
      <c r="AR141" s="87">
        <v>0</v>
      </c>
      <c r="AS141" s="87">
        <v>0</v>
      </c>
      <c r="AT141" s="87">
        <v>0</v>
      </c>
      <c r="AU141" s="87">
        <v>0</v>
      </c>
      <c r="AV141" s="87">
        <v>0</v>
      </c>
      <c r="AW141" s="87">
        <v>0</v>
      </c>
      <c r="AX141" s="87">
        <v>0</v>
      </c>
      <c r="AY141" s="87">
        <v>0</v>
      </c>
      <c r="AZ141" s="87">
        <v>0</v>
      </c>
      <c r="BA141" s="87">
        <v>0</v>
      </c>
      <c r="BB141" s="87">
        <v>0</v>
      </c>
      <c r="BC141" s="87">
        <v>0</v>
      </c>
      <c r="BD141" s="87">
        <v>0</v>
      </c>
    </row>
    <row r="142" spans="2:56" outlineLevel="1" x14ac:dyDescent="0.4">
      <c r="B142" s="59" t="s">
        <v>92</v>
      </c>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row>
    <row r="143" spans="2:56" outlineLevel="1" x14ac:dyDescent="0.4">
      <c r="B143" s="71" t="s">
        <v>119</v>
      </c>
      <c r="C143" s="10" t="s">
        <v>196</v>
      </c>
      <c r="D143" s="26">
        <v>35</v>
      </c>
      <c r="E143" s="87"/>
      <c r="F143" s="87">
        <v>0</v>
      </c>
      <c r="G143" s="87">
        <v>0</v>
      </c>
      <c r="H143" s="87">
        <v>0</v>
      </c>
      <c r="I143" s="87">
        <v>0</v>
      </c>
      <c r="J143" s="87">
        <v>0</v>
      </c>
      <c r="K143" s="87">
        <v>0</v>
      </c>
      <c r="L143" s="87">
        <v>0</v>
      </c>
      <c r="M143" s="87">
        <v>0</v>
      </c>
      <c r="N143" s="87">
        <v>0</v>
      </c>
      <c r="O143" s="87">
        <v>0</v>
      </c>
      <c r="P143" s="87">
        <v>0</v>
      </c>
      <c r="Q143" s="87">
        <v>0</v>
      </c>
      <c r="R143" s="87">
        <v>0</v>
      </c>
      <c r="S143" s="87">
        <v>0</v>
      </c>
      <c r="T143" s="87">
        <v>0</v>
      </c>
      <c r="U143" s="87">
        <v>0</v>
      </c>
      <c r="V143" s="87">
        <v>0</v>
      </c>
      <c r="W143" s="87">
        <v>0</v>
      </c>
      <c r="X143" s="87">
        <v>0</v>
      </c>
      <c r="Y143" s="87">
        <v>0</v>
      </c>
      <c r="Z143" s="87">
        <v>0</v>
      </c>
      <c r="AA143" s="87">
        <v>0</v>
      </c>
      <c r="AB143" s="87">
        <v>0</v>
      </c>
      <c r="AC143" s="87">
        <v>0</v>
      </c>
      <c r="AD143" s="87">
        <v>0</v>
      </c>
      <c r="AE143" s="87">
        <v>0</v>
      </c>
      <c r="AF143" s="87">
        <v>0</v>
      </c>
      <c r="AG143" s="87">
        <v>0</v>
      </c>
      <c r="AH143" s="87">
        <v>0</v>
      </c>
      <c r="AI143" s="87">
        <v>0</v>
      </c>
      <c r="AJ143" s="87">
        <v>0</v>
      </c>
      <c r="AK143" s="87">
        <v>0</v>
      </c>
      <c r="AL143" s="87">
        <v>0</v>
      </c>
      <c r="AM143" s="87">
        <v>0</v>
      </c>
      <c r="AN143" s="87">
        <v>0</v>
      </c>
      <c r="AO143" s="87">
        <v>0</v>
      </c>
      <c r="AP143" s="87">
        <v>0</v>
      </c>
      <c r="AQ143" s="87">
        <v>0</v>
      </c>
      <c r="AR143" s="87">
        <v>0</v>
      </c>
      <c r="AS143" s="87">
        <v>0</v>
      </c>
      <c r="AT143" s="87">
        <v>0</v>
      </c>
      <c r="AU143" s="87">
        <v>0</v>
      </c>
      <c r="AV143" s="87">
        <v>0</v>
      </c>
      <c r="AW143" s="87">
        <v>0</v>
      </c>
      <c r="AX143" s="87">
        <v>0</v>
      </c>
      <c r="AY143" s="87">
        <v>0</v>
      </c>
      <c r="AZ143" s="87">
        <v>0</v>
      </c>
      <c r="BA143" s="87">
        <v>0</v>
      </c>
      <c r="BB143" s="87">
        <v>0</v>
      </c>
      <c r="BC143" s="87">
        <v>0</v>
      </c>
      <c r="BD143" s="87">
        <v>0</v>
      </c>
    </row>
    <row r="144" spans="2:56" outlineLevel="1" x14ac:dyDescent="0.4">
      <c r="B144" s="71" t="s">
        <v>120</v>
      </c>
      <c r="C144" s="10" t="s">
        <v>196</v>
      </c>
      <c r="D144" s="26">
        <v>36</v>
      </c>
      <c r="E144" s="87"/>
      <c r="F144" s="87">
        <v>0</v>
      </c>
      <c r="G144" s="87">
        <v>0</v>
      </c>
      <c r="H144" s="87">
        <v>0</v>
      </c>
      <c r="I144" s="87">
        <v>0</v>
      </c>
      <c r="J144" s="87">
        <v>0</v>
      </c>
      <c r="K144" s="87">
        <v>0</v>
      </c>
      <c r="L144" s="87">
        <v>0</v>
      </c>
      <c r="M144" s="87">
        <v>0</v>
      </c>
      <c r="N144" s="87">
        <v>0</v>
      </c>
      <c r="O144" s="87">
        <v>0</v>
      </c>
      <c r="P144" s="87">
        <v>0</v>
      </c>
      <c r="Q144" s="87">
        <v>0</v>
      </c>
      <c r="R144" s="87">
        <v>0</v>
      </c>
      <c r="S144" s="87">
        <v>0</v>
      </c>
      <c r="T144" s="87">
        <v>0</v>
      </c>
      <c r="U144" s="87">
        <v>0</v>
      </c>
      <c r="V144" s="87">
        <v>0</v>
      </c>
      <c r="W144" s="87">
        <v>0</v>
      </c>
      <c r="X144" s="87">
        <v>0</v>
      </c>
      <c r="Y144" s="87">
        <v>0</v>
      </c>
      <c r="Z144" s="87">
        <v>0</v>
      </c>
      <c r="AA144" s="87">
        <v>0</v>
      </c>
      <c r="AB144" s="87">
        <v>0</v>
      </c>
      <c r="AC144" s="87">
        <v>0</v>
      </c>
      <c r="AD144" s="87">
        <v>0</v>
      </c>
      <c r="AE144" s="87">
        <v>0</v>
      </c>
      <c r="AF144" s="87">
        <v>0</v>
      </c>
      <c r="AG144" s="87">
        <v>0</v>
      </c>
      <c r="AH144" s="87">
        <v>0</v>
      </c>
      <c r="AI144" s="87">
        <v>0</v>
      </c>
      <c r="AJ144" s="87">
        <v>0</v>
      </c>
      <c r="AK144" s="87">
        <v>0</v>
      </c>
      <c r="AL144" s="87">
        <v>0</v>
      </c>
      <c r="AM144" s="87">
        <v>0</v>
      </c>
      <c r="AN144" s="87">
        <v>0</v>
      </c>
      <c r="AO144" s="87">
        <v>0</v>
      </c>
      <c r="AP144" s="87">
        <v>0</v>
      </c>
      <c r="AQ144" s="87">
        <v>0</v>
      </c>
      <c r="AR144" s="87">
        <v>0</v>
      </c>
      <c r="AS144" s="87">
        <v>0</v>
      </c>
      <c r="AT144" s="87">
        <v>0</v>
      </c>
      <c r="AU144" s="87">
        <v>0</v>
      </c>
      <c r="AV144" s="87">
        <v>0</v>
      </c>
      <c r="AW144" s="87">
        <v>0</v>
      </c>
      <c r="AX144" s="87">
        <v>0</v>
      </c>
      <c r="AY144" s="87">
        <v>0</v>
      </c>
      <c r="AZ144" s="87">
        <v>0</v>
      </c>
      <c r="BA144" s="87">
        <v>0</v>
      </c>
      <c r="BB144" s="87">
        <v>0</v>
      </c>
      <c r="BC144" s="87">
        <v>0</v>
      </c>
      <c r="BD144" s="87">
        <v>0</v>
      </c>
    </row>
    <row r="145" spans="1:57" outlineLevel="1" x14ac:dyDescent="0.4">
      <c r="B145" s="59" t="s">
        <v>101</v>
      </c>
      <c r="C145" s="10" t="s">
        <v>196</v>
      </c>
      <c r="D145" s="26">
        <v>42</v>
      </c>
      <c r="E145" s="87"/>
      <c r="F145" s="87">
        <v>0</v>
      </c>
      <c r="G145" s="87">
        <v>0</v>
      </c>
      <c r="H145" s="87">
        <v>0</v>
      </c>
      <c r="I145" s="87">
        <v>0</v>
      </c>
      <c r="J145" s="87">
        <v>0</v>
      </c>
      <c r="K145" s="87">
        <v>0</v>
      </c>
      <c r="L145" s="87">
        <v>0</v>
      </c>
      <c r="M145" s="87">
        <v>0</v>
      </c>
      <c r="N145" s="87">
        <v>0</v>
      </c>
      <c r="O145" s="87">
        <v>0</v>
      </c>
      <c r="P145" s="87">
        <v>0</v>
      </c>
      <c r="Q145" s="87">
        <v>0</v>
      </c>
      <c r="R145" s="87">
        <v>0</v>
      </c>
      <c r="S145" s="87">
        <v>0</v>
      </c>
      <c r="T145" s="87">
        <v>0</v>
      </c>
      <c r="U145" s="87">
        <v>0</v>
      </c>
      <c r="V145" s="87">
        <v>0</v>
      </c>
      <c r="W145" s="87">
        <v>0</v>
      </c>
      <c r="X145" s="87">
        <v>0</v>
      </c>
      <c r="Y145" s="87">
        <v>0</v>
      </c>
      <c r="Z145" s="87">
        <v>0</v>
      </c>
      <c r="AA145" s="87">
        <v>0</v>
      </c>
      <c r="AB145" s="87">
        <v>0</v>
      </c>
      <c r="AC145" s="87">
        <v>0</v>
      </c>
      <c r="AD145" s="87">
        <v>0</v>
      </c>
      <c r="AE145" s="87">
        <v>0</v>
      </c>
      <c r="AF145" s="87">
        <v>0</v>
      </c>
      <c r="AG145" s="87">
        <v>0</v>
      </c>
      <c r="AH145" s="87">
        <v>0</v>
      </c>
      <c r="AI145" s="87">
        <v>0</v>
      </c>
      <c r="AJ145" s="87">
        <v>0</v>
      </c>
      <c r="AK145" s="87">
        <v>0</v>
      </c>
      <c r="AL145" s="87">
        <v>0</v>
      </c>
      <c r="AM145" s="87">
        <v>0</v>
      </c>
      <c r="AN145" s="87">
        <v>0</v>
      </c>
      <c r="AO145" s="87">
        <v>0</v>
      </c>
      <c r="AP145" s="87">
        <v>0</v>
      </c>
      <c r="AQ145" s="87">
        <v>0</v>
      </c>
      <c r="AR145" s="87">
        <v>0</v>
      </c>
      <c r="AS145" s="87">
        <v>0</v>
      </c>
      <c r="AT145" s="87">
        <v>0</v>
      </c>
      <c r="AU145" s="87">
        <v>0</v>
      </c>
      <c r="AV145" s="87">
        <v>0</v>
      </c>
      <c r="AW145" s="87">
        <v>0</v>
      </c>
      <c r="AX145" s="87">
        <v>0</v>
      </c>
      <c r="AY145" s="87">
        <v>0</v>
      </c>
      <c r="AZ145" s="87">
        <v>0</v>
      </c>
      <c r="BA145" s="87">
        <v>0</v>
      </c>
      <c r="BB145" s="87">
        <v>0</v>
      </c>
      <c r="BC145" s="87">
        <v>0</v>
      </c>
      <c r="BD145" s="87">
        <v>0</v>
      </c>
    </row>
    <row r="146" spans="1:57" outlineLevel="1" x14ac:dyDescent="0.4">
      <c r="B146" s="70" t="s">
        <v>225</v>
      </c>
      <c r="D146" s="26"/>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row>
    <row r="147" spans="1:57" outlineLevel="1" x14ac:dyDescent="0.4">
      <c r="B147" s="138" t="s">
        <v>198</v>
      </c>
      <c r="C147" s="10" t="s">
        <v>196</v>
      </c>
      <c r="D147" s="26">
        <v>37</v>
      </c>
      <c r="E147" s="87"/>
      <c r="F147" s="87">
        <v>0</v>
      </c>
      <c r="G147" s="87">
        <v>0</v>
      </c>
      <c r="H147" s="87">
        <v>0</v>
      </c>
      <c r="I147" s="87">
        <v>0</v>
      </c>
      <c r="J147" s="87">
        <v>0</v>
      </c>
      <c r="K147" s="87">
        <v>0</v>
      </c>
      <c r="L147" s="87">
        <v>0</v>
      </c>
      <c r="M147" s="87">
        <v>0</v>
      </c>
      <c r="N147" s="87">
        <v>0</v>
      </c>
      <c r="O147" s="87">
        <v>0</v>
      </c>
      <c r="P147" s="87">
        <v>0</v>
      </c>
      <c r="Q147" s="87">
        <v>0</v>
      </c>
      <c r="R147" s="87">
        <v>0</v>
      </c>
      <c r="S147" s="87">
        <v>0</v>
      </c>
      <c r="T147" s="87">
        <v>0</v>
      </c>
      <c r="U147" s="87">
        <v>0</v>
      </c>
      <c r="V147" s="87">
        <v>0</v>
      </c>
      <c r="W147" s="87">
        <v>0</v>
      </c>
      <c r="X147" s="87">
        <v>0</v>
      </c>
      <c r="Y147" s="87">
        <v>0</v>
      </c>
      <c r="Z147" s="87">
        <v>0</v>
      </c>
      <c r="AA147" s="87">
        <v>0</v>
      </c>
      <c r="AB147" s="87">
        <v>0</v>
      </c>
      <c r="AC147" s="87">
        <v>0</v>
      </c>
      <c r="AD147" s="87">
        <v>0</v>
      </c>
      <c r="AE147" s="87">
        <v>0</v>
      </c>
      <c r="AF147" s="87">
        <v>0</v>
      </c>
      <c r="AG147" s="87">
        <v>0</v>
      </c>
      <c r="AH147" s="87">
        <v>0</v>
      </c>
      <c r="AI147" s="87">
        <v>0</v>
      </c>
      <c r="AJ147" s="87">
        <v>0</v>
      </c>
      <c r="AK147" s="87">
        <v>0</v>
      </c>
      <c r="AL147" s="87">
        <v>0</v>
      </c>
      <c r="AM147" s="87">
        <v>0</v>
      </c>
      <c r="AN147" s="87">
        <v>0</v>
      </c>
      <c r="AO147" s="87">
        <v>0</v>
      </c>
      <c r="AP147" s="87">
        <v>0</v>
      </c>
      <c r="AQ147" s="87">
        <v>0</v>
      </c>
      <c r="AR147" s="87">
        <v>0</v>
      </c>
      <c r="AS147" s="87">
        <v>0</v>
      </c>
      <c r="AT147" s="87">
        <v>0</v>
      </c>
      <c r="AU147" s="87">
        <v>0</v>
      </c>
      <c r="AV147" s="87">
        <v>0</v>
      </c>
      <c r="AW147" s="87">
        <v>0</v>
      </c>
      <c r="AX147" s="87">
        <v>0</v>
      </c>
      <c r="AY147" s="87">
        <v>0</v>
      </c>
      <c r="AZ147" s="87">
        <v>0</v>
      </c>
      <c r="BA147" s="87">
        <v>0</v>
      </c>
      <c r="BB147" s="87">
        <v>0</v>
      </c>
      <c r="BC147" s="87">
        <v>0</v>
      </c>
      <c r="BD147" s="87">
        <v>0</v>
      </c>
    </row>
    <row r="148" spans="1:57" outlineLevel="1" x14ac:dyDescent="0.4">
      <c r="B148" s="138" t="s">
        <v>199</v>
      </c>
      <c r="C148" s="10" t="s">
        <v>196</v>
      </c>
      <c r="D148" s="26">
        <v>38</v>
      </c>
      <c r="E148" s="87"/>
      <c r="F148" s="87">
        <v>0</v>
      </c>
      <c r="G148" s="87">
        <v>0</v>
      </c>
      <c r="H148" s="87">
        <v>0</v>
      </c>
      <c r="I148" s="87">
        <v>0</v>
      </c>
      <c r="J148" s="87">
        <v>0</v>
      </c>
      <c r="K148" s="87">
        <v>0</v>
      </c>
      <c r="L148" s="87">
        <v>0</v>
      </c>
      <c r="M148" s="87">
        <v>0</v>
      </c>
      <c r="N148" s="87">
        <v>0</v>
      </c>
      <c r="O148" s="87">
        <v>0</v>
      </c>
      <c r="P148" s="87">
        <v>0</v>
      </c>
      <c r="Q148" s="87">
        <v>0</v>
      </c>
      <c r="R148" s="87">
        <v>0</v>
      </c>
      <c r="S148" s="87">
        <v>0</v>
      </c>
      <c r="T148" s="87">
        <v>0</v>
      </c>
      <c r="U148" s="87">
        <v>0</v>
      </c>
      <c r="V148" s="87">
        <v>0</v>
      </c>
      <c r="W148" s="87">
        <v>0</v>
      </c>
      <c r="X148" s="87">
        <v>0</v>
      </c>
      <c r="Y148" s="87">
        <v>0</v>
      </c>
      <c r="Z148" s="87">
        <v>0</v>
      </c>
      <c r="AA148" s="87">
        <v>0</v>
      </c>
      <c r="AB148" s="87">
        <v>0</v>
      </c>
      <c r="AC148" s="87">
        <v>0</v>
      </c>
      <c r="AD148" s="87">
        <v>0</v>
      </c>
      <c r="AE148" s="87">
        <v>0</v>
      </c>
      <c r="AF148" s="87">
        <v>0</v>
      </c>
      <c r="AG148" s="87">
        <v>0</v>
      </c>
      <c r="AH148" s="87">
        <v>0</v>
      </c>
      <c r="AI148" s="87">
        <v>0</v>
      </c>
      <c r="AJ148" s="87">
        <v>0</v>
      </c>
      <c r="AK148" s="87">
        <v>0</v>
      </c>
      <c r="AL148" s="87">
        <v>0</v>
      </c>
      <c r="AM148" s="87">
        <v>0</v>
      </c>
      <c r="AN148" s="87">
        <v>0</v>
      </c>
      <c r="AO148" s="87">
        <v>0</v>
      </c>
      <c r="AP148" s="87">
        <v>0</v>
      </c>
      <c r="AQ148" s="87">
        <v>0</v>
      </c>
      <c r="AR148" s="87">
        <v>0</v>
      </c>
      <c r="AS148" s="87">
        <v>0</v>
      </c>
      <c r="AT148" s="87">
        <v>0</v>
      </c>
      <c r="AU148" s="87">
        <v>0</v>
      </c>
      <c r="AV148" s="87">
        <v>0</v>
      </c>
      <c r="AW148" s="87">
        <v>0</v>
      </c>
      <c r="AX148" s="87">
        <v>0</v>
      </c>
      <c r="AY148" s="87">
        <v>0</v>
      </c>
      <c r="AZ148" s="87">
        <v>0</v>
      </c>
      <c r="BA148" s="87">
        <v>0</v>
      </c>
      <c r="BB148" s="87">
        <v>0</v>
      </c>
      <c r="BC148" s="87">
        <v>0</v>
      </c>
      <c r="BD148" s="87">
        <v>0</v>
      </c>
    </row>
    <row r="149" spans="1:57" outlineLevel="1" x14ac:dyDescent="0.4">
      <c r="B149" s="138" t="s">
        <v>200</v>
      </c>
      <c r="C149" s="10" t="s">
        <v>196</v>
      </c>
      <c r="D149" s="26">
        <v>39</v>
      </c>
      <c r="E149" s="87"/>
      <c r="F149" s="87">
        <v>0</v>
      </c>
      <c r="G149" s="87">
        <v>0</v>
      </c>
      <c r="H149" s="87">
        <v>0</v>
      </c>
      <c r="I149" s="87">
        <v>0</v>
      </c>
      <c r="J149" s="87">
        <v>0</v>
      </c>
      <c r="K149" s="87">
        <v>0</v>
      </c>
      <c r="L149" s="87">
        <v>0</v>
      </c>
      <c r="M149" s="87">
        <v>0</v>
      </c>
      <c r="N149" s="87">
        <v>0</v>
      </c>
      <c r="O149" s="87">
        <v>0</v>
      </c>
      <c r="P149" s="87">
        <v>0</v>
      </c>
      <c r="Q149" s="87">
        <v>0</v>
      </c>
      <c r="R149" s="87">
        <v>0</v>
      </c>
      <c r="S149" s="87">
        <v>0</v>
      </c>
      <c r="T149" s="87">
        <v>0</v>
      </c>
      <c r="U149" s="87">
        <v>0</v>
      </c>
      <c r="V149" s="87">
        <v>0</v>
      </c>
      <c r="W149" s="87">
        <v>0</v>
      </c>
      <c r="X149" s="87">
        <v>0</v>
      </c>
      <c r="Y149" s="87">
        <v>0</v>
      </c>
      <c r="Z149" s="87">
        <v>0</v>
      </c>
      <c r="AA149" s="87">
        <v>0</v>
      </c>
      <c r="AB149" s="87">
        <v>0</v>
      </c>
      <c r="AC149" s="87">
        <v>0</v>
      </c>
      <c r="AD149" s="87">
        <v>0</v>
      </c>
      <c r="AE149" s="87">
        <v>0</v>
      </c>
      <c r="AF149" s="87">
        <v>0</v>
      </c>
      <c r="AG149" s="87">
        <v>0</v>
      </c>
      <c r="AH149" s="87">
        <v>0</v>
      </c>
      <c r="AI149" s="87">
        <v>0</v>
      </c>
      <c r="AJ149" s="87">
        <v>0</v>
      </c>
      <c r="AK149" s="87">
        <v>0</v>
      </c>
      <c r="AL149" s="87">
        <v>0</v>
      </c>
      <c r="AM149" s="87">
        <v>0</v>
      </c>
      <c r="AN149" s="87">
        <v>0</v>
      </c>
      <c r="AO149" s="87">
        <v>0</v>
      </c>
      <c r="AP149" s="87">
        <v>0</v>
      </c>
      <c r="AQ149" s="87">
        <v>0</v>
      </c>
      <c r="AR149" s="87">
        <v>0</v>
      </c>
      <c r="AS149" s="87">
        <v>0</v>
      </c>
      <c r="AT149" s="87">
        <v>0</v>
      </c>
      <c r="AU149" s="87">
        <v>0</v>
      </c>
      <c r="AV149" s="87">
        <v>0</v>
      </c>
      <c r="AW149" s="87">
        <v>0</v>
      </c>
      <c r="AX149" s="87">
        <v>0</v>
      </c>
      <c r="AY149" s="87">
        <v>0</v>
      </c>
      <c r="AZ149" s="87">
        <v>0</v>
      </c>
      <c r="BA149" s="87">
        <v>0</v>
      </c>
      <c r="BB149" s="87">
        <v>0</v>
      </c>
      <c r="BC149" s="87">
        <v>0</v>
      </c>
      <c r="BD149" s="87">
        <v>0</v>
      </c>
    </row>
    <row r="150" spans="1:57" outlineLevel="1" x14ac:dyDescent="0.4">
      <c r="B150" s="138" t="s">
        <v>201</v>
      </c>
      <c r="C150" s="10" t="s">
        <v>196</v>
      </c>
      <c r="D150" s="26">
        <v>40</v>
      </c>
      <c r="E150" s="87"/>
      <c r="F150" s="87">
        <v>0</v>
      </c>
      <c r="G150" s="87">
        <v>0</v>
      </c>
      <c r="H150" s="87">
        <v>0</v>
      </c>
      <c r="I150" s="87">
        <v>0</v>
      </c>
      <c r="J150" s="87">
        <v>0</v>
      </c>
      <c r="K150" s="87">
        <v>0</v>
      </c>
      <c r="L150" s="87">
        <v>0</v>
      </c>
      <c r="M150" s="87">
        <v>0</v>
      </c>
      <c r="N150" s="87">
        <v>0</v>
      </c>
      <c r="O150" s="87">
        <v>0</v>
      </c>
      <c r="P150" s="87">
        <v>0</v>
      </c>
      <c r="Q150" s="87">
        <v>0</v>
      </c>
      <c r="R150" s="87">
        <v>0</v>
      </c>
      <c r="S150" s="87">
        <v>0</v>
      </c>
      <c r="T150" s="87">
        <v>0</v>
      </c>
      <c r="U150" s="87">
        <v>0</v>
      </c>
      <c r="V150" s="87">
        <v>0</v>
      </c>
      <c r="W150" s="87">
        <v>0</v>
      </c>
      <c r="X150" s="87">
        <v>0</v>
      </c>
      <c r="Y150" s="87">
        <v>0</v>
      </c>
      <c r="Z150" s="87">
        <v>0</v>
      </c>
      <c r="AA150" s="87">
        <v>0</v>
      </c>
      <c r="AB150" s="87">
        <v>0</v>
      </c>
      <c r="AC150" s="87">
        <v>0</v>
      </c>
      <c r="AD150" s="87">
        <v>0</v>
      </c>
      <c r="AE150" s="87">
        <v>0</v>
      </c>
      <c r="AF150" s="87">
        <v>0</v>
      </c>
      <c r="AG150" s="87">
        <v>0</v>
      </c>
      <c r="AH150" s="87">
        <v>0</v>
      </c>
      <c r="AI150" s="87">
        <v>0</v>
      </c>
      <c r="AJ150" s="87">
        <v>0</v>
      </c>
      <c r="AK150" s="87">
        <v>0</v>
      </c>
      <c r="AL150" s="87">
        <v>0</v>
      </c>
      <c r="AM150" s="87">
        <v>0</v>
      </c>
      <c r="AN150" s="87">
        <v>0</v>
      </c>
      <c r="AO150" s="87">
        <v>0</v>
      </c>
      <c r="AP150" s="87">
        <v>0</v>
      </c>
      <c r="AQ150" s="87">
        <v>0</v>
      </c>
      <c r="AR150" s="87">
        <v>0</v>
      </c>
      <c r="AS150" s="87">
        <v>0</v>
      </c>
      <c r="AT150" s="87">
        <v>0</v>
      </c>
      <c r="AU150" s="87">
        <v>0</v>
      </c>
      <c r="AV150" s="87">
        <v>0</v>
      </c>
      <c r="AW150" s="87">
        <v>0</v>
      </c>
      <c r="AX150" s="87">
        <v>0</v>
      </c>
      <c r="AY150" s="87">
        <v>0</v>
      </c>
      <c r="AZ150" s="87">
        <v>0</v>
      </c>
      <c r="BA150" s="87">
        <v>0</v>
      </c>
      <c r="BB150" s="87">
        <v>0</v>
      </c>
      <c r="BC150" s="87">
        <v>0</v>
      </c>
      <c r="BD150" s="87">
        <v>0</v>
      </c>
    </row>
    <row r="151" spans="1:57" outlineLevel="1" x14ac:dyDescent="0.4">
      <c r="B151" s="138" t="s">
        <v>202</v>
      </c>
      <c r="C151" s="10" t="s">
        <v>196</v>
      </c>
      <c r="D151" s="26">
        <v>41</v>
      </c>
      <c r="E151" s="87"/>
      <c r="F151" s="87">
        <v>0</v>
      </c>
      <c r="G151" s="87">
        <v>0</v>
      </c>
      <c r="H151" s="87">
        <v>0</v>
      </c>
      <c r="I151" s="87">
        <v>0</v>
      </c>
      <c r="J151" s="87">
        <v>0</v>
      </c>
      <c r="K151" s="87">
        <v>0</v>
      </c>
      <c r="L151" s="87">
        <v>0</v>
      </c>
      <c r="M151" s="87">
        <v>0</v>
      </c>
      <c r="N151" s="87">
        <v>0</v>
      </c>
      <c r="O151" s="87">
        <v>0</v>
      </c>
      <c r="P151" s="87">
        <v>0</v>
      </c>
      <c r="Q151" s="87">
        <v>0</v>
      </c>
      <c r="R151" s="87">
        <v>0</v>
      </c>
      <c r="S151" s="87">
        <v>0</v>
      </c>
      <c r="T151" s="87">
        <v>0</v>
      </c>
      <c r="U151" s="87">
        <v>0</v>
      </c>
      <c r="V151" s="87">
        <v>0</v>
      </c>
      <c r="W151" s="87">
        <v>0</v>
      </c>
      <c r="X151" s="87">
        <v>0</v>
      </c>
      <c r="Y151" s="87">
        <v>0</v>
      </c>
      <c r="Z151" s="87">
        <v>0</v>
      </c>
      <c r="AA151" s="87">
        <v>0</v>
      </c>
      <c r="AB151" s="87">
        <v>0</v>
      </c>
      <c r="AC151" s="87">
        <v>0</v>
      </c>
      <c r="AD151" s="87">
        <v>0</v>
      </c>
      <c r="AE151" s="87">
        <v>0</v>
      </c>
      <c r="AF151" s="87">
        <v>0</v>
      </c>
      <c r="AG151" s="87">
        <v>0</v>
      </c>
      <c r="AH151" s="87">
        <v>0</v>
      </c>
      <c r="AI151" s="87">
        <v>0</v>
      </c>
      <c r="AJ151" s="87">
        <v>0</v>
      </c>
      <c r="AK151" s="87">
        <v>0</v>
      </c>
      <c r="AL151" s="87">
        <v>0</v>
      </c>
      <c r="AM151" s="87">
        <v>0</v>
      </c>
      <c r="AN151" s="87">
        <v>0</v>
      </c>
      <c r="AO151" s="87">
        <v>0</v>
      </c>
      <c r="AP151" s="87">
        <v>0</v>
      </c>
      <c r="AQ151" s="87">
        <v>0</v>
      </c>
      <c r="AR151" s="87">
        <v>0</v>
      </c>
      <c r="AS151" s="87">
        <v>0</v>
      </c>
      <c r="AT151" s="87">
        <v>0</v>
      </c>
      <c r="AU151" s="87">
        <v>0</v>
      </c>
      <c r="AV151" s="87">
        <v>0</v>
      </c>
      <c r="AW151" s="87">
        <v>0</v>
      </c>
      <c r="AX151" s="87">
        <v>0</v>
      </c>
      <c r="AY151" s="87">
        <v>0</v>
      </c>
      <c r="AZ151" s="87">
        <v>0</v>
      </c>
      <c r="BA151" s="87">
        <v>0</v>
      </c>
      <c r="BB151" s="87">
        <v>0</v>
      </c>
      <c r="BC151" s="87">
        <v>0</v>
      </c>
      <c r="BD151" s="87">
        <v>0</v>
      </c>
    </row>
    <row r="152" spans="1:57" outlineLevel="1" x14ac:dyDescent="0.4">
      <c r="B152" s="53"/>
    </row>
    <row r="153" spans="1:57" outlineLevel="1" x14ac:dyDescent="0.4">
      <c r="B153" s="68" t="s">
        <v>222</v>
      </c>
      <c r="C153" s="69" t="s">
        <v>196</v>
      </c>
      <c r="D153" s="103"/>
      <c r="E153" s="106">
        <v>0</v>
      </c>
      <c r="F153" s="106">
        <v>0</v>
      </c>
      <c r="G153" s="106">
        <v>72.396048863947627</v>
      </c>
      <c r="H153" s="106">
        <v>53.507080414998491</v>
      </c>
      <c r="I153" s="106">
        <v>67.716636531566223</v>
      </c>
      <c r="J153" s="106">
        <v>106.97892075442974</v>
      </c>
      <c r="K153" s="106">
        <v>0</v>
      </c>
      <c r="L153" s="106">
        <v>0</v>
      </c>
      <c r="M153" s="106">
        <v>0</v>
      </c>
      <c r="N153" s="106">
        <v>0</v>
      </c>
      <c r="O153" s="106">
        <v>0</v>
      </c>
      <c r="P153" s="106">
        <v>0</v>
      </c>
      <c r="Q153" s="106">
        <v>0</v>
      </c>
      <c r="R153" s="106">
        <v>0</v>
      </c>
      <c r="S153" s="106">
        <v>0</v>
      </c>
      <c r="T153" s="106">
        <v>0</v>
      </c>
      <c r="U153" s="106">
        <v>0</v>
      </c>
      <c r="V153" s="106">
        <v>0</v>
      </c>
      <c r="W153" s="106">
        <v>0</v>
      </c>
      <c r="X153" s="106">
        <v>0</v>
      </c>
      <c r="Y153" s="106">
        <v>0</v>
      </c>
      <c r="Z153" s="106">
        <v>0</v>
      </c>
      <c r="AA153" s="106">
        <v>0</v>
      </c>
      <c r="AB153" s="106">
        <v>0</v>
      </c>
      <c r="AC153" s="106">
        <v>0</v>
      </c>
      <c r="AD153" s="106">
        <v>0</v>
      </c>
      <c r="AE153" s="106">
        <v>0</v>
      </c>
      <c r="AF153" s="106">
        <v>0</v>
      </c>
      <c r="AG153" s="106">
        <v>0</v>
      </c>
      <c r="AH153" s="106">
        <v>0</v>
      </c>
      <c r="AI153" s="106">
        <v>0</v>
      </c>
      <c r="AJ153" s="106">
        <v>0</v>
      </c>
      <c r="AK153" s="106">
        <v>0</v>
      </c>
      <c r="AL153" s="106">
        <v>0</v>
      </c>
      <c r="AM153" s="106">
        <v>0</v>
      </c>
      <c r="AN153" s="106">
        <v>0</v>
      </c>
      <c r="AO153" s="106">
        <v>0</v>
      </c>
      <c r="AP153" s="106">
        <v>0</v>
      </c>
      <c r="AQ153" s="106">
        <v>0</v>
      </c>
      <c r="AR153" s="106">
        <v>0</v>
      </c>
      <c r="AS153" s="106">
        <v>0</v>
      </c>
      <c r="AT153" s="106">
        <v>0</v>
      </c>
      <c r="AU153" s="106">
        <v>0</v>
      </c>
      <c r="AV153" s="106">
        <v>0</v>
      </c>
      <c r="AW153" s="106">
        <v>0</v>
      </c>
      <c r="AX153" s="106">
        <v>0</v>
      </c>
      <c r="AY153" s="106">
        <v>0</v>
      </c>
      <c r="AZ153" s="106">
        <v>0</v>
      </c>
      <c r="BA153" s="106">
        <v>0</v>
      </c>
      <c r="BB153" s="106">
        <v>0</v>
      </c>
      <c r="BC153" s="106">
        <v>0</v>
      </c>
      <c r="BD153" s="106">
        <v>0</v>
      </c>
    </row>
    <row r="154" spans="1:57" outlineLevel="1" x14ac:dyDescent="0.4">
      <c r="A154" s="105">
        <v>0</v>
      </c>
      <c r="C154" s="1"/>
      <c r="D154" s="86" t="s">
        <v>215</v>
      </c>
      <c r="E154" s="123">
        <v>0</v>
      </c>
      <c r="F154" s="123">
        <v>0</v>
      </c>
      <c r="G154" s="123">
        <v>0</v>
      </c>
      <c r="H154" s="123">
        <v>0</v>
      </c>
      <c r="I154" s="123">
        <v>0</v>
      </c>
      <c r="J154" s="123">
        <v>0</v>
      </c>
      <c r="K154" s="123">
        <v>0</v>
      </c>
      <c r="L154" s="123">
        <v>0</v>
      </c>
      <c r="M154" s="123">
        <v>0</v>
      </c>
      <c r="N154" s="123">
        <v>0</v>
      </c>
      <c r="O154" s="123">
        <v>0</v>
      </c>
      <c r="P154" s="123">
        <v>0</v>
      </c>
      <c r="Q154" s="123">
        <v>0</v>
      </c>
      <c r="R154" s="123">
        <v>0</v>
      </c>
      <c r="S154" s="123">
        <v>0</v>
      </c>
      <c r="T154" s="123">
        <v>0</v>
      </c>
      <c r="U154" s="123">
        <v>0</v>
      </c>
      <c r="V154" s="123">
        <v>0</v>
      </c>
      <c r="W154" s="123">
        <v>0</v>
      </c>
      <c r="X154" s="123">
        <v>0</v>
      </c>
      <c r="Y154" s="123">
        <v>0</v>
      </c>
      <c r="Z154" s="123">
        <v>0</v>
      </c>
      <c r="AA154" s="123">
        <v>0</v>
      </c>
      <c r="AB154" s="123">
        <v>0</v>
      </c>
      <c r="AC154" s="123">
        <v>0</v>
      </c>
      <c r="AD154" s="123">
        <v>0</v>
      </c>
      <c r="AE154" s="123">
        <v>0</v>
      </c>
      <c r="AF154" s="123">
        <v>0</v>
      </c>
      <c r="AG154" s="123">
        <v>0</v>
      </c>
      <c r="AH154" s="123">
        <v>0</v>
      </c>
      <c r="AI154" s="123">
        <v>0</v>
      </c>
      <c r="AJ154" s="123">
        <v>0</v>
      </c>
      <c r="AK154" s="123">
        <v>0</v>
      </c>
      <c r="AL154" s="123">
        <v>0</v>
      </c>
      <c r="AM154" s="123">
        <v>0</v>
      </c>
      <c r="AN154" s="123">
        <v>0</v>
      </c>
      <c r="AO154" s="123">
        <v>0</v>
      </c>
      <c r="AP154" s="123">
        <v>0</v>
      </c>
      <c r="AQ154" s="123">
        <v>0</v>
      </c>
      <c r="AR154" s="123">
        <v>0</v>
      </c>
      <c r="AS154" s="123">
        <v>0</v>
      </c>
      <c r="AT154" s="123">
        <v>0</v>
      </c>
      <c r="AU154" s="123">
        <v>0</v>
      </c>
      <c r="AV154" s="123">
        <v>0</v>
      </c>
      <c r="AW154" s="123">
        <v>0</v>
      </c>
      <c r="AX154" s="123">
        <v>0</v>
      </c>
      <c r="AY154" s="123">
        <v>0</v>
      </c>
      <c r="AZ154" s="123">
        <v>0</v>
      </c>
      <c r="BA154" s="123">
        <v>0</v>
      </c>
      <c r="BB154" s="123">
        <v>0</v>
      </c>
      <c r="BC154" s="123">
        <v>0</v>
      </c>
      <c r="BD154" s="123">
        <v>0</v>
      </c>
      <c r="BE154" s="105"/>
    </row>
    <row r="155" spans="1:57" outlineLevel="1" x14ac:dyDescent="0.4">
      <c r="A155" s="9"/>
      <c r="B155" s="9"/>
      <c r="D155" s="9"/>
      <c r="E155" s="9"/>
      <c r="F155" s="9"/>
      <c r="G155" s="9"/>
      <c r="H155" s="9"/>
      <c r="J155" s="9"/>
    </row>
    <row r="156" spans="1:57" x14ac:dyDescent="0.4">
      <c r="A156" s="31" t="s">
        <v>22</v>
      </c>
      <c r="B156" s="32"/>
      <c r="C156" s="33"/>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row>
  </sheetData>
  <sheetProtection formatCells="0" formatColumns="0" formatRows="0" insertColumns="0" insertRows="0" insertHyperlinks="0" deleteColumns="0" deleteRows="0" sort="0" autoFilter="0" pivotTables="0"/>
  <dataConsolidate link="1"/>
  <conditionalFormatting sqref="F9:BD14">
    <cfRule type="expression" dxfId="105" priority="101">
      <formula>F$14&lt;&gt;1</formula>
    </cfRule>
  </conditionalFormatting>
  <conditionalFormatting sqref="E13:E14 E77:BD81 E73:BD75 I84:BE84 I154:BE154">
    <cfRule type="expression" dxfId="104" priority="107">
      <formula>E$14=0</formula>
    </cfRule>
  </conditionalFormatting>
  <conditionalFormatting sqref="E12">
    <cfRule type="expression" dxfId="103" priority="106">
      <formula>E$14=0</formula>
    </cfRule>
  </conditionalFormatting>
  <conditionalFormatting sqref="F8:BD8">
    <cfRule type="expression" dxfId="102" priority="104">
      <formula>AND(E$14=1,F$14=1)</formula>
    </cfRule>
    <cfRule type="expression" dxfId="101" priority="105">
      <formula>F$14=1</formula>
    </cfRule>
  </conditionalFormatting>
  <conditionalFormatting sqref="F8:BD8">
    <cfRule type="expression" dxfId="100" priority="102">
      <formula>AND(F$13=0,F$14=1,E$13=1)</formula>
    </cfRule>
    <cfRule type="expression" dxfId="99" priority="103">
      <formula>AND(F$14=1,F$13=0)</formula>
    </cfRule>
  </conditionalFormatting>
  <conditionalFormatting sqref="E23:BD31">
    <cfRule type="expression" dxfId="98" priority="100">
      <formula>E$14=0</formula>
    </cfRule>
  </conditionalFormatting>
  <conditionalFormatting sqref="E76:BD76">
    <cfRule type="expression" dxfId="97" priority="87">
      <formula>E$14=0</formula>
    </cfRule>
  </conditionalFormatting>
  <conditionalFormatting sqref="F83:BD83">
    <cfRule type="expression" dxfId="96" priority="86">
      <formula>F$14=0</formula>
    </cfRule>
  </conditionalFormatting>
  <conditionalFormatting sqref="F83:BD83">
    <cfRule type="expression" dxfId="95" priority="85">
      <formula>F$9&gt;Display_Year_End</formula>
    </cfRule>
  </conditionalFormatting>
  <conditionalFormatting sqref="E83:BD83">
    <cfRule type="expression" dxfId="94" priority="82">
      <formula>E$14=0</formula>
    </cfRule>
  </conditionalFormatting>
  <conditionalFormatting sqref="E83:BD83">
    <cfRule type="expression" dxfId="93" priority="81">
      <formula>E$9&gt;Display_Year_End</formula>
    </cfRule>
  </conditionalFormatting>
  <conditionalFormatting sqref="F84">
    <cfRule type="expression" dxfId="92" priority="80">
      <formula>F$14=0</formula>
    </cfRule>
  </conditionalFormatting>
  <conditionalFormatting sqref="E84:BD84">
    <cfRule type="expression" dxfId="91" priority="79">
      <formula>E$14=0</formula>
    </cfRule>
  </conditionalFormatting>
  <conditionalFormatting sqref="H84">
    <cfRule type="expression" dxfId="90" priority="78">
      <formula>H$14=0</formula>
    </cfRule>
  </conditionalFormatting>
  <conditionalFormatting sqref="E83:BD83">
    <cfRule type="expression" dxfId="89" priority="77">
      <formula>E$14=0</formula>
    </cfRule>
  </conditionalFormatting>
  <conditionalFormatting sqref="E83:BD83">
    <cfRule type="expression" dxfId="88" priority="76">
      <formula>E$9&gt;Display_Year_End</formula>
    </cfRule>
  </conditionalFormatting>
  <conditionalFormatting sqref="E103:BD104">
    <cfRule type="expression" dxfId="87" priority="61">
      <formula>E$14=0</formula>
    </cfRule>
  </conditionalFormatting>
  <conditionalFormatting sqref="F153:BD153">
    <cfRule type="expression" dxfId="86" priority="74">
      <formula>F$14=0</formula>
    </cfRule>
  </conditionalFormatting>
  <conditionalFormatting sqref="F153:BD153">
    <cfRule type="expression" dxfId="85" priority="73">
      <formula>F$9&gt;Display_Year_End</formula>
    </cfRule>
  </conditionalFormatting>
  <conditionalFormatting sqref="E153:BD153">
    <cfRule type="expression" dxfId="84" priority="70">
      <formula>E$14=0</formula>
    </cfRule>
  </conditionalFormatting>
  <conditionalFormatting sqref="E153:BD153">
    <cfRule type="expression" dxfId="83" priority="69">
      <formula>E$9&gt;Display_Year_End</formula>
    </cfRule>
  </conditionalFormatting>
  <conditionalFormatting sqref="G154:BD154">
    <cfRule type="expression" dxfId="82" priority="67">
      <formula>G$14=0</formula>
    </cfRule>
  </conditionalFormatting>
  <conditionalFormatting sqref="H154">
    <cfRule type="expression" dxfId="81" priority="66">
      <formula>H$14=0</formula>
    </cfRule>
  </conditionalFormatting>
  <conditionalFormatting sqref="E153:BD153">
    <cfRule type="expression" dxfId="80" priority="65">
      <formula>E$14=0</formula>
    </cfRule>
  </conditionalFormatting>
  <conditionalFormatting sqref="E153:BD153">
    <cfRule type="expression" dxfId="79" priority="64">
      <formula>E$9&gt;Display_Year_End</formula>
    </cfRule>
  </conditionalFormatting>
  <conditionalFormatting sqref="G154:BD154">
    <cfRule type="expression" dxfId="78" priority="63">
      <formula>G$14=0</formula>
    </cfRule>
  </conditionalFormatting>
  <conditionalFormatting sqref="E93 G93:BD93 E94:BD101">
    <cfRule type="expression" dxfId="77" priority="62">
      <formula>E$14=0</formula>
    </cfRule>
  </conditionalFormatting>
  <conditionalFormatting sqref="E106:BD108">
    <cfRule type="expression" dxfId="76" priority="60">
      <formula>E$14=0</formula>
    </cfRule>
  </conditionalFormatting>
  <conditionalFormatting sqref="E111:BD111">
    <cfRule type="expression" dxfId="75" priority="59">
      <formula>E$14=0</formula>
    </cfRule>
  </conditionalFormatting>
  <conditionalFormatting sqref="E112:BD112">
    <cfRule type="expression" dxfId="74" priority="58">
      <formula>E$14=0</formula>
    </cfRule>
  </conditionalFormatting>
  <conditionalFormatting sqref="E114:BD115">
    <cfRule type="expression" dxfId="73" priority="57">
      <formula>E$14=0</formula>
    </cfRule>
  </conditionalFormatting>
  <conditionalFormatting sqref="E117:BD120">
    <cfRule type="expression" dxfId="72" priority="56">
      <formula>E$14=0</formula>
    </cfRule>
  </conditionalFormatting>
  <conditionalFormatting sqref="E124:BD127">
    <cfRule type="expression" dxfId="71" priority="55">
      <formula>E$14=0</formula>
    </cfRule>
  </conditionalFormatting>
  <conditionalFormatting sqref="E129:BD129">
    <cfRule type="expression" dxfId="70" priority="54">
      <formula>E$14=0</formula>
    </cfRule>
  </conditionalFormatting>
  <conditionalFormatting sqref="E131:BD132">
    <cfRule type="expression" dxfId="69" priority="53">
      <formula>E$14=0</formula>
    </cfRule>
  </conditionalFormatting>
  <conditionalFormatting sqref="E134:BD136">
    <cfRule type="expression" dxfId="68" priority="52">
      <formula>E$14=0</formula>
    </cfRule>
  </conditionalFormatting>
  <conditionalFormatting sqref="E139:BD139">
    <cfRule type="expression" dxfId="67" priority="51">
      <formula>E$14=0</formula>
    </cfRule>
  </conditionalFormatting>
  <conditionalFormatting sqref="E141:BD141">
    <cfRule type="expression" dxfId="66" priority="50">
      <formula>E$14=0</formula>
    </cfRule>
  </conditionalFormatting>
  <conditionalFormatting sqref="E143:BD151">
    <cfRule type="expression" dxfId="65" priority="49">
      <formula>E$14=0</formula>
    </cfRule>
  </conditionalFormatting>
  <conditionalFormatting sqref="F93:BD151">
    <cfRule type="expression" dxfId="64" priority="48">
      <formula>F$14=0</formula>
    </cfRule>
  </conditionalFormatting>
  <conditionalFormatting sqref="F154:BD154">
    <cfRule type="expression" dxfId="63" priority="47">
      <formula>F$14=0</formula>
    </cfRule>
  </conditionalFormatting>
  <conditionalFormatting sqref="F154:BD154">
    <cfRule type="expression" dxfId="62" priority="46">
      <formula>F$14=0</formula>
    </cfRule>
  </conditionalFormatting>
  <conditionalFormatting sqref="E83">
    <cfRule type="expression" dxfId="61" priority="45">
      <formula>E$14=0</formula>
    </cfRule>
  </conditionalFormatting>
  <conditionalFormatting sqref="E83">
    <cfRule type="expression" dxfId="60" priority="44">
      <formula>E$9&gt;Display_Year_End</formula>
    </cfRule>
  </conditionalFormatting>
  <conditionalFormatting sqref="E33:BD33">
    <cfRule type="expression" dxfId="59" priority="43">
      <formula>E$14=0</formula>
    </cfRule>
  </conditionalFormatting>
  <conditionalFormatting sqref="E34:BD34">
    <cfRule type="expression" dxfId="58" priority="42">
      <formula>E$14=0</formula>
    </cfRule>
  </conditionalFormatting>
  <conditionalFormatting sqref="E36:BD36">
    <cfRule type="expression" dxfId="57" priority="41">
      <formula>E$14=0</formula>
    </cfRule>
  </conditionalFormatting>
  <conditionalFormatting sqref="E37:BD37">
    <cfRule type="expression" dxfId="56" priority="40">
      <formula>E$14=0</formula>
    </cfRule>
  </conditionalFormatting>
  <conditionalFormatting sqref="E38:BD38">
    <cfRule type="expression" dxfId="55" priority="39">
      <formula>E$14=0</formula>
    </cfRule>
  </conditionalFormatting>
  <conditionalFormatting sqref="E41:BD41">
    <cfRule type="expression" dxfId="54" priority="38">
      <formula>E$14=0</formula>
    </cfRule>
  </conditionalFormatting>
  <conditionalFormatting sqref="E42:BD42">
    <cfRule type="expression" dxfId="53" priority="37">
      <formula>E$14=0</formula>
    </cfRule>
  </conditionalFormatting>
  <conditionalFormatting sqref="E44:BD44">
    <cfRule type="expression" dxfId="52" priority="36">
      <formula>E$14=0</formula>
    </cfRule>
  </conditionalFormatting>
  <conditionalFormatting sqref="E45:BD45">
    <cfRule type="expression" dxfId="51" priority="35">
      <formula>E$14=0</formula>
    </cfRule>
  </conditionalFormatting>
  <conditionalFormatting sqref="E47:BD47">
    <cfRule type="expression" dxfId="50" priority="34">
      <formula>E$14=0</formula>
    </cfRule>
  </conditionalFormatting>
  <conditionalFormatting sqref="E48:BD50">
    <cfRule type="expression" dxfId="49" priority="33">
      <formula>E$14=0</formula>
    </cfRule>
  </conditionalFormatting>
  <conditionalFormatting sqref="E54:BD57">
    <cfRule type="expression" dxfId="48" priority="32">
      <formula>E$14=0</formula>
    </cfRule>
  </conditionalFormatting>
  <conditionalFormatting sqref="E59:BD59">
    <cfRule type="expression" dxfId="47" priority="31">
      <formula>E$14=0</formula>
    </cfRule>
  </conditionalFormatting>
  <conditionalFormatting sqref="E61:BD62">
    <cfRule type="expression" dxfId="46" priority="30">
      <formula>E$14=0</formula>
    </cfRule>
  </conditionalFormatting>
  <conditionalFormatting sqref="E64:BD66">
    <cfRule type="expression" dxfId="45" priority="29">
      <formula>E$14=0</formula>
    </cfRule>
  </conditionalFormatting>
  <conditionalFormatting sqref="E69:BD69">
    <cfRule type="expression" dxfId="44" priority="28">
      <formula>E$14=0</formula>
    </cfRule>
  </conditionalFormatting>
  <conditionalFormatting sqref="E71:BD71">
    <cfRule type="expression" dxfId="43" priority="27">
      <formula>E$14=0</formula>
    </cfRule>
  </conditionalFormatting>
  <conditionalFormatting sqref="E154:BD154">
    <cfRule type="expression" dxfId="42" priority="3">
      <formula>E$14=0</formula>
    </cfRule>
  </conditionalFormatting>
  <conditionalFormatting sqref="E154:BD154">
    <cfRule type="expression" dxfId="41" priority="2">
      <formula>E$14=0</formula>
    </cfRule>
  </conditionalFormatting>
  <conditionalFormatting sqref="B3">
    <cfRule type="expression" dxfId="40" priority="1">
      <formula>$B$3="The model contains one or more errors"</formula>
    </cfRule>
  </conditionalFormatting>
  <hyperlinks>
    <hyperlink ref="B5" location="Contents!A1" display="[To Contents]"/>
  </hyperlinks>
  <pageMargins left="0.39370078740157483" right="0.39370078740157483" top="0.39370078740157483" bottom="0.39370078740157483" header="0.39370078740157483" footer="0.39370078740157483"/>
  <pageSetup paperSize="8" scale="10"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BE65"/>
  <sheetViews>
    <sheetView showGridLines="0" zoomScale="90" zoomScaleNormal="90" zoomScaleSheetLayoutView="100" zoomScalePageLayoutView="90" workbookViewId="0">
      <pane xSplit="3" ySplit="15" topLeftCell="D16" activePane="bottomRight" state="frozen"/>
      <selection activeCell="BF1" sqref="BF1:XFD1048576"/>
      <selection pane="topRight" activeCell="BF1" sqref="BF1:XFD1048576"/>
      <selection pane="bottomLeft" activeCell="BF1" sqref="BF1:XFD1048576"/>
      <selection pane="bottomRight" activeCell="D16" sqref="D16"/>
    </sheetView>
  </sheetViews>
  <sheetFormatPr defaultColWidth="0" defaultRowHeight="13.15" outlineLevelRow="1" x14ac:dyDescent="0.4"/>
  <cols>
    <col min="1" max="1" width="5.7109375" style="1" customWidth="1"/>
    <col min="2" max="2" width="67.7109375" style="1" customWidth="1"/>
    <col min="3" max="3" width="13.7109375" style="10" customWidth="1"/>
    <col min="4" max="4" width="12.7109375" style="1" customWidth="1"/>
    <col min="5" max="56" width="9" style="1" customWidth="1"/>
    <col min="57" max="57" width="2.42578125" style="1" customWidth="1"/>
    <col min="58" max="16384" width="9.140625" style="1" hidden="1"/>
  </cols>
  <sheetData>
    <row r="1" spans="1:57" s="2" customFormat="1" ht="18" x14ac:dyDescent="0.55000000000000004">
      <c r="A1" s="108" t="s">
        <v>233</v>
      </c>
      <c r="B1" s="109"/>
      <c r="C1" s="110"/>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row>
    <row r="2" spans="1:57" s="3" customFormat="1" x14ac:dyDescent="0.4">
      <c r="A2" s="112">
        <v>11</v>
      </c>
      <c r="B2" s="113" t="s">
        <v>244</v>
      </c>
      <c r="C2" s="107"/>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row>
    <row r="3" spans="1:57" s="3" customFormat="1" x14ac:dyDescent="0.4">
      <c r="A3" s="167">
        <v>0</v>
      </c>
      <c r="B3" s="168" t="s">
        <v>234</v>
      </c>
      <c r="C3" s="107"/>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row>
    <row r="4" spans="1:57" s="3" customFormat="1" x14ac:dyDescent="0.4">
      <c r="A4" s="115"/>
      <c r="B4" s="116"/>
      <c r="C4" s="107"/>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row>
    <row r="5" spans="1:57" x14ac:dyDescent="0.4">
      <c r="A5" s="4"/>
      <c r="B5" s="47" t="s">
        <v>23</v>
      </c>
      <c r="C5" s="5"/>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row>
    <row r="6" spans="1:57" x14ac:dyDescent="0.4">
      <c r="A6" s="6">
        <v>11.01</v>
      </c>
      <c r="B6" s="6" t="s">
        <v>189</v>
      </c>
      <c r="C6" s="7"/>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row>
    <row r="7" spans="1:57" x14ac:dyDescent="0.4">
      <c r="A7" s="9"/>
      <c r="C7" s="13"/>
      <c r="D7" s="50"/>
    </row>
    <row r="8" spans="1:57" ht="15.75" customHeight="1" x14ac:dyDescent="0.4">
      <c r="A8" s="9"/>
      <c r="C8" s="13"/>
      <c r="D8" s="50"/>
      <c r="E8" s="88"/>
      <c r="F8" s="102" t="s">
        <v>246</v>
      </c>
      <c r="G8" s="102" t="s">
        <v>246</v>
      </c>
      <c r="H8" s="102" t="s">
        <v>246</v>
      </c>
      <c r="I8" s="102" t="s">
        <v>247</v>
      </c>
      <c r="J8" s="102" t="s">
        <v>247</v>
      </c>
      <c r="K8" s="102" t="s">
        <v>247</v>
      </c>
      <c r="L8" s="102" t="s">
        <v>247</v>
      </c>
      <c r="M8" s="102" t="s">
        <v>247</v>
      </c>
      <c r="N8" s="102" t="s">
        <v>247</v>
      </c>
      <c r="O8" s="102" t="s">
        <v>247</v>
      </c>
      <c r="P8" s="102" t="s">
        <v>247</v>
      </c>
      <c r="Q8" s="102" t="s">
        <v>247</v>
      </c>
      <c r="R8" s="102" t="s">
        <v>247</v>
      </c>
      <c r="S8" s="102" t="s">
        <v>247</v>
      </c>
      <c r="T8" s="102" t="s">
        <v>247</v>
      </c>
      <c r="U8" s="102" t="s">
        <v>247</v>
      </c>
      <c r="V8" s="102" t="s">
        <v>247</v>
      </c>
      <c r="W8" s="102" t="s">
        <v>247</v>
      </c>
      <c r="X8" s="102" t="s">
        <v>247</v>
      </c>
      <c r="Y8" s="102" t="s">
        <v>247</v>
      </c>
      <c r="Z8" s="102" t="s">
        <v>247</v>
      </c>
      <c r="AA8" s="102" t="s">
        <v>247</v>
      </c>
      <c r="AB8" s="102" t="s">
        <v>247</v>
      </c>
      <c r="AC8" s="102" t="s">
        <v>247</v>
      </c>
      <c r="AD8" s="102" t="s">
        <v>247</v>
      </c>
      <c r="AE8" s="102" t="s">
        <v>247</v>
      </c>
      <c r="AF8" s="102" t="s">
        <v>247</v>
      </c>
      <c r="AG8" s="102" t="s">
        <v>247</v>
      </c>
      <c r="AH8" s="102" t="s">
        <v>247</v>
      </c>
      <c r="AI8" s="102" t="s">
        <v>247</v>
      </c>
      <c r="AJ8" s="102" t="s">
        <v>247</v>
      </c>
      <c r="AK8" s="102" t="s">
        <v>247</v>
      </c>
      <c r="AL8" s="102" t="s">
        <v>247</v>
      </c>
      <c r="AM8" s="102" t="s">
        <v>247</v>
      </c>
      <c r="AN8" s="102" t="s">
        <v>247</v>
      </c>
      <c r="AO8" s="102" t="s">
        <v>247</v>
      </c>
      <c r="AP8" s="102" t="s">
        <v>247</v>
      </c>
      <c r="AQ8" s="102" t="s">
        <v>247</v>
      </c>
      <c r="AR8" s="102" t="s">
        <v>247</v>
      </c>
      <c r="AS8" s="102" t="s">
        <v>247</v>
      </c>
      <c r="AT8" s="102" t="s">
        <v>247</v>
      </c>
      <c r="AU8" s="102" t="s">
        <v>247</v>
      </c>
      <c r="AV8" s="102" t="s">
        <v>247</v>
      </c>
      <c r="AW8" s="102" t="s">
        <v>247</v>
      </c>
      <c r="AX8" s="102" t="s">
        <v>247</v>
      </c>
      <c r="AY8" s="102" t="s">
        <v>247</v>
      </c>
      <c r="AZ8" s="102" t="s">
        <v>247</v>
      </c>
      <c r="BA8" s="102" t="s">
        <v>247</v>
      </c>
      <c r="BB8" s="102" t="s">
        <v>247</v>
      </c>
      <c r="BC8" s="102" t="s">
        <v>247</v>
      </c>
      <c r="BD8" s="102" t="s">
        <v>247</v>
      </c>
    </row>
    <row r="9" spans="1:57" s="18" customFormat="1" ht="28.5" customHeight="1" x14ac:dyDescent="0.4">
      <c r="A9" s="15"/>
      <c r="B9" s="61" t="s">
        <v>190</v>
      </c>
      <c r="C9" s="16"/>
      <c r="D9" s="17"/>
      <c r="E9" s="62">
        <v>2015</v>
      </c>
      <c r="F9" s="63">
        <v>2016</v>
      </c>
      <c r="G9" s="63">
        <v>2017</v>
      </c>
      <c r="H9" s="63">
        <v>2018</v>
      </c>
      <c r="I9" s="63">
        <v>2019</v>
      </c>
      <c r="J9" s="63">
        <v>2020</v>
      </c>
      <c r="K9" s="63">
        <v>2021</v>
      </c>
      <c r="L9" s="63">
        <v>2022</v>
      </c>
      <c r="M9" s="63">
        <v>2023</v>
      </c>
      <c r="N9" s="63">
        <v>2024</v>
      </c>
      <c r="O9" s="63">
        <v>2025</v>
      </c>
      <c r="P9" s="63">
        <v>2026</v>
      </c>
      <c r="Q9" s="63">
        <v>2027</v>
      </c>
      <c r="R9" s="63">
        <v>2028</v>
      </c>
      <c r="S9" s="63">
        <v>2029</v>
      </c>
      <c r="T9" s="63">
        <v>2030</v>
      </c>
      <c r="U9" s="63">
        <v>2031</v>
      </c>
      <c r="V9" s="63">
        <v>2032</v>
      </c>
      <c r="W9" s="63">
        <v>2033</v>
      </c>
      <c r="X9" s="63">
        <v>2034</v>
      </c>
      <c r="Y9" s="63">
        <v>2035</v>
      </c>
      <c r="Z9" s="63">
        <v>2036</v>
      </c>
      <c r="AA9" s="63">
        <v>2037</v>
      </c>
      <c r="AB9" s="63">
        <v>2038</v>
      </c>
      <c r="AC9" s="63">
        <v>2039</v>
      </c>
      <c r="AD9" s="63">
        <v>2040</v>
      </c>
      <c r="AE9" s="63">
        <v>2041</v>
      </c>
      <c r="AF9" s="63">
        <v>2042</v>
      </c>
      <c r="AG9" s="63">
        <v>2043</v>
      </c>
      <c r="AH9" s="63">
        <v>2044</v>
      </c>
      <c r="AI9" s="63">
        <v>2045</v>
      </c>
      <c r="AJ9" s="63">
        <v>2046</v>
      </c>
      <c r="AK9" s="63">
        <v>2047</v>
      </c>
      <c r="AL9" s="63">
        <v>2048</v>
      </c>
      <c r="AM9" s="63">
        <v>2049</v>
      </c>
      <c r="AN9" s="63">
        <v>2050</v>
      </c>
      <c r="AO9" s="63">
        <v>2051</v>
      </c>
      <c r="AP9" s="63">
        <v>2052</v>
      </c>
      <c r="AQ9" s="63">
        <v>2053</v>
      </c>
      <c r="AR9" s="63">
        <v>2054</v>
      </c>
      <c r="AS9" s="63">
        <v>2055</v>
      </c>
      <c r="AT9" s="63">
        <v>2056</v>
      </c>
      <c r="AU9" s="63">
        <v>2057</v>
      </c>
      <c r="AV9" s="63">
        <v>2058</v>
      </c>
      <c r="AW9" s="63">
        <v>2059</v>
      </c>
      <c r="AX9" s="63">
        <v>2060</v>
      </c>
      <c r="AY9" s="63">
        <v>2061</v>
      </c>
      <c r="AZ9" s="63">
        <v>2062</v>
      </c>
      <c r="BA9" s="63">
        <v>2063</v>
      </c>
      <c r="BB9" s="63">
        <v>2064</v>
      </c>
      <c r="BC9" s="63">
        <v>2065</v>
      </c>
      <c r="BD9" s="63">
        <v>2066</v>
      </c>
      <c r="BE9" s="14"/>
    </row>
    <row r="10" spans="1:57" s="18" customFormat="1" ht="14.25" hidden="1" customHeight="1" outlineLevel="1" x14ac:dyDescent="0.4">
      <c r="A10" s="15"/>
      <c r="B10" s="61" t="s">
        <v>55</v>
      </c>
      <c r="C10" s="19"/>
      <c r="D10" s="20"/>
      <c r="E10" s="64">
        <v>41821</v>
      </c>
      <c r="F10" s="65">
        <v>42186</v>
      </c>
      <c r="G10" s="65">
        <v>42552</v>
      </c>
      <c r="H10" s="65">
        <v>42917</v>
      </c>
      <c r="I10" s="65">
        <v>43282</v>
      </c>
      <c r="J10" s="65">
        <v>43647</v>
      </c>
      <c r="K10" s="65">
        <v>44013</v>
      </c>
      <c r="L10" s="65">
        <v>44378</v>
      </c>
      <c r="M10" s="65">
        <v>44743</v>
      </c>
      <c r="N10" s="65">
        <v>45108</v>
      </c>
      <c r="O10" s="65">
        <v>45474</v>
      </c>
      <c r="P10" s="65">
        <v>45839</v>
      </c>
      <c r="Q10" s="65">
        <v>46204</v>
      </c>
      <c r="R10" s="65">
        <v>46569</v>
      </c>
      <c r="S10" s="65">
        <v>46935</v>
      </c>
      <c r="T10" s="65">
        <v>47300</v>
      </c>
      <c r="U10" s="65">
        <v>47665</v>
      </c>
      <c r="V10" s="65">
        <v>48030</v>
      </c>
      <c r="W10" s="65">
        <v>48396</v>
      </c>
      <c r="X10" s="65">
        <v>48761</v>
      </c>
      <c r="Y10" s="65">
        <v>49126</v>
      </c>
      <c r="Z10" s="65">
        <v>49491</v>
      </c>
      <c r="AA10" s="65">
        <v>49857</v>
      </c>
      <c r="AB10" s="65">
        <v>50222</v>
      </c>
      <c r="AC10" s="65">
        <v>50587</v>
      </c>
      <c r="AD10" s="65">
        <v>50952</v>
      </c>
      <c r="AE10" s="65">
        <v>51318</v>
      </c>
      <c r="AF10" s="65">
        <v>51683</v>
      </c>
      <c r="AG10" s="65">
        <v>52048</v>
      </c>
      <c r="AH10" s="65">
        <v>52413</v>
      </c>
      <c r="AI10" s="65">
        <v>52779</v>
      </c>
      <c r="AJ10" s="65">
        <v>53144</v>
      </c>
      <c r="AK10" s="65">
        <v>53509</v>
      </c>
      <c r="AL10" s="65">
        <v>53874</v>
      </c>
      <c r="AM10" s="65">
        <v>54240</v>
      </c>
      <c r="AN10" s="65">
        <v>54605</v>
      </c>
      <c r="AO10" s="65">
        <v>54970</v>
      </c>
      <c r="AP10" s="65">
        <v>55335</v>
      </c>
      <c r="AQ10" s="65">
        <v>55701</v>
      </c>
      <c r="AR10" s="65">
        <v>56066</v>
      </c>
      <c r="AS10" s="65">
        <v>56431</v>
      </c>
      <c r="AT10" s="65">
        <v>56796</v>
      </c>
      <c r="AU10" s="65">
        <v>57162</v>
      </c>
      <c r="AV10" s="65">
        <v>57527</v>
      </c>
      <c r="AW10" s="65">
        <v>57892</v>
      </c>
      <c r="AX10" s="65">
        <v>58257</v>
      </c>
      <c r="AY10" s="65">
        <v>58623</v>
      </c>
      <c r="AZ10" s="65">
        <v>58988</v>
      </c>
      <c r="BA10" s="65">
        <v>59353</v>
      </c>
      <c r="BB10" s="65">
        <v>59718</v>
      </c>
      <c r="BC10" s="65">
        <v>60084</v>
      </c>
      <c r="BD10" s="65">
        <v>60449</v>
      </c>
    </row>
    <row r="11" spans="1:57" hidden="1" outlineLevel="1" x14ac:dyDescent="0.4">
      <c r="A11" s="21"/>
      <c r="B11" s="61" t="s">
        <v>57</v>
      </c>
      <c r="E11" s="64">
        <v>42185</v>
      </c>
      <c r="F11" s="65">
        <v>42551</v>
      </c>
      <c r="G11" s="65">
        <v>42916</v>
      </c>
      <c r="H11" s="65">
        <v>43281</v>
      </c>
      <c r="I11" s="65">
        <v>43646</v>
      </c>
      <c r="J11" s="65">
        <v>44012</v>
      </c>
      <c r="K11" s="65">
        <v>44377</v>
      </c>
      <c r="L11" s="65">
        <v>44742</v>
      </c>
      <c r="M11" s="65">
        <v>45107</v>
      </c>
      <c r="N11" s="65">
        <v>45473</v>
      </c>
      <c r="O11" s="65">
        <v>45838</v>
      </c>
      <c r="P11" s="65">
        <v>46203</v>
      </c>
      <c r="Q11" s="65">
        <v>46568</v>
      </c>
      <c r="R11" s="65">
        <v>46934</v>
      </c>
      <c r="S11" s="65">
        <v>47299</v>
      </c>
      <c r="T11" s="65">
        <v>47664</v>
      </c>
      <c r="U11" s="65">
        <v>48029</v>
      </c>
      <c r="V11" s="65">
        <v>48395</v>
      </c>
      <c r="W11" s="65">
        <v>48760</v>
      </c>
      <c r="X11" s="65">
        <v>49125</v>
      </c>
      <c r="Y11" s="65">
        <v>49490</v>
      </c>
      <c r="Z11" s="65">
        <v>49856</v>
      </c>
      <c r="AA11" s="65">
        <v>50221</v>
      </c>
      <c r="AB11" s="65">
        <v>50586</v>
      </c>
      <c r="AC11" s="65">
        <v>50951</v>
      </c>
      <c r="AD11" s="65">
        <v>51317</v>
      </c>
      <c r="AE11" s="65">
        <v>51682</v>
      </c>
      <c r="AF11" s="65">
        <v>52047</v>
      </c>
      <c r="AG11" s="65">
        <v>52412</v>
      </c>
      <c r="AH11" s="65">
        <v>52778</v>
      </c>
      <c r="AI11" s="65">
        <v>53143</v>
      </c>
      <c r="AJ11" s="65">
        <v>53508</v>
      </c>
      <c r="AK11" s="65">
        <v>53873</v>
      </c>
      <c r="AL11" s="65">
        <v>54239</v>
      </c>
      <c r="AM11" s="65">
        <v>54604</v>
      </c>
      <c r="AN11" s="65">
        <v>54969</v>
      </c>
      <c r="AO11" s="65">
        <v>55334</v>
      </c>
      <c r="AP11" s="65">
        <v>55700</v>
      </c>
      <c r="AQ11" s="65">
        <v>56065</v>
      </c>
      <c r="AR11" s="65">
        <v>56430</v>
      </c>
      <c r="AS11" s="65">
        <v>56795</v>
      </c>
      <c r="AT11" s="65">
        <v>57161</v>
      </c>
      <c r="AU11" s="65">
        <v>57526</v>
      </c>
      <c r="AV11" s="65">
        <v>57891</v>
      </c>
      <c r="AW11" s="65">
        <v>58256</v>
      </c>
      <c r="AX11" s="65">
        <v>58622</v>
      </c>
      <c r="AY11" s="65">
        <v>58987</v>
      </c>
      <c r="AZ11" s="65">
        <v>59352</v>
      </c>
      <c r="BA11" s="65">
        <v>59717</v>
      </c>
      <c r="BB11" s="65">
        <v>60083</v>
      </c>
      <c r="BC11" s="65">
        <v>60448</v>
      </c>
      <c r="BD11" s="65">
        <v>60813</v>
      </c>
      <c r="BE11" s="18"/>
    </row>
    <row r="12" spans="1:57" hidden="1" outlineLevel="1" x14ac:dyDescent="0.4">
      <c r="B12" s="61" t="s">
        <v>191</v>
      </c>
      <c r="E12" s="66">
        <v>0</v>
      </c>
      <c r="F12" s="66">
        <v>0</v>
      </c>
      <c r="G12" s="67">
        <v>1</v>
      </c>
      <c r="H12" s="67">
        <v>2</v>
      </c>
      <c r="I12" s="67">
        <v>3</v>
      </c>
      <c r="J12" s="67">
        <v>4</v>
      </c>
      <c r="K12" s="67">
        <v>5</v>
      </c>
      <c r="L12" s="67">
        <v>6</v>
      </c>
      <c r="M12" s="67">
        <v>7</v>
      </c>
      <c r="N12" s="67">
        <v>8</v>
      </c>
      <c r="O12" s="67">
        <v>9</v>
      </c>
      <c r="P12" s="67">
        <v>10</v>
      </c>
      <c r="Q12" s="67">
        <v>11</v>
      </c>
      <c r="R12" s="67">
        <v>12</v>
      </c>
      <c r="S12" s="67">
        <v>13</v>
      </c>
      <c r="T12" s="67">
        <v>14</v>
      </c>
      <c r="U12" s="67">
        <v>15</v>
      </c>
      <c r="V12" s="67">
        <v>16</v>
      </c>
      <c r="W12" s="67">
        <v>17</v>
      </c>
      <c r="X12" s="67">
        <v>18</v>
      </c>
      <c r="Y12" s="67">
        <v>19</v>
      </c>
      <c r="Z12" s="67">
        <v>20</v>
      </c>
      <c r="AA12" s="67">
        <v>21</v>
      </c>
      <c r="AB12" s="67">
        <v>22</v>
      </c>
      <c r="AC12" s="67">
        <v>23</v>
      </c>
      <c r="AD12" s="67">
        <v>24</v>
      </c>
      <c r="AE12" s="67">
        <v>25</v>
      </c>
      <c r="AF12" s="67">
        <v>26</v>
      </c>
      <c r="AG12" s="67">
        <v>27</v>
      </c>
      <c r="AH12" s="67">
        <v>28</v>
      </c>
      <c r="AI12" s="67">
        <v>29</v>
      </c>
      <c r="AJ12" s="67">
        <v>30</v>
      </c>
      <c r="AK12" s="67">
        <v>31</v>
      </c>
      <c r="AL12" s="67">
        <v>32</v>
      </c>
      <c r="AM12" s="67">
        <v>33</v>
      </c>
      <c r="AN12" s="67">
        <v>34</v>
      </c>
      <c r="AO12" s="67">
        <v>35</v>
      </c>
      <c r="AP12" s="67">
        <v>36</v>
      </c>
      <c r="AQ12" s="67">
        <v>37</v>
      </c>
      <c r="AR12" s="67">
        <v>38</v>
      </c>
      <c r="AS12" s="67">
        <v>39</v>
      </c>
      <c r="AT12" s="67">
        <v>40</v>
      </c>
      <c r="AU12" s="67">
        <v>41</v>
      </c>
      <c r="AV12" s="67">
        <v>42</v>
      </c>
      <c r="AW12" s="67">
        <v>43</v>
      </c>
      <c r="AX12" s="67">
        <v>44</v>
      </c>
      <c r="AY12" s="67">
        <v>45</v>
      </c>
      <c r="AZ12" s="67">
        <v>46</v>
      </c>
      <c r="BA12" s="67">
        <v>47</v>
      </c>
      <c r="BB12" s="67">
        <v>48</v>
      </c>
      <c r="BC12" s="67">
        <v>49</v>
      </c>
      <c r="BD12" s="67">
        <v>50</v>
      </c>
    </row>
    <row r="13" spans="1:57" hidden="1" outlineLevel="1" x14ac:dyDescent="0.4">
      <c r="B13" s="61" t="s">
        <v>192</v>
      </c>
      <c r="E13" s="66">
        <v>1</v>
      </c>
      <c r="F13" s="66">
        <v>1</v>
      </c>
      <c r="G13" s="66">
        <v>1</v>
      </c>
      <c r="H13" s="66">
        <v>1</v>
      </c>
      <c r="I13" s="66">
        <v>0</v>
      </c>
      <c r="J13" s="66">
        <v>0</v>
      </c>
      <c r="K13" s="66">
        <v>0</v>
      </c>
      <c r="L13" s="66">
        <v>0</v>
      </c>
      <c r="M13" s="66">
        <v>0</v>
      </c>
      <c r="N13" s="66">
        <v>0</v>
      </c>
      <c r="O13" s="66">
        <v>0</v>
      </c>
      <c r="P13" s="66">
        <v>0</v>
      </c>
      <c r="Q13" s="66">
        <v>0</v>
      </c>
      <c r="R13" s="66">
        <v>0</v>
      </c>
      <c r="S13" s="66">
        <v>0</v>
      </c>
      <c r="T13" s="66">
        <v>0</v>
      </c>
      <c r="U13" s="66">
        <v>0</v>
      </c>
      <c r="V13" s="66">
        <v>0</v>
      </c>
      <c r="W13" s="66">
        <v>0</v>
      </c>
      <c r="X13" s="66">
        <v>0</v>
      </c>
      <c r="Y13" s="66">
        <v>0</v>
      </c>
      <c r="Z13" s="66">
        <v>0</v>
      </c>
      <c r="AA13" s="66">
        <v>0</v>
      </c>
      <c r="AB13" s="66">
        <v>0</v>
      </c>
      <c r="AC13" s="66">
        <v>0</v>
      </c>
      <c r="AD13" s="66">
        <v>0</v>
      </c>
      <c r="AE13" s="66">
        <v>0</v>
      </c>
      <c r="AF13" s="66">
        <v>0</v>
      </c>
      <c r="AG13" s="66">
        <v>0</v>
      </c>
      <c r="AH13" s="66">
        <v>0</v>
      </c>
      <c r="AI13" s="66">
        <v>0</v>
      </c>
      <c r="AJ13" s="66">
        <v>0</v>
      </c>
      <c r="AK13" s="66">
        <v>0</v>
      </c>
      <c r="AL13" s="66">
        <v>0</v>
      </c>
      <c r="AM13" s="66">
        <v>0</v>
      </c>
      <c r="AN13" s="66">
        <v>0</v>
      </c>
      <c r="AO13" s="66">
        <v>0</v>
      </c>
      <c r="AP13" s="66">
        <v>0</v>
      </c>
      <c r="AQ13" s="66">
        <v>0</v>
      </c>
      <c r="AR13" s="66">
        <v>0</v>
      </c>
      <c r="AS13" s="66">
        <v>0</v>
      </c>
      <c r="AT13" s="66">
        <v>0</v>
      </c>
      <c r="AU13" s="66">
        <v>0</v>
      </c>
      <c r="AV13" s="66">
        <v>0</v>
      </c>
      <c r="AW13" s="66">
        <v>0</v>
      </c>
      <c r="AX13" s="66">
        <v>0</v>
      </c>
      <c r="AY13" s="66">
        <v>0</v>
      </c>
      <c r="AZ13" s="66">
        <v>0</v>
      </c>
      <c r="BA13" s="66">
        <v>0</v>
      </c>
      <c r="BB13" s="66">
        <v>0</v>
      </c>
      <c r="BC13" s="66">
        <v>0</v>
      </c>
      <c r="BD13" s="66">
        <v>0</v>
      </c>
    </row>
    <row r="14" spans="1:57" hidden="1" outlineLevel="1" x14ac:dyDescent="0.4">
      <c r="B14" s="61" t="s">
        <v>193</v>
      </c>
      <c r="E14" s="66">
        <v>0</v>
      </c>
      <c r="F14" s="66">
        <v>1</v>
      </c>
      <c r="G14" s="67">
        <v>1</v>
      </c>
      <c r="H14" s="67">
        <v>1</v>
      </c>
      <c r="I14" s="67">
        <v>1</v>
      </c>
      <c r="J14" s="67">
        <v>1</v>
      </c>
      <c r="K14" s="67">
        <v>0</v>
      </c>
      <c r="L14" s="67">
        <v>0</v>
      </c>
      <c r="M14" s="67">
        <v>0</v>
      </c>
      <c r="N14" s="67">
        <v>0</v>
      </c>
      <c r="O14" s="67">
        <v>0</v>
      </c>
      <c r="P14" s="67">
        <v>0</v>
      </c>
      <c r="Q14" s="67">
        <v>0</v>
      </c>
      <c r="R14" s="67">
        <v>0</v>
      </c>
      <c r="S14" s="67">
        <v>0</v>
      </c>
      <c r="T14" s="67">
        <v>0</v>
      </c>
      <c r="U14" s="67">
        <v>0</v>
      </c>
      <c r="V14" s="67">
        <v>0</v>
      </c>
      <c r="W14" s="67">
        <v>0</v>
      </c>
      <c r="X14" s="67">
        <v>0</v>
      </c>
      <c r="Y14" s="67">
        <v>0</v>
      </c>
      <c r="Z14" s="67">
        <v>0</v>
      </c>
      <c r="AA14" s="67">
        <v>0</v>
      </c>
      <c r="AB14" s="67">
        <v>0</v>
      </c>
      <c r="AC14" s="67">
        <v>0</v>
      </c>
      <c r="AD14" s="67">
        <v>0</v>
      </c>
      <c r="AE14" s="67">
        <v>0</v>
      </c>
      <c r="AF14" s="67">
        <v>0</v>
      </c>
      <c r="AG14" s="67">
        <v>0</v>
      </c>
      <c r="AH14" s="67">
        <v>0</v>
      </c>
      <c r="AI14" s="67">
        <v>0</v>
      </c>
      <c r="AJ14" s="67">
        <v>0</v>
      </c>
      <c r="AK14" s="67">
        <v>0</v>
      </c>
      <c r="AL14" s="67">
        <v>0</v>
      </c>
      <c r="AM14" s="67">
        <v>0</v>
      </c>
      <c r="AN14" s="67">
        <v>0</v>
      </c>
      <c r="AO14" s="67">
        <v>0</v>
      </c>
      <c r="AP14" s="67">
        <v>0</v>
      </c>
      <c r="AQ14" s="67">
        <v>0</v>
      </c>
      <c r="AR14" s="67">
        <v>0</v>
      </c>
      <c r="AS14" s="67">
        <v>0</v>
      </c>
      <c r="AT14" s="67">
        <v>0</v>
      </c>
      <c r="AU14" s="67">
        <v>0</v>
      </c>
      <c r="AV14" s="67">
        <v>0</v>
      </c>
      <c r="AW14" s="67">
        <v>0</v>
      </c>
      <c r="AX14" s="67">
        <v>0</v>
      </c>
      <c r="AY14" s="67">
        <v>0</v>
      </c>
      <c r="AZ14" s="67">
        <v>0</v>
      </c>
      <c r="BA14" s="67">
        <v>0</v>
      </c>
      <c r="BB14" s="67">
        <v>0</v>
      </c>
      <c r="BC14" s="67">
        <v>0</v>
      </c>
      <c r="BD14" s="67">
        <v>0</v>
      </c>
    </row>
    <row r="15" spans="1:57" collapsed="1" x14ac:dyDescent="0.4">
      <c r="A15" s="9"/>
      <c r="C15" s="13"/>
      <c r="D15" s="50"/>
    </row>
    <row r="16" spans="1:57" x14ac:dyDescent="0.4">
      <c r="A16" s="6">
        <v>11.02</v>
      </c>
      <c r="B16" s="6" t="s">
        <v>229</v>
      </c>
      <c r="C16" s="7"/>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row>
    <row r="17" spans="2:56" x14ac:dyDescent="0.4">
      <c r="C17" s="26"/>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row>
    <row r="18" spans="2:56" outlineLevel="1" x14ac:dyDescent="0.4">
      <c r="B18" s="54" t="s">
        <v>231</v>
      </c>
      <c r="C18" s="26"/>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row>
    <row r="19" spans="2:56" outlineLevel="1" x14ac:dyDescent="0.4">
      <c r="C19" s="26"/>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row>
    <row r="20" spans="2:56" outlineLevel="1" x14ac:dyDescent="0.4">
      <c r="B20" s="52"/>
      <c r="C20" s="26"/>
      <c r="D20" s="60"/>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row>
    <row r="21" spans="2:56" outlineLevel="1" x14ac:dyDescent="0.4">
      <c r="B21" s="53" t="s">
        <v>140</v>
      </c>
      <c r="C21" s="10" t="s">
        <v>196</v>
      </c>
      <c r="D21" s="26"/>
      <c r="E21" s="87">
        <v>0</v>
      </c>
      <c r="F21" s="87">
        <v>0</v>
      </c>
      <c r="G21" s="87">
        <v>81.320711000000003</v>
      </c>
      <c r="H21" s="87">
        <v>82.532756995342325</v>
      </c>
      <c r="I21" s="87">
        <v>84.407640644387527</v>
      </c>
      <c r="J21" s="87">
        <v>86.301462512109907</v>
      </c>
      <c r="K21" s="87">
        <v>0</v>
      </c>
      <c r="L21" s="87">
        <v>0</v>
      </c>
      <c r="M21" s="87">
        <v>0</v>
      </c>
      <c r="N21" s="87">
        <v>0</v>
      </c>
      <c r="O21" s="87">
        <v>0</v>
      </c>
      <c r="P21" s="87">
        <v>0</v>
      </c>
      <c r="Q21" s="87">
        <v>0</v>
      </c>
      <c r="R21" s="87">
        <v>0</v>
      </c>
      <c r="S21" s="87">
        <v>0</v>
      </c>
      <c r="T21" s="87">
        <v>0</v>
      </c>
      <c r="U21" s="87">
        <v>0</v>
      </c>
      <c r="V21" s="87">
        <v>0</v>
      </c>
      <c r="W21" s="87">
        <v>0</v>
      </c>
      <c r="X21" s="87">
        <v>0</v>
      </c>
      <c r="Y21" s="87">
        <v>0</v>
      </c>
      <c r="Z21" s="87">
        <v>0</v>
      </c>
      <c r="AA21" s="87">
        <v>0</v>
      </c>
      <c r="AB21" s="87">
        <v>0</v>
      </c>
      <c r="AC21" s="87">
        <v>0</v>
      </c>
      <c r="AD21" s="87">
        <v>0</v>
      </c>
      <c r="AE21" s="87">
        <v>0</v>
      </c>
      <c r="AF21" s="87">
        <v>0</v>
      </c>
      <c r="AG21" s="87">
        <v>0</v>
      </c>
      <c r="AH21" s="87">
        <v>0</v>
      </c>
      <c r="AI21" s="87">
        <v>0</v>
      </c>
      <c r="AJ21" s="87">
        <v>0</v>
      </c>
      <c r="AK21" s="87">
        <v>0</v>
      </c>
      <c r="AL21" s="87">
        <v>0</v>
      </c>
      <c r="AM21" s="87">
        <v>0</v>
      </c>
      <c r="AN21" s="87">
        <v>0</v>
      </c>
      <c r="AO21" s="87">
        <v>0</v>
      </c>
      <c r="AP21" s="87">
        <v>0</v>
      </c>
      <c r="AQ21" s="87">
        <v>0</v>
      </c>
      <c r="AR21" s="87">
        <v>0</v>
      </c>
      <c r="AS21" s="87">
        <v>0</v>
      </c>
      <c r="AT21" s="87">
        <v>0</v>
      </c>
      <c r="AU21" s="87">
        <v>0</v>
      </c>
      <c r="AV21" s="87">
        <v>0</v>
      </c>
      <c r="AW21" s="87">
        <v>0</v>
      </c>
      <c r="AX21" s="87">
        <v>0</v>
      </c>
      <c r="AY21" s="87">
        <v>0</v>
      </c>
      <c r="AZ21" s="87">
        <v>0</v>
      </c>
      <c r="BA21" s="87">
        <v>0</v>
      </c>
      <c r="BB21" s="87">
        <v>0</v>
      </c>
      <c r="BC21" s="87">
        <v>0</v>
      </c>
      <c r="BD21" s="87">
        <v>0</v>
      </c>
    </row>
    <row r="22" spans="2:56" outlineLevel="1" x14ac:dyDescent="0.4">
      <c r="B22" s="53" t="s">
        <v>144</v>
      </c>
      <c r="C22" s="10" t="s">
        <v>196</v>
      </c>
      <c r="D22" s="26"/>
      <c r="E22" s="87">
        <v>0</v>
      </c>
      <c r="F22" s="87">
        <v>0</v>
      </c>
      <c r="G22" s="87">
        <v>14.986413039999999</v>
      </c>
      <c r="H22" s="87">
        <v>15.290100000000001</v>
      </c>
      <c r="I22" s="87">
        <v>15.580611960000001</v>
      </c>
      <c r="J22" s="87">
        <v>15.886291</v>
      </c>
      <c r="K22" s="87">
        <v>0</v>
      </c>
      <c r="L22" s="87">
        <v>0</v>
      </c>
      <c r="M22" s="87">
        <v>0</v>
      </c>
      <c r="N22" s="87">
        <v>0</v>
      </c>
      <c r="O22" s="87">
        <v>0</v>
      </c>
      <c r="P22" s="87">
        <v>0</v>
      </c>
      <c r="Q22" s="87">
        <v>0</v>
      </c>
      <c r="R22" s="87">
        <v>0</v>
      </c>
      <c r="S22" s="87">
        <v>0</v>
      </c>
      <c r="T22" s="87">
        <v>0</v>
      </c>
      <c r="U22" s="87">
        <v>0</v>
      </c>
      <c r="V22" s="87">
        <v>0</v>
      </c>
      <c r="W22" s="87">
        <v>0</v>
      </c>
      <c r="X22" s="87">
        <v>0</v>
      </c>
      <c r="Y22" s="87">
        <v>0</v>
      </c>
      <c r="Z22" s="87">
        <v>0</v>
      </c>
      <c r="AA22" s="87">
        <v>0</v>
      </c>
      <c r="AB22" s="87">
        <v>0</v>
      </c>
      <c r="AC22" s="87">
        <v>0</v>
      </c>
      <c r="AD22" s="87">
        <v>0</v>
      </c>
      <c r="AE22" s="87">
        <v>0</v>
      </c>
      <c r="AF22" s="87">
        <v>0</v>
      </c>
      <c r="AG22" s="87">
        <v>0</v>
      </c>
      <c r="AH22" s="87">
        <v>0</v>
      </c>
      <c r="AI22" s="87">
        <v>0</v>
      </c>
      <c r="AJ22" s="87">
        <v>0</v>
      </c>
      <c r="AK22" s="87">
        <v>0</v>
      </c>
      <c r="AL22" s="87">
        <v>0</v>
      </c>
      <c r="AM22" s="87">
        <v>0</v>
      </c>
      <c r="AN22" s="87">
        <v>0</v>
      </c>
      <c r="AO22" s="87">
        <v>0</v>
      </c>
      <c r="AP22" s="87">
        <v>0</v>
      </c>
      <c r="AQ22" s="87">
        <v>0</v>
      </c>
      <c r="AR22" s="87">
        <v>0</v>
      </c>
      <c r="AS22" s="87">
        <v>0</v>
      </c>
      <c r="AT22" s="87">
        <v>0</v>
      </c>
      <c r="AU22" s="87">
        <v>0</v>
      </c>
      <c r="AV22" s="87">
        <v>0</v>
      </c>
      <c r="AW22" s="87">
        <v>0</v>
      </c>
      <c r="AX22" s="87">
        <v>0</v>
      </c>
      <c r="AY22" s="87">
        <v>0</v>
      </c>
      <c r="AZ22" s="87">
        <v>0</v>
      </c>
      <c r="BA22" s="87">
        <v>0</v>
      </c>
      <c r="BB22" s="87">
        <v>0</v>
      </c>
      <c r="BC22" s="87">
        <v>0</v>
      </c>
      <c r="BD22" s="87">
        <v>0</v>
      </c>
    </row>
    <row r="23" spans="2:56" outlineLevel="1" x14ac:dyDescent="0.4">
      <c r="B23" s="83" t="s">
        <v>145</v>
      </c>
      <c r="C23" s="10" t="s">
        <v>196</v>
      </c>
      <c r="D23" s="26"/>
      <c r="E23" s="87">
        <v>0</v>
      </c>
      <c r="F23" s="87">
        <v>0</v>
      </c>
      <c r="G23" s="87">
        <v>1.1572262934987374</v>
      </c>
      <c r="H23" s="87">
        <v>0.93310335074261697</v>
      </c>
      <c r="I23" s="87">
        <v>1.0559317319658483</v>
      </c>
      <c r="J23" s="87">
        <v>1.2368664226307122</v>
      </c>
      <c r="K23" s="87">
        <v>0</v>
      </c>
      <c r="L23" s="87">
        <v>0</v>
      </c>
      <c r="M23" s="87">
        <v>0</v>
      </c>
      <c r="N23" s="87">
        <v>0</v>
      </c>
      <c r="O23" s="87">
        <v>0</v>
      </c>
      <c r="P23" s="87">
        <v>0</v>
      </c>
      <c r="Q23" s="87">
        <v>0</v>
      </c>
      <c r="R23" s="87">
        <v>0</v>
      </c>
      <c r="S23" s="87">
        <v>0</v>
      </c>
      <c r="T23" s="87">
        <v>0</v>
      </c>
      <c r="U23" s="87">
        <v>0</v>
      </c>
      <c r="V23" s="87">
        <v>0</v>
      </c>
      <c r="W23" s="87">
        <v>0</v>
      </c>
      <c r="X23" s="87">
        <v>0</v>
      </c>
      <c r="Y23" s="87">
        <v>0</v>
      </c>
      <c r="Z23" s="87">
        <v>0</v>
      </c>
      <c r="AA23" s="87">
        <v>0</v>
      </c>
      <c r="AB23" s="87">
        <v>0</v>
      </c>
      <c r="AC23" s="87">
        <v>0</v>
      </c>
      <c r="AD23" s="87">
        <v>0</v>
      </c>
      <c r="AE23" s="87">
        <v>0</v>
      </c>
      <c r="AF23" s="87">
        <v>0</v>
      </c>
      <c r="AG23" s="87">
        <v>0</v>
      </c>
      <c r="AH23" s="87">
        <v>0</v>
      </c>
      <c r="AI23" s="87">
        <v>0</v>
      </c>
      <c r="AJ23" s="87">
        <v>0</v>
      </c>
      <c r="AK23" s="87">
        <v>0</v>
      </c>
      <c r="AL23" s="87">
        <v>0</v>
      </c>
      <c r="AM23" s="87">
        <v>0</v>
      </c>
      <c r="AN23" s="87">
        <v>0</v>
      </c>
      <c r="AO23" s="87">
        <v>0</v>
      </c>
      <c r="AP23" s="87">
        <v>0</v>
      </c>
      <c r="AQ23" s="87">
        <v>0</v>
      </c>
      <c r="AR23" s="87">
        <v>0</v>
      </c>
      <c r="AS23" s="87">
        <v>0</v>
      </c>
      <c r="AT23" s="87">
        <v>0</v>
      </c>
      <c r="AU23" s="87">
        <v>0</v>
      </c>
      <c r="AV23" s="87">
        <v>0</v>
      </c>
      <c r="AW23" s="87">
        <v>0</v>
      </c>
      <c r="AX23" s="87">
        <v>0</v>
      </c>
      <c r="AY23" s="87">
        <v>0</v>
      </c>
      <c r="AZ23" s="87">
        <v>0</v>
      </c>
      <c r="BA23" s="87">
        <v>0</v>
      </c>
      <c r="BB23" s="87">
        <v>0</v>
      </c>
      <c r="BC23" s="87">
        <v>0</v>
      </c>
      <c r="BD23" s="87">
        <v>0</v>
      </c>
    </row>
    <row r="24" spans="2:56" outlineLevel="1" x14ac:dyDescent="0.4">
      <c r="B24" s="83" t="s">
        <v>149</v>
      </c>
      <c r="C24" s="10" t="s">
        <v>196</v>
      </c>
      <c r="D24" s="26"/>
      <c r="E24" s="87">
        <v>0</v>
      </c>
      <c r="F24" s="87">
        <v>0</v>
      </c>
      <c r="G24" s="87">
        <v>0</v>
      </c>
      <c r="H24" s="87">
        <v>-0.40225499999999997</v>
      </c>
      <c r="I24" s="87">
        <v>0</v>
      </c>
      <c r="J24" s="87">
        <v>-0.26291900000000001</v>
      </c>
      <c r="K24" s="87">
        <v>0</v>
      </c>
      <c r="L24" s="87">
        <v>0</v>
      </c>
      <c r="M24" s="87">
        <v>0</v>
      </c>
      <c r="N24" s="87">
        <v>0</v>
      </c>
      <c r="O24" s="87">
        <v>0</v>
      </c>
      <c r="P24" s="87">
        <v>0</v>
      </c>
      <c r="Q24" s="87">
        <v>0</v>
      </c>
      <c r="R24" s="87">
        <v>0</v>
      </c>
      <c r="S24" s="87">
        <v>0</v>
      </c>
      <c r="T24" s="87">
        <v>0</v>
      </c>
      <c r="U24" s="87">
        <v>0</v>
      </c>
      <c r="V24" s="87">
        <v>0</v>
      </c>
      <c r="W24" s="87">
        <v>0</v>
      </c>
      <c r="X24" s="87">
        <v>0</v>
      </c>
      <c r="Y24" s="87">
        <v>0</v>
      </c>
      <c r="Z24" s="87">
        <v>0</v>
      </c>
      <c r="AA24" s="87">
        <v>0</v>
      </c>
      <c r="AB24" s="87">
        <v>0</v>
      </c>
      <c r="AC24" s="87">
        <v>0</v>
      </c>
      <c r="AD24" s="87">
        <v>0</v>
      </c>
      <c r="AE24" s="87">
        <v>0</v>
      </c>
      <c r="AF24" s="87">
        <v>0</v>
      </c>
      <c r="AG24" s="87">
        <v>0</v>
      </c>
      <c r="AH24" s="87">
        <v>0</v>
      </c>
      <c r="AI24" s="87">
        <v>0</v>
      </c>
      <c r="AJ24" s="87">
        <v>0</v>
      </c>
      <c r="AK24" s="87">
        <v>0</v>
      </c>
      <c r="AL24" s="87">
        <v>0</v>
      </c>
      <c r="AM24" s="87">
        <v>0</v>
      </c>
      <c r="AN24" s="87">
        <v>0</v>
      </c>
      <c r="AO24" s="87">
        <v>0</v>
      </c>
      <c r="AP24" s="87">
        <v>0</v>
      </c>
      <c r="AQ24" s="87">
        <v>0</v>
      </c>
      <c r="AR24" s="87">
        <v>0</v>
      </c>
      <c r="AS24" s="87">
        <v>0</v>
      </c>
      <c r="AT24" s="87">
        <v>0</v>
      </c>
      <c r="AU24" s="87">
        <v>0</v>
      </c>
      <c r="AV24" s="87">
        <v>0</v>
      </c>
      <c r="AW24" s="87">
        <v>0</v>
      </c>
      <c r="AX24" s="87">
        <v>0</v>
      </c>
      <c r="AY24" s="87">
        <v>0</v>
      </c>
      <c r="AZ24" s="87">
        <v>0</v>
      </c>
      <c r="BA24" s="87">
        <v>0</v>
      </c>
      <c r="BB24" s="87">
        <v>0</v>
      </c>
      <c r="BC24" s="87">
        <v>0</v>
      </c>
      <c r="BD24" s="87">
        <v>0</v>
      </c>
    </row>
    <row r="25" spans="2:56" outlineLevel="1" x14ac:dyDescent="0.4">
      <c r="B25" s="83" t="s">
        <v>150</v>
      </c>
      <c r="C25" s="10" t="s">
        <v>196</v>
      </c>
      <c r="D25" s="26"/>
      <c r="E25" s="87">
        <v>0</v>
      </c>
      <c r="F25" s="87">
        <v>0</v>
      </c>
      <c r="G25" s="87">
        <v>13.323944184543311</v>
      </c>
      <c r="H25" s="87">
        <v>9.3103767469553791</v>
      </c>
      <c r="I25" s="87">
        <v>10.057144338958928</v>
      </c>
      <c r="J25" s="87">
        <v>9.5826043368171359</v>
      </c>
      <c r="K25" s="87">
        <v>0</v>
      </c>
      <c r="L25" s="87">
        <v>0</v>
      </c>
      <c r="M25" s="87">
        <v>0</v>
      </c>
      <c r="N25" s="87">
        <v>0</v>
      </c>
      <c r="O25" s="87">
        <v>0</v>
      </c>
      <c r="P25" s="87">
        <v>0</v>
      </c>
      <c r="Q25" s="87">
        <v>0</v>
      </c>
      <c r="R25" s="87">
        <v>0</v>
      </c>
      <c r="S25" s="87">
        <v>0</v>
      </c>
      <c r="T25" s="87">
        <v>0</v>
      </c>
      <c r="U25" s="87">
        <v>0</v>
      </c>
      <c r="V25" s="87">
        <v>0</v>
      </c>
      <c r="W25" s="87">
        <v>0</v>
      </c>
      <c r="X25" s="87">
        <v>0</v>
      </c>
      <c r="Y25" s="87">
        <v>0</v>
      </c>
      <c r="Z25" s="87">
        <v>0</v>
      </c>
      <c r="AA25" s="87">
        <v>0</v>
      </c>
      <c r="AB25" s="87">
        <v>0</v>
      </c>
      <c r="AC25" s="87">
        <v>0</v>
      </c>
      <c r="AD25" s="87">
        <v>0</v>
      </c>
      <c r="AE25" s="87">
        <v>0</v>
      </c>
      <c r="AF25" s="87">
        <v>0</v>
      </c>
      <c r="AG25" s="87">
        <v>0</v>
      </c>
      <c r="AH25" s="87">
        <v>0</v>
      </c>
      <c r="AI25" s="87">
        <v>0</v>
      </c>
      <c r="AJ25" s="87">
        <v>0</v>
      </c>
      <c r="AK25" s="87">
        <v>0</v>
      </c>
      <c r="AL25" s="87">
        <v>0</v>
      </c>
      <c r="AM25" s="87">
        <v>0</v>
      </c>
      <c r="AN25" s="87">
        <v>0</v>
      </c>
      <c r="AO25" s="87">
        <v>0</v>
      </c>
      <c r="AP25" s="87">
        <v>0</v>
      </c>
      <c r="AQ25" s="87">
        <v>0</v>
      </c>
      <c r="AR25" s="87">
        <v>0</v>
      </c>
      <c r="AS25" s="87">
        <v>0</v>
      </c>
      <c r="AT25" s="87">
        <v>0</v>
      </c>
      <c r="AU25" s="87">
        <v>0</v>
      </c>
      <c r="AV25" s="87">
        <v>0</v>
      </c>
      <c r="AW25" s="87">
        <v>0</v>
      </c>
      <c r="AX25" s="87">
        <v>0</v>
      </c>
      <c r="AY25" s="87">
        <v>0</v>
      </c>
      <c r="AZ25" s="87">
        <v>0</v>
      </c>
      <c r="BA25" s="87">
        <v>0</v>
      </c>
      <c r="BB25" s="87">
        <v>0</v>
      </c>
      <c r="BC25" s="87">
        <v>0</v>
      </c>
      <c r="BD25" s="87">
        <v>0</v>
      </c>
    </row>
    <row r="26" spans="2:56" outlineLevel="1" x14ac:dyDescent="0.4">
      <c r="B26" s="83" t="s">
        <v>154</v>
      </c>
      <c r="C26" s="10" t="s">
        <v>196</v>
      </c>
      <c r="D26" s="26"/>
      <c r="E26" s="87">
        <v>0</v>
      </c>
      <c r="F26" s="87">
        <v>0</v>
      </c>
      <c r="G26" s="87">
        <v>6.6225694356792415</v>
      </c>
      <c r="H26" s="87">
        <v>3.4885719799999997</v>
      </c>
      <c r="I26" s="87">
        <v>3.9772553879102501</v>
      </c>
      <c r="J26" s="87">
        <v>3.6522260607872039</v>
      </c>
      <c r="K26" s="87">
        <v>0</v>
      </c>
      <c r="L26" s="87">
        <v>0</v>
      </c>
      <c r="M26" s="87">
        <v>0</v>
      </c>
      <c r="N26" s="87">
        <v>0</v>
      </c>
      <c r="O26" s="87">
        <v>0</v>
      </c>
      <c r="P26" s="87">
        <v>0</v>
      </c>
      <c r="Q26" s="87">
        <v>0</v>
      </c>
      <c r="R26" s="87">
        <v>0</v>
      </c>
      <c r="S26" s="87">
        <v>0</v>
      </c>
      <c r="T26" s="87">
        <v>0</v>
      </c>
      <c r="U26" s="87">
        <v>0</v>
      </c>
      <c r="V26" s="87">
        <v>0</v>
      </c>
      <c r="W26" s="87">
        <v>0</v>
      </c>
      <c r="X26" s="87">
        <v>0</v>
      </c>
      <c r="Y26" s="87">
        <v>0</v>
      </c>
      <c r="Z26" s="87">
        <v>0</v>
      </c>
      <c r="AA26" s="87">
        <v>0</v>
      </c>
      <c r="AB26" s="87">
        <v>0</v>
      </c>
      <c r="AC26" s="87">
        <v>0</v>
      </c>
      <c r="AD26" s="87">
        <v>0</v>
      </c>
      <c r="AE26" s="87">
        <v>0</v>
      </c>
      <c r="AF26" s="87">
        <v>0</v>
      </c>
      <c r="AG26" s="87">
        <v>0</v>
      </c>
      <c r="AH26" s="87">
        <v>0</v>
      </c>
      <c r="AI26" s="87">
        <v>0</v>
      </c>
      <c r="AJ26" s="87">
        <v>0</v>
      </c>
      <c r="AK26" s="87">
        <v>0</v>
      </c>
      <c r="AL26" s="87">
        <v>0</v>
      </c>
      <c r="AM26" s="87">
        <v>0</v>
      </c>
      <c r="AN26" s="87">
        <v>0</v>
      </c>
      <c r="AO26" s="87">
        <v>0</v>
      </c>
      <c r="AP26" s="87">
        <v>0</v>
      </c>
      <c r="AQ26" s="87">
        <v>0</v>
      </c>
      <c r="AR26" s="87">
        <v>0</v>
      </c>
      <c r="AS26" s="87">
        <v>0</v>
      </c>
      <c r="AT26" s="87">
        <v>0</v>
      </c>
      <c r="AU26" s="87">
        <v>0</v>
      </c>
      <c r="AV26" s="87">
        <v>0</v>
      </c>
      <c r="AW26" s="87">
        <v>0</v>
      </c>
      <c r="AX26" s="87">
        <v>0</v>
      </c>
      <c r="AY26" s="87">
        <v>0</v>
      </c>
      <c r="AZ26" s="87">
        <v>0</v>
      </c>
      <c r="BA26" s="87">
        <v>0</v>
      </c>
      <c r="BB26" s="87">
        <v>0</v>
      </c>
      <c r="BC26" s="87">
        <v>0</v>
      </c>
      <c r="BD26" s="87">
        <v>0</v>
      </c>
    </row>
    <row r="27" spans="2:56" outlineLevel="1" x14ac:dyDescent="0.4">
      <c r="B27" s="83" t="s">
        <v>155</v>
      </c>
      <c r="C27" s="10" t="s">
        <v>196</v>
      </c>
      <c r="D27" s="26"/>
      <c r="E27" s="87">
        <v>0</v>
      </c>
      <c r="F27" s="87">
        <v>0</v>
      </c>
      <c r="G27" s="87">
        <v>3.3277334000000005</v>
      </c>
      <c r="H27" s="87">
        <v>0</v>
      </c>
      <c r="I27" s="87">
        <v>0</v>
      </c>
      <c r="J27" s="87">
        <v>0</v>
      </c>
      <c r="K27" s="87">
        <v>0</v>
      </c>
      <c r="L27" s="87">
        <v>0</v>
      </c>
      <c r="M27" s="87">
        <v>0</v>
      </c>
      <c r="N27" s="87">
        <v>0</v>
      </c>
      <c r="O27" s="87">
        <v>0</v>
      </c>
      <c r="P27" s="87">
        <v>0</v>
      </c>
      <c r="Q27" s="87">
        <v>0</v>
      </c>
      <c r="R27" s="87">
        <v>0</v>
      </c>
      <c r="S27" s="87">
        <v>0</v>
      </c>
      <c r="T27" s="87">
        <v>0</v>
      </c>
      <c r="U27" s="87">
        <v>0</v>
      </c>
      <c r="V27" s="87">
        <v>0</v>
      </c>
      <c r="W27" s="87">
        <v>0</v>
      </c>
      <c r="X27" s="87">
        <v>0</v>
      </c>
      <c r="Y27" s="87">
        <v>0</v>
      </c>
      <c r="Z27" s="87">
        <v>0</v>
      </c>
      <c r="AA27" s="87">
        <v>0</v>
      </c>
      <c r="AB27" s="87">
        <v>0</v>
      </c>
      <c r="AC27" s="87">
        <v>0</v>
      </c>
      <c r="AD27" s="87">
        <v>0</v>
      </c>
      <c r="AE27" s="87">
        <v>0</v>
      </c>
      <c r="AF27" s="87">
        <v>0</v>
      </c>
      <c r="AG27" s="87">
        <v>0</v>
      </c>
      <c r="AH27" s="87">
        <v>0</v>
      </c>
      <c r="AI27" s="87">
        <v>0</v>
      </c>
      <c r="AJ27" s="87">
        <v>0</v>
      </c>
      <c r="AK27" s="87">
        <v>0</v>
      </c>
      <c r="AL27" s="87">
        <v>0</v>
      </c>
      <c r="AM27" s="87">
        <v>0</v>
      </c>
      <c r="AN27" s="87">
        <v>0</v>
      </c>
      <c r="AO27" s="87">
        <v>0</v>
      </c>
      <c r="AP27" s="87">
        <v>0</v>
      </c>
      <c r="AQ27" s="87">
        <v>0</v>
      </c>
      <c r="AR27" s="87">
        <v>0</v>
      </c>
      <c r="AS27" s="87">
        <v>0</v>
      </c>
      <c r="AT27" s="87">
        <v>0</v>
      </c>
      <c r="AU27" s="87">
        <v>0</v>
      </c>
      <c r="AV27" s="87">
        <v>0</v>
      </c>
      <c r="AW27" s="87">
        <v>0</v>
      </c>
      <c r="AX27" s="87">
        <v>0</v>
      </c>
      <c r="AY27" s="87">
        <v>0</v>
      </c>
      <c r="AZ27" s="87">
        <v>0</v>
      </c>
      <c r="BA27" s="87">
        <v>0</v>
      </c>
      <c r="BB27" s="87">
        <v>0</v>
      </c>
      <c r="BC27" s="87">
        <v>0</v>
      </c>
      <c r="BD27" s="87">
        <v>0</v>
      </c>
    </row>
    <row r="28" spans="2:56" outlineLevel="1" x14ac:dyDescent="0.4">
      <c r="B28" s="83" t="s">
        <v>156</v>
      </c>
      <c r="C28" s="10" t="s">
        <v>196</v>
      </c>
      <c r="D28" s="26"/>
      <c r="E28" s="87">
        <v>0</v>
      </c>
      <c r="F28" s="87">
        <v>0</v>
      </c>
      <c r="G28" s="87">
        <v>2.7572182749459815</v>
      </c>
      <c r="H28" s="87">
        <v>3.5715777580637686</v>
      </c>
      <c r="I28" s="87">
        <v>4.0956790407599808</v>
      </c>
      <c r="J28" s="87">
        <v>3.8001895655913502</v>
      </c>
      <c r="K28" s="87">
        <v>0</v>
      </c>
      <c r="L28" s="87">
        <v>0</v>
      </c>
      <c r="M28" s="87">
        <v>0</v>
      </c>
      <c r="N28" s="87">
        <v>0</v>
      </c>
      <c r="O28" s="87">
        <v>0</v>
      </c>
      <c r="P28" s="87">
        <v>0</v>
      </c>
      <c r="Q28" s="87">
        <v>0</v>
      </c>
      <c r="R28" s="87">
        <v>0</v>
      </c>
      <c r="S28" s="87">
        <v>0</v>
      </c>
      <c r="T28" s="87">
        <v>0</v>
      </c>
      <c r="U28" s="87">
        <v>0</v>
      </c>
      <c r="V28" s="87">
        <v>0</v>
      </c>
      <c r="W28" s="87">
        <v>0</v>
      </c>
      <c r="X28" s="87">
        <v>0</v>
      </c>
      <c r="Y28" s="87">
        <v>0</v>
      </c>
      <c r="Z28" s="87">
        <v>0</v>
      </c>
      <c r="AA28" s="87">
        <v>0</v>
      </c>
      <c r="AB28" s="87">
        <v>0</v>
      </c>
      <c r="AC28" s="87">
        <v>0</v>
      </c>
      <c r="AD28" s="87">
        <v>0</v>
      </c>
      <c r="AE28" s="87">
        <v>0</v>
      </c>
      <c r="AF28" s="87">
        <v>0</v>
      </c>
      <c r="AG28" s="87">
        <v>0</v>
      </c>
      <c r="AH28" s="87">
        <v>0</v>
      </c>
      <c r="AI28" s="87">
        <v>0</v>
      </c>
      <c r="AJ28" s="87">
        <v>0</v>
      </c>
      <c r="AK28" s="87">
        <v>0</v>
      </c>
      <c r="AL28" s="87">
        <v>0</v>
      </c>
      <c r="AM28" s="87">
        <v>0</v>
      </c>
      <c r="AN28" s="87">
        <v>0</v>
      </c>
      <c r="AO28" s="87">
        <v>0</v>
      </c>
      <c r="AP28" s="87">
        <v>0</v>
      </c>
      <c r="AQ28" s="87">
        <v>0</v>
      </c>
      <c r="AR28" s="87">
        <v>0</v>
      </c>
      <c r="AS28" s="87">
        <v>0</v>
      </c>
      <c r="AT28" s="87">
        <v>0</v>
      </c>
      <c r="AU28" s="87">
        <v>0</v>
      </c>
      <c r="AV28" s="87">
        <v>0</v>
      </c>
      <c r="AW28" s="87">
        <v>0</v>
      </c>
      <c r="AX28" s="87">
        <v>0</v>
      </c>
      <c r="AY28" s="87">
        <v>0</v>
      </c>
      <c r="AZ28" s="87">
        <v>0</v>
      </c>
      <c r="BA28" s="87">
        <v>0</v>
      </c>
      <c r="BB28" s="87">
        <v>0</v>
      </c>
      <c r="BC28" s="87">
        <v>0</v>
      </c>
      <c r="BD28" s="87">
        <v>0</v>
      </c>
    </row>
    <row r="29" spans="2:56" outlineLevel="1" x14ac:dyDescent="0.4">
      <c r="B29" s="83" t="s">
        <v>160</v>
      </c>
      <c r="C29" s="10" t="s">
        <v>196</v>
      </c>
      <c r="D29" s="26"/>
      <c r="E29" s="87">
        <v>0</v>
      </c>
      <c r="F29" s="87">
        <v>0</v>
      </c>
      <c r="G29" s="87">
        <v>2.3211103370475725</v>
      </c>
      <c r="H29" s="87">
        <v>2.0505036141655593</v>
      </c>
      <c r="I29" s="87">
        <v>2.140458049368215</v>
      </c>
      <c r="J29" s="87">
        <v>1.946833438606516</v>
      </c>
      <c r="K29" s="87">
        <v>0</v>
      </c>
      <c r="L29" s="87">
        <v>0</v>
      </c>
      <c r="M29" s="87">
        <v>0</v>
      </c>
      <c r="N29" s="87">
        <v>0</v>
      </c>
      <c r="O29" s="87">
        <v>0</v>
      </c>
      <c r="P29" s="87">
        <v>0</v>
      </c>
      <c r="Q29" s="87">
        <v>0</v>
      </c>
      <c r="R29" s="87">
        <v>0</v>
      </c>
      <c r="S29" s="87">
        <v>0</v>
      </c>
      <c r="T29" s="87">
        <v>0</v>
      </c>
      <c r="U29" s="87">
        <v>0</v>
      </c>
      <c r="V29" s="87">
        <v>0</v>
      </c>
      <c r="W29" s="87">
        <v>0</v>
      </c>
      <c r="X29" s="87">
        <v>0</v>
      </c>
      <c r="Y29" s="87">
        <v>0</v>
      </c>
      <c r="Z29" s="87">
        <v>0</v>
      </c>
      <c r="AA29" s="87">
        <v>0</v>
      </c>
      <c r="AB29" s="87">
        <v>0</v>
      </c>
      <c r="AC29" s="87">
        <v>0</v>
      </c>
      <c r="AD29" s="87">
        <v>0</v>
      </c>
      <c r="AE29" s="87">
        <v>0</v>
      </c>
      <c r="AF29" s="87">
        <v>0</v>
      </c>
      <c r="AG29" s="87">
        <v>0</v>
      </c>
      <c r="AH29" s="87">
        <v>0</v>
      </c>
      <c r="AI29" s="87">
        <v>0</v>
      </c>
      <c r="AJ29" s="87">
        <v>0</v>
      </c>
      <c r="AK29" s="87">
        <v>0</v>
      </c>
      <c r="AL29" s="87">
        <v>0</v>
      </c>
      <c r="AM29" s="87">
        <v>0</v>
      </c>
      <c r="AN29" s="87">
        <v>0</v>
      </c>
      <c r="AO29" s="87">
        <v>0</v>
      </c>
      <c r="AP29" s="87">
        <v>0</v>
      </c>
      <c r="AQ29" s="87">
        <v>0</v>
      </c>
      <c r="AR29" s="87">
        <v>0</v>
      </c>
      <c r="AS29" s="87">
        <v>0</v>
      </c>
      <c r="AT29" s="87">
        <v>0</v>
      </c>
      <c r="AU29" s="87">
        <v>0</v>
      </c>
      <c r="AV29" s="87">
        <v>0</v>
      </c>
      <c r="AW29" s="87">
        <v>0</v>
      </c>
      <c r="AX29" s="87">
        <v>0</v>
      </c>
      <c r="AY29" s="87">
        <v>0</v>
      </c>
      <c r="AZ29" s="87">
        <v>0</v>
      </c>
      <c r="BA29" s="87">
        <v>0</v>
      </c>
      <c r="BB29" s="87">
        <v>0</v>
      </c>
      <c r="BC29" s="87">
        <v>0</v>
      </c>
      <c r="BD29" s="87">
        <v>0</v>
      </c>
    </row>
    <row r="30" spans="2:56" outlineLevel="1" x14ac:dyDescent="0.4">
      <c r="B30" s="83" t="s">
        <v>161</v>
      </c>
      <c r="C30" s="10" t="s">
        <v>196</v>
      </c>
      <c r="E30" s="87">
        <v>0</v>
      </c>
      <c r="F30" s="87">
        <v>0</v>
      </c>
      <c r="G30" s="87">
        <v>5.9163289197319795</v>
      </c>
      <c r="H30" s="87">
        <v>4.9671920526554985</v>
      </c>
      <c r="I30" s="87">
        <v>5.4043820613170528</v>
      </c>
      <c r="J30" s="87">
        <v>4.7064976275311645</v>
      </c>
      <c r="K30" s="87">
        <v>0</v>
      </c>
      <c r="L30" s="87">
        <v>0</v>
      </c>
      <c r="M30" s="87">
        <v>0</v>
      </c>
      <c r="N30" s="87">
        <v>0</v>
      </c>
      <c r="O30" s="87">
        <v>0</v>
      </c>
      <c r="P30" s="87">
        <v>0</v>
      </c>
      <c r="Q30" s="87">
        <v>0</v>
      </c>
      <c r="R30" s="87">
        <v>0</v>
      </c>
      <c r="S30" s="87">
        <v>0</v>
      </c>
      <c r="T30" s="87">
        <v>0</v>
      </c>
      <c r="U30" s="87">
        <v>0</v>
      </c>
      <c r="V30" s="87">
        <v>0</v>
      </c>
      <c r="W30" s="87">
        <v>0</v>
      </c>
      <c r="X30" s="87">
        <v>0</v>
      </c>
      <c r="Y30" s="87">
        <v>0</v>
      </c>
      <c r="Z30" s="87">
        <v>0</v>
      </c>
      <c r="AA30" s="87">
        <v>0</v>
      </c>
      <c r="AB30" s="87">
        <v>0</v>
      </c>
      <c r="AC30" s="87">
        <v>0</v>
      </c>
      <c r="AD30" s="87">
        <v>0</v>
      </c>
      <c r="AE30" s="87">
        <v>0</v>
      </c>
      <c r="AF30" s="87">
        <v>0</v>
      </c>
      <c r="AG30" s="87">
        <v>0</v>
      </c>
      <c r="AH30" s="87">
        <v>0</v>
      </c>
      <c r="AI30" s="87">
        <v>0</v>
      </c>
      <c r="AJ30" s="87">
        <v>0</v>
      </c>
      <c r="AK30" s="87">
        <v>0</v>
      </c>
      <c r="AL30" s="87">
        <v>0</v>
      </c>
      <c r="AM30" s="87">
        <v>0</v>
      </c>
      <c r="AN30" s="87">
        <v>0</v>
      </c>
      <c r="AO30" s="87">
        <v>0</v>
      </c>
      <c r="AP30" s="87">
        <v>0</v>
      </c>
      <c r="AQ30" s="87">
        <v>0</v>
      </c>
      <c r="AR30" s="87">
        <v>0</v>
      </c>
      <c r="AS30" s="87">
        <v>0</v>
      </c>
      <c r="AT30" s="87">
        <v>0</v>
      </c>
      <c r="AU30" s="87">
        <v>0</v>
      </c>
      <c r="AV30" s="87">
        <v>0</v>
      </c>
      <c r="AW30" s="87">
        <v>0</v>
      </c>
      <c r="AX30" s="87">
        <v>0</v>
      </c>
      <c r="AY30" s="87">
        <v>0</v>
      </c>
      <c r="AZ30" s="87">
        <v>0</v>
      </c>
      <c r="BA30" s="87">
        <v>0</v>
      </c>
      <c r="BB30" s="87">
        <v>0</v>
      </c>
      <c r="BC30" s="87">
        <v>0</v>
      </c>
      <c r="BD30" s="87">
        <v>0</v>
      </c>
    </row>
    <row r="31" spans="2:56" outlineLevel="1" x14ac:dyDescent="0.4">
      <c r="B31" s="83" t="s">
        <v>164</v>
      </c>
      <c r="C31" s="10" t="s">
        <v>196</v>
      </c>
      <c r="D31" s="26"/>
      <c r="E31" s="87">
        <v>0</v>
      </c>
      <c r="F31" s="87">
        <v>0</v>
      </c>
      <c r="G31" s="87">
        <v>2.4883136395289722</v>
      </c>
      <c r="H31" s="87">
        <v>2.8155542283755102</v>
      </c>
      <c r="I31" s="87">
        <v>1.1968152534101848</v>
      </c>
      <c r="J31" s="87">
        <v>1.389952343897116</v>
      </c>
      <c r="K31" s="87">
        <v>0</v>
      </c>
      <c r="L31" s="87">
        <v>0</v>
      </c>
      <c r="M31" s="87">
        <v>0</v>
      </c>
      <c r="N31" s="87">
        <v>0</v>
      </c>
      <c r="O31" s="87">
        <v>0</v>
      </c>
      <c r="P31" s="87">
        <v>0</v>
      </c>
      <c r="Q31" s="87">
        <v>0</v>
      </c>
      <c r="R31" s="87">
        <v>0</v>
      </c>
      <c r="S31" s="87">
        <v>0</v>
      </c>
      <c r="T31" s="87">
        <v>0</v>
      </c>
      <c r="U31" s="87">
        <v>0</v>
      </c>
      <c r="V31" s="87">
        <v>0</v>
      </c>
      <c r="W31" s="87">
        <v>0</v>
      </c>
      <c r="X31" s="87">
        <v>0</v>
      </c>
      <c r="Y31" s="87">
        <v>0</v>
      </c>
      <c r="Z31" s="87">
        <v>0</v>
      </c>
      <c r="AA31" s="87">
        <v>0</v>
      </c>
      <c r="AB31" s="87">
        <v>0</v>
      </c>
      <c r="AC31" s="87">
        <v>0</v>
      </c>
      <c r="AD31" s="87">
        <v>0</v>
      </c>
      <c r="AE31" s="87">
        <v>0</v>
      </c>
      <c r="AF31" s="87">
        <v>0</v>
      </c>
      <c r="AG31" s="87">
        <v>0</v>
      </c>
      <c r="AH31" s="87">
        <v>0</v>
      </c>
      <c r="AI31" s="87">
        <v>0</v>
      </c>
      <c r="AJ31" s="87">
        <v>0</v>
      </c>
      <c r="AK31" s="87">
        <v>0</v>
      </c>
      <c r="AL31" s="87">
        <v>0</v>
      </c>
      <c r="AM31" s="87">
        <v>0</v>
      </c>
      <c r="AN31" s="87">
        <v>0</v>
      </c>
      <c r="AO31" s="87">
        <v>0</v>
      </c>
      <c r="AP31" s="87">
        <v>0</v>
      </c>
      <c r="AQ31" s="87">
        <v>0</v>
      </c>
      <c r="AR31" s="87">
        <v>0</v>
      </c>
      <c r="AS31" s="87">
        <v>0</v>
      </c>
      <c r="AT31" s="87">
        <v>0</v>
      </c>
      <c r="AU31" s="87">
        <v>0</v>
      </c>
      <c r="AV31" s="87">
        <v>0</v>
      </c>
      <c r="AW31" s="87">
        <v>0</v>
      </c>
      <c r="AX31" s="87">
        <v>0</v>
      </c>
      <c r="AY31" s="87">
        <v>0</v>
      </c>
      <c r="AZ31" s="87">
        <v>0</v>
      </c>
      <c r="BA31" s="87">
        <v>0</v>
      </c>
      <c r="BB31" s="87">
        <v>0</v>
      </c>
      <c r="BC31" s="87">
        <v>0</v>
      </c>
      <c r="BD31" s="87">
        <v>0</v>
      </c>
    </row>
    <row r="32" spans="2:56" outlineLevel="1" x14ac:dyDescent="0.4">
      <c r="B32" s="53"/>
    </row>
    <row r="33" spans="1:57" outlineLevel="1" x14ac:dyDescent="0.4">
      <c r="B33" s="68" t="s">
        <v>203</v>
      </c>
      <c r="C33" s="69" t="s">
        <v>196</v>
      </c>
      <c r="D33" s="103"/>
      <c r="E33" s="106">
        <v>0</v>
      </c>
      <c r="F33" s="106">
        <v>0</v>
      </c>
      <c r="G33" s="106">
        <v>134.22156852497579</v>
      </c>
      <c r="H33" s="106">
        <v>124.55748172630067</v>
      </c>
      <c r="I33" s="106">
        <v>127.91591846807796</v>
      </c>
      <c r="J33" s="106">
        <v>128.24000430797111</v>
      </c>
      <c r="K33" s="106">
        <v>0</v>
      </c>
      <c r="L33" s="106">
        <v>0</v>
      </c>
      <c r="M33" s="106">
        <v>0</v>
      </c>
      <c r="N33" s="106">
        <v>0</v>
      </c>
      <c r="O33" s="106">
        <v>0</v>
      </c>
      <c r="P33" s="106">
        <v>0</v>
      </c>
      <c r="Q33" s="106">
        <v>0</v>
      </c>
      <c r="R33" s="106">
        <v>0</v>
      </c>
      <c r="S33" s="106">
        <v>0</v>
      </c>
      <c r="T33" s="106">
        <v>0</v>
      </c>
      <c r="U33" s="106">
        <v>0</v>
      </c>
      <c r="V33" s="106">
        <v>0</v>
      </c>
      <c r="W33" s="106">
        <v>0</v>
      </c>
      <c r="X33" s="106">
        <v>0</v>
      </c>
      <c r="Y33" s="106">
        <v>0</v>
      </c>
      <c r="Z33" s="106">
        <v>0</v>
      </c>
      <c r="AA33" s="106">
        <v>0</v>
      </c>
      <c r="AB33" s="106">
        <v>0</v>
      </c>
      <c r="AC33" s="106">
        <v>0</v>
      </c>
      <c r="AD33" s="106">
        <v>0</v>
      </c>
      <c r="AE33" s="106">
        <v>0</v>
      </c>
      <c r="AF33" s="106">
        <v>0</v>
      </c>
      <c r="AG33" s="106">
        <v>0</v>
      </c>
      <c r="AH33" s="106">
        <v>0</v>
      </c>
      <c r="AI33" s="106">
        <v>0</v>
      </c>
      <c r="AJ33" s="106">
        <v>0</v>
      </c>
      <c r="AK33" s="106">
        <v>0</v>
      </c>
      <c r="AL33" s="106">
        <v>0</v>
      </c>
      <c r="AM33" s="106">
        <v>0</v>
      </c>
      <c r="AN33" s="106">
        <v>0</v>
      </c>
      <c r="AO33" s="106">
        <v>0</v>
      </c>
      <c r="AP33" s="106">
        <v>0</v>
      </c>
      <c r="AQ33" s="106">
        <v>0</v>
      </c>
      <c r="AR33" s="106">
        <v>0</v>
      </c>
      <c r="AS33" s="106">
        <v>0</v>
      </c>
      <c r="AT33" s="106">
        <v>0</v>
      </c>
      <c r="AU33" s="106">
        <v>0</v>
      </c>
      <c r="AV33" s="106">
        <v>0</v>
      </c>
      <c r="AW33" s="106">
        <v>0</v>
      </c>
      <c r="AX33" s="106">
        <v>0</v>
      </c>
      <c r="AY33" s="106">
        <v>0</v>
      </c>
      <c r="AZ33" s="106">
        <v>0</v>
      </c>
      <c r="BA33" s="106">
        <v>0</v>
      </c>
      <c r="BB33" s="106">
        <v>0</v>
      </c>
      <c r="BC33" s="106">
        <v>0</v>
      </c>
      <c r="BD33" s="106">
        <v>0</v>
      </c>
    </row>
    <row r="34" spans="1:57" outlineLevel="1" x14ac:dyDescent="0.4">
      <c r="A34" s="105">
        <v>0</v>
      </c>
      <c r="C34" s="1"/>
      <c r="D34" s="86" t="s">
        <v>215</v>
      </c>
      <c r="E34" s="105">
        <v>0</v>
      </c>
      <c r="F34" s="123">
        <v>0</v>
      </c>
      <c r="G34" s="123">
        <v>0</v>
      </c>
      <c r="H34" s="123">
        <v>0</v>
      </c>
      <c r="I34" s="123">
        <v>0</v>
      </c>
      <c r="J34" s="123">
        <v>0</v>
      </c>
      <c r="K34" s="123">
        <v>0</v>
      </c>
      <c r="L34" s="123">
        <v>0</v>
      </c>
      <c r="M34" s="105">
        <v>0</v>
      </c>
      <c r="N34" s="105">
        <v>0</v>
      </c>
      <c r="O34" s="105">
        <v>0</v>
      </c>
      <c r="P34" s="105">
        <v>0</v>
      </c>
      <c r="Q34" s="105">
        <v>0</v>
      </c>
      <c r="R34" s="105">
        <v>0</v>
      </c>
      <c r="S34" s="105">
        <v>0</v>
      </c>
      <c r="T34" s="105">
        <v>0</v>
      </c>
      <c r="U34" s="105">
        <v>0</v>
      </c>
      <c r="V34" s="105">
        <v>0</v>
      </c>
      <c r="W34" s="105">
        <v>0</v>
      </c>
      <c r="X34" s="105">
        <v>0</v>
      </c>
      <c r="Y34" s="105">
        <v>0</v>
      </c>
      <c r="Z34" s="105">
        <v>0</v>
      </c>
      <c r="AA34" s="105">
        <v>0</v>
      </c>
      <c r="AB34" s="105">
        <v>0</v>
      </c>
      <c r="AC34" s="105">
        <v>0</v>
      </c>
      <c r="AD34" s="105">
        <v>0</v>
      </c>
      <c r="AE34" s="105">
        <v>0</v>
      </c>
      <c r="AF34" s="105">
        <v>0</v>
      </c>
      <c r="AG34" s="105">
        <v>0</v>
      </c>
      <c r="AH34" s="105">
        <v>0</v>
      </c>
      <c r="AI34" s="105">
        <v>0</v>
      </c>
      <c r="AJ34" s="105">
        <v>0</v>
      </c>
      <c r="AK34" s="105">
        <v>0</v>
      </c>
      <c r="AL34" s="105">
        <v>0</v>
      </c>
      <c r="AM34" s="105">
        <v>0</v>
      </c>
      <c r="AN34" s="105">
        <v>0</v>
      </c>
      <c r="AO34" s="105">
        <v>0</v>
      </c>
      <c r="AP34" s="105">
        <v>0</v>
      </c>
      <c r="AQ34" s="105">
        <v>0</v>
      </c>
      <c r="AR34" s="105">
        <v>0</v>
      </c>
      <c r="AS34" s="105">
        <v>0</v>
      </c>
      <c r="AT34" s="105">
        <v>0</v>
      </c>
      <c r="AU34" s="105">
        <v>0</v>
      </c>
      <c r="AV34" s="105">
        <v>0</v>
      </c>
      <c r="AW34" s="105">
        <v>0</v>
      </c>
      <c r="AX34" s="105">
        <v>0</v>
      </c>
      <c r="AY34" s="105">
        <v>0</v>
      </c>
      <c r="AZ34" s="105">
        <v>0</v>
      </c>
      <c r="BA34" s="105">
        <v>0</v>
      </c>
      <c r="BB34" s="105">
        <v>0</v>
      </c>
      <c r="BC34" s="105">
        <v>0</v>
      </c>
      <c r="BD34" s="105">
        <v>0</v>
      </c>
      <c r="BE34" s="105"/>
    </row>
    <row r="35" spans="1:57" outlineLevel="1" x14ac:dyDescent="0.4">
      <c r="B35" s="53"/>
    </row>
    <row r="36" spans="1:57" x14ac:dyDescent="0.4">
      <c r="A36" s="6">
        <v>11.03</v>
      </c>
      <c r="B36" s="6" t="s">
        <v>230</v>
      </c>
      <c r="C36" s="7"/>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row>
    <row r="37" spans="1:57" x14ac:dyDescent="0.4">
      <c r="C37" s="26"/>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row>
    <row r="38" spans="1:57" outlineLevel="1" x14ac:dyDescent="0.4">
      <c r="B38" s="54" t="s">
        <v>232</v>
      </c>
      <c r="C38" s="26"/>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row>
    <row r="39" spans="1:57" outlineLevel="1" x14ac:dyDescent="0.4">
      <c r="C39" s="26"/>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row>
    <row r="40" spans="1:57" outlineLevel="1" x14ac:dyDescent="0.4">
      <c r="C40" s="26"/>
      <c r="D40" s="60" t="s">
        <v>168</v>
      </c>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row>
    <row r="41" spans="1:57" outlineLevel="1" x14ac:dyDescent="0.4">
      <c r="B41" s="53" t="s">
        <v>169</v>
      </c>
      <c r="C41" s="10" t="s">
        <v>196</v>
      </c>
      <c r="D41" s="82">
        <v>1</v>
      </c>
      <c r="E41" s="87"/>
      <c r="F41" s="87">
        <v>0</v>
      </c>
      <c r="G41" s="87">
        <v>0</v>
      </c>
      <c r="H41" s="87">
        <v>0</v>
      </c>
      <c r="I41" s="87">
        <v>0</v>
      </c>
      <c r="J41" s="87">
        <v>0</v>
      </c>
      <c r="K41" s="87">
        <v>0</v>
      </c>
      <c r="L41" s="87">
        <v>0</v>
      </c>
      <c r="M41" s="87">
        <v>0</v>
      </c>
      <c r="N41" s="87">
        <v>0</v>
      </c>
      <c r="O41" s="87">
        <v>0</v>
      </c>
      <c r="P41" s="87">
        <v>0</v>
      </c>
      <c r="Q41" s="87">
        <v>0</v>
      </c>
      <c r="R41" s="87">
        <v>0</v>
      </c>
      <c r="S41" s="87">
        <v>0</v>
      </c>
      <c r="T41" s="87">
        <v>0</v>
      </c>
      <c r="U41" s="87">
        <v>0</v>
      </c>
      <c r="V41" s="87">
        <v>0</v>
      </c>
      <c r="W41" s="87">
        <v>0</v>
      </c>
      <c r="X41" s="87">
        <v>0</v>
      </c>
      <c r="Y41" s="87">
        <v>0</v>
      </c>
      <c r="Z41" s="87">
        <v>0</v>
      </c>
      <c r="AA41" s="87">
        <v>0</v>
      </c>
      <c r="AB41" s="87">
        <v>0</v>
      </c>
      <c r="AC41" s="87">
        <v>0</v>
      </c>
      <c r="AD41" s="87">
        <v>0</v>
      </c>
      <c r="AE41" s="87">
        <v>0</v>
      </c>
      <c r="AF41" s="87">
        <v>0</v>
      </c>
      <c r="AG41" s="87">
        <v>0</v>
      </c>
      <c r="AH41" s="87">
        <v>0</v>
      </c>
      <c r="AI41" s="87">
        <v>0</v>
      </c>
      <c r="AJ41" s="87">
        <v>0</v>
      </c>
      <c r="AK41" s="87">
        <v>0</v>
      </c>
      <c r="AL41" s="87">
        <v>0</v>
      </c>
      <c r="AM41" s="87">
        <v>0</v>
      </c>
      <c r="AN41" s="87">
        <v>0</v>
      </c>
      <c r="AO41" s="87">
        <v>0</v>
      </c>
      <c r="AP41" s="87">
        <v>0</v>
      </c>
      <c r="AQ41" s="87">
        <v>0</v>
      </c>
      <c r="AR41" s="87">
        <v>0</v>
      </c>
      <c r="AS41" s="87">
        <v>0</v>
      </c>
      <c r="AT41" s="87">
        <v>0</v>
      </c>
      <c r="AU41" s="87">
        <v>0</v>
      </c>
      <c r="AV41" s="87">
        <v>0</v>
      </c>
      <c r="AW41" s="87">
        <v>0</v>
      </c>
      <c r="AX41" s="87">
        <v>0</v>
      </c>
      <c r="AY41" s="87">
        <v>0</v>
      </c>
      <c r="AZ41" s="87">
        <v>0</v>
      </c>
      <c r="BA41" s="87">
        <v>0</v>
      </c>
      <c r="BB41" s="87">
        <v>0</v>
      </c>
      <c r="BC41" s="87">
        <v>0</v>
      </c>
      <c r="BD41" s="87">
        <v>0</v>
      </c>
    </row>
    <row r="42" spans="1:57" outlineLevel="1" x14ac:dyDescent="0.4">
      <c r="B42" s="53" t="s">
        <v>170</v>
      </c>
      <c r="C42" s="10" t="s">
        <v>196</v>
      </c>
      <c r="D42" s="82">
        <v>2</v>
      </c>
      <c r="E42" s="87"/>
      <c r="F42" s="87">
        <v>0</v>
      </c>
      <c r="G42" s="87">
        <v>5.9538630184825143</v>
      </c>
      <c r="H42" s="87">
        <v>4.9592074348908826</v>
      </c>
      <c r="I42" s="87">
        <v>2.5324049841582696</v>
      </c>
      <c r="J42" s="87">
        <v>2.8853777876714455</v>
      </c>
      <c r="K42" s="87">
        <v>0</v>
      </c>
      <c r="L42" s="87">
        <v>0</v>
      </c>
      <c r="M42" s="87">
        <v>0</v>
      </c>
      <c r="N42" s="87">
        <v>0</v>
      </c>
      <c r="O42" s="87">
        <v>0</v>
      </c>
      <c r="P42" s="87">
        <v>0</v>
      </c>
      <c r="Q42" s="87">
        <v>0</v>
      </c>
      <c r="R42" s="87">
        <v>0</v>
      </c>
      <c r="S42" s="87">
        <v>0</v>
      </c>
      <c r="T42" s="87">
        <v>0</v>
      </c>
      <c r="U42" s="87">
        <v>0</v>
      </c>
      <c r="V42" s="87">
        <v>0</v>
      </c>
      <c r="W42" s="87">
        <v>0</v>
      </c>
      <c r="X42" s="87">
        <v>0</v>
      </c>
      <c r="Y42" s="87">
        <v>0</v>
      </c>
      <c r="Z42" s="87">
        <v>0</v>
      </c>
      <c r="AA42" s="87">
        <v>0</v>
      </c>
      <c r="AB42" s="87">
        <v>0</v>
      </c>
      <c r="AC42" s="87">
        <v>0</v>
      </c>
      <c r="AD42" s="87">
        <v>0</v>
      </c>
      <c r="AE42" s="87">
        <v>0</v>
      </c>
      <c r="AF42" s="87">
        <v>0</v>
      </c>
      <c r="AG42" s="87">
        <v>0</v>
      </c>
      <c r="AH42" s="87">
        <v>0</v>
      </c>
      <c r="AI42" s="87">
        <v>0</v>
      </c>
      <c r="AJ42" s="87">
        <v>0</v>
      </c>
      <c r="AK42" s="87">
        <v>0</v>
      </c>
      <c r="AL42" s="87">
        <v>0</v>
      </c>
      <c r="AM42" s="87">
        <v>0</v>
      </c>
      <c r="AN42" s="87">
        <v>0</v>
      </c>
      <c r="AO42" s="87">
        <v>0</v>
      </c>
      <c r="AP42" s="87">
        <v>0</v>
      </c>
      <c r="AQ42" s="87">
        <v>0</v>
      </c>
      <c r="AR42" s="87">
        <v>0</v>
      </c>
      <c r="AS42" s="87">
        <v>0</v>
      </c>
      <c r="AT42" s="87">
        <v>0</v>
      </c>
      <c r="AU42" s="87">
        <v>0</v>
      </c>
      <c r="AV42" s="87">
        <v>0</v>
      </c>
      <c r="AW42" s="87">
        <v>0</v>
      </c>
      <c r="AX42" s="87">
        <v>0</v>
      </c>
      <c r="AY42" s="87">
        <v>0</v>
      </c>
      <c r="AZ42" s="87">
        <v>0</v>
      </c>
      <c r="BA42" s="87">
        <v>0</v>
      </c>
      <c r="BB42" s="87">
        <v>0</v>
      </c>
      <c r="BC42" s="87">
        <v>0</v>
      </c>
      <c r="BD42" s="87">
        <v>0</v>
      </c>
    </row>
    <row r="43" spans="1:57" outlineLevel="1" x14ac:dyDescent="0.4">
      <c r="B43" s="53" t="s">
        <v>171</v>
      </c>
      <c r="C43" s="10" t="s">
        <v>196</v>
      </c>
      <c r="D43" s="82">
        <v>3</v>
      </c>
      <c r="E43" s="87"/>
      <c r="F43" s="87">
        <v>0</v>
      </c>
      <c r="G43" s="87">
        <v>0</v>
      </c>
      <c r="H43" s="87">
        <v>0.30500816589254764</v>
      </c>
      <c r="I43" s="87">
        <v>0.76195317373403149</v>
      </c>
      <c r="J43" s="87">
        <v>0.72713795234479794</v>
      </c>
      <c r="K43" s="87">
        <v>0</v>
      </c>
      <c r="L43" s="87">
        <v>0</v>
      </c>
      <c r="M43" s="87">
        <v>0</v>
      </c>
      <c r="N43" s="87">
        <v>0</v>
      </c>
      <c r="O43" s="87">
        <v>0</v>
      </c>
      <c r="P43" s="87">
        <v>0</v>
      </c>
      <c r="Q43" s="87">
        <v>0</v>
      </c>
      <c r="R43" s="87">
        <v>0</v>
      </c>
      <c r="S43" s="87">
        <v>0</v>
      </c>
      <c r="T43" s="87">
        <v>0</v>
      </c>
      <c r="U43" s="87">
        <v>0</v>
      </c>
      <c r="V43" s="87">
        <v>0</v>
      </c>
      <c r="W43" s="87">
        <v>0</v>
      </c>
      <c r="X43" s="87">
        <v>0</v>
      </c>
      <c r="Y43" s="87">
        <v>0</v>
      </c>
      <c r="Z43" s="87">
        <v>0</v>
      </c>
      <c r="AA43" s="87">
        <v>0</v>
      </c>
      <c r="AB43" s="87">
        <v>0</v>
      </c>
      <c r="AC43" s="87">
        <v>0</v>
      </c>
      <c r="AD43" s="87">
        <v>0</v>
      </c>
      <c r="AE43" s="87">
        <v>0</v>
      </c>
      <c r="AF43" s="87">
        <v>0</v>
      </c>
      <c r="AG43" s="87">
        <v>0</v>
      </c>
      <c r="AH43" s="87">
        <v>0</v>
      </c>
      <c r="AI43" s="87">
        <v>0</v>
      </c>
      <c r="AJ43" s="87">
        <v>0</v>
      </c>
      <c r="AK43" s="87">
        <v>0</v>
      </c>
      <c r="AL43" s="87">
        <v>0</v>
      </c>
      <c r="AM43" s="87">
        <v>0</v>
      </c>
      <c r="AN43" s="87">
        <v>0</v>
      </c>
      <c r="AO43" s="87">
        <v>0</v>
      </c>
      <c r="AP43" s="87">
        <v>0</v>
      </c>
      <c r="AQ43" s="87">
        <v>0</v>
      </c>
      <c r="AR43" s="87">
        <v>0</v>
      </c>
      <c r="AS43" s="87">
        <v>0</v>
      </c>
      <c r="AT43" s="87">
        <v>0</v>
      </c>
      <c r="AU43" s="87">
        <v>0</v>
      </c>
      <c r="AV43" s="87">
        <v>0</v>
      </c>
      <c r="AW43" s="87">
        <v>0</v>
      </c>
      <c r="AX43" s="87">
        <v>0</v>
      </c>
      <c r="AY43" s="87">
        <v>0</v>
      </c>
      <c r="AZ43" s="87">
        <v>0</v>
      </c>
      <c r="BA43" s="87">
        <v>0</v>
      </c>
      <c r="BB43" s="87">
        <v>0</v>
      </c>
      <c r="BC43" s="87">
        <v>0</v>
      </c>
      <c r="BD43" s="87">
        <v>0</v>
      </c>
    </row>
    <row r="44" spans="1:57" outlineLevel="1" x14ac:dyDescent="0.4">
      <c r="B44" s="53" t="s">
        <v>172</v>
      </c>
      <c r="C44" s="10" t="s">
        <v>196</v>
      </c>
      <c r="D44" s="82">
        <v>4</v>
      </c>
      <c r="E44" s="87"/>
      <c r="F44" s="87">
        <v>0</v>
      </c>
      <c r="G44" s="87">
        <v>2.3442039062317908</v>
      </c>
      <c r="H44" s="87">
        <v>1.9836982875467402</v>
      </c>
      <c r="I44" s="87">
        <v>9.6178961218250407</v>
      </c>
      <c r="J44" s="87">
        <v>28.608954219157866</v>
      </c>
      <c r="K44" s="87">
        <v>0</v>
      </c>
      <c r="L44" s="87">
        <v>0</v>
      </c>
      <c r="M44" s="87">
        <v>0</v>
      </c>
      <c r="N44" s="87">
        <v>0</v>
      </c>
      <c r="O44" s="87">
        <v>0</v>
      </c>
      <c r="P44" s="87">
        <v>0</v>
      </c>
      <c r="Q44" s="87">
        <v>0</v>
      </c>
      <c r="R44" s="87">
        <v>0</v>
      </c>
      <c r="S44" s="87">
        <v>0</v>
      </c>
      <c r="T44" s="87">
        <v>0</v>
      </c>
      <c r="U44" s="87">
        <v>0</v>
      </c>
      <c r="V44" s="87">
        <v>0</v>
      </c>
      <c r="W44" s="87">
        <v>0</v>
      </c>
      <c r="X44" s="87">
        <v>0</v>
      </c>
      <c r="Y44" s="87">
        <v>0</v>
      </c>
      <c r="Z44" s="87">
        <v>0</v>
      </c>
      <c r="AA44" s="87">
        <v>0</v>
      </c>
      <c r="AB44" s="87">
        <v>0</v>
      </c>
      <c r="AC44" s="87">
        <v>0</v>
      </c>
      <c r="AD44" s="87">
        <v>0</v>
      </c>
      <c r="AE44" s="87">
        <v>0</v>
      </c>
      <c r="AF44" s="87">
        <v>0</v>
      </c>
      <c r="AG44" s="87">
        <v>0</v>
      </c>
      <c r="AH44" s="87">
        <v>0</v>
      </c>
      <c r="AI44" s="87">
        <v>0</v>
      </c>
      <c r="AJ44" s="87">
        <v>0</v>
      </c>
      <c r="AK44" s="87">
        <v>0</v>
      </c>
      <c r="AL44" s="87">
        <v>0</v>
      </c>
      <c r="AM44" s="87">
        <v>0</v>
      </c>
      <c r="AN44" s="87">
        <v>0</v>
      </c>
      <c r="AO44" s="87">
        <v>0</v>
      </c>
      <c r="AP44" s="87">
        <v>0</v>
      </c>
      <c r="AQ44" s="87">
        <v>0</v>
      </c>
      <c r="AR44" s="87">
        <v>0</v>
      </c>
      <c r="AS44" s="87">
        <v>0</v>
      </c>
      <c r="AT44" s="87">
        <v>0</v>
      </c>
      <c r="AU44" s="87">
        <v>0</v>
      </c>
      <c r="AV44" s="87">
        <v>0</v>
      </c>
      <c r="AW44" s="87">
        <v>0</v>
      </c>
      <c r="AX44" s="87">
        <v>0</v>
      </c>
      <c r="AY44" s="87">
        <v>0</v>
      </c>
      <c r="AZ44" s="87">
        <v>0</v>
      </c>
      <c r="BA44" s="87">
        <v>0</v>
      </c>
      <c r="BB44" s="87">
        <v>0</v>
      </c>
      <c r="BC44" s="87">
        <v>0</v>
      </c>
      <c r="BD44" s="87">
        <v>0</v>
      </c>
    </row>
    <row r="45" spans="1:57" outlineLevel="1" x14ac:dyDescent="0.4">
      <c r="B45" s="53" t="s">
        <v>173</v>
      </c>
      <c r="C45" s="10" t="s">
        <v>196</v>
      </c>
      <c r="D45" s="82">
        <v>5</v>
      </c>
      <c r="E45" s="87"/>
      <c r="F45" s="87">
        <v>0</v>
      </c>
      <c r="G45" s="87">
        <v>0</v>
      </c>
      <c r="H45" s="87">
        <v>0</v>
      </c>
      <c r="I45" s="87">
        <v>0</v>
      </c>
      <c r="J45" s="87">
        <v>0</v>
      </c>
      <c r="K45" s="87">
        <v>0</v>
      </c>
      <c r="L45" s="87">
        <v>0</v>
      </c>
      <c r="M45" s="87">
        <v>0</v>
      </c>
      <c r="N45" s="87">
        <v>0</v>
      </c>
      <c r="O45" s="87">
        <v>0</v>
      </c>
      <c r="P45" s="87">
        <v>0</v>
      </c>
      <c r="Q45" s="87">
        <v>0</v>
      </c>
      <c r="R45" s="87">
        <v>0</v>
      </c>
      <c r="S45" s="87">
        <v>0</v>
      </c>
      <c r="T45" s="87">
        <v>0</v>
      </c>
      <c r="U45" s="87">
        <v>0</v>
      </c>
      <c r="V45" s="87">
        <v>0</v>
      </c>
      <c r="W45" s="87">
        <v>0</v>
      </c>
      <c r="X45" s="87">
        <v>0</v>
      </c>
      <c r="Y45" s="87">
        <v>0</v>
      </c>
      <c r="Z45" s="87">
        <v>0</v>
      </c>
      <c r="AA45" s="87">
        <v>0</v>
      </c>
      <c r="AB45" s="87">
        <v>0</v>
      </c>
      <c r="AC45" s="87">
        <v>0</v>
      </c>
      <c r="AD45" s="87">
        <v>0</v>
      </c>
      <c r="AE45" s="87">
        <v>0</v>
      </c>
      <c r="AF45" s="87">
        <v>0</v>
      </c>
      <c r="AG45" s="87">
        <v>0</v>
      </c>
      <c r="AH45" s="87">
        <v>0</v>
      </c>
      <c r="AI45" s="87">
        <v>0</v>
      </c>
      <c r="AJ45" s="87">
        <v>0</v>
      </c>
      <c r="AK45" s="87">
        <v>0</v>
      </c>
      <c r="AL45" s="87">
        <v>0</v>
      </c>
      <c r="AM45" s="87">
        <v>0</v>
      </c>
      <c r="AN45" s="87">
        <v>0</v>
      </c>
      <c r="AO45" s="87">
        <v>0</v>
      </c>
      <c r="AP45" s="87">
        <v>0</v>
      </c>
      <c r="AQ45" s="87">
        <v>0</v>
      </c>
      <c r="AR45" s="87">
        <v>0</v>
      </c>
      <c r="AS45" s="87">
        <v>0</v>
      </c>
      <c r="AT45" s="87">
        <v>0</v>
      </c>
      <c r="AU45" s="87">
        <v>0</v>
      </c>
      <c r="AV45" s="87">
        <v>0</v>
      </c>
      <c r="AW45" s="87">
        <v>0</v>
      </c>
      <c r="AX45" s="87">
        <v>0</v>
      </c>
      <c r="AY45" s="87">
        <v>0</v>
      </c>
      <c r="AZ45" s="87">
        <v>0</v>
      </c>
      <c r="BA45" s="87">
        <v>0</v>
      </c>
      <c r="BB45" s="87">
        <v>0</v>
      </c>
      <c r="BC45" s="87">
        <v>0</v>
      </c>
      <c r="BD45" s="87">
        <v>0</v>
      </c>
    </row>
    <row r="46" spans="1:57" outlineLevel="1" x14ac:dyDescent="0.4">
      <c r="B46" s="53" t="s">
        <v>174</v>
      </c>
      <c r="C46" s="10" t="s">
        <v>196</v>
      </c>
      <c r="D46" s="82">
        <v>6</v>
      </c>
      <c r="E46" s="87"/>
      <c r="F46" s="87">
        <v>0</v>
      </c>
      <c r="G46" s="87">
        <v>0</v>
      </c>
      <c r="H46" s="87">
        <v>0</v>
      </c>
      <c r="I46" s="87">
        <v>0.41438649829179147</v>
      </c>
      <c r="J46" s="87">
        <v>1.1379063638187026</v>
      </c>
      <c r="K46" s="87">
        <v>0</v>
      </c>
      <c r="L46" s="87">
        <v>0</v>
      </c>
      <c r="M46" s="87">
        <v>0</v>
      </c>
      <c r="N46" s="87">
        <v>0</v>
      </c>
      <c r="O46" s="87">
        <v>0</v>
      </c>
      <c r="P46" s="87">
        <v>0</v>
      </c>
      <c r="Q46" s="87">
        <v>0</v>
      </c>
      <c r="R46" s="87">
        <v>0</v>
      </c>
      <c r="S46" s="87">
        <v>0</v>
      </c>
      <c r="T46" s="87">
        <v>0</v>
      </c>
      <c r="U46" s="87">
        <v>0</v>
      </c>
      <c r="V46" s="87">
        <v>0</v>
      </c>
      <c r="W46" s="87">
        <v>0</v>
      </c>
      <c r="X46" s="87">
        <v>0</v>
      </c>
      <c r="Y46" s="87">
        <v>0</v>
      </c>
      <c r="Z46" s="87">
        <v>0</v>
      </c>
      <c r="AA46" s="87">
        <v>0</v>
      </c>
      <c r="AB46" s="87">
        <v>0</v>
      </c>
      <c r="AC46" s="87">
        <v>0</v>
      </c>
      <c r="AD46" s="87">
        <v>0</v>
      </c>
      <c r="AE46" s="87">
        <v>0</v>
      </c>
      <c r="AF46" s="87">
        <v>0</v>
      </c>
      <c r="AG46" s="87">
        <v>0</v>
      </c>
      <c r="AH46" s="87">
        <v>0</v>
      </c>
      <c r="AI46" s="87">
        <v>0</v>
      </c>
      <c r="AJ46" s="87">
        <v>0</v>
      </c>
      <c r="AK46" s="87">
        <v>0</v>
      </c>
      <c r="AL46" s="87">
        <v>0</v>
      </c>
      <c r="AM46" s="87">
        <v>0</v>
      </c>
      <c r="AN46" s="87">
        <v>0</v>
      </c>
      <c r="AO46" s="87">
        <v>0</v>
      </c>
      <c r="AP46" s="87">
        <v>0</v>
      </c>
      <c r="AQ46" s="87">
        <v>0</v>
      </c>
      <c r="AR46" s="87">
        <v>0</v>
      </c>
      <c r="AS46" s="87">
        <v>0</v>
      </c>
      <c r="AT46" s="87">
        <v>0</v>
      </c>
      <c r="AU46" s="87">
        <v>0</v>
      </c>
      <c r="AV46" s="87">
        <v>0</v>
      </c>
      <c r="AW46" s="87">
        <v>0</v>
      </c>
      <c r="AX46" s="87">
        <v>0</v>
      </c>
      <c r="AY46" s="87">
        <v>0</v>
      </c>
      <c r="AZ46" s="87">
        <v>0</v>
      </c>
      <c r="BA46" s="87">
        <v>0</v>
      </c>
      <c r="BB46" s="87">
        <v>0</v>
      </c>
      <c r="BC46" s="87">
        <v>0</v>
      </c>
      <c r="BD46" s="87">
        <v>0</v>
      </c>
    </row>
    <row r="47" spans="1:57" outlineLevel="1" x14ac:dyDescent="0.4">
      <c r="B47" s="53" t="s">
        <v>175</v>
      </c>
      <c r="C47" s="10" t="s">
        <v>196</v>
      </c>
      <c r="D47" s="82">
        <v>7</v>
      </c>
      <c r="E47" s="87"/>
      <c r="F47" s="87">
        <v>0</v>
      </c>
      <c r="G47" s="87">
        <v>7.9156628418046715E-2</v>
      </c>
      <c r="H47" s="87">
        <v>1.4828152949920907</v>
      </c>
      <c r="I47" s="87">
        <v>4.0827263989599434</v>
      </c>
      <c r="J47" s="87">
        <v>2.7407860949416638</v>
      </c>
      <c r="K47" s="87">
        <v>0</v>
      </c>
      <c r="L47" s="87">
        <v>0</v>
      </c>
      <c r="M47" s="87">
        <v>0</v>
      </c>
      <c r="N47" s="87">
        <v>0</v>
      </c>
      <c r="O47" s="87">
        <v>0</v>
      </c>
      <c r="P47" s="87">
        <v>0</v>
      </c>
      <c r="Q47" s="87">
        <v>0</v>
      </c>
      <c r="R47" s="87">
        <v>0</v>
      </c>
      <c r="S47" s="87">
        <v>0</v>
      </c>
      <c r="T47" s="87">
        <v>0</v>
      </c>
      <c r="U47" s="87">
        <v>0</v>
      </c>
      <c r="V47" s="87">
        <v>0</v>
      </c>
      <c r="W47" s="87">
        <v>0</v>
      </c>
      <c r="X47" s="87">
        <v>0</v>
      </c>
      <c r="Y47" s="87">
        <v>0</v>
      </c>
      <c r="Z47" s="87">
        <v>0</v>
      </c>
      <c r="AA47" s="87">
        <v>0</v>
      </c>
      <c r="AB47" s="87">
        <v>0</v>
      </c>
      <c r="AC47" s="87">
        <v>0</v>
      </c>
      <c r="AD47" s="87">
        <v>0</v>
      </c>
      <c r="AE47" s="87">
        <v>0</v>
      </c>
      <c r="AF47" s="87">
        <v>0</v>
      </c>
      <c r="AG47" s="87">
        <v>0</v>
      </c>
      <c r="AH47" s="87">
        <v>0</v>
      </c>
      <c r="AI47" s="87">
        <v>0</v>
      </c>
      <c r="AJ47" s="87">
        <v>0</v>
      </c>
      <c r="AK47" s="87">
        <v>0</v>
      </c>
      <c r="AL47" s="87">
        <v>0</v>
      </c>
      <c r="AM47" s="87">
        <v>0</v>
      </c>
      <c r="AN47" s="87">
        <v>0</v>
      </c>
      <c r="AO47" s="87">
        <v>0</v>
      </c>
      <c r="AP47" s="87">
        <v>0</v>
      </c>
      <c r="AQ47" s="87">
        <v>0</v>
      </c>
      <c r="AR47" s="87">
        <v>0</v>
      </c>
      <c r="AS47" s="87">
        <v>0</v>
      </c>
      <c r="AT47" s="87">
        <v>0</v>
      </c>
      <c r="AU47" s="87">
        <v>0</v>
      </c>
      <c r="AV47" s="87">
        <v>0</v>
      </c>
      <c r="AW47" s="87">
        <v>0</v>
      </c>
      <c r="AX47" s="87">
        <v>0</v>
      </c>
      <c r="AY47" s="87">
        <v>0</v>
      </c>
      <c r="AZ47" s="87">
        <v>0</v>
      </c>
      <c r="BA47" s="87">
        <v>0</v>
      </c>
      <c r="BB47" s="87">
        <v>0</v>
      </c>
      <c r="BC47" s="87">
        <v>0</v>
      </c>
      <c r="BD47" s="87">
        <v>0</v>
      </c>
    </row>
    <row r="48" spans="1:57" outlineLevel="1" x14ac:dyDescent="0.4">
      <c r="B48" s="53" t="s">
        <v>176</v>
      </c>
      <c r="C48" s="10" t="s">
        <v>196</v>
      </c>
      <c r="D48" s="82">
        <v>8</v>
      </c>
      <c r="E48" s="87"/>
      <c r="F48" s="87">
        <v>0</v>
      </c>
      <c r="G48" s="87">
        <v>0.10352842595756534</v>
      </c>
      <c r="H48" s="87">
        <v>2.3421437351682779</v>
      </c>
      <c r="I48" s="87">
        <v>5.8511373558800939</v>
      </c>
      <c r="J48" s="87">
        <v>5.4102275297925582</v>
      </c>
      <c r="K48" s="87">
        <v>0</v>
      </c>
      <c r="L48" s="87">
        <v>0</v>
      </c>
      <c r="M48" s="87">
        <v>0</v>
      </c>
      <c r="N48" s="87">
        <v>0</v>
      </c>
      <c r="O48" s="87">
        <v>0</v>
      </c>
      <c r="P48" s="87">
        <v>0</v>
      </c>
      <c r="Q48" s="87">
        <v>0</v>
      </c>
      <c r="R48" s="87">
        <v>0</v>
      </c>
      <c r="S48" s="87">
        <v>0</v>
      </c>
      <c r="T48" s="87">
        <v>0</v>
      </c>
      <c r="U48" s="87">
        <v>0</v>
      </c>
      <c r="V48" s="87">
        <v>0</v>
      </c>
      <c r="W48" s="87">
        <v>0</v>
      </c>
      <c r="X48" s="87">
        <v>0</v>
      </c>
      <c r="Y48" s="87">
        <v>0</v>
      </c>
      <c r="Z48" s="87">
        <v>0</v>
      </c>
      <c r="AA48" s="87">
        <v>0</v>
      </c>
      <c r="AB48" s="87">
        <v>0</v>
      </c>
      <c r="AC48" s="87">
        <v>0</v>
      </c>
      <c r="AD48" s="87">
        <v>0</v>
      </c>
      <c r="AE48" s="87">
        <v>0</v>
      </c>
      <c r="AF48" s="87">
        <v>0</v>
      </c>
      <c r="AG48" s="87">
        <v>0</v>
      </c>
      <c r="AH48" s="87">
        <v>0</v>
      </c>
      <c r="AI48" s="87">
        <v>0</v>
      </c>
      <c r="AJ48" s="87">
        <v>0</v>
      </c>
      <c r="AK48" s="87">
        <v>0</v>
      </c>
      <c r="AL48" s="87">
        <v>0</v>
      </c>
      <c r="AM48" s="87">
        <v>0</v>
      </c>
      <c r="AN48" s="87">
        <v>0</v>
      </c>
      <c r="AO48" s="87">
        <v>0</v>
      </c>
      <c r="AP48" s="87">
        <v>0</v>
      </c>
      <c r="AQ48" s="87">
        <v>0</v>
      </c>
      <c r="AR48" s="87">
        <v>0</v>
      </c>
      <c r="AS48" s="87">
        <v>0</v>
      </c>
      <c r="AT48" s="87">
        <v>0</v>
      </c>
      <c r="AU48" s="87">
        <v>0</v>
      </c>
      <c r="AV48" s="87">
        <v>0</v>
      </c>
      <c r="AW48" s="87">
        <v>0</v>
      </c>
      <c r="AX48" s="87">
        <v>0</v>
      </c>
      <c r="AY48" s="87">
        <v>0</v>
      </c>
      <c r="AZ48" s="87">
        <v>0</v>
      </c>
      <c r="BA48" s="87">
        <v>0</v>
      </c>
      <c r="BB48" s="87">
        <v>0</v>
      </c>
      <c r="BC48" s="87">
        <v>0</v>
      </c>
      <c r="BD48" s="87">
        <v>0</v>
      </c>
    </row>
    <row r="49" spans="1:57" outlineLevel="1" x14ac:dyDescent="0.4">
      <c r="B49" s="53" t="s">
        <v>177</v>
      </c>
      <c r="C49" s="10" t="s">
        <v>196</v>
      </c>
      <c r="D49" s="82">
        <v>9</v>
      </c>
      <c r="E49" s="87"/>
      <c r="F49" s="87">
        <v>0</v>
      </c>
      <c r="G49" s="87">
        <v>0</v>
      </c>
      <c r="H49" s="87">
        <v>0.54417513012520025</v>
      </c>
      <c r="I49" s="87">
        <v>0.54269432496822956</v>
      </c>
      <c r="J49" s="87">
        <v>1.9052882074020476</v>
      </c>
      <c r="K49" s="87">
        <v>0</v>
      </c>
      <c r="L49" s="87">
        <v>0</v>
      </c>
      <c r="M49" s="87">
        <v>0</v>
      </c>
      <c r="N49" s="87">
        <v>0</v>
      </c>
      <c r="O49" s="87">
        <v>0</v>
      </c>
      <c r="P49" s="87">
        <v>0</v>
      </c>
      <c r="Q49" s="87">
        <v>0</v>
      </c>
      <c r="R49" s="87">
        <v>0</v>
      </c>
      <c r="S49" s="87">
        <v>0</v>
      </c>
      <c r="T49" s="87">
        <v>0</v>
      </c>
      <c r="U49" s="87">
        <v>0</v>
      </c>
      <c r="V49" s="87">
        <v>0</v>
      </c>
      <c r="W49" s="87">
        <v>0</v>
      </c>
      <c r="X49" s="87">
        <v>0</v>
      </c>
      <c r="Y49" s="87">
        <v>0</v>
      </c>
      <c r="Z49" s="87">
        <v>0</v>
      </c>
      <c r="AA49" s="87">
        <v>0</v>
      </c>
      <c r="AB49" s="87">
        <v>0</v>
      </c>
      <c r="AC49" s="87">
        <v>0</v>
      </c>
      <c r="AD49" s="87">
        <v>0</v>
      </c>
      <c r="AE49" s="87">
        <v>0</v>
      </c>
      <c r="AF49" s="87">
        <v>0</v>
      </c>
      <c r="AG49" s="87">
        <v>0</v>
      </c>
      <c r="AH49" s="87">
        <v>0</v>
      </c>
      <c r="AI49" s="87">
        <v>0</v>
      </c>
      <c r="AJ49" s="87">
        <v>0</v>
      </c>
      <c r="AK49" s="87">
        <v>0</v>
      </c>
      <c r="AL49" s="87">
        <v>0</v>
      </c>
      <c r="AM49" s="87">
        <v>0</v>
      </c>
      <c r="AN49" s="87">
        <v>0</v>
      </c>
      <c r="AO49" s="87">
        <v>0</v>
      </c>
      <c r="AP49" s="87">
        <v>0</v>
      </c>
      <c r="AQ49" s="87">
        <v>0</v>
      </c>
      <c r="AR49" s="87">
        <v>0</v>
      </c>
      <c r="AS49" s="87">
        <v>0</v>
      </c>
      <c r="AT49" s="87">
        <v>0</v>
      </c>
      <c r="AU49" s="87">
        <v>0</v>
      </c>
      <c r="AV49" s="87">
        <v>0</v>
      </c>
      <c r="AW49" s="87">
        <v>0</v>
      </c>
      <c r="AX49" s="87">
        <v>0</v>
      </c>
      <c r="AY49" s="87">
        <v>0</v>
      </c>
      <c r="AZ49" s="87">
        <v>0</v>
      </c>
      <c r="BA49" s="87">
        <v>0</v>
      </c>
      <c r="BB49" s="87">
        <v>0</v>
      </c>
      <c r="BC49" s="87">
        <v>0</v>
      </c>
      <c r="BD49" s="87">
        <v>0</v>
      </c>
    </row>
    <row r="50" spans="1:57" outlineLevel="1" x14ac:dyDescent="0.4">
      <c r="B50" s="53" t="s">
        <v>178</v>
      </c>
      <c r="C50" s="10" t="s">
        <v>196</v>
      </c>
      <c r="D50" s="82">
        <v>10</v>
      </c>
      <c r="F50" s="87">
        <v>0</v>
      </c>
      <c r="G50" s="87">
        <v>18.435065147395644</v>
      </c>
      <c r="H50" s="87">
        <v>37.390471760743566</v>
      </c>
      <c r="I50" s="87">
        <v>37.98209665199046</v>
      </c>
      <c r="J50" s="87">
        <v>57.859387885341214</v>
      </c>
      <c r="K50" s="87">
        <v>0</v>
      </c>
      <c r="L50" s="87">
        <v>0</v>
      </c>
      <c r="M50" s="87">
        <v>0</v>
      </c>
      <c r="N50" s="87">
        <v>0</v>
      </c>
      <c r="O50" s="87">
        <v>0</v>
      </c>
      <c r="P50" s="87">
        <v>0</v>
      </c>
      <c r="Q50" s="87">
        <v>0</v>
      </c>
      <c r="R50" s="87">
        <v>0</v>
      </c>
      <c r="S50" s="87">
        <v>0</v>
      </c>
      <c r="T50" s="87">
        <v>0</v>
      </c>
      <c r="U50" s="87">
        <v>0</v>
      </c>
      <c r="V50" s="87">
        <v>0</v>
      </c>
      <c r="W50" s="87">
        <v>0</v>
      </c>
      <c r="X50" s="87">
        <v>0</v>
      </c>
      <c r="Y50" s="87">
        <v>0</v>
      </c>
      <c r="Z50" s="87">
        <v>0</v>
      </c>
      <c r="AA50" s="87">
        <v>0</v>
      </c>
      <c r="AB50" s="87">
        <v>0</v>
      </c>
      <c r="AC50" s="87">
        <v>0</v>
      </c>
      <c r="AD50" s="87">
        <v>0</v>
      </c>
      <c r="AE50" s="87">
        <v>0</v>
      </c>
      <c r="AF50" s="87">
        <v>0</v>
      </c>
      <c r="AG50" s="87">
        <v>0</v>
      </c>
      <c r="AH50" s="87">
        <v>0</v>
      </c>
      <c r="AI50" s="87">
        <v>0</v>
      </c>
      <c r="AJ50" s="87">
        <v>0</v>
      </c>
      <c r="AK50" s="87">
        <v>0</v>
      </c>
      <c r="AL50" s="87">
        <v>0</v>
      </c>
      <c r="AM50" s="87">
        <v>0</v>
      </c>
      <c r="AN50" s="87">
        <v>0</v>
      </c>
      <c r="AO50" s="87">
        <v>0</v>
      </c>
      <c r="AP50" s="87">
        <v>0</v>
      </c>
      <c r="AQ50" s="87">
        <v>0</v>
      </c>
      <c r="AR50" s="87">
        <v>0</v>
      </c>
      <c r="AS50" s="87">
        <v>0</v>
      </c>
      <c r="AT50" s="87">
        <v>0</v>
      </c>
      <c r="AU50" s="87">
        <v>0</v>
      </c>
      <c r="AV50" s="87">
        <v>0</v>
      </c>
      <c r="AW50" s="87">
        <v>0</v>
      </c>
      <c r="AX50" s="87">
        <v>0</v>
      </c>
      <c r="AY50" s="87">
        <v>0</v>
      </c>
      <c r="AZ50" s="87">
        <v>0</v>
      </c>
      <c r="BA50" s="87">
        <v>0</v>
      </c>
      <c r="BB50" s="87">
        <v>0</v>
      </c>
      <c r="BC50" s="87">
        <v>0</v>
      </c>
      <c r="BD50" s="87">
        <v>0</v>
      </c>
    </row>
    <row r="51" spans="1:57" outlineLevel="1" x14ac:dyDescent="0.4">
      <c r="B51" s="53" t="s">
        <v>179</v>
      </c>
      <c r="C51" s="10" t="s">
        <v>196</v>
      </c>
      <c r="D51" s="82">
        <v>11</v>
      </c>
      <c r="E51" s="87"/>
      <c r="F51" s="87">
        <v>0</v>
      </c>
      <c r="G51" s="87">
        <v>1.0267412913838792</v>
      </c>
      <c r="H51" s="87">
        <v>0.82852142564113762</v>
      </c>
      <c r="I51" s="87">
        <v>3.3686780359592765</v>
      </c>
      <c r="J51" s="87">
        <v>2.2270335423279333</v>
      </c>
      <c r="K51" s="87">
        <v>0</v>
      </c>
      <c r="L51" s="87">
        <v>0</v>
      </c>
      <c r="M51" s="87">
        <v>0</v>
      </c>
      <c r="N51" s="87">
        <v>0</v>
      </c>
      <c r="O51" s="87">
        <v>0</v>
      </c>
      <c r="P51" s="87">
        <v>0</v>
      </c>
      <c r="Q51" s="87">
        <v>0</v>
      </c>
      <c r="R51" s="87">
        <v>0</v>
      </c>
      <c r="S51" s="87">
        <v>0</v>
      </c>
      <c r="T51" s="87">
        <v>0</v>
      </c>
      <c r="U51" s="87">
        <v>0</v>
      </c>
      <c r="V51" s="87">
        <v>0</v>
      </c>
      <c r="W51" s="87">
        <v>0</v>
      </c>
      <c r="X51" s="87">
        <v>0</v>
      </c>
      <c r="Y51" s="87">
        <v>0</v>
      </c>
      <c r="Z51" s="87">
        <v>0</v>
      </c>
      <c r="AA51" s="87">
        <v>0</v>
      </c>
      <c r="AB51" s="87">
        <v>0</v>
      </c>
      <c r="AC51" s="87">
        <v>0</v>
      </c>
      <c r="AD51" s="87">
        <v>0</v>
      </c>
      <c r="AE51" s="87">
        <v>0</v>
      </c>
      <c r="AF51" s="87">
        <v>0</v>
      </c>
      <c r="AG51" s="87">
        <v>0</v>
      </c>
      <c r="AH51" s="87">
        <v>0</v>
      </c>
      <c r="AI51" s="87">
        <v>0</v>
      </c>
      <c r="AJ51" s="87">
        <v>0</v>
      </c>
      <c r="AK51" s="87">
        <v>0</v>
      </c>
      <c r="AL51" s="87">
        <v>0</v>
      </c>
      <c r="AM51" s="87">
        <v>0</v>
      </c>
      <c r="AN51" s="87">
        <v>0</v>
      </c>
      <c r="AO51" s="87">
        <v>0</v>
      </c>
      <c r="AP51" s="87">
        <v>0</v>
      </c>
      <c r="AQ51" s="87">
        <v>0</v>
      </c>
      <c r="AR51" s="87">
        <v>0</v>
      </c>
      <c r="AS51" s="87">
        <v>0</v>
      </c>
      <c r="AT51" s="87">
        <v>0</v>
      </c>
      <c r="AU51" s="87">
        <v>0</v>
      </c>
      <c r="AV51" s="87">
        <v>0</v>
      </c>
      <c r="AW51" s="87">
        <v>0</v>
      </c>
      <c r="AX51" s="87">
        <v>0</v>
      </c>
      <c r="AY51" s="87">
        <v>0</v>
      </c>
      <c r="AZ51" s="87">
        <v>0</v>
      </c>
      <c r="BA51" s="87">
        <v>0</v>
      </c>
      <c r="BB51" s="87">
        <v>0</v>
      </c>
      <c r="BC51" s="87">
        <v>0</v>
      </c>
      <c r="BD51" s="87">
        <v>0</v>
      </c>
    </row>
    <row r="52" spans="1:57" outlineLevel="1" x14ac:dyDescent="0.4">
      <c r="B52" s="53" t="s">
        <v>180</v>
      </c>
      <c r="C52" s="10" t="s">
        <v>196</v>
      </c>
      <c r="D52" s="82">
        <v>12</v>
      </c>
      <c r="E52" s="87"/>
      <c r="F52" s="87">
        <v>0</v>
      </c>
      <c r="G52" s="87">
        <v>0</v>
      </c>
      <c r="H52" s="87">
        <v>0</v>
      </c>
      <c r="I52" s="87">
        <v>0</v>
      </c>
      <c r="J52" s="87">
        <v>0</v>
      </c>
      <c r="K52" s="87">
        <v>0</v>
      </c>
      <c r="L52" s="87">
        <v>0</v>
      </c>
      <c r="M52" s="87">
        <v>0</v>
      </c>
      <c r="N52" s="87">
        <v>0</v>
      </c>
      <c r="O52" s="87">
        <v>0</v>
      </c>
      <c r="P52" s="87">
        <v>0</v>
      </c>
      <c r="Q52" s="87">
        <v>0</v>
      </c>
      <c r="R52" s="87">
        <v>0</v>
      </c>
      <c r="S52" s="87">
        <v>0</v>
      </c>
      <c r="T52" s="87">
        <v>0</v>
      </c>
      <c r="U52" s="87">
        <v>0</v>
      </c>
      <c r="V52" s="87">
        <v>0</v>
      </c>
      <c r="W52" s="87">
        <v>0</v>
      </c>
      <c r="X52" s="87">
        <v>0</v>
      </c>
      <c r="Y52" s="87">
        <v>0</v>
      </c>
      <c r="Z52" s="87">
        <v>0</v>
      </c>
      <c r="AA52" s="87">
        <v>0</v>
      </c>
      <c r="AB52" s="87">
        <v>0</v>
      </c>
      <c r="AC52" s="87">
        <v>0</v>
      </c>
      <c r="AD52" s="87">
        <v>0</v>
      </c>
      <c r="AE52" s="87">
        <v>0</v>
      </c>
      <c r="AF52" s="87">
        <v>0</v>
      </c>
      <c r="AG52" s="87">
        <v>0</v>
      </c>
      <c r="AH52" s="87">
        <v>0</v>
      </c>
      <c r="AI52" s="87">
        <v>0</v>
      </c>
      <c r="AJ52" s="87">
        <v>0</v>
      </c>
      <c r="AK52" s="87">
        <v>0</v>
      </c>
      <c r="AL52" s="87">
        <v>0</v>
      </c>
      <c r="AM52" s="87">
        <v>0</v>
      </c>
      <c r="AN52" s="87">
        <v>0</v>
      </c>
      <c r="AO52" s="87">
        <v>0</v>
      </c>
      <c r="AP52" s="87">
        <v>0</v>
      </c>
      <c r="AQ52" s="87">
        <v>0</v>
      </c>
      <c r="AR52" s="87">
        <v>0</v>
      </c>
      <c r="AS52" s="87">
        <v>0</v>
      </c>
      <c r="AT52" s="87">
        <v>0</v>
      </c>
      <c r="AU52" s="87">
        <v>0</v>
      </c>
      <c r="AV52" s="87">
        <v>0</v>
      </c>
      <c r="AW52" s="87">
        <v>0</v>
      </c>
      <c r="AX52" s="87">
        <v>0</v>
      </c>
      <c r="AY52" s="87">
        <v>0</v>
      </c>
      <c r="AZ52" s="87">
        <v>0</v>
      </c>
      <c r="BA52" s="87">
        <v>0</v>
      </c>
      <c r="BB52" s="87">
        <v>0</v>
      </c>
      <c r="BC52" s="87">
        <v>0</v>
      </c>
      <c r="BD52" s="87">
        <v>0</v>
      </c>
    </row>
    <row r="53" spans="1:57" outlineLevel="1" x14ac:dyDescent="0.4">
      <c r="B53" s="53" t="s">
        <v>181</v>
      </c>
      <c r="C53" s="10" t="s">
        <v>196</v>
      </c>
      <c r="D53" s="82">
        <v>13</v>
      </c>
      <c r="F53" s="87">
        <v>0</v>
      </c>
      <c r="G53" s="87">
        <v>0</v>
      </c>
      <c r="H53" s="87">
        <v>0</v>
      </c>
      <c r="I53" s="87">
        <v>0</v>
      </c>
      <c r="J53" s="87">
        <v>0</v>
      </c>
      <c r="K53" s="87">
        <v>0</v>
      </c>
      <c r="L53" s="87">
        <v>0</v>
      </c>
      <c r="M53" s="87">
        <v>0</v>
      </c>
      <c r="N53" s="87">
        <v>0</v>
      </c>
      <c r="O53" s="87">
        <v>0</v>
      </c>
      <c r="P53" s="87">
        <v>0</v>
      </c>
      <c r="Q53" s="87">
        <v>0</v>
      </c>
      <c r="R53" s="87">
        <v>0</v>
      </c>
      <c r="S53" s="87">
        <v>0</v>
      </c>
      <c r="T53" s="87">
        <v>0</v>
      </c>
      <c r="U53" s="87">
        <v>0</v>
      </c>
      <c r="V53" s="87">
        <v>0</v>
      </c>
      <c r="W53" s="87">
        <v>0</v>
      </c>
      <c r="X53" s="87">
        <v>0</v>
      </c>
      <c r="Y53" s="87">
        <v>0</v>
      </c>
      <c r="Z53" s="87">
        <v>0</v>
      </c>
      <c r="AA53" s="87">
        <v>0</v>
      </c>
      <c r="AB53" s="87">
        <v>0</v>
      </c>
      <c r="AC53" s="87">
        <v>0</v>
      </c>
      <c r="AD53" s="87">
        <v>0</v>
      </c>
      <c r="AE53" s="87">
        <v>0</v>
      </c>
      <c r="AF53" s="87">
        <v>0</v>
      </c>
      <c r="AG53" s="87">
        <v>0</v>
      </c>
      <c r="AH53" s="87">
        <v>0</v>
      </c>
      <c r="AI53" s="87">
        <v>0</v>
      </c>
      <c r="AJ53" s="87">
        <v>0</v>
      </c>
      <c r="AK53" s="87">
        <v>0</v>
      </c>
      <c r="AL53" s="87">
        <v>0</v>
      </c>
      <c r="AM53" s="87">
        <v>0</v>
      </c>
      <c r="AN53" s="87">
        <v>0</v>
      </c>
      <c r="AO53" s="87">
        <v>0</v>
      </c>
      <c r="AP53" s="87">
        <v>0</v>
      </c>
      <c r="AQ53" s="87">
        <v>0</v>
      </c>
      <c r="AR53" s="87">
        <v>0</v>
      </c>
      <c r="AS53" s="87">
        <v>0</v>
      </c>
      <c r="AT53" s="87">
        <v>0</v>
      </c>
      <c r="AU53" s="87">
        <v>0</v>
      </c>
      <c r="AV53" s="87">
        <v>0</v>
      </c>
      <c r="AW53" s="87">
        <v>0</v>
      </c>
      <c r="AX53" s="87">
        <v>0</v>
      </c>
      <c r="AY53" s="87">
        <v>0</v>
      </c>
      <c r="AZ53" s="87">
        <v>0</v>
      </c>
      <c r="BA53" s="87">
        <v>0</v>
      </c>
      <c r="BB53" s="87">
        <v>0</v>
      </c>
      <c r="BC53" s="87">
        <v>0</v>
      </c>
      <c r="BD53" s="87">
        <v>0</v>
      </c>
    </row>
    <row r="54" spans="1:57" outlineLevel="1" x14ac:dyDescent="0.4">
      <c r="B54" s="53" t="s">
        <v>182</v>
      </c>
      <c r="C54" s="10" t="s">
        <v>196</v>
      </c>
      <c r="D54" s="82">
        <v>14</v>
      </c>
      <c r="E54" s="87"/>
      <c r="F54" s="87">
        <v>0</v>
      </c>
      <c r="G54" s="87">
        <v>25.271786260124959</v>
      </c>
      <c r="H54" s="87">
        <v>1.6948935028291376</v>
      </c>
      <c r="I54" s="87">
        <v>0</v>
      </c>
      <c r="J54" s="87">
        <v>0</v>
      </c>
      <c r="K54" s="87">
        <v>0</v>
      </c>
      <c r="L54" s="87">
        <v>0</v>
      </c>
      <c r="M54" s="87">
        <v>0</v>
      </c>
      <c r="N54" s="87">
        <v>0</v>
      </c>
      <c r="O54" s="87">
        <v>0</v>
      </c>
      <c r="P54" s="87">
        <v>0</v>
      </c>
      <c r="Q54" s="87">
        <v>0</v>
      </c>
      <c r="R54" s="87">
        <v>0</v>
      </c>
      <c r="S54" s="87">
        <v>0</v>
      </c>
      <c r="T54" s="87">
        <v>0</v>
      </c>
      <c r="U54" s="87">
        <v>0</v>
      </c>
      <c r="V54" s="87">
        <v>0</v>
      </c>
      <c r="W54" s="87">
        <v>0</v>
      </c>
      <c r="X54" s="87">
        <v>0</v>
      </c>
      <c r="Y54" s="87">
        <v>0</v>
      </c>
      <c r="Z54" s="87">
        <v>0</v>
      </c>
      <c r="AA54" s="87">
        <v>0</v>
      </c>
      <c r="AB54" s="87">
        <v>0</v>
      </c>
      <c r="AC54" s="87">
        <v>0</v>
      </c>
      <c r="AD54" s="87">
        <v>0</v>
      </c>
      <c r="AE54" s="87">
        <v>0</v>
      </c>
      <c r="AF54" s="87">
        <v>0</v>
      </c>
      <c r="AG54" s="87">
        <v>0</v>
      </c>
      <c r="AH54" s="87">
        <v>0</v>
      </c>
      <c r="AI54" s="87">
        <v>0</v>
      </c>
      <c r="AJ54" s="87">
        <v>0</v>
      </c>
      <c r="AK54" s="87">
        <v>0</v>
      </c>
      <c r="AL54" s="87">
        <v>0</v>
      </c>
      <c r="AM54" s="87">
        <v>0</v>
      </c>
      <c r="AN54" s="87">
        <v>0</v>
      </c>
      <c r="AO54" s="87">
        <v>0</v>
      </c>
      <c r="AP54" s="87">
        <v>0</v>
      </c>
      <c r="AQ54" s="87">
        <v>0</v>
      </c>
      <c r="AR54" s="87">
        <v>0</v>
      </c>
      <c r="AS54" s="87">
        <v>0</v>
      </c>
      <c r="AT54" s="87">
        <v>0</v>
      </c>
      <c r="AU54" s="87">
        <v>0</v>
      </c>
      <c r="AV54" s="87">
        <v>0</v>
      </c>
      <c r="AW54" s="87">
        <v>0</v>
      </c>
      <c r="AX54" s="87">
        <v>0</v>
      </c>
      <c r="AY54" s="87">
        <v>0</v>
      </c>
      <c r="AZ54" s="87">
        <v>0</v>
      </c>
      <c r="BA54" s="87">
        <v>0</v>
      </c>
      <c r="BB54" s="87">
        <v>0</v>
      </c>
      <c r="BC54" s="87">
        <v>0</v>
      </c>
      <c r="BD54" s="87">
        <v>0</v>
      </c>
    </row>
    <row r="55" spans="1:57" outlineLevel="1" x14ac:dyDescent="0.4">
      <c r="B55" s="53" t="s">
        <v>183</v>
      </c>
      <c r="C55" s="10" t="s">
        <v>196</v>
      </c>
      <c r="D55" s="82">
        <v>15</v>
      </c>
      <c r="E55" s="87"/>
      <c r="F55" s="87">
        <v>0</v>
      </c>
      <c r="G55" s="87">
        <v>17.63498068911775</v>
      </c>
      <c r="H55" s="87">
        <v>5.2766841546558599E-2</v>
      </c>
      <c r="I55" s="87">
        <v>0</v>
      </c>
      <c r="J55" s="87">
        <v>0</v>
      </c>
      <c r="K55" s="87">
        <v>0</v>
      </c>
      <c r="L55" s="87">
        <v>0</v>
      </c>
      <c r="M55" s="87">
        <v>0</v>
      </c>
      <c r="N55" s="87">
        <v>0</v>
      </c>
      <c r="O55" s="87">
        <v>0</v>
      </c>
      <c r="P55" s="87">
        <v>0</v>
      </c>
      <c r="Q55" s="87">
        <v>0</v>
      </c>
      <c r="R55" s="87">
        <v>0</v>
      </c>
      <c r="S55" s="87">
        <v>0</v>
      </c>
      <c r="T55" s="87">
        <v>0</v>
      </c>
      <c r="U55" s="87">
        <v>0</v>
      </c>
      <c r="V55" s="87">
        <v>0</v>
      </c>
      <c r="W55" s="87">
        <v>0</v>
      </c>
      <c r="X55" s="87">
        <v>0</v>
      </c>
      <c r="Y55" s="87">
        <v>0</v>
      </c>
      <c r="Z55" s="87">
        <v>0</v>
      </c>
      <c r="AA55" s="87">
        <v>0</v>
      </c>
      <c r="AB55" s="87">
        <v>0</v>
      </c>
      <c r="AC55" s="87">
        <v>0</v>
      </c>
      <c r="AD55" s="87">
        <v>0</v>
      </c>
      <c r="AE55" s="87">
        <v>0</v>
      </c>
      <c r="AF55" s="87">
        <v>0</v>
      </c>
      <c r="AG55" s="87">
        <v>0</v>
      </c>
      <c r="AH55" s="87">
        <v>0</v>
      </c>
      <c r="AI55" s="87">
        <v>0</v>
      </c>
      <c r="AJ55" s="87">
        <v>0</v>
      </c>
      <c r="AK55" s="87">
        <v>0</v>
      </c>
      <c r="AL55" s="87">
        <v>0</v>
      </c>
      <c r="AM55" s="87">
        <v>0</v>
      </c>
      <c r="AN55" s="87">
        <v>0</v>
      </c>
      <c r="AO55" s="87">
        <v>0</v>
      </c>
      <c r="AP55" s="87">
        <v>0</v>
      </c>
      <c r="AQ55" s="87">
        <v>0</v>
      </c>
      <c r="AR55" s="87">
        <v>0</v>
      </c>
      <c r="AS55" s="87">
        <v>0</v>
      </c>
      <c r="AT55" s="87">
        <v>0</v>
      </c>
      <c r="AU55" s="87">
        <v>0</v>
      </c>
      <c r="AV55" s="87">
        <v>0</v>
      </c>
      <c r="AW55" s="87">
        <v>0</v>
      </c>
      <c r="AX55" s="87">
        <v>0</v>
      </c>
      <c r="AY55" s="87">
        <v>0</v>
      </c>
      <c r="AZ55" s="87">
        <v>0</v>
      </c>
      <c r="BA55" s="87">
        <v>0</v>
      </c>
      <c r="BB55" s="87">
        <v>0</v>
      </c>
      <c r="BC55" s="87">
        <v>0</v>
      </c>
      <c r="BD55" s="87">
        <v>0</v>
      </c>
    </row>
    <row r="56" spans="1:57" outlineLevel="1" x14ac:dyDescent="0.4">
      <c r="B56" s="53" t="s">
        <v>184</v>
      </c>
      <c r="C56" s="10" t="s">
        <v>196</v>
      </c>
      <c r="D56" s="82">
        <v>16</v>
      </c>
      <c r="E56" s="87"/>
      <c r="F56" s="87">
        <v>0</v>
      </c>
      <c r="G56" s="87">
        <v>1.5467234968354502</v>
      </c>
      <c r="H56" s="87">
        <v>0.48834228888534664</v>
      </c>
      <c r="I56" s="87">
        <v>5.1798312286473934E-2</v>
      </c>
      <c r="J56" s="87">
        <v>0.55033289595595436</v>
      </c>
      <c r="K56" s="87">
        <v>0</v>
      </c>
      <c r="L56" s="87">
        <v>0</v>
      </c>
      <c r="M56" s="87">
        <v>0</v>
      </c>
      <c r="N56" s="87">
        <v>0</v>
      </c>
      <c r="O56" s="87">
        <v>0</v>
      </c>
      <c r="P56" s="87">
        <v>0</v>
      </c>
      <c r="Q56" s="87">
        <v>0</v>
      </c>
      <c r="R56" s="87">
        <v>0</v>
      </c>
      <c r="S56" s="87">
        <v>0</v>
      </c>
      <c r="T56" s="87">
        <v>0</v>
      </c>
      <c r="U56" s="87">
        <v>0</v>
      </c>
      <c r="V56" s="87">
        <v>0</v>
      </c>
      <c r="W56" s="87">
        <v>0</v>
      </c>
      <c r="X56" s="87">
        <v>0</v>
      </c>
      <c r="Y56" s="87">
        <v>0</v>
      </c>
      <c r="Z56" s="87">
        <v>0</v>
      </c>
      <c r="AA56" s="87">
        <v>0</v>
      </c>
      <c r="AB56" s="87">
        <v>0</v>
      </c>
      <c r="AC56" s="87">
        <v>0</v>
      </c>
      <c r="AD56" s="87">
        <v>0</v>
      </c>
      <c r="AE56" s="87">
        <v>0</v>
      </c>
      <c r="AF56" s="87">
        <v>0</v>
      </c>
      <c r="AG56" s="87">
        <v>0</v>
      </c>
      <c r="AH56" s="87">
        <v>0</v>
      </c>
      <c r="AI56" s="87">
        <v>0</v>
      </c>
      <c r="AJ56" s="87">
        <v>0</v>
      </c>
      <c r="AK56" s="87">
        <v>0</v>
      </c>
      <c r="AL56" s="87">
        <v>0</v>
      </c>
      <c r="AM56" s="87">
        <v>0</v>
      </c>
      <c r="AN56" s="87">
        <v>0</v>
      </c>
      <c r="AO56" s="87">
        <v>0</v>
      </c>
      <c r="AP56" s="87">
        <v>0</v>
      </c>
      <c r="AQ56" s="87">
        <v>0</v>
      </c>
      <c r="AR56" s="87">
        <v>0</v>
      </c>
      <c r="AS56" s="87">
        <v>0</v>
      </c>
      <c r="AT56" s="87">
        <v>0</v>
      </c>
      <c r="AU56" s="87">
        <v>0</v>
      </c>
      <c r="AV56" s="87">
        <v>0</v>
      </c>
      <c r="AW56" s="87">
        <v>0</v>
      </c>
      <c r="AX56" s="87">
        <v>0</v>
      </c>
      <c r="AY56" s="87">
        <v>0</v>
      </c>
      <c r="AZ56" s="87">
        <v>0</v>
      </c>
      <c r="BA56" s="87">
        <v>0</v>
      </c>
      <c r="BB56" s="87">
        <v>0</v>
      </c>
      <c r="BC56" s="87">
        <v>0</v>
      </c>
      <c r="BD56" s="87">
        <v>0</v>
      </c>
    </row>
    <row r="57" spans="1:57" outlineLevel="1" x14ac:dyDescent="0.4">
      <c r="B57" s="53" t="s">
        <v>185</v>
      </c>
      <c r="C57" s="10" t="s">
        <v>196</v>
      </c>
      <c r="D57" s="82">
        <v>17</v>
      </c>
      <c r="F57" s="87">
        <v>0</v>
      </c>
      <c r="G57" s="87">
        <v>0</v>
      </c>
      <c r="H57" s="87">
        <v>0</v>
      </c>
      <c r="I57" s="87">
        <v>1.2938115280296214</v>
      </c>
      <c r="J57" s="87">
        <v>1.0861833472814886</v>
      </c>
      <c r="K57" s="87">
        <v>0</v>
      </c>
      <c r="L57" s="87">
        <v>0</v>
      </c>
      <c r="M57" s="87">
        <v>0</v>
      </c>
      <c r="N57" s="87">
        <v>0</v>
      </c>
      <c r="O57" s="87">
        <v>0</v>
      </c>
      <c r="P57" s="87">
        <v>0</v>
      </c>
      <c r="Q57" s="87">
        <v>0</v>
      </c>
      <c r="R57" s="87">
        <v>0</v>
      </c>
      <c r="S57" s="87">
        <v>0</v>
      </c>
      <c r="T57" s="87">
        <v>0</v>
      </c>
      <c r="U57" s="87">
        <v>0</v>
      </c>
      <c r="V57" s="87">
        <v>0</v>
      </c>
      <c r="W57" s="87">
        <v>0</v>
      </c>
      <c r="X57" s="87">
        <v>0</v>
      </c>
      <c r="Y57" s="87">
        <v>0</v>
      </c>
      <c r="Z57" s="87">
        <v>0</v>
      </c>
      <c r="AA57" s="87">
        <v>0</v>
      </c>
      <c r="AB57" s="87">
        <v>0</v>
      </c>
      <c r="AC57" s="87">
        <v>0</v>
      </c>
      <c r="AD57" s="87">
        <v>0</v>
      </c>
      <c r="AE57" s="87">
        <v>0</v>
      </c>
      <c r="AF57" s="87">
        <v>0</v>
      </c>
      <c r="AG57" s="87">
        <v>0</v>
      </c>
      <c r="AH57" s="87">
        <v>0</v>
      </c>
      <c r="AI57" s="87">
        <v>0</v>
      </c>
      <c r="AJ57" s="87">
        <v>0</v>
      </c>
      <c r="AK57" s="87">
        <v>0</v>
      </c>
      <c r="AL57" s="87">
        <v>0</v>
      </c>
      <c r="AM57" s="87">
        <v>0</v>
      </c>
      <c r="AN57" s="87">
        <v>0</v>
      </c>
      <c r="AO57" s="87">
        <v>0</v>
      </c>
      <c r="AP57" s="87">
        <v>0</v>
      </c>
      <c r="AQ57" s="87">
        <v>0</v>
      </c>
      <c r="AR57" s="87">
        <v>0</v>
      </c>
      <c r="AS57" s="87">
        <v>0</v>
      </c>
      <c r="AT57" s="87">
        <v>0</v>
      </c>
      <c r="AU57" s="87">
        <v>0</v>
      </c>
      <c r="AV57" s="87">
        <v>0</v>
      </c>
      <c r="AW57" s="87">
        <v>0</v>
      </c>
      <c r="AX57" s="87">
        <v>0</v>
      </c>
      <c r="AY57" s="87">
        <v>0</v>
      </c>
      <c r="AZ57" s="87">
        <v>0</v>
      </c>
      <c r="BA57" s="87">
        <v>0</v>
      </c>
      <c r="BB57" s="87">
        <v>0</v>
      </c>
      <c r="BC57" s="87">
        <v>0</v>
      </c>
      <c r="BD57" s="87">
        <v>0</v>
      </c>
    </row>
    <row r="58" spans="1:57" outlineLevel="1" x14ac:dyDescent="0.4">
      <c r="B58" s="53" t="s">
        <v>186</v>
      </c>
      <c r="C58" s="10" t="s">
        <v>196</v>
      </c>
      <c r="D58" s="82">
        <v>18</v>
      </c>
      <c r="F58" s="87">
        <v>0</v>
      </c>
      <c r="G58" s="87">
        <v>0</v>
      </c>
      <c r="H58" s="87">
        <v>0.26394424235641983</v>
      </c>
      <c r="I58" s="87">
        <v>0</v>
      </c>
      <c r="J58" s="87">
        <v>0.28861443227765271</v>
      </c>
      <c r="K58" s="87">
        <v>0</v>
      </c>
      <c r="L58" s="87">
        <v>0</v>
      </c>
      <c r="M58" s="87">
        <v>0</v>
      </c>
      <c r="N58" s="87">
        <v>0</v>
      </c>
      <c r="O58" s="87">
        <v>0</v>
      </c>
      <c r="P58" s="87">
        <v>0</v>
      </c>
      <c r="Q58" s="87">
        <v>0</v>
      </c>
      <c r="R58" s="87">
        <v>0</v>
      </c>
      <c r="S58" s="87">
        <v>0</v>
      </c>
      <c r="T58" s="87">
        <v>0</v>
      </c>
      <c r="U58" s="87">
        <v>0</v>
      </c>
      <c r="V58" s="87">
        <v>0</v>
      </c>
      <c r="W58" s="87">
        <v>0</v>
      </c>
      <c r="X58" s="87">
        <v>0</v>
      </c>
      <c r="Y58" s="87">
        <v>0</v>
      </c>
      <c r="Z58" s="87">
        <v>0</v>
      </c>
      <c r="AA58" s="87">
        <v>0</v>
      </c>
      <c r="AB58" s="87">
        <v>0</v>
      </c>
      <c r="AC58" s="87">
        <v>0</v>
      </c>
      <c r="AD58" s="87">
        <v>0</v>
      </c>
      <c r="AE58" s="87">
        <v>0</v>
      </c>
      <c r="AF58" s="87">
        <v>0</v>
      </c>
      <c r="AG58" s="87">
        <v>0</v>
      </c>
      <c r="AH58" s="87">
        <v>0</v>
      </c>
      <c r="AI58" s="87">
        <v>0</v>
      </c>
      <c r="AJ58" s="87">
        <v>0</v>
      </c>
      <c r="AK58" s="87">
        <v>0</v>
      </c>
      <c r="AL58" s="87">
        <v>0</v>
      </c>
      <c r="AM58" s="87">
        <v>0</v>
      </c>
      <c r="AN58" s="87">
        <v>0</v>
      </c>
      <c r="AO58" s="87">
        <v>0</v>
      </c>
      <c r="AP58" s="87">
        <v>0</v>
      </c>
      <c r="AQ58" s="87">
        <v>0</v>
      </c>
      <c r="AR58" s="87">
        <v>0</v>
      </c>
      <c r="AS58" s="87">
        <v>0</v>
      </c>
      <c r="AT58" s="87">
        <v>0</v>
      </c>
      <c r="AU58" s="87">
        <v>0</v>
      </c>
      <c r="AV58" s="87">
        <v>0</v>
      </c>
      <c r="AW58" s="87">
        <v>0</v>
      </c>
      <c r="AX58" s="87">
        <v>0</v>
      </c>
      <c r="AY58" s="87">
        <v>0</v>
      </c>
      <c r="AZ58" s="87">
        <v>0</v>
      </c>
      <c r="BA58" s="87">
        <v>0</v>
      </c>
      <c r="BB58" s="87">
        <v>0</v>
      </c>
      <c r="BC58" s="87">
        <v>0</v>
      </c>
      <c r="BD58" s="87">
        <v>0</v>
      </c>
    </row>
    <row r="59" spans="1:57" outlineLevel="1" x14ac:dyDescent="0.4">
      <c r="B59" s="53" t="s">
        <v>187</v>
      </c>
      <c r="C59" s="10" t="s">
        <v>196</v>
      </c>
      <c r="D59" s="82">
        <v>19</v>
      </c>
      <c r="E59" s="87"/>
      <c r="F59" s="87">
        <v>0</v>
      </c>
      <c r="G59" s="87">
        <v>0</v>
      </c>
      <c r="H59" s="87">
        <v>1.1710923043805814</v>
      </c>
      <c r="I59" s="87">
        <v>1.2170531454829916</v>
      </c>
      <c r="J59" s="87">
        <v>1.5516904961164124</v>
      </c>
      <c r="K59" s="87">
        <v>0</v>
      </c>
      <c r="L59" s="87">
        <v>0</v>
      </c>
      <c r="M59" s="87">
        <v>0</v>
      </c>
      <c r="N59" s="87">
        <v>0</v>
      </c>
      <c r="O59" s="87">
        <v>0</v>
      </c>
      <c r="P59" s="87">
        <v>0</v>
      </c>
      <c r="Q59" s="87">
        <v>0</v>
      </c>
      <c r="R59" s="87">
        <v>0</v>
      </c>
      <c r="S59" s="87">
        <v>0</v>
      </c>
      <c r="T59" s="87">
        <v>0</v>
      </c>
      <c r="U59" s="87">
        <v>0</v>
      </c>
      <c r="V59" s="87">
        <v>0</v>
      </c>
      <c r="W59" s="87">
        <v>0</v>
      </c>
      <c r="X59" s="87">
        <v>0</v>
      </c>
      <c r="Y59" s="87">
        <v>0</v>
      </c>
      <c r="Z59" s="87">
        <v>0</v>
      </c>
      <c r="AA59" s="87">
        <v>0</v>
      </c>
      <c r="AB59" s="87">
        <v>0</v>
      </c>
      <c r="AC59" s="87">
        <v>0</v>
      </c>
      <c r="AD59" s="87">
        <v>0</v>
      </c>
      <c r="AE59" s="87">
        <v>0</v>
      </c>
      <c r="AF59" s="87">
        <v>0</v>
      </c>
      <c r="AG59" s="87">
        <v>0</v>
      </c>
      <c r="AH59" s="87">
        <v>0</v>
      </c>
      <c r="AI59" s="87">
        <v>0</v>
      </c>
      <c r="AJ59" s="87">
        <v>0</v>
      </c>
      <c r="AK59" s="87">
        <v>0</v>
      </c>
      <c r="AL59" s="87">
        <v>0</v>
      </c>
      <c r="AM59" s="87">
        <v>0</v>
      </c>
      <c r="AN59" s="87">
        <v>0</v>
      </c>
      <c r="AO59" s="87">
        <v>0</v>
      </c>
      <c r="AP59" s="87">
        <v>0</v>
      </c>
      <c r="AQ59" s="87">
        <v>0</v>
      </c>
      <c r="AR59" s="87">
        <v>0</v>
      </c>
      <c r="AS59" s="87">
        <v>0</v>
      </c>
      <c r="AT59" s="87">
        <v>0</v>
      </c>
      <c r="AU59" s="87">
        <v>0</v>
      </c>
      <c r="AV59" s="87">
        <v>0</v>
      </c>
      <c r="AW59" s="87">
        <v>0</v>
      </c>
      <c r="AX59" s="87">
        <v>0</v>
      </c>
      <c r="AY59" s="87">
        <v>0</v>
      </c>
      <c r="AZ59" s="87">
        <v>0</v>
      </c>
      <c r="BA59" s="87">
        <v>0</v>
      </c>
      <c r="BB59" s="87">
        <v>0</v>
      </c>
      <c r="BC59" s="87">
        <v>0</v>
      </c>
      <c r="BD59" s="87">
        <v>0</v>
      </c>
    </row>
    <row r="60" spans="1:57" outlineLevel="1" x14ac:dyDescent="0.4">
      <c r="B60" s="53" t="s">
        <v>188</v>
      </c>
      <c r="C60" s="10" t="s">
        <v>196</v>
      </c>
      <c r="D60" s="82">
        <v>20</v>
      </c>
      <c r="E60" s="87"/>
      <c r="F60" s="87">
        <v>0</v>
      </c>
      <c r="G60" s="87">
        <v>0</v>
      </c>
      <c r="H60" s="87">
        <v>0</v>
      </c>
      <c r="I60" s="87">
        <v>0</v>
      </c>
      <c r="J60" s="87">
        <v>0</v>
      </c>
      <c r="K60" s="87">
        <v>0</v>
      </c>
      <c r="L60" s="87">
        <v>0</v>
      </c>
      <c r="M60" s="87">
        <v>0</v>
      </c>
      <c r="N60" s="87">
        <v>0</v>
      </c>
      <c r="O60" s="87">
        <v>0</v>
      </c>
      <c r="P60" s="87">
        <v>0</v>
      </c>
      <c r="Q60" s="87">
        <v>0</v>
      </c>
      <c r="R60" s="87">
        <v>0</v>
      </c>
      <c r="S60" s="87">
        <v>0</v>
      </c>
      <c r="T60" s="87">
        <v>0</v>
      </c>
      <c r="U60" s="87">
        <v>0</v>
      </c>
      <c r="V60" s="87">
        <v>0</v>
      </c>
      <c r="W60" s="87">
        <v>0</v>
      </c>
      <c r="X60" s="87">
        <v>0</v>
      </c>
      <c r="Y60" s="87">
        <v>0</v>
      </c>
      <c r="Z60" s="87">
        <v>0</v>
      </c>
      <c r="AA60" s="87">
        <v>0</v>
      </c>
      <c r="AB60" s="87">
        <v>0</v>
      </c>
      <c r="AC60" s="87">
        <v>0</v>
      </c>
      <c r="AD60" s="87">
        <v>0</v>
      </c>
      <c r="AE60" s="87">
        <v>0</v>
      </c>
      <c r="AF60" s="87">
        <v>0</v>
      </c>
      <c r="AG60" s="87">
        <v>0</v>
      </c>
      <c r="AH60" s="87">
        <v>0</v>
      </c>
      <c r="AI60" s="87">
        <v>0</v>
      </c>
      <c r="AJ60" s="87">
        <v>0</v>
      </c>
      <c r="AK60" s="87">
        <v>0</v>
      </c>
      <c r="AL60" s="87">
        <v>0</v>
      </c>
      <c r="AM60" s="87">
        <v>0</v>
      </c>
      <c r="AN60" s="87">
        <v>0</v>
      </c>
      <c r="AO60" s="87">
        <v>0</v>
      </c>
      <c r="AP60" s="87">
        <v>0</v>
      </c>
      <c r="AQ60" s="87">
        <v>0</v>
      </c>
      <c r="AR60" s="87">
        <v>0</v>
      </c>
      <c r="AS60" s="87">
        <v>0</v>
      </c>
      <c r="AT60" s="87">
        <v>0</v>
      </c>
      <c r="AU60" s="87">
        <v>0</v>
      </c>
      <c r="AV60" s="87">
        <v>0</v>
      </c>
      <c r="AW60" s="87">
        <v>0</v>
      </c>
      <c r="AX60" s="87">
        <v>0</v>
      </c>
      <c r="AY60" s="87">
        <v>0</v>
      </c>
      <c r="AZ60" s="87">
        <v>0</v>
      </c>
      <c r="BA60" s="87">
        <v>0</v>
      </c>
      <c r="BB60" s="87">
        <v>0</v>
      </c>
      <c r="BC60" s="87">
        <v>0</v>
      </c>
      <c r="BD60" s="87">
        <v>0</v>
      </c>
    </row>
    <row r="61" spans="1:57" outlineLevel="1" x14ac:dyDescent="0.4">
      <c r="B61" s="53"/>
    </row>
    <row r="62" spans="1:57" outlineLevel="1" x14ac:dyDescent="0.4">
      <c r="B62" s="68" t="s">
        <v>222</v>
      </c>
      <c r="C62" s="69" t="s">
        <v>196</v>
      </c>
      <c r="D62" s="103"/>
      <c r="E62" s="106">
        <v>0</v>
      </c>
      <c r="F62" s="106">
        <v>0</v>
      </c>
      <c r="G62" s="106">
        <v>72.396048863947613</v>
      </c>
      <c r="H62" s="106">
        <v>53.507080414998491</v>
      </c>
      <c r="I62" s="106">
        <v>67.716636531566238</v>
      </c>
      <c r="J62" s="106">
        <v>106.97892075442972</v>
      </c>
      <c r="K62" s="106">
        <v>0</v>
      </c>
      <c r="L62" s="106">
        <v>0</v>
      </c>
      <c r="M62" s="106">
        <v>0</v>
      </c>
      <c r="N62" s="106">
        <v>0</v>
      </c>
      <c r="O62" s="106">
        <v>0</v>
      </c>
      <c r="P62" s="106">
        <v>0</v>
      </c>
      <c r="Q62" s="106">
        <v>0</v>
      </c>
      <c r="R62" s="106">
        <v>0</v>
      </c>
      <c r="S62" s="106">
        <v>0</v>
      </c>
      <c r="T62" s="106">
        <v>0</v>
      </c>
      <c r="U62" s="106">
        <v>0</v>
      </c>
      <c r="V62" s="106">
        <v>0</v>
      </c>
      <c r="W62" s="106">
        <v>0</v>
      </c>
      <c r="X62" s="106">
        <v>0</v>
      </c>
      <c r="Y62" s="106">
        <v>0</v>
      </c>
      <c r="Z62" s="106">
        <v>0</v>
      </c>
      <c r="AA62" s="106">
        <v>0</v>
      </c>
      <c r="AB62" s="106">
        <v>0</v>
      </c>
      <c r="AC62" s="106">
        <v>0</v>
      </c>
      <c r="AD62" s="106">
        <v>0</v>
      </c>
      <c r="AE62" s="106">
        <v>0</v>
      </c>
      <c r="AF62" s="106">
        <v>0</v>
      </c>
      <c r="AG62" s="106">
        <v>0</v>
      </c>
      <c r="AH62" s="106">
        <v>0</v>
      </c>
      <c r="AI62" s="106">
        <v>0</v>
      </c>
      <c r="AJ62" s="106">
        <v>0</v>
      </c>
      <c r="AK62" s="106">
        <v>0</v>
      </c>
      <c r="AL62" s="106">
        <v>0</v>
      </c>
      <c r="AM62" s="106">
        <v>0</v>
      </c>
      <c r="AN62" s="106">
        <v>0</v>
      </c>
      <c r="AO62" s="106">
        <v>0</v>
      </c>
      <c r="AP62" s="106">
        <v>0</v>
      </c>
      <c r="AQ62" s="106">
        <v>0</v>
      </c>
      <c r="AR62" s="106">
        <v>0</v>
      </c>
      <c r="AS62" s="106">
        <v>0</v>
      </c>
      <c r="AT62" s="106">
        <v>0</v>
      </c>
      <c r="AU62" s="106">
        <v>0</v>
      </c>
      <c r="AV62" s="106">
        <v>0</v>
      </c>
      <c r="AW62" s="106">
        <v>0</v>
      </c>
      <c r="AX62" s="106">
        <v>0</v>
      </c>
      <c r="AY62" s="106">
        <v>0</v>
      </c>
      <c r="AZ62" s="106">
        <v>0</v>
      </c>
      <c r="BA62" s="106">
        <v>0</v>
      </c>
      <c r="BB62" s="106">
        <v>0</v>
      </c>
      <c r="BC62" s="106">
        <v>0</v>
      </c>
      <c r="BD62" s="106">
        <v>0</v>
      </c>
    </row>
    <row r="63" spans="1:57" outlineLevel="1" x14ac:dyDescent="0.4">
      <c r="A63" s="105">
        <v>0</v>
      </c>
      <c r="C63" s="1"/>
      <c r="D63" s="86" t="s">
        <v>215</v>
      </c>
      <c r="E63" s="123">
        <v>0</v>
      </c>
      <c r="F63" s="123">
        <v>0</v>
      </c>
      <c r="G63" s="123">
        <v>0</v>
      </c>
      <c r="H63" s="123">
        <v>0</v>
      </c>
      <c r="I63" s="123">
        <v>0</v>
      </c>
      <c r="J63" s="123">
        <v>0</v>
      </c>
      <c r="K63" s="123">
        <v>0</v>
      </c>
      <c r="L63" s="123">
        <v>0</v>
      </c>
      <c r="M63" s="123">
        <v>0</v>
      </c>
      <c r="N63" s="123">
        <v>0</v>
      </c>
      <c r="O63" s="123">
        <v>0</v>
      </c>
      <c r="P63" s="123">
        <v>0</v>
      </c>
      <c r="Q63" s="123">
        <v>0</v>
      </c>
      <c r="R63" s="123">
        <v>0</v>
      </c>
      <c r="S63" s="123">
        <v>0</v>
      </c>
      <c r="T63" s="123">
        <v>0</v>
      </c>
      <c r="U63" s="123">
        <v>0</v>
      </c>
      <c r="V63" s="123">
        <v>0</v>
      </c>
      <c r="W63" s="123">
        <v>0</v>
      </c>
      <c r="X63" s="123">
        <v>0</v>
      </c>
      <c r="Y63" s="123">
        <v>0</v>
      </c>
      <c r="Z63" s="123">
        <v>0</v>
      </c>
      <c r="AA63" s="123">
        <v>0</v>
      </c>
      <c r="AB63" s="123">
        <v>0</v>
      </c>
      <c r="AC63" s="123">
        <v>0</v>
      </c>
      <c r="AD63" s="123">
        <v>0</v>
      </c>
      <c r="AE63" s="123">
        <v>0</v>
      </c>
      <c r="AF63" s="123">
        <v>0</v>
      </c>
      <c r="AG63" s="123">
        <v>0</v>
      </c>
      <c r="AH63" s="123">
        <v>0</v>
      </c>
      <c r="AI63" s="123">
        <v>0</v>
      </c>
      <c r="AJ63" s="123">
        <v>0</v>
      </c>
      <c r="AK63" s="123">
        <v>0</v>
      </c>
      <c r="AL63" s="123">
        <v>0</v>
      </c>
      <c r="AM63" s="123">
        <v>0</v>
      </c>
      <c r="AN63" s="123">
        <v>0</v>
      </c>
      <c r="AO63" s="123">
        <v>0</v>
      </c>
      <c r="AP63" s="123">
        <v>0</v>
      </c>
      <c r="AQ63" s="123">
        <v>0</v>
      </c>
      <c r="AR63" s="123">
        <v>0</v>
      </c>
      <c r="AS63" s="123">
        <v>0</v>
      </c>
      <c r="AT63" s="123">
        <v>0</v>
      </c>
      <c r="AU63" s="123">
        <v>0</v>
      </c>
      <c r="AV63" s="123">
        <v>0</v>
      </c>
      <c r="AW63" s="123">
        <v>0</v>
      </c>
      <c r="AX63" s="123">
        <v>0</v>
      </c>
      <c r="AY63" s="123">
        <v>0</v>
      </c>
      <c r="AZ63" s="123">
        <v>0</v>
      </c>
      <c r="BA63" s="123">
        <v>0</v>
      </c>
      <c r="BB63" s="123">
        <v>0</v>
      </c>
      <c r="BC63" s="123">
        <v>0</v>
      </c>
      <c r="BD63" s="123">
        <v>0</v>
      </c>
      <c r="BE63" s="105"/>
    </row>
    <row r="64" spans="1:57" outlineLevel="1" x14ac:dyDescent="0.4">
      <c r="A64" s="9"/>
      <c r="B64" s="9"/>
      <c r="D64" s="9"/>
      <c r="E64" s="9"/>
      <c r="F64" s="9"/>
      <c r="G64" s="9"/>
      <c r="H64" s="9"/>
      <c r="J64" s="9"/>
    </row>
    <row r="65" spans="1:56" x14ac:dyDescent="0.4">
      <c r="A65" s="31" t="s">
        <v>22</v>
      </c>
      <c r="B65" s="32"/>
      <c r="C65" s="33"/>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row>
  </sheetData>
  <sheetProtection formatCells="0" formatColumns="0" formatRows="0" insertColumns="0" insertRows="0" insertHyperlinks="0" deleteColumns="0" deleteRows="0" sort="0" autoFilter="0" pivotTables="0"/>
  <dataConsolidate link="1"/>
  <conditionalFormatting sqref="F9:BD14">
    <cfRule type="expression" dxfId="39" priority="64">
      <formula>F$14&lt;&gt;1</formula>
    </cfRule>
  </conditionalFormatting>
  <conditionalFormatting sqref="E13:E14 I34:BE34 I63:BE63">
    <cfRule type="expression" dxfId="38" priority="70">
      <formula>E$14=0</formula>
    </cfRule>
  </conditionalFormatting>
  <conditionalFormatting sqref="E12">
    <cfRule type="expression" dxfId="37" priority="69">
      <formula>E$14=0</formula>
    </cfRule>
  </conditionalFormatting>
  <conditionalFormatting sqref="F8:BD8">
    <cfRule type="expression" dxfId="36" priority="67">
      <formula>AND(E$14=1,F$14=1)</formula>
    </cfRule>
    <cfRule type="expression" dxfId="35" priority="68">
      <formula>F$14=1</formula>
    </cfRule>
  </conditionalFormatting>
  <conditionalFormatting sqref="F8:BD8">
    <cfRule type="expression" dxfId="34" priority="65">
      <formula>AND(F$13=0,F$14=1,E$13=1)</formula>
    </cfRule>
    <cfRule type="expression" dxfId="33" priority="66">
      <formula>AND(F$14=1,F$13=0)</formula>
    </cfRule>
  </conditionalFormatting>
  <conditionalFormatting sqref="E21:BD31">
    <cfRule type="expression" dxfId="32" priority="63">
      <formula>E$14=0</formula>
    </cfRule>
  </conditionalFormatting>
  <conditionalFormatting sqref="F33:BD33">
    <cfRule type="expression" dxfId="31" priority="61">
      <formula>F$14=0</formula>
    </cfRule>
  </conditionalFormatting>
  <conditionalFormatting sqref="F33:BD33">
    <cfRule type="expression" dxfId="30" priority="60">
      <formula>F$9&gt;Display_Year_End</formula>
    </cfRule>
  </conditionalFormatting>
  <conditionalFormatting sqref="E33:BD33">
    <cfRule type="expression" dxfId="29" priority="57">
      <formula>E$14=0</formula>
    </cfRule>
  </conditionalFormatting>
  <conditionalFormatting sqref="E33:BD33">
    <cfRule type="expression" dxfId="28" priority="56">
      <formula>E$9&gt;Display_Year_End</formula>
    </cfRule>
  </conditionalFormatting>
  <conditionalFormatting sqref="F34">
    <cfRule type="expression" dxfId="27" priority="55">
      <formula>F$14=0</formula>
    </cfRule>
  </conditionalFormatting>
  <conditionalFormatting sqref="E34:BD34">
    <cfRule type="expression" dxfId="26" priority="54">
      <formula>E$14=0</formula>
    </cfRule>
  </conditionalFormatting>
  <conditionalFormatting sqref="H34">
    <cfRule type="expression" dxfId="25" priority="53">
      <formula>H$14=0</formula>
    </cfRule>
  </conditionalFormatting>
  <conditionalFormatting sqref="E33:BD33">
    <cfRule type="expression" dxfId="24" priority="52">
      <formula>E$14=0</formula>
    </cfRule>
  </conditionalFormatting>
  <conditionalFormatting sqref="E33:BD33">
    <cfRule type="expression" dxfId="23" priority="51">
      <formula>E$9&gt;Display_Year_End</formula>
    </cfRule>
  </conditionalFormatting>
  <conditionalFormatting sqref="E51:BD52">
    <cfRule type="expression" dxfId="22" priority="38">
      <formula>E$14=0</formula>
    </cfRule>
  </conditionalFormatting>
  <conditionalFormatting sqref="F62:BD62">
    <cfRule type="expression" dxfId="21" priority="50">
      <formula>F$14=0</formula>
    </cfRule>
  </conditionalFormatting>
  <conditionalFormatting sqref="F62:BD62">
    <cfRule type="expression" dxfId="20" priority="49">
      <formula>F$9&gt;Display_Year_End</formula>
    </cfRule>
  </conditionalFormatting>
  <conditionalFormatting sqref="E62:BD62">
    <cfRule type="expression" dxfId="19" priority="46">
      <formula>E$14=0</formula>
    </cfRule>
  </conditionalFormatting>
  <conditionalFormatting sqref="E62:BD62">
    <cfRule type="expression" dxfId="18" priority="45">
      <formula>E$9&gt;Display_Year_End</formula>
    </cfRule>
  </conditionalFormatting>
  <conditionalFormatting sqref="G63:BD63">
    <cfRule type="expression" dxfId="17" priority="44">
      <formula>G$14=0</formula>
    </cfRule>
  </conditionalFormatting>
  <conditionalFormatting sqref="H63">
    <cfRule type="expression" dxfId="16" priority="43">
      <formula>H$14=0</formula>
    </cfRule>
  </conditionalFormatting>
  <conditionalFormatting sqref="E62:BD62">
    <cfRule type="expression" dxfId="15" priority="42">
      <formula>E$14=0</formula>
    </cfRule>
  </conditionalFormatting>
  <conditionalFormatting sqref="E62:BD62">
    <cfRule type="expression" dxfId="14" priority="41">
      <formula>E$9&gt;Display_Year_End</formula>
    </cfRule>
  </conditionalFormatting>
  <conditionalFormatting sqref="G63:BD63">
    <cfRule type="expression" dxfId="13" priority="40">
      <formula>G$14=0</formula>
    </cfRule>
  </conditionalFormatting>
  <conditionalFormatting sqref="E41 E42:BD49 F41:BD60">
    <cfRule type="expression" dxfId="12" priority="39">
      <formula>E$14=0</formula>
    </cfRule>
  </conditionalFormatting>
  <conditionalFormatting sqref="E54:BD56">
    <cfRule type="expression" dxfId="11" priority="37">
      <formula>E$14=0</formula>
    </cfRule>
  </conditionalFormatting>
  <conditionalFormatting sqref="E59:BD59">
    <cfRule type="expression" dxfId="10" priority="36">
      <formula>E$14=0</formula>
    </cfRule>
  </conditionalFormatting>
  <conditionalFormatting sqref="E60:BD60">
    <cfRule type="expression" dxfId="9" priority="35">
      <formula>E$14=0</formula>
    </cfRule>
  </conditionalFormatting>
  <conditionalFormatting sqref="F41:BD60">
    <cfRule type="expression" dxfId="8" priority="25">
      <formula>F$14=0</formula>
    </cfRule>
  </conditionalFormatting>
  <conditionalFormatting sqref="F63:BD63">
    <cfRule type="expression" dxfId="7" priority="24">
      <formula>F$14=0</formula>
    </cfRule>
  </conditionalFormatting>
  <conditionalFormatting sqref="F63:BD63">
    <cfRule type="expression" dxfId="6" priority="23">
      <formula>F$14=0</formula>
    </cfRule>
  </conditionalFormatting>
  <conditionalFormatting sqref="E33">
    <cfRule type="expression" dxfId="5" priority="22">
      <formula>E$14=0</formula>
    </cfRule>
  </conditionalFormatting>
  <conditionalFormatting sqref="E33">
    <cfRule type="expression" dxfId="4" priority="21">
      <formula>E$9&gt;Display_Year_End</formula>
    </cfRule>
  </conditionalFormatting>
  <conditionalFormatting sqref="E31:BD31">
    <cfRule type="expression" dxfId="3" priority="20">
      <formula>E$14=0</formula>
    </cfRule>
  </conditionalFormatting>
  <conditionalFormatting sqref="E63:BD63">
    <cfRule type="expression" dxfId="2" priority="3">
      <formula>E$14=0</formula>
    </cfRule>
  </conditionalFormatting>
  <conditionalFormatting sqref="E63:BD63">
    <cfRule type="expression" dxfId="1" priority="2">
      <formula>E$14=0</formula>
    </cfRule>
  </conditionalFormatting>
  <conditionalFormatting sqref="B3">
    <cfRule type="expression" dxfId="0" priority="1">
      <formula>$B$3="The model contains one or more errors"</formula>
    </cfRule>
  </conditionalFormatting>
  <hyperlinks>
    <hyperlink ref="B5" location="Contents!A1" display="[To Contents]"/>
  </hyperlinks>
  <pageMargins left="0.39370078740157483" right="0.39370078740157483" top="0.39370078740157483" bottom="0.39370078740157483" header="0.39370078740157483" footer="0.39370078740157483"/>
  <pageSetup paperSize="8" scale="1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5aa54ac-4e65-408c-803c-a719680eeb82">
      <UserInfo>
        <DisplayName>Robert McMillan</DisplayName>
        <AccountId>17</AccountId>
        <AccountType/>
      </UserInfo>
      <UserInfo>
        <DisplayName>Paul Webber</DisplayName>
        <AccountId>101</AccountId>
        <AccountType/>
      </UserInfo>
      <UserInfo>
        <DisplayName>Malcolm Tadgell</DisplayName>
        <AccountId>21</AccountId>
        <AccountType/>
      </UserInfo>
    </SharedWithUsers>
    <_dlc_ExpireDateSaved xmlns="http://schemas.microsoft.com/sharepoint/v3" xsi:nil="true"/>
    <_dlc_ExpireDate xmlns="http://schemas.microsoft.com/sharepoint/v3">2019-06-30T04:27:19+00:00</_dlc_ExpireD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7CC4861CE86654CAC282E7E7A8EEC3C" ma:contentTypeVersion="8" ma:contentTypeDescription="Create a new document." ma:contentTypeScope="" ma:versionID="0aacdec7349ffe5f83aa84d30dc2de6f">
  <xsd:schema xmlns:xsd="http://www.w3.org/2001/XMLSchema" xmlns:xs="http://www.w3.org/2001/XMLSchema" xmlns:p="http://schemas.microsoft.com/office/2006/metadata/properties" xmlns:ns1="http://schemas.microsoft.com/sharepoint/v3" xmlns:ns2="b47aa635-d361-4225-a98e-84ea5a698451" xmlns:ns3="65aa54ac-4e65-408c-803c-a719680eeb82" targetNamespace="http://schemas.microsoft.com/office/2006/metadata/properties" ma:root="true" ma:fieldsID="f286e23ecfbc4efe63bfa50ba9a5b8a3" ns1:_="" ns2:_="" ns3:_="">
    <xsd:import namespace="http://schemas.microsoft.com/sharepoint/v3"/>
    <xsd:import namespace="b47aa635-d361-4225-a98e-84ea5a698451"/>
    <xsd:import namespace="65aa54ac-4e65-408c-803c-a719680eeb82"/>
    <xsd:element name="properties">
      <xsd:complexType>
        <xsd:sequence>
          <xsd:element name="documentManagement">
            <xsd:complexType>
              <xsd:all>
                <xsd:element ref="ns1:_dlc_Exempt" minOccurs="0"/>
                <xsd:element ref="ns1:_dlc_ExpireDateSaved" minOccurs="0"/>
                <xsd:element ref="ns1:_dlc_ExpireDate"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8" nillable="true" ma:displayName="Exempt from Policy" ma:hidden="true" ma:internalName="_dlc_Exempt" ma:readOnly="true">
      <xsd:simpleType>
        <xsd:restriction base="dms:Unknown"/>
      </xsd:simpleType>
    </xsd:element>
    <xsd:element name="_dlc_ExpireDateSaved" ma:index="9" nillable="true" ma:displayName="Original Expiration Date" ma:hidden="true" ma:internalName="_dlc_ExpireDateSaved" ma:readOnly="true">
      <xsd:simpleType>
        <xsd:restriction base="dms:DateTime"/>
      </xsd:simpleType>
    </xsd:element>
    <xsd:element name="_dlc_ExpireDate" ma:index="10" nillable="true" ma:displayName="Expiration Date"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47aa635-d361-4225-a98e-84ea5a69845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aa54ac-4e65-408c-803c-a719680eeb82"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3b6256b0-6ebd-40a9-82ac-d58602b423af" local="false">
  <p:Name>Document Retention Policy</p:Name>
  <p:Description>Documents will be be deleted 1 month after their creation or modification date.</p:Description>
  <p:Statement/>
  <p:PolicyItems>
    <p:PolicyItem featureId="Microsoft.Office.RecordsManagement.PolicyFeatures.Expiration" staticId="0x01010017CC4861CE86654CAC282E7E7A8EEC3C|-310158366" UniqueId="88145d4c-b98d-4bbe-a1d2-2849fef75c6e">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1</number>
                  <property>Created</property>
                  <propertyId>8c06beca-0777-48f7-91c7-6da68bc07b69</propertyId>
                  <period>months</period>
                </formula>
                <action type="action" id="Microsoft.Office.RecordsManagement.PolicyFeatures.Expiration.Action.MoveToRecycleBin"/>
              </data>
              <data stageId="2">
                <formula id="Microsoft.Office.RecordsManagement.PolicyFeatures.Expiration.Formula.BuiltIn">
                  <number>1</number>
                  <property>Modified</property>
                  <propertyId>28cf69c5-fa48-462a-b5cd-27b6f9d2bd5f</propertyId>
                  <period>months</period>
                </formula>
                <action type="action" id="Microsoft.Office.RecordsManagement.PolicyFeatures.Expiration.Action.MoveToRecycleBin"/>
              </data>
            </stages>
          </Schedule>
        </Schedules>
      </p:CustomData>
    </p:PolicyItem>
  </p:PolicyItems>
</p:Policy>
</file>

<file path=customXml/item5.xml><?xml version="1.0" encoding="utf-8"?>
<metadata xmlns="http://www.objective.com/ecm/document/metadata/860762D3DDD649FBB802CDB3B9FE4101" version="1.0.0">
  <systemFields>
    <field name="Objective-Id">
      <value order="0">A2602637</value>
    </field>
    <field name="Objective-Title">
      <value order="0">Appendix D_PoM Cost allocation model</value>
    </field>
    <field name="Objective-Description">
      <value order="0"/>
    </field>
    <field name="Objective-CreationStamp">
      <value order="0">2019-05-31T04:27:22Z</value>
    </field>
    <field name="Objective-IsApproved">
      <value order="0">false</value>
    </field>
    <field name="Objective-IsPublished">
      <value order="0">false</value>
    </field>
    <field name="Objective-DatePublished">
      <value order="0"/>
    </field>
    <field name="Objective-ModificationStamp">
      <value order="0">2019-06-04T00:29:12Z</value>
    </field>
    <field name="Objective-Owner">
      <value order="0">Geraldine Paul</value>
    </field>
    <field name="Objective-Path">
      <value order="0">Objective Global Folder:Corporate File Plan:Financial Management:Financial Management - Pricing:Pricing - Essential Service Commission (ESC):Pricing - ESC - FY2019-20 TCS</value>
    </field>
    <field name="Objective-Parent">
      <value order="0">Pricing - ESC - FY2019-20 TCS</value>
    </field>
    <field name="Objective-State">
      <value order="0">Being Drafted</value>
    </field>
    <field name="Objective-VersionId">
      <value order="0">vA3485161</value>
    </field>
    <field name="Objective-Version">
      <value order="0">0.1</value>
    </field>
    <field name="Objective-VersionNumber">
      <value order="0">1</value>
    </field>
    <field name="Objective-VersionComment">
      <value order="0"/>
    </field>
    <field name="Objective-FileNumber">
      <value order="0">qA95886</value>
    </field>
    <field name="Objective-Classification">
      <value order="0"/>
    </field>
    <field name="Objective-Caveats">
      <value order="0"/>
    </field>
  </systemFields>
  <catalogues>
    <catalogue name="PoMC Document Type Catalogue" type="type" ori="id:cA2">
      <field name="Objective-Security Class">
        <value order="0">Unclassified</value>
      </field>
      <field name="Objective-Documentum Keyword">
        <value order="0"/>
      </field>
      <field name="Objective-Documentum Author">
        <value order="0"/>
      </field>
      <field name="Objective-Custom Date">
        <value order="0"/>
      </field>
      <field name="Objective-Scan Barcode">
        <value order="0"/>
      </field>
      <field name="Objective-Documentum Title">
        <value order="0"/>
      </field>
      <field name="Objective-Documentum Modifier Name">
        <value order="0"/>
      </field>
      <field name="Objective-Documentum Object Id">
        <value order="0"/>
      </field>
      <field name="Objective-Documentum Type">
        <value order="0"/>
      </field>
      <field name="Objective-Documentum External Ref">
        <value order="0"/>
      </field>
      <field name="Objective-Documentum Subject">
        <value order="0"/>
      </field>
      <field name="Objective-Documentum Creator Name">
        <value order="0"/>
      </field>
      <field name="Objective-Documentum Confidentiality">
        <value order="0"/>
      </field>
    </catalogue>
  </catalogues>
</metadata>
</file>

<file path=customXml/itemProps1.xml><?xml version="1.0" encoding="utf-8"?>
<ds:datastoreItem xmlns:ds="http://schemas.openxmlformats.org/officeDocument/2006/customXml" ds:itemID="{60510A11-90E5-4713-9B13-921708A2CEDB}">
  <ds:schemaRefs>
    <ds:schemaRef ds:uri="http://schemas.microsoft.com/office/2006/documentManagement/types"/>
    <ds:schemaRef ds:uri="http://schemas.microsoft.com/office/infopath/2007/PartnerControls"/>
    <ds:schemaRef ds:uri="http://schemas.openxmlformats.org/package/2006/metadata/core-properties"/>
    <ds:schemaRef ds:uri="http://purl.org/dc/terms/"/>
    <ds:schemaRef ds:uri="http://www.w3.org/XML/1998/namespace"/>
    <ds:schemaRef ds:uri="http://purl.org/dc/dcmitype/"/>
    <ds:schemaRef ds:uri="http://schemas.microsoft.com/office/2006/metadata/properties"/>
    <ds:schemaRef ds:uri="4eb6023d-658b-4527-be73-24b0518f0bf9"/>
    <ds:schemaRef ds:uri="c4a6a473-e1f7-4709-9234-253926a3c904"/>
    <ds:schemaRef ds:uri="http://purl.org/dc/elements/1.1/"/>
    <ds:schemaRef ds:uri="65aa54ac-4e65-408c-803c-a719680eeb82"/>
    <ds:schemaRef ds:uri="http://schemas.microsoft.com/sharepoint/v3"/>
  </ds:schemaRefs>
</ds:datastoreItem>
</file>

<file path=customXml/itemProps2.xml><?xml version="1.0" encoding="utf-8"?>
<ds:datastoreItem xmlns:ds="http://schemas.openxmlformats.org/officeDocument/2006/customXml" ds:itemID="{2B6F782A-AD67-4047-81AC-70D4778EB985}">
  <ds:schemaRefs>
    <ds:schemaRef ds:uri="http://schemas.microsoft.com/sharepoint/v3/contenttype/forms"/>
  </ds:schemaRefs>
</ds:datastoreItem>
</file>

<file path=customXml/itemProps3.xml><?xml version="1.0" encoding="utf-8"?>
<ds:datastoreItem xmlns:ds="http://schemas.openxmlformats.org/officeDocument/2006/customXml" ds:itemID="{042536C1-E243-49FD-A346-405268E00A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47aa635-d361-4225-a98e-84ea5a698451"/>
    <ds:schemaRef ds:uri="65aa54ac-4e65-408c-803c-a719680ee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556F47D-8937-4E8F-A3D3-E4F9C68DBB8B}">
  <ds:schemaRefs>
    <ds:schemaRef ds:uri="office.server.policy"/>
  </ds:schemaRefs>
</ds:datastoreItem>
</file>

<file path=customXml/itemProps5.xml><?xml version="1.0" encoding="utf-8"?>
<ds:datastoreItem xmlns:ds="http://schemas.openxmlformats.org/officeDocument/2006/customXml" ds:itemID="{5745109E-2DDF-40CB-AC2B-FF9B10C90820}">
  <ds:schemaRefs>
    <ds:schemaRef ds:uri="http://www.objective.com/ecm/document/metadata/860762D3DDD649FBB802CDB3B9FE410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Cover</vt:lpstr>
      <vt:lpstr>Contents</vt:lpstr>
      <vt:lpstr>Schematic</vt:lpstr>
      <vt:lpstr>Assumptions</vt:lpstr>
      <vt:lpstr>Allocators</vt:lpstr>
      <vt:lpstr>Mapping</vt:lpstr>
      <vt:lpstr>Costs by Service</vt:lpstr>
      <vt:lpstr>Regulatory Model</vt:lpstr>
      <vt:lpstr>Actual_End_Year</vt:lpstr>
      <vt:lpstr>Actual_Start_Year</vt:lpstr>
      <vt:lpstr>Base_Year</vt:lpstr>
      <vt:lpstr>Base_Year_End_Date</vt:lpstr>
      <vt:lpstr>Base_Year_Start_Date</vt:lpstr>
      <vt:lpstr>Display_Year_End</vt:lpstr>
      <vt:lpstr>Display_Year_Start</vt:lpstr>
      <vt:lpstr>Million</vt:lpstr>
      <vt:lpstr>Model_Name</vt:lpstr>
      <vt:lpstr>Subsection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 Grace-Webb</dc:creator>
  <cp:keywords/>
  <dc:description/>
  <cp:lastModifiedBy>Wei Zeng</cp:lastModifiedBy>
  <cp:revision/>
  <dcterms:created xsi:type="dcterms:W3CDTF">2018-11-29T09:44:24Z</dcterms:created>
  <dcterms:modified xsi:type="dcterms:W3CDTF">2019-06-24T07:35:33Z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0x01010017CC4861CE86654CAC282E7E7A8EEC3C</vt:lpwstr>
  </property>
  <property fmtid="{D5CDD505-2E9C-101B-9397-08002B2CF9AE}" pid="3" name="AuthorIds_UIVersion_2560">
    <vt:lpwstr>13</vt:lpwstr>
  </property>
  <property fmtid="{D5CDD505-2E9C-101B-9397-08002B2CF9AE}" pid="4" name="AuthorIds_UIVersion_1536">
    <vt:lpwstr>13</vt:lpwstr>
  </property>
  <property fmtid="{D5CDD505-2E9C-101B-9397-08002B2CF9AE}" pid="5" name="AuthorIds_UIVersion_2048">
    <vt:lpwstr>13</vt:lpwstr>
  </property>
  <property fmtid="{D5CDD505-2E9C-101B-9397-08002B2CF9AE}" pid="6" name="AuthorIds_UIVersion_3072">
    <vt:lpwstr>21</vt:lpwstr>
  </property>
  <property fmtid="{D5CDD505-2E9C-101B-9397-08002B2CF9AE}" pid="7" name="xd_Signature">
    <vt:bool>false</vt:bool>
  </property>
  <property fmtid="{D5CDD505-2E9C-101B-9397-08002B2CF9AE}" pid="8" name="SharedWithUsers">
    <vt:lpwstr>17;#Robert McMillan;#101;#Paul Webber;#21;#Malcolm Tadgell</vt:lpwstr>
  </property>
  <property fmtid="{D5CDD505-2E9C-101B-9397-08002B2CF9AE}" pid="9" name="xd_ProgID">
    <vt:lpwstr/>
  </property>
  <property fmtid="{D5CDD505-2E9C-101B-9397-08002B2CF9AE}" pid="10" name="TemplateUrl">
    <vt:lpwstr/>
  </property>
  <property fmtid="{D5CDD505-2E9C-101B-9397-08002B2CF9AE}" pid="11" name="ComplianceAssetId">
    <vt:lpwstr/>
  </property>
  <property fmtid="{D5CDD505-2E9C-101B-9397-08002B2CF9AE}" pid="12" name="AuthorIds_UIVersion_1024">
    <vt:lpwstr>13</vt:lpwstr>
  </property>
  <property fmtid="{D5CDD505-2E9C-101B-9397-08002B2CF9AE}" pid="13" name="AuthorIds_UIVersion_3584">
    <vt:lpwstr>21</vt:lpwstr>
  </property>
  <property fmtid="{D5CDD505-2E9C-101B-9397-08002B2CF9AE}" pid="14" name="AuthorIds_UIVersion_512">
    <vt:lpwstr>13</vt:lpwstr>
  </property>
  <property fmtid="{D5CDD505-2E9C-101B-9397-08002B2CF9AE}" pid="15" name="_dlc_policyId">
    <vt:lpwstr>0x01010017CC4861CE86654CAC282E7E7A8EEC3C|-310158366</vt:lpwstr>
  </property>
  <property fmtid="{D5CDD505-2E9C-101B-9397-08002B2CF9AE}" pid="16" name="ItemRetentionFormula">
    <vt:lpwstr>&lt;formula id="Microsoft.Office.RecordsManagement.PolicyFeatures.Expiration.Formula.BuiltIn"&gt;&lt;number&gt;1&lt;/number&gt;&lt;property&gt;Created&lt;/property&gt;&lt;propertyId&gt;8c06beca-0777-48f7-91c7-6da68bc07b69&lt;/propertyId&gt;&lt;period&gt;months&lt;/period&gt;&lt;/formula&gt;</vt:lpwstr>
  </property>
  <property fmtid="{D5CDD505-2E9C-101B-9397-08002B2CF9AE}" pid="17" name="Objective-Id">
    <vt:lpwstr>A2602637</vt:lpwstr>
  </property>
  <property fmtid="{D5CDD505-2E9C-101B-9397-08002B2CF9AE}" pid="18" name="Objective-Title">
    <vt:lpwstr>Appendix D_PoM Cost allocation model</vt:lpwstr>
  </property>
  <property fmtid="{D5CDD505-2E9C-101B-9397-08002B2CF9AE}" pid="19" name="Objective-Description">
    <vt:lpwstr/>
  </property>
  <property fmtid="{D5CDD505-2E9C-101B-9397-08002B2CF9AE}" pid="20" name="Objective-CreationStamp">
    <vt:filetime>2019-06-04T00:29:12Z</vt:filetime>
  </property>
  <property fmtid="{D5CDD505-2E9C-101B-9397-08002B2CF9AE}" pid="21" name="Objective-IsApproved">
    <vt:bool>false</vt:bool>
  </property>
  <property fmtid="{D5CDD505-2E9C-101B-9397-08002B2CF9AE}" pid="22" name="Objective-IsPublished">
    <vt:bool>false</vt:bool>
  </property>
  <property fmtid="{D5CDD505-2E9C-101B-9397-08002B2CF9AE}" pid="23" name="Objective-DatePublished">
    <vt:lpwstr/>
  </property>
  <property fmtid="{D5CDD505-2E9C-101B-9397-08002B2CF9AE}" pid="24" name="Objective-ModificationStamp">
    <vt:filetime>2019-06-04T00:29:12Z</vt:filetime>
  </property>
  <property fmtid="{D5CDD505-2E9C-101B-9397-08002B2CF9AE}" pid="25" name="Objective-Owner">
    <vt:lpwstr>Geraldine Paul</vt:lpwstr>
  </property>
  <property fmtid="{D5CDD505-2E9C-101B-9397-08002B2CF9AE}" pid="26" name="Objective-Path">
    <vt:lpwstr>Objective Global Folder:Corporate File Plan:Financial Management:Financial Management - Pricing:Pricing - Essential Service Commission (ESC):Pricing - ESC - FY2019-20 TCS:</vt:lpwstr>
  </property>
  <property fmtid="{D5CDD505-2E9C-101B-9397-08002B2CF9AE}" pid="27" name="Objective-Parent">
    <vt:lpwstr>Pricing - ESC - FY2019-20 TCS</vt:lpwstr>
  </property>
  <property fmtid="{D5CDD505-2E9C-101B-9397-08002B2CF9AE}" pid="28" name="Objective-State">
    <vt:lpwstr>Being Drafted</vt:lpwstr>
  </property>
  <property fmtid="{D5CDD505-2E9C-101B-9397-08002B2CF9AE}" pid="29" name="Objective-VersionId">
    <vt:lpwstr>vA3485161</vt:lpwstr>
  </property>
  <property fmtid="{D5CDD505-2E9C-101B-9397-08002B2CF9AE}" pid="30" name="Objective-Version">
    <vt:lpwstr>0.1</vt:lpwstr>
  </property>
  <property fmtid="{D5CDD505-2E9C-101B-9397-08002B2CF9AE}" pid="31" name="Objective-VersionNumber">
    <vt:r8>1</vt:r8>
  </property>
  <property fmtid="{D5CDD505-2E9C-101B-9397-08002B2CF9AE}" pid="32" name="Objective-VersionComment">
    <vt:lpwstr>First version</vt:lpwstr>
  </property>
  <property fmtid="{D5CDD505-2E9C-101B-9397-08002B2CF9AE}" pid="33" name="Objective-FileNumber">
    <vt:lpwstr/>
  </property>
  <property fmtid="{D5CDD505-2E9C-101B-9397-08002B2CF9AE}" pid="34" name="Objective-Classification">
    <vt:lpwstr>[Inherited - none]</vt:lpwstr>
  </property>
  <property fmtid="{D5CDD505-2E9C-101B-9397-08002B2CF9AE}" pid="35" name="Objective-Caveats">
    <vt:lpwstr/>
  </property>
  <property fmtid="{D5CDD505-2E9C-101B-9397-08002B2CF9AE}" pid="36" name="Objective-Security Class">
    <vt:lpwstr>Unclassified</vt:lpwstr>
  </property>
  <property fmtid="{D5CDD505-2E9C-101B-9397-08002B2CF9AE}" pid="37" name="Objective-Documentum Keyword">
    <vt:lpwstr/>
  </property>
  <property fmtid="{D5CDD505-2E9C-101B-9397-08002B2CF9AE}" pid="38" name="Objective-Documentum Author">
    <vt:lpwstr/>
  </property>
  <property fmtid="{D5CDD505-2E9C-101B-9397-08002B2CF9AE}" pid="39" name="Objective-Custom Date">
    <vt:lpwstr/>
  </property>
  <property fmtid="{D5CDD505-2E9C-101B-9397-08002B2CF9AE}" pid="40" name="Objective-Scan Barcode">
    <vt:lpwstr/>
  </property>
  <property fmtid="{D5CDD505-2E9C-101B-9397-08002B2CF9AE}" pid="41" name="Objective-Documentum Title">
    <vt:lpwstr/>
  </property>
  <property fmtid="{D5CDD505-2E9C-101B-9397-08002B2CF9AE}" pid="42" name="Objective-Documentum Modifier Name">
    <vt:lpwstr/>
  </property>
  <property fmtid="{D5CDD505-2E9C-101B-9397-08002B2CF9AE}" pid="43" name="Objective-Documentum Object Id">
    <vt:lpwstr/>
  </property>
  <property fmtid="{D5CDD505-2E9C-101B-9397-08002B2CF9AE}" pid="44" name="Objective-Documentum Type">
    <vt:lpwstr/>
  </property>
  <property fmtid="{D5CDD505-2E9C-101B-9397-08002B2CF9AE}" pid="45" name="Objective-Documentum External Ref">
    <vt:lpwstr/>
  </property>
  <property fmtid="{D5CDD505-2E9C-101B-9397-08002B2CF9AE}" pid="46" name="Objective-Documentum Subject">
    <vt:lpwstr/>
  </property>
  <property fmtid="{D5CDD505-2E9C-101B-9397-08002B2CF9AE}" pid="47" name="Objective-Documentum Creator Name">
    <vt:lpwstr/>
  </property>
  <property fmtid="{D5CDD505-2E9C-101B-9397-08002B2CF9AE}" pid="48" name="Objective-Documentum Confidentiality">
    <vt:lpwstr/>
  </property>
  <property fmtid="{D5CDD505-2E9C-101B-9397-08002B2CF9AE}" pid="49" name="Objective-Comment">
    <vt:lpwstr/>
  </property>
  <property fmtid="{D5CDD505-2E9C-101B-9397-08002B2CF9AE}" pid="50" name="Objective-Custom Date [system]">
    <vt:lpwstr/>
  </property>
  <property fmtid="{D5CDD505-2E9C-101B-9397-08002B2CF9AE}" pid="51" name="Objective-Security Class [system]">
    <vt:lpwstr>Unclassified</vt:lpwstr>
  </property>
  <property fmtid="{D5CDD505-2E9C-101B-9397-08002B2CF9AE}" pid="52" name="Objective-Scan Barcode [system]">
    <vt:lpwstr/>
  </property>
  <property fmtid="{D5CDD505-2E9C-101B-9397-08002B2CF9AE}" pid="53" name="Objective-Documentum Subject [system]">
    <vt:lpwstr/>
  </property>
  <property fmtid="{D5CDD505-2E9C-101B-9397-08002B2CF9AE}" pid="54" name="Objective-Documentum Author [system]">
    <vt:lpwstr/>
  </property>
  <property fmtid="{D5CDD505-2E9C-101B-9397-08002B2CF9AE}" pid="55" name="Objective-Documentum Keyword [system]">
    <vt:lpwstr/>
  </property>
  <property fmtid="{D5CDD505-2E9C-101B-9397-08002B2CF9AE}" pid="56" name="Objective-Documentum External Ref [system]">
    <vt:lpwstr/>
  </property>
  <property fmtid="{D5CDD505-2E9C-101B-9397-08002B2CF9AE}" pid="57" name="Objective-Documentum Confidentiality [system]">
    <vt:lpwstr/>
  </property>
  <property fmtid="{D5CDD505-2E9C-101B-9397-08002B2CF9AE}" pid="58" name="Objective-Documentum Creator Name [system]">
    <vt:lpwstr/>
  </property>
  <property fmtid="{D5CDD505-2E9C-101B-9397-08002B2CF9AE}" pid="59" name="Objective-Documentum Modifier Name [system]">
    <vt:lpwstr/>
  </property>
  <property fmtid="{D5CDD505-2E9C-101B-9397-08002B2CF9AE}" pid="60" name="Objective-Documentum Type [system]">
    <vt:lpwstr/>
  </property>
  <property fmtid="{D5CDD505-2E9C-101B-9397-08002B2CF9AE}" pid="61" name="Objective-Documentum Title [system]">
    <vt:lpwstr/>
  </property>
  <property fmtid="{D5CDD505-2E9C-101B-9397-08002B2CF9AE}" pid="62" name="Objective-Documentum Object Id [system]">
    <vt:lpwstr/>
  </property>
</Properties>
</file>